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onat\Downloads\"/>
    </mc:Choice>
  </mc:AlternateContent>
  <xr:revisionPtr revIDLastSave="0" documentId="8_{4C935A14-D411-4A7D-8D73-6E815D5B4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leculeNet" sheetId="3" r:id="rId1"/>
    <sheet name="DHBDs" sheetId="2" r:id="rId2"/>
    <sheet name="NHCs" sheetId="9" r:id="rId3"/>
    <sheet name="Phosphines-yield" sheetId="6" r:id="rId4"/>
    <sheet name="Phosphines-selectivity" sheetId="16" r:id="rId5"/>
    <sheet name="Domain-focused pretraining" sheetId="8" r:id="rId6"/>
    <sheet name="R-replacement" sheetId="17" r:id="rId7"/>
    <sheet name="MoleculeNet_controls" sheetId="15" r:id="rId8"/>
  </sheets>
  <definedNames>
    <definedName name="_Hlk172457594" localSheetId="6">'R-replacement'!$D$2</definedName>
    <definedName name="_Hlk46771144" localSheetId="0">MoleculeNet!#REF!</definedName>
    <definedName name="_Hlk46771144" localSheetId="7">MoleculeNet_controls!$C$24</definedName>
    <definedName name="_Toc38897025" localSheetId="0">MoleculeNet!#REF!</definedName>
    <definedName name="_Toc38897025" localSheetId="7">MoleculeNet_controls!$C$18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3" i="2"/>
  <c r="C131" i="9"/>
  <c r="X99" i="17"/>
  <c r="X98" i="17"/>
  <c r="W98" i="17"/>
  <c r="W99" i="17" s="1"/>
  <c r="V98" i="17"/>
  <c r="V99" i="17" s="1"/>
  <c r="U98" i="17"/>
  <c r="U99" i="17" s="1"/>
  <c r="X97" i="17"/>
  <c r="W97" i="17"/>
  <c r="V97" i="17"/>
  <c r="U97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F75" i="17"/>
  <c r="E75" i="17"/>
  <c r="D75" i="17"/>
  <c r="C75" i="17"/>
  <c r="F74" i="17"/>
  <c r="E74" i="17"/>
  <c r="D74" i="17"/>
  <c r="C74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D27" i="17"/>
  <c r="F43" i="17" l="1"/>
  <c r="E43" i="17"/>
  <c r="D43" i="17"/>
  <c r="C43" i="17"/>
  <c r="F42" i="17"/>
  <c r="E42" i="17"/>
  <c r="D42" i="17"/>
  <c r="C42" i="17"/>
  <c r="D28" i="17"/>
  <c r="C28" i="17"/>
  <c r="C27" i="17"/>
  <c r="F98" i="17"/>
  <c r="F99" i="17" s="1"/>
  <c r="E98" i="17"/>
  <c r="E99" i="17" s="1"/>
  <c r="F97" i="17"/>
  <c r="E97" i="17"/>
  <c r="D97" i="17" l="1"/>
  <c r="D98" i="17"/>
  <c r="D99" i="17" s="1"/>
  <c r="C97" i="17" l="1"/>
  <c r="C98" i="17"/>
  <c r="C99" i="17" s="1"/>
  <c r="X75" i="17"/>
  <c r="W75" i="17"/>
  <c r="V75" i="17"/>
  <c r="U75" i="17"/>
  <c r="X74" i="17"/>
  <c r="W74" i="17"/>
  <c r="V74" i="17"/>
  <c r="U74" i="17"/>
  <c r="X43" i="17"/>
  <c r="W43" i="17"/>
  <c r="V43" i="17"/>
  <c r="U43" i="17"/>
  <c r="X42" i="17"/>
  <c r="W42" i="17"/>
  <c r="V42" i="17"/>
  <c r="U42" i="17"/>
  <c r="D131" i="9"/>
  <c r="F27" i="2"/>
  <c r="L58" i="2"/>
  <c r="L59" i="2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X187" i="8"/>
  <c r="X188" i="8" s="1"/>
  <c r="W187" i="8"/>
  <c r="W188" i="8" s="1"/>
  <c r="V187" i="8"/>
  <c r="V188" i="8" s="1"/>
  <c r="U187" i="8"/>
  <c r="U188" i="8" s="1"/>
  <c r="X186" i="8"/>
  <c r="W186" i="8"/>
  <c r="V186" i="8"/>
  <c r="U186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C132" i="16"/>
  <c r="C133" i="16" s="1"/>
  <c r="E132" i="16"/>
  <c r="E133" i="16" s="1"/>
  <c r="E131" i="16"/>
  <c r="C131" i="16"/>
  <c r="D132" i="16"/>
  <c r="D133" i="16" s="1"/>
  <c r="D131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F54" i="16"/>
  <c r="E54" i="16"/>
  <c r="D54" i="16"/>
  <c r="F53" i="16"/>
  <c r="E53" i="16"/>
  <c r="D53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F54" i="6"/>
  <c r="E54" i="6"/>
  <c r="D54" i="6"/>
  <c r="F53" i="6"/>
  <c r="E53" i="6"/>
  <c r="D53" i="6"/>
  <c r="D54" i="9"/>
  <c r="D53" i="9"/>
  <c r="M250" i="15" l="1"/>
  <c r="Q290" i="15"/>
  <c r="P290" i="15"/>
  <c r="O290" i="15"/>
  <c r="N290" i="15"/>
  <c r="M290" i="15"/>
  <c r="L290" i="15"/>
  <c r="K290" i="15"/>
  <c r="J290" i="15"/>
  <c r="I290" i="15"/>
  <c r="H290" i="15"/>
  <c r="G290" i="15"/>
  <c r="F290" i="15"/>
  <c r="E290" i="15"/>
  <c r="D290" i="15"/>
  <c r="C290" i="15"/>
  <c r="Q289" i="15"/>
  <c r="P289" i="15"/>
  <c r="O289" i="15"/>
  <c r="N289" i="15"/>
  <c r="M289" i="15"/>
  <c r="L289" i="15"/>
  <c r="K289" i="15"/>
  <c r="J289" i="15"/>
  <c r="I289" i="15"/>
  <c r="H289" i="15"/>
  <c r="G289" i="15"/>
  <c r="F289" i="15"/>
  <c r="E289" i="15"/>
  <c r="D289" i="15"/>
  <c r="C289" i="15"/>
  <c r="Q298" i="15"/>
  <c r="P298" i="15"/>
  <c r="O298" i="15"/>
  <c r="N298" i="15"/>
  <c r="M298" i="15"/>
  <c r="L298" i="15"/>
  <c r="K298" i="15"/>
  <c r="J298" i="15"/>
  <c r="I298" i="15"/>
  <c r="H298" i="15"/>
  <c r="G298" i="15"/>
  <c r="F298" i="15"/>
  <c r="E298" i="15"/>
  <c r="D298" i="15"/>
  <c r="C298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Q306" i="15"/>
  <c r="P306" i="15"/>
  <c r="O306" i="15"/>
  <c r="N306" i="15"/>
  <c r="M306" i="15"/>
  <c r="L306" i="15"/>
  <c r="K306" i="15"/>
  <c r="J306" i="15"/>
  <c r="I306" i="15"/>
  <c r="H306" i="15"/>
  <c r="G306" i="15"/>
  <c r="F306" i="15"/>
  <c r="E306" i="15"/>
  <c r="D306" i="15"/>
  <c r="C306" i="15"/>
  <c r="Q305" i="15"/>
  <c r="P305" i="15"/>
  <c r="O305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L96" i="15"/>
  <c r="M96" i="15"/>
  <c r="N96" i="15"/>
  <c r="C96" i="15"/>
  <c r="I95" i="15"/>
  <c r="K95" i="15"/>
  <c r="J96" i="15"/>
  <c r="O96" i="15"/>
  <c r="F187" i="8"/>
  <c r="F188" i="8" s="1"/>
  <c r="F186" i="8"/>
  <c r="F28" i="2"/>
  <c r="F29" i="2" s="1"/>
  <c r="E28" i="2"/>
  <c r="D28" i="2"/>
  <c r="C28" i="2"/>
  <c r="E27" i="2"/>
  <c r="D27" i="2"/>
  <c r="C27" i="2"/>
  <c r="F22" i="3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Q250" i="15"/>
  <c r="P250" i="15"/>
  <c r="O250" i="15"/>
  <c r="N250" i="15"/>
  <c r="L250" i="15"/>
  <c r="K250" i="15"/>
  <c r="J250" i="15"/>
  <c r="I250" i="15"/>
  <c r="H250" i="15"/>
  <c r="G250" i="15"/>
  <c r="F250" i="15"/>
  <c r="E250" i="15"/>
  <c r="D250" i="15"/>
  <c r="C250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Q96" i="15"/>
  <c r="P96" i="15"/>
  <c r="H96" i="15"/>
  <c r="G96" i="15"/>
  <c r="F96" i="15"/>
  <c r="E96" i="15"/>
  <c r="D96" i="15"/>
  <c r="Q95" i="15"/>
  <c r="P95" i="15"/>
  <c r="O95" i="15"/>
  <c r="H95" i="15"/>
  <c r="G95" i="15"/>
  <c r="F95" i="15"/>
  <c r="E95" i="15"/>
  <c r="D95" i="15"/>
  <c r="C95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K96" i="15" l="1"/>
  <c r="I96" i="15"/>
  <c r="L95" i="15"/>
  <c r="N95" i="15"/>
  <c r="J95" i="15"/>
  <c r="M95" i="15"/>
  <c r="O33" i="6" l="1"/>
  <c r="Q34" i="6"/>
  <c r="P34" i="6"/>
  <c r="O34" i="6"/>
  <c r="N34" i="6"/>
  <c r="M34" i="6"/>
  <c r="L34" i="6"/>
  <c r="K34" i="6"/>
  <c r="J34" i="6"/>
  <c r="I34" i="6"/>
  <c r="H34" i="6"/>
  <c r="Q33" i="6"/>
  <c r="P33" i="6"/>
  <c r="N33" i="6"/>
  <c r="M33" i="6"/>
  <c r="L33" i="6"/>
  <c r="K33" i="6"/>
  <c r="J33" i="6"/>
  <c r="I33" i="6"/>
  <c r="H33" i="6"/>
  <c r="Q34" i="9"/>
  <c r="P34" i="9"/>
  <c r="O34" i="9"/>
  <c r="N34" i="9"/>
  <c r="M34" i="9"/>
  <c r="L34" i="9"/>
  <c r="K34" i="9"/>
  <c r="J34" i="9"/>
  <c r="I34" i="9"/>
  <c r="H34" i="9"/>
  <c r="Q33" i="9"/>
  <c r="P33" i="9"/>
  <c r="O33" i="9"/>
  <c r="N33" i="9"/>
  <c r="M33" i="9"/>
  <c r="L33" i="9"/>
  <c r="K33" i="9"/>
  <c r="J33" i="9"/>
  <c r="I33" i="9"/>
  <c r="H33" i="9"/>
  <c r="Q50" i="3"/>
  <c r="P50" i="3"/>
  <c r="O50" i="3"/>
  <c r="N50" i="3"/>
  <c r="M50" i="3"/>
  <c r="Q49" i="3"/>
  <c r="P49" i="3"/>
  <c r="O49" i="3"/>
  <c r="N49" i="3"/>
  <c r="M49" i="3"/>
  <c r="Q41" i="3"/>
  <c r="P41" i="3"/>
  <c r="O41" i="3"/>
  <c r="N41" i="3"/>
  <c r="M41" i="3"/>
  <c r="Q40" i="3"/>
  <c r="P40" i="3"/>
  <c r="O40" i="3"/>
  <c r="N40" i="3"/>
  <c r="M40" i="3"/>
  <c r="Q32" i="3"/>
  <c r="P32" i="3"/>
  <c r="O32" i="3"/>
  <c r="N32" i="3"/>
  <c r="M32" i="3"/>
  <c r="Q31" i="3"/>
  <c r="P31" i="3"/>
  <c r="O31" i="3"/>
  <c r="N31" i="3"/>
  <c r="M31" i="3"/>
  <c r="Q23" i="3"/>
  <c r="P23" i="3"/>
  <c r="O23" i="3"/>
  <c r="N23" i="3"/>
  <c r="M23" i="3"/>
  <c r="Q22" i="3"/>
  <c r="P22" i="3"/>
  <c r="O22" i="3"/>
  <c r="N22" i="3"/>
  <c r="M22" i="3"/>
  <c r="E187" i="8"/>
  <c r="E188" i="8" s="1"/>
  <c r="D187" i="8"/>
  <c r="D188" i="8" s="1"/>
  <c r="E186" i="8"/>
  <c r="D186" i="8"/>
  <c r="C187" i="8"/>
  <c r="C188" i="8" s="1"/>
  <c r="C186" i="8"/>
  <c r="E132" i="6"/>
  <c r="E133" i="6" s="1"/>
  <c r="C132" i="6"/>
  <c r="C133" i="6" s="1"/>
  <c r="E131" i="6"/>
  <c r="C131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G34" i="6"/>
  <c r="F34" i="6"/>
  <c r="E34" i="6"/>
  <c r="D34" i="6"/>
  <c r="C34" i="6"/>
  <c r="G33" i="6"/>
  <c r="F33" i="6"/>
  <c r="E33" i="6"/>
  <c r="D33" i="6"/>
  <c r="C33" i="6"/>
  <c r="E132" i="9"/>
  <c r="E133" i="9" s="1"/>
  <c r="D132" i="9"/>
  <c r="D133" i="9" s="1"/>
  <c r="C132" i="9"/>
  <c r="C133" i="9" s="1"/>
  <c r="E131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F54" i="9"/>
  <c r="E54" i="9"/>
  <c r="F53" i="9"/>
  <c r="E53" i="9"/>
  <c r="G34" i="9"/>
  <c r="F34" i="9"/>
  <c r="E34" i="9"/>
  <c r="D34" i="9"/>
  <c r="C34" i="9"/>
  <c r="G33" i="9"/>
  <c r="F33" i="9"/>
  <c r="E33" i="9"/>
  <c r="D33" i="9"/>
  <c r="C33" i="9"/>
  <c r="L60" i="2"/>
  <c r="K59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G43" i="2"/>
  <c r="G44" i="2" s="1"/>
  <c r="F43" i="2"/>
  <c r="E43" i="2"/>
  <c r="C43" i="2"/>
  <c r="G42" i="2"/>
  <c r="F42" i="2"/>
  <c r="E42" i="2"/>
  <c r="C42" i="2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E22" i="3"/>
  <c r="D22" i="3"/>
  <c r="C22" i="3"/>
  <c r="D132" i="6" l="1"/>
  <c r="D133" i="6" s="1"/>
  <c r="D131" i="6"/>
</calcChain>
</file>

<file path=xl/sharedStrings.xml><?xml version="1.0" encoding="utf-8"?>
<sst xmlns="http://schemas.openxmlformats.org/spreadsheetml/2006/main" count="1622" uniqueCount="210">
  <si>
    <t>ImageMol</t>
  </si>
  <si>
    <t>GEM</t>
  </si>
  <si>
    <t>0.839±0.003</t>
  </si>
  <si>
    <t>0.739±0.003</t>
  </si>
  <si>
    <t>2.02±0.07</t>
  </si>
  <si>
    <t>0.97±0.07</t>
  </si>
  <si>
    <t>0.856±0.003</t>
  </si>
  <si>
    <t>0.724±0.003</t>
  </si>
  <si>
    <t>1.86±0.09</t>
  </si>
  <si>
    <t>0.83±0.03</t>
  </si>
  <si>
    <t>lr</t>
  </si>
  <si>
    <t>avg</t>
  </si>
  <si>
    <t>std</t>
  </si>
  <si>
    <t>BACE</t>
  </si>
  <si>
    <t>BBBP</t>
  </si>
  <si>
    <t>FreeSolv</t>
  </si>
  <si>
    <t>Esol</t>
  </si>
  <si>
    <t>1e-3 1e-3</t>
  </si>
  <si>
    <t>1e-4 1e-3</t>
  </si>
  <si>
    <t>4e-3 4e-3</t>
  </si>
  <si>
    <t>drop 0.2</t>
  </si>
  <si>
    <t>drop 0.1</t>
  </si>
  <si>
    <t>drop 0.5</t>
  </si>
  <si>
    <t>aug/drop</t>
  </si>
  <si>
    <t>None</t>
  </si>
  <si>
    <t>Classification (ROC-AUC)</t>
  </si>
  <si>
    <t>Regression (RMSE)</t>
  </si>
  <si>
    <t>Model</t>
  </si>
  <si>
    <r>
      <t>ChemBERTa-2</t>
    </r>
    <r>
      <rPr>
        <vertAlign val="superscript"/>
        <sz val="9"/>
        <color rgb="FF000000"/>
        <rFont val="Aptos Display"/>
        <family val="2"/>
      </rPr>
      <t>25</t>
    </r>
  </si>
  <si>
    <t>-</t>
  </si>
  <si>
    <r>
      <t>MolCLR</t>
    </r>
    <r>
      <rPr>
        <vertAlign val="superscript"/>
        <sz val="9"/>
        <color rgb="FF000000"/>
        <rFont val="Aptos Display"/>
        <family val="2"/>
      </rPr>
      <t>26</t>
    </r>
  </si>
  <si>
    <t>0.890±0.003</t>
  </si>
  <si>
    <t>0.736±0.005</t>
  </si>
  <si>
    <t>2.20±0.20</t>
  </si>
  <si>
    <t>1.11±0.01</t>
  </si>
  <si>
    <r>
      <t>Uni-Mol</t>
    </r>
    <r>
      <rPr>
        <vertAlign val="superscript"/>
        <sz val="9"/>
        <color rgb="FF000000"/>
        <rFont val="Aptos Display"/>
        <family val="2"/>
      </rPr>
      <t>27</t>
    </r>
  </si>
  <si>
    <t>0.857±0.002</t>
  </si>
  <si>
    <t>0.729±0.006</t>
  </si>
  <si>
    <t>1.48±0.05</t>
  </si>
  <si>
    <t>0.79±0.03</t>
  </si>
  <si>
    <r>
      <t>GEM</t>
    </r>
    <r>
      <rPr>
        <vertAlign val="superscript"/>
        <sz val="9"/>
        <color rgb="FF000000"/>
        <rFont val="Aptos Display"/>
        <family val="2"/>
      </rPr>
      <t>28</t>
    </r>
  </si>
  <si>
    <r>
      <t>ImageMol</t>
    </r>
    <r>
      <rPr>
        <vertAlign val="superscript"/>
        <sz val="9"/>
        <color rgb="FF000000"/>
        <rFont val="Aptos Display"/>
        <family val="2"/>
      </rPr>
      <t>6</t>
    </r>
  </si>
  <si>
    <t>MoleCLIP</t>
  </si>
  <si>
    <t>0.829±0.005</t>
  </si>
  <si>
    <t>0.747±0.009</t>
  </si>
  <si>
    <t>2.00±0.14</t>
  </si>
  <si>
    <t>Intensive</t>
  </si>
  <si>
    <t>default</t>
  </si>
  <si>
    <t>0.97±0.01</t>
  </si>
  <si>
    <t>1 epoch</t>
  </si>
  <si>
    <t>10 epochs</t>
  </si>
  <si>
    <t>τ=0.05</t>
  </si>
  <si>
    <t>τ=0.1</t>
  </si>
  <si>
    <t>No augmentations during pretraining</t>
  </si>
  <si>
    <t>Pubchem-10m 
(2 epochs)</t>
  </si>
  <si>
    <t>K values: 30, 300</t>
  </si>
  <si>
    <t>Only contrastive task</t>
  </si>
  <si>
    <t>Only classification task</t>
  </si>
  <si>
    <t>augmentation</t>
  </si>
  <si>
    <t>confidence interval</t>
  </si>
  <si>
    <t>Dropout</t>
  </si>
  <si>
    <t>seed-3</t>
  </si>
  <si>
    <t>seed-2</t>
  </si>
  <si>
    <t>seed-1</t>
  </si>
  <si>
    <t>seed-5</t>
  </si>
  <si>
    <t>seed-4</t>
  </si>
  <si>
    <t>Default</t>
  </si>
  <si>
    <t>Control</t>
  </si>
  <si>
    <t>0.833±0.010</t>
  </si>
  <si>
    <t>1.92±0.09</t>
  </si>
  <si>
    <t>0.89±0.02</t>
  </si>
  <si>
    <t>0.823±0.004</t>
  </si>
  <si>
    <t>0.717±0.006</t>
  </si>
  <si>
    <t>2.14±0.11</t>
  </si>
  <si>
    <t>0.92±0.03</t>
  </si>
  <si>
    <t>0.808±0.015</t>
  </si>
  <si>
    <t>0.708±0.021</t>
  </si>
  <si>
    <t>2.34±0.21</t>
  </si>
  <si>
    <t>0.96±0.03</t>
  </si>
  <si>
    <t>0.841±0.011</t>
  </si>
  <si>
    <t>0.712±0.009</t>
  </si>
  <si>
    <t>2.09±0.08</t>
  </si>
  <si>
    <t>1.00±0.05</t>
  </si>
  <si>
    <t>0.815±0.003</t>
  </si>
  <si>
    <t>0.726±0.012</t>
  </si>
  <si>
    <t>2.28±0.16</t>
  </si>
  <si>
    <t>0.95±0.01</t>
  </si>
  <si>
    <t xml:space="preserve">Pubchem-10m </t>
  </si>
  <si>
    <t>0.827±0.009</t>
  </si>
  <si>
    <t>0.706±0.008</t>
  </si>
  <si>
    <t>2.17±0.19</t>
  </si>
  <si>
    <t>0.93±0.03</t>
  </si>
  <si>
    <t>0.830±0.005</t>
  </si>
  <si>
    <t>0.742±0.019</t>
  </si>
  <si>
    <t>2.17±0.14</t>
  </si>
  <si>
    <t>0.93±0.02</t>
  </si>
  <si>
    <t>0.815±0.020</t>
  </si>
  <si>
    <t>0.664±0.020</t>
  </si>
  <si>
    <t>2.66±0.06</t>
  </si>
  <si>
    <t>1.15±0.04</t>
  </si>
  <si>
    <t>0.833±0.017</t>
  </si>
  <si>
    <t>0.707±0.006</t>
  </si>
  <si>
    <t>2.41±0.05</t>
  </si>
  <si>
    <t>1.03±0.03</t>
  </si>
  <si>
    <t>0.719±0.007</t>
  </si>
  <si>
    <t>Dataset</t>
  </si>
  <si>
    <t>DHBDs</t>
  </si>
  <si>
    <t>(eV)</t>
  </si>
  <si>
    <t>Head learning rate</t>
  </si>
  <si>
    <r>
      <t>1*10</t>
    </r>
    <r>
      <rPr>
        <vertAlign val="superscript"/>
        <sz val="10"/>
        <color rgb="FF000000"/>
        <rFont val="Aptos"/>
        <family val="2"/>
      </rPr>
      <t>-3</t>
    </r>
  </si>
  <si>
    <t>Augmentations level</t>
  </si>
  <si>
    <t>Performance (MAE)</t>
  </si>
  <si>
    <t>0.197±0.002</t>
  </si>
  <si>
    <t>Learning rate</t>
  </si>
  <si>
    <t>0.199±0.001</t>
  </si>
  <si>
    <r>
      <t>4*10</t>
    </r>
    <r>
      <rPr>
        <vertAlign val="superscript"/>
        <sz val="10"/>
        <color rgb="FF000000"/>
        <rFont val="Aptos"/>
        <family val="2"/>
      </rPr>
      <t>-3</t>
    </r>
    <r>
      <rPr>
        <sz val="10"/>
        <color rgb="FF000000"/>
        <rFont val="Aptos"/>
        <family val="2"/>
      </rPr>
      <t>, 4*10</t>
    </r>
    <r>
      <rPr>
        <vertAlign val="superscript"/>
        <sz val="10"/>
        <color rgb="FF000000"/>
        <rFont val="Aptos"/>
        <family val="2"/>
      </rPr>
      <t>-3</t>
    </r>
  </si>
  <si>
    <t>0.181±0.003</t>
  </si>
  <si>
    <t>BACE (ROC-AUC)</t>
  </si>
  <si>
    <t>BBBP (ROC-AUC)</t>
  </si>
  <si>
    <t>FreeSolv (RMSE)</t>
  </si>
  <si>
    <t>Esol (RMSE)</t>
  </si>
  <si>
    <t>Learning rates (Encoder, head)</t>
  </si>
  <si>
    <t>NHCs</t>
  </si>
  <si>
    <t>(Charge)</t>
  </si>
  <si>
    <t>1*10-3</t>
  </si>
  <si>
    <t>1*10-3, 1*10-3</t>
  </si>
  <si>
    <t>Final runs (300 epochs)</t>
  </si>
  <si>
    <t>1*10-4</t>
  </si>
  <si>
    <t>9.5±0.3</t>
  </si>
  <si>
    <t>9.6±0.4</t>
  </si>
  <si>
    <t>Phosphines -selectivity</t>
  </si>
  <si>
    <t>(kcal/mol)</t>
  </si>
  <si>
    <t>4*10-4</t>
  </si>
  <si>
    <t>1.23±0.06</t>
  </si>
  <si>
    <t>1*10-4, 1*10-3</t>
  </si>
  <si>
    <t>1.03±0.04</t>
  </si>
  <si>
    <t>0.95±0.04</t>
  </si>
  <si>
    <t>Final run - 180 epochs</t>
  </si>
  <si>
    <t>Phosphines-yield</t>
  </si>
  <si>
    <t>Control - I
Phosphines - 4 epochs
K1 = 30, K2 = 300</t>
  </si>
  <si>
    <r>
      <t>MoleCLIP</t>
    </r>
    <r>
      <rPr>
        <b/>
        <vertAlign val="subscript"/>
        <sz val="9"/>
        <color rgb="FF000000"/>
        <rFont val="Aptos"/>
        <family val="2"/>
      </rPr>
      <t>bv</t>
    </r>
    <r>
      <rPr>
        <sz val="9"/>
        <color rgb="FF000000"/>
        <rFont val="Aptos Display"/>
        <family val="2"/>
      </rPr>
      <t xml:space="preserve"> </t>
    </r>
  </si>
  <si>
    <t>ChEMBL – 4 epochs</t>
  </si>
  <si>
    <t>Kraken (buried volume) - 100 epochs</t>
  </si>
  <si>
    <t>9.1±0.3</t>
  </si>
  <si>
    <t xml:space="preserve">0.82±0.03 </t>
  </si>
  <si>
    <t>%Δ Difference</t>
  </si>
  <si>
    <r>
      <t>100 * (MoleCLIP</t>
    </r>
    <r>
      <rPr>
        <b/>
        <vertAlign val="subscript"/>
        <sz val="9"/>
        <color rgb="FF000000"/>
        <rFont val="Aptos"/>
        <family val="2"/>
      </rPr>
      <t>bv</t>
    </r>
    <r>
      <rPr>
        <b/>
        <sz val="9"/>
        <color rgb="FF000000"/>
        <rFont val="Aptos"/>
        <family val="2"/>
      </rPr>
      <t xml:space="preserve"> – domain-focused) / MoleCLIP</t>
    </r>
  </si>
  <si>
    <t>4.2±3.3 %</t>
  </si>
  <si>
    <t>13.7±4.5 %</t>
  </si>
  <si>
    <t>Control - I</t>
  </si>
  <si>
    <t>Phosphines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</si>
  <si>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</t>
    </r>
  </si>
  <si>
    <t>1.12±0.05</t>
  </si>
  <si>
    <t>Phosphines  - 4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</si>
  <si>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 xml:space="preserve">2 </t>
    </r>
    <r>
      <rPr>
        <sz val="9"/>
        <color rgb="FF000000"/>
        <rFont val="Aptos Display"/>
        <family val="2"/>
      </rPr>
      <t>= 3000</t>
    </r>
  </si>
  <si>
    <t>9.8±0.4</t>
  </si>
  <si>
    <t>1.08±0.06</t>
  </si>
  <si>
    <t>Control - II</t>
  </si>
  <si>
    <t>Phosphines filtered - 10 epochs</t>
  </si>
  <si>
    <r>
      <t>K</t>
    </r>
    <r>
      <rPr>
        <vertAlign val="subscript"/>
        <sz val="9"/>
        <color rgb="FF000000"/>
        <rFont val="Aptos Display"/>
        <family val="2"/>
      </rPr>
      <t>1</t>
    </r>
    <r>
      <rPr>
        <sz val="9"/>
        <color rgb="FF000000"/>
        <rFont val="Aptos Display"/>
        <family val="2"/>
      </rPr>
      <t xml:space="preserve"> = 300, K</t>
    </r>
    <r>
      <rPr>
        <vertAlign val="subscript"/>
        <sz val="9"/>
        <color rgb="FF000000"/>
        <rFont val="Aptos Display"/>
        <family val="2"/>
      </rPr>
      <t>2</t>
    </r>
    <r>
      <rPr>
        <sz val="9"/>
        <color rgb="FF000000"/>
        <rFont val="Aptos Display"/>
        <family val="2"/>
      </rPr>
      <t xml:space="preserve"> = 3000</t>
    </r>
  </si>
  <si>
    <t>1.14±0.06</t>
  </si>
  <si>
    <t>Control – III</t>
  </si>
  <si>
    <t>CLIP initialized</t>
  </si>
  <si>
    <t>13.8±0.4</t>
  </si>
  <si>
    <t>1.70±0.01</t>
  </si>
  <si>
    <t>Controls</t>
  </si>
  <si>
    <t xml:space="preserve">MoleCLIPbv </t>
  </si>
  <si>
    <r>
      <t>MoleCLIP</t>
    </r>
    <r>
      <rPr>
        <b/>
        <vertAlign val="subscript"/>
        <sz val="14"/>
        <color rgb="FF000000"/>
        <rFont val="Aptos"/>
        <family val="2"/>
      </rPr>
      <t>bv</t>
    </r>
    <r>
      <rPr>
        <sz val="14"/>
        <color rgb="FF000000"/>
        <rFont val="Aptos Display"/>
        <family val="2"/>
      </rPr>
      <t xml:space="preserve"> </t>
    </r>
  </si>
  <si>
    <t>Phosphines-selectivity</t>
  </si>
  <si>
    <t>Control - I
Phosphines - 4 epochs
K1 = 300, K2 = 3000</t>
  </si>
  <si>
    <t>Control - II
ChEMBL – 4 epochs
Phosphines filtered - 10 epochs
K1 = 300, K2 = 3000</t>
  </si>
  <si>
    <t>9.9±0. 4</t>
  </si>
  <si>
    <t>9.6±0.3</t>
  </si>
  <si>
    <t>* All the evaluations were performed using scaffold splitting</t>
  </si>
  <si>
    <t>* All the evaluations were performed using random splitting</t>
  </si>
  <si>
    <t>* All the evaluations were performed using  scaffold splitting</t>
  </si>
  <si>
    <t xml:space="preserve">Phosphines -yield </t>
  </si>
  <si>
    <t>(%)</t>
  </si>
  <si>
    <t>augmentation level</t>
  </si>
  <si>
    <t xml:space="preserve"> head learning rate</t>
  </si>
  <si>
    <t xml:space="preserve">Default </t>
  </si>
  <si>
    <t xml:space="preserve"> 1*10-5</t>
  </si>
  <si>
    <t>Freesolv</t>
  </si>
  <si>
    <t>Control – III
CLIP initialized
Kraken (buried volume) - 100 epochs</t>
  </si>
  <si>
    <t>Freesolv (R-replaced)</t>
  </si>
  <si>
    <t>Esol (R-replaced)</t>
  </si>
  <si>
    <t xml:space="preserve">Esol – </t>
  </si>
  <si>
    <t>Original</t>
  </si>
  <si>
    <t>R replaced</t>
  </si>
  <si>
    <t xml:space="preserve">FreeSolv – </t>
  </si>
  <si>
    <t>0.484±0.007</t>
  </si>
  <si>
    <t>0.514±0.010</t>
  </si>
  <si>
    <t>0.77±0.05</t>
  </si>
  <si>
    <t>1.00±0.06</t>
  </si>
  <si>
    <t>0.466±0.014</t>
  </si>
  <si>
    <t>0.532±0.013</t>
  </si>
  <si>
    <t>0.78±0.03</t>
  </si>
  <si>
    <t>1.14±0.05</t>
  </si>
  <si>
    <t>100 * (ImageMol - MoleCLIP) / MoleCLIP</t>
  </si>
  <si>
    <t>-3.7±2.8 %</t>
  </si>
  <si>
    <t>3.5±2.9 %</t>
  </si>
  <si>
    <t>1.3±6.9 %</t>
  </si>
  <si>
    <t>14.0±6.7 %</t>
  </si>
  <si>
    <t>11.3±0.5</t>
  </si>
  <si>
    <t>Hyperparameter optimization (60 epochs)</t>
  </si>
  <si>
    <t>Hyperparameter optimization (100 epochs)</t>
  </si>
  <si>
    <t>0.0138±0.0010</t>
  </si>
  <si>
    <t>0.0218±0.0026</t>
  </si>
  <si>
    <t>0.0145±0.0007</t>
  </si>
  <si>
    <t>4*10-3, 4*10-3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</si>
</sst>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ptos Display"/>
      <family val="2"/>
    </font>
    <font>
      <b/>
      <sz val="9"/>
      <color rgb="FF000000"/>
      <name val="Aptos Display"/>
      <family val="2"/>
    </font>
    <font>
      <sz val="10"/>
      <color rgb="FF000000"/>
      <name val="Aptos Display"/>
      <family val="2"/>
    </font>
    <font>
      <vertAlign val="superscript"/>
      <sz val="9"/>
      <color rgb="FF000000"/>
      <name val="Aptos Display"/>
      <family val="2"/>
    </font>
    <font>
      <sz val="9"/>
      <color rgb="FF000000"/>
      <name val="Aptos"/>
      <family val="2"/>
    </font>
    <font>
      <b/>
      <sz val="10"/>
      <color rgb="FF000000"/>
      <name val="Aptos Display"/>
      <family val="2"/>
      <charset val="177"/>
    </font>
    <font>
      <b/>
      <sz val="10"/>
      <color rgb="FF000000"/>
      <name val="Aptos"/>
      <family val="2"/>
      <charset val="177"/>
    </font>
    <font>
      <b/>
      <sz val="10"/>
      <color theme="1"/>
      <name val="Arial"/>
      <family val="2"/>
      <scheme val="minor"/>
    </font>
    <font>
      <sz val="10"/>
      <color rgb="FF000000"/>
      <name val="Aptos"/>
      <family val="2"/>
    </font>
    <font>
      <b/>
      <sz val="11"/>
      <color rgb="FF000000"/>
      <name val="Aptos Display"/>
      <family val="2"/>
    </font>
    <font>
      <sz val="10"/>
      <color rgb="FF000000"/>
      <name val="Aptos Display"/>
      <family val="2"/>
      <charset val="177"/>
    </font>
    <font>
      <sz val="10"/>
      <name val="Aptos"/>
      <family val="2"/>
      <charset val="177"/>
    </font>
    <font>
      <vertAlign val="superscript"/>
      <sz val="10"/>
      <color rgb="FF000000"/>
      <name val="Aptos"/>
      <family val="2"/>
    </font>
    <font>
      <b/>
      <sz val="14"/>
      <color theme="1"/>
      <name val="Arial"/>
      <family val="2"/>
      <scheme val="minor"/>
    </font>
    <font>
      <sz val="9"/>
      <color rgb="FF000000"/>
      <name val="Aptos Display"/>
      <family val="2"/>
    </font>
    <font>
      <vertAlign val="subscript"/>
      <sz val="9"/>
      <color rgb="FF000000"/>
      <name val="Aptos Display"/>
      <family val="2"/>
    </font>
    <font>
      <b/>
      <sz val="9"/>
      <color rgb="FF000000"/>
      <name val="Aptos"/>
      <family val="2"/>
    </font>
    <font>
      <b/>
      <vertAlign val="subscript"/>
      <sz val="9"/>
      <color rgb="FF000000"/>
      <name val="Aptos"/>
      <family val="2"/>
    </font>
    <font>
      <b/>
      <sz val="14"/>
      <color rgb="FF000000"/>
      <name val="Aptos"/>
      <family val="2"/>
      <charset val="177"/>
    </font>
    <font>
      <b/>
      <vertAlign val="subscript"/>
      <sz val="14"/>
      <color rgb="FF000000"/>
      <name val="Aptos"/>
      <family val="2"/>
    </font>
    <font>
      <sz val="14"/>
      <color rgb="FF000000"/>
      <name val="Aptos Display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BFBFBF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rgb="FFBFBFBF"/>
      </right>
      <top/>
      <bottom style="thick">
        <color indexed="64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 style="thick">
        <color indexed="64"/>
      </top>
      <bottom/>
      <diagonal/>
    </border>
    <border>
      <left style="medium">
        <color rgb="FFBFBFBF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0" fontId="4" fillId="0" borderId="8" xfId="0" applyFont="1" applyBorder="1"/>
    <xf numFmtId="2" fontId="0" fillId="0" borderId="5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6" xfId="0" applyBorder="1"/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1" fillId="0" borderId="21" xfId="0" applyFont="1" applyBorder="1" applyAlignment="1">
      <alignment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12" fillId="0" borderId="16" xfId="0" applyFont="1" applyBorder="1" applyAlignment="1">
      <alignment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11" fillId="0" borderId="18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164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7" xfId="0" applyNumberFormat="1" applyBorder="1"/>
    <xf numFmtId="0" fontId="2" fillId="0" borderId="29" xfId="0" applyFont="1" applyBorder="1"/>
    <xf numFmtId="164" fontId="0" fillId="0" borderId="6" xfId="0" applyNumberFormat="1" applyBorder="1" applyAlignment="1">
      <alignment horizontal="right"/>
    </xf>
    <xf numFmtId="0" fontId="0" fillId="0" borderId="28" xfId="0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0" fontId="0" fillId="2" borderId="5" xfId="0" applyFill="1" applyBorder="1"/>
    <xf numFmtId="0" fontId="0" fillId="2" borderId="7" xfId="0" applyFill="1" applyBorder="1"/>
    <xf numFmtId="0" fontId="2" fillId="0" borderId="32" xfId="0" applyFont="1" applyBorder="1"/>
    <xf numFmtId="0" fontId="1" fillId="0" borderId="10" xfId="0" applyFont="1" applyBorder="1"/>
    <xf numFmtId="0" fontId="1" fillId="0" borderId="12" xfId="0" applyFont="1" applyBorder="1"/>
    <xf numFmtId="165" fontId="2" fillId="0" borderId="5" xfId="0" applyNumberFormat="1" applyFont="1" applyBorder="1"/>
    <xf numFmtId="165" fontId="2" fillId="0" borderId="0" xfId="0" applyNumberFormat="1" applyFont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34" xfId="0" applyNumberFormat="1" applyFont="1" applyBorder="1"/>
    <xf numFmtId="164" fontId="2" fillId="0" borderId="33" xfId="0" applyNumberFormat="1" applyFont="1" applyBorder="1"/>
    <xf numFmtId="164" fontId="2" fillId="0" borderId="3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35" xfId="0" applyNumberFormat="1" applyFont="1" applyBorder="1"/>
    <xf numFmtId="0" fontId="2" fillId="0" borderId="34" xfId="0" applyFont="1" applyBorder="1"/>
    <xf numFmtId="164" fontId="2" fillId="0" borderId="4" xfId="0" applyNumberFormat="1" applyFont="1" applyBorder="1"/>
    <xf numFmtId="164" fontId="2" fillId="0" borderId="30" xfId="0" applyNumberFormat="1" applyFont="1" applyBorder="1"/>
    <xf numFmtId="0" fontId="2" fillId="0" borderId="31" xfId="0" applyFont="1" applyBorder="1"/>
    <xf numFmtId="0" fontId="1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7" xfId="0" applyFont="1" applyBorder="1"/>
    <xf numFmtId="0" fontId="2" fillId="0" borderId="11" xfId="0" applyFont="1" applyBorder="1" applyAlignment="1">
      <alignment horizontal="center" vertical="center"/>
    </xf>
    <xf numFmtId="164" fontId="2" fillId="0" borderId="6" xfId="0" applyNumberFormat="1" applyFont="1" applyBorder="1"/>
    <xf numFmtId="0" fontId="2" fillId="0" borderId="12" xfId="0" applyFont="1" applyBorder="1" applyAlignment="1">
      <alignment horizontal="center" vertical="center"/>
    </xf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0" fontId="13" fillId="0" borderId="0" xfId="0" applyFont="1"/>
    <xf numFmtId="2" fontId="2" fillId="0" borderId="0" xfId="0" applyNumberFormat="1" applyFont="1"/>
    <xf numFmtId="2" fontId="2" fillId="0" borderId="4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6" xfId="0" applyNumberFormat="1" applyFont="1" applyBorder="1"/>
    <xf numFmtId="2" fontId="2" fillId="0" borderId="5" xfId="0" applyNumberFormat="1" applyFont="1" applyBorder="1"/>
    <xf numFmtId="0" fontId="13" fillId="0" borderId="10" xfId="0" applyFont="1" applyBorder="1"/>
    <xf numFmtId="0" fontId="13" fillId="0" borderId="12" xfId="0" applyFont="1" applyBorder="1"/>
    <xf numFmtId="0" fontId="2" fillId="0" borderId="10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right" readingOrder="2"/>
    </xf>
    <xf numFmtId="164" fontId="2" fillId="0" borderId="0" xfId="0" applyNumberFormat="1" applyFont="1" applyAlignment="1">
      <alignment horizontal="right" readingOrder="2"/>
    </xf>
    <xf numFmtId="164" fontId="2" fillId="0" borderId="33" xfId="0" applyNumberFormat="1" applyFont="1" applyBorder="1" applyAlignment="1">
      <alignment horizontal="right" readingOrder="2"/>
    </xf>
    <xf numFmtId="164" fontId="2" fillId="0" borderId="8" xfId="0" applyNumberFormat="1" applyFont="1" applyBorder="1" applyAlignment="1">
      <alignment horizontal="right" readingOrder="2"/>
    </xf>
    <xf numFmtId="164" fontId="2" fillId="0" borderId="3" xfId="0" applyNumberFormat="1" applyFont="1" applyBorder="1" applyAlignment="1">
      <alignment horizontal="right" readingOrder="2"/>
    </xf>
    <xf numFmtId="164" fontId="2" fillId="0" borderId="34" xfId="0" applyNumberFormat="1" applyFont="1" applyBorder="1" applyAlignment="1">
      <alignment horizontal="right" readingOrder="2"/>
    </xf>
    <xf numFmtId="164" fontId="2" fillId="2" borderId="0" xfId="0" applyNumberFormat="1" applyFont="1" applyFill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2" fillId="0" borderId="10" xfId="0" applyFont="1" applyBorder="1"/>
    <xf numFmtId="0" fontId="2" fillId="2" borderId="5" xfId="0" applyFont="1" applyFill="1" applyBorder="1"/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0" fontId="2" fillId="2" borderId="7" xfId="0" applyFont="1" applyFill="1" applyBorder="1"/>
    <xf numFmtId="0" fontId="2" fillId="0" borderId="11" xfId="0" applyFont="1" applyBorder="1"/>
    <xf numFmtId="0" fontId="13" fillId="0" borderId="1" xfId="0" applyFont="1" applyBorder="1"/>
    <xf numFmtId="165" fontId="2" fillId="0" borderId="13" xfId="0" applyNumberFormat="1" applyFont="1" applyBorder="1"/>
    <xf numFmtId="165" fontId="2" fillId="0" borderId="15" xfId="0" applyNumberFormat="1" applyFont="1" applyBorder="1"/>
    <xf numFmtId="165" fontId="2" fillId="0" borderId="14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7" xfId="0" applyBorder="1"/>
    <xf numFmtId="0" fontId="14" fillId="0" borderId="16" xfId="0" applyFont="1" applyBorder="1" applyAlignment="1">
      <alignment horizontal="center" vertical="center" wrapText="1" readingOrder="1"/>
    </xf>
    <xf numFmtId="0" fontId="14" fillId="0" borderId="39" xfId="0" applyFont="1" applyBorder="1" applyAlignment="1">
      <alignment horizontal="center" vertical="center" wrapText="1" readingOrder="1"/>
    </xf>
    <xf numFmtId="0" fontId="11" fillId="0" borderId="16" xfId="0" applyFont="1" applyBorder="1" applyAlignment="1">
      <alignment horizontal="right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center" wrapText="1" readingOrder="1"/>
    </xf>
    <xf numFmtId="0" fontId="10" fillId="0" borderId="37" xfId="0" applyFont="1" applyBorder="1" applyAlignment="1">
      <alignment horizontal="center" vertical="center" wrapText="1" readingOrder="1"/>
    </xf>
    <xf numFmtId="0" fontId="10" fillId="0" borderId="40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2" fontId="0" fillId="0" borderId="11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0" fontId="19" fillId="0" borderId="0" xfId="0" applyFont="1"/>
    <xf numFmtId="0" fontId="22" fillId="0" borderId="44" xfId="0" applyFont="1" applyBorder="1" applyAlignment="1">
      <alignment horizontal="center" vertical="center" wrapText="1" readingOrder="1"/>
    </xf>
    <xf numFmtId="0" fontId="20" fillId="0" borderId="44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7" fillId="0" borderId="44" xfId="0" applyFont="1" applyBorder="1" applyAlignment="1">
      <alignment horizontal="center" vertical="center" wrapText="1" readingOrder="1"/>
    </xf>
    <xf numFmtId="0" fontId="20" fillId="0" borderId="50" xfId="0" applyFont="1" applyBorder="1" applyAlignment="1">
      <alignment horizontal="center" vertical="center" wrapText="1" readingOrder="1"/>
    </xf>
    <xf numFmtId="0" fontId="10" fillId="0" borderId="51" xfId="0" applyFont="1" applyBorder="1" applyAlignment="1">
      <alignment horizontal="center" vertical="center" wrapText="1" readingOrder="1"/>
    </xf>
    <xf numFmtId="0" fontId="20" fillId="0" borderId="43" xfId="0" applyFont="1" applyBorder="1" applyAlignment="1">
      <alignment horizontal="center" vertical="center" wrapText="1" readingOrder="1"/>
    </xf>
    <xf numFmtId="0" fontId="20" fillId="0" borderId="39" xfId="0" applyFont="1" applyBorder="1" applyAlignment="1">
      <alignment horizontal="center" vertical="center" wrapText="1" readingOrder="1"/>
    </xf>
    <xf numFmtId="0" fontId="2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7" fillId="0" borderId="22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2" fillId="0" borderId="3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42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14" fillId="0" borderId="38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0" fontId="0" fillId="2" borderId="2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9" xfId="0" applyFont="1" applyBorder="1" applyAlignment="1">
      <alignment horizontal="center" vertical="center" wrapText="1" readingOrder="1"/>
    </xf>
    <xf numFmtId="0" fontId="7" fillId="0" borderId="16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  <xf numFmtId="0" fontId="8" fillId="0" borderId="19" xfId="0" applyFont="1" applyBorder="1" applyAlignment="1">
      <alignment horizontal="center" vertical="center" wrapText="1" readingOrder="1"/>
    </xf>
    <xf numFmtId="0" fontId="8" fillId="0" borderId="16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0" fontId="15" fillId="0" borderId="45" xfId="0" applyFont="1" applyBorder="1" applyAlignment="1">
      <alignment horizontal="center" vertical="center" wrapText="1" readingOrder="1"/>
    </xf>
    <xf numFmtId="0" fontId="15" fillId="0" borderId="44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 readingOrder="1"/>
    </xf>
    <xf numFmtId="0" fontId="10" fillId="0" borderId="48" xfId="0" applyFont="1" applyBorder="1" applyAlignment="1">
      <alignment horizontal="center" vertical="center" wrapText="1" readingOrder="1"/>
    </xf>
    <xf numFmtId="0" fontId="10" fillId="0" borderId="46" xfId="0" applyFont="1" applyBorder="1" applyAlignment="1">
      <alignment horizontal="center" vertical="center" wrapText="1" readingOrder="1"/>
    </xf>
    <xf numFmtId="0" fontId="10" fillId="0" borderId="41" xfId="0" applyFont="1" applyBorder="1" applyAlignment="1">
      <alignment horizontal="center" vertical="center" wrapText="1" readingOrder="1"/>
    </xf>
    <xf numFmtId="0" fontId="22" fillId="0" borderId="19" xfId="0" applyFont="1" applyBorder="1" applyAlignment="1">
      <alignment horizontal="center" vertical="center" wrapText="1" readingOrder="1"/>
    </xf>
    <xf numFmtId="0" fontId="22" fillId="0" borderId="42" xfId="0" applyFont="1" applyBorder="1" applyAlignment="1">
      <alignment horizontal="center" vertical="center" wrapText="1" readingOrder="1"/>
    </xf>
    <xf numFmtId="0" fontId="22" fillId="0" borderId="16" xfId="0" applyFont="1" applyBorder="1" applyAlignment="1">
      <alignment horizontal="center" vertical="center" wrapText="1" readingOrder="1"/>
    </xf>
    <xf numFmtId="0" fontId="22" fillId="0" borderId="37" xfId="0" applyFont="1" applyBorder="1" applyAlignment="1">
      <alignment horizontal="center" vertical="center" wrapText="1" readingOrder="1"/>
    </xf>
    <xf numFmtId="0" fontId="10" fillId="0" borderId="49" xfId="0" applyFont="1" applyBorder="1" applyAlignment="1">
      <alignment horizontal="center" vertical="center" wrapText="1" readingOrder="1"/>
    </xf>
    <xf numFmtId="0" fontId="10" fillId="0" borderId="52" xfId="0" applyFont="1" applyBorder="1" applyAlignment="1">
      <alignment horizontal="center" vertical="center" wrapText="1" readingOrder="1"/>
    </xf>
    <xf numFmtId="0" fontId="10" fillId="0" borderId="53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center" vertical="center" wrapText="1" readingOrder="1"/>
    </xf>
    <xf numFmtId="0" fontId="14" fillId="0" borderId="46" xfId="0" applyFont="1" applyBorder="1" applyAlignment="1">
      <alignment horizontal="center" vertical="center" wrapText="1" readingOrder="1"/>
    </xf>
    <xf numFmtId="0" fontId="14" fillId="0" borderId="49" xfId="0" applyFont="1" applyBorder="1" applyAlignment="1">
      <alignment horizontal="center" vertical="center" wrapText="1" readingOrder="1"/>
    </xf>
    <xf numFmtId="0" fontId="14" fillId="0" borderId="42" xfId="0" applyFont="1" applyBorder="1" applyAlignment="1">
      <alignment horizontal="center" vertical="center" wrapText="1" readingOrder="1"/>
    </xf>
    <xf numFmtId="0" fontId="14" fillId="0" borderId="37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27" fillId="0" borderId="19" xfId="0" applyFont="1" applyBorder="1" applyAlignment="1">
      <alignment horizontal="center" vertical="center" wrapText="1" readingOrder="1"/>
    </xf>
    <xf numFmtId="0" fontId="27" fillId="0" borderId="42" xfId="0" applyFont="1" applyBorder="1" applyAlignment="1">
      <alignment horizontal="center" vertical="center" wrapText="1" readingOrder="1"/>
    </xf>
    <xf numFmtId="0" fontId="14" fillId="0" borderId="19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/>
    </xf>
    <xf numFmtId="0" fontId="16" fillId="0" borderId="0" xfId="0" applyFont="1" applyAlignment="1">
      <alignment horizontal="center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1" fillId="0" borderId="17" xfId="0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AFAC-0A31-4A66-A814-D0F72995DA9C}">
  <dimension ref="B1:S50"/>
  <sheetViews>
    <sheetView tabSelected="1" zoomScale="70" zoomScaleNormal="70" workbookViewId="0"/>
  </sheetViews>
  <sheetFormatPr defaultRowHeight="13.8" x14ac:dyDescent="0.25"/>
  <cols>
    <col min="1" max="1" width="15.69921875" customWidth="1"/>
    <col min="2" max="2" width="16.59765625" customWidth="1"/>
    <col min="3" max="17" width="15.69921875" customWidth="1"/>
  </cols>
  <sheetData>
    <row r="1" spans="2:17" ht="14.4" thickBot="1" x14ac:dyDescent="0.3">
      <c r="E1" s="39"/>
      <c r="F1" s="39"/>
    </row>
    <row r="2" spans="2:17" ht="14.4" customHeight="1" thickTop="1" thickBot="1" x14ac:dyDescent="0.3">
      <c r="C2" s="219" t="s">
        <v>25</v>
      </c>
      <c r="D2" s="219"/>
      <c r="E2" s="220" t="s">
        <v>26</v>
      </c>
      <c r="F2" s="220"/>
    </row>
    <row r="3" spans="2:17" ht="13.2" customHeight="1" thickTop="1" x14ac:dyDescent="0.25">
      <c r="B3" s="213" t="s">
        <v>27</v>
      </c>
      <c r="C3" s="215" t="s">
        <v>13</v>
      </c>
      <c r="D3" s="217" t="s">
        <v>14</v>
      </c>
      <c r="E3" s="217" t="s">
        <v>16</v>
      </c>
      <c r="F3" s="217" t="s">
        <v>182</v>
      </c>
    </row>
    <row r="4" spans="2:17" ht="13.2" customHeight="1" thickBot="1" x14ac:dyDescent="0.3">
      <c r="B4" s="214"/>
      <c r="C4" s="216"/>
      <c r="D4" s="218"/>
      <c r="E4" s="218"/>
      <c r="F4" s="218"/>
    </row>
    <row r="5" spans="2:17" ht="15" customHeight="1" thickTop="1" x14ac:dyDescent="0.25">
      <c r="B5" s="50" t="s">
        <v>28</v>
      </c>
      <c r="C5" s="53">
        <v>0.79900000000000004</v>
      </c>
      <c r="D5" s="43">
        <v>0.74199999999999999</v>
      </c>
      <c r="E5" s="43" t="s">
        <v>29</v>
      </c>
      <c r="F5" s="43">
        <v>0.86</v>
      </c>
    </row>
    <row r="6" spans="2:17" ht="15" customHeight="1" x14ac:dyDescent="0.25">
      <c r="B6" s="50" t="s">
        <v>30</v>
      </c>
      <c r="C6" s="54" t="s">
        <v>31</v>
      </c>
      <c r="D6" s="42" t="s">
        <v>32</v>
      </c>
      <c r="E6" s="42" t="s">
        <v>33</v>
      </c>
      <c r="F6" s="42" t="s">
        <v>34</v>
      </c>
    </row>
    <row r="7" spans="2:17" ht="15" customHeight="1" x14ac:dyDescent="0.25">
      <c r="B7" s="50" t="s">
        <v>35</v>
      </c>
      <c r="C7" s="54" t="s">
        <v>36</v>
      </c>
      <c r="D7" s="42" t="s">
        <v>37</v>
      </c>
      <c r="E7" s="42" t="s">
        <v>38</v>
      </c>
      <c r="F7" s="42" t="s">
        <v>39</v>
      </c>
    </row>
    <row r="8" spans="2:17" ht="15" customHeight="1" x14ac:dyDescent="0.25">
      <c r="B8" s="50" t="s">
        <v>40</v>
      </c>
      <c r="C8" s="54" t="s">
        <v>6</v>
      </c>
      <c r="D8" s="42" t="s">
        <v>7</v>
      </c>
      <c r="E8" s="42" t="s">
        <v>8</v>
      </c>
      <c r="F8" s="42" t="s">
        <v>9</v>
      </c>
    </row>
    <row r="9" spans="2:17" ht="15" customHeight="1" thickBot="1" x14ac:dyDescent="0.3">
      <c r="B9" s="51" t="s">
        <v>41</v>
      </c>
      <c r="C9" s="55" t="s">
        <v>2</v>
      </c>
      <c r="D9" s="44" t="s">
        <v>3</v>
      </c>
      <c r="E9" s="44" t="s">
        <v>4</v>
      </c>
      <c r="F9" s="44" t="s">
        <v>5</v>
      </c>
    </row>
    <row r="10" spans="2:17" ht="35.4" customHeight="1" thickBot="1" x14ac:dyDescent="0.3">
      <c r="B10" s="52" t="s">
        <v>42</v>
      </c>
      <c r="C10" s="56" t="s">
        <v>43</v>
      </c>
      <c r="D10" s="45" t="s">
        <v>44</v>
      </c>
      <c r="E10" s="45" t="s">
        <v>45</v>
      </c>
      <c r="F10" s="45" t="s">
        <v>48</v>
      </c>
    </row>
    <row r="11" spans="2:17" ht="26.4" customHeight="1" x14ac:dyDescent="0.25">
      <c r="B11" s="46" t="s">
        <v>178</v>
      </c>
      <c r="C11" s="57" t="s">
        <v>46</v>
      </c>
      <c r="D11" s="47" t="s">
        <v>180</v>
      </c>
      <c r="E11" s="47" t="s">
        <v>66</v>
      </c>
      <c r="F11" s="47" t="s">
        <v>46</v>
      </c>
    </row>
    <row r="12" spans="2:17" ht="27.6" customHeight="1" thickBot="1" x14ac:dyDescent="0.3">
      <c r="B12" s="48" t="s">
        <v>179</v>
      </c>
      <c r="C12" s="58" t="s">
        <v>132</v>
      </c>
      <c r="D12" s="49" t="s">
        <v>127</v>
      </c>
      <c r="E12" s="49" t="s">
        <v>132</v>
      </c>
      <c r="F12" s="49" t="s">
        <v>181</v>
      </c>
    </row>
    <row r="13" spans="2:17" ht="14.4" thickTop="1" x14ac:dyDescent="0.25">
      <c r="B13" s="12" t="s">
        <v>173</v>
      </c>
    </row>
    <row r="15" spans="2:17" ht="17.399999999999999" x14ac:dyDescent="0.3">
      <c r="B15" s="177" t="s">
        <v>204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9"/>
      <c r="Q16" s="29"/>
    </row>
    <row r="17" spans="2:19" x14ac:dyDescent="0.25">
      <c r="B17" s="16" t="s">
        <v>58</v>
      </c>
      <c r="C17" s="210" t="s">
        <v>46</v>
      </c>
      <c r="D17" s="211"/>
      <c r="E17" s="211"/>
      <c r="F17" s="211"/>
      <c r="G17" s="212"/>
      <c r="H17" s="210" t="s">
        <v>24</v>
      </c>
      <c r="I17" s="211"/>
      <c r="J17" s="211"/>
      <c r="K17" s="211"/>
      <c r="L17" s="212"/>
      <c r="M17" s="210" t="s">
        <v>47</v>
      </c>
      <c r="N17" s="211"/>
      <c r="O17" s="211"/>
      <c r="P17" s="211"/>
      <c r="Q17" s="212"/>
      <c r="R17" s="11"/>
      <c r="S17" s="11"/>
    </row>
    <row r="18" spans="2:19" ht="15" customHeight="1" x14ac:dyDescent="0.25">
      <c r="B18" s="17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08" t="s">
        <v>42</v>
      </c>
      <c r="C19" s="86"/>
      <c r="D19" s="34">
        <v>0.826638845418188</v>
      </c>
      <c r="E19" s="34">
        <v>0.84037558685446001</v>
      </c>
      <c r="F19" s="34">
        <v>0.83272474352286496</v>
      </c>
      <c r="G19" s="33">
        <v>0.82959485306903102</v>
      </c>
      <c r="H19" s="34">
        <v>0.78595026951834401</v>
      </c>
      <c r="I19" s="34">
        <v>0.81324986958789702</v>
      </c>
      <c r="J19" s="34">
        <v>0.80681620587723801</v>
      </c>
      <c r="K19" s="34">
        <v>0.79777430012171702</v>
      </c>
      <c r="L19" s="34">
        <v>0.81394540079986</v>
      </c>
      <c r="M19" s="35">
        <v>0.82090071291949196</v>
      </c>
      <c r="N19" s="34">
        <v>0.80194748739349597</v>
      </c>
      <c r="O19" s="34">
        <v>0.82037906451051901</v>
      </c>
      <c r="P19" s="34">
        <v>0.79551382368283696</v>
      </c>
      <c r="Q19" s="31">
        <v>0.81898800208659295</v>
      </c>
    </row>
    <row r="20" spans="2:19" x14ac:dyDescent="0.25">
      <c r="B20" s="208"/>
      <c r="C20" s="86"/>
      <c r="D20" s="34">
        <v>0.80333854981742303</v>
      </c>
      <c r="E20" s="34">
        <v>0.81794470526864804</v>
      </c>
      <c r="F20" s="34">
        <v>0.82385672057033499</v>
      </c>
      <c r="G20" s="33">
        <v>0.82889932185706805</v>
      </c>
      <c r="H20" s="34">
        <v>0.76386715353851498</v>
      </c>
      <c r="I20" s="34">
        <v>0.79064510519909503</v>
      </c>
      <c r="J20" s="34">
        <v>0.82003129890453796</v>
      </c>
      <c r="K20" s="34">
        <v>0.78821074595722396</v>
      </c>
      <c r="L20" s="34">
        <v>0.795861589288819</v>
      </c>
      <c r="M20" s="60">
        <v>0.80751173708920099</v>
      </c>
      <c r="N20" s="34">
        <v>0.80090419057555196</v>
      </c>
      <c r="O20" s="34">
        <v>0.79690488610676402</v>
      </c>
      <c r="P20" s="34">
        <v>0.81968353329855603</v>
      </c>
      <c r="Q20" s="33">
        <v>0.83707181359763505</v>
      </c>
    </row>
    <row r="21" spans="2:19" x14ac:dyDescent="0.25">
      <c r="B21" s="209"/>
      <c r="C21" s="87"/>
      <c r="D21" s="37">
        <v>0.79255781603199404</v>
      </c>
      <c r="E21" s="37">
        <v>0.80733785428621097</v>
      </c>
      <c r="F21" s="37">
        <v>0.83133368109893901</v>
      </c>
      <c r="G21" s="32">
        <v>0.816727525647713</v>
      </c>
      <c r="H21" s="34">
        <v>0.78229873065553801</v>
      </c>
      <c r="I21" s="34">
        <v>0.81950965049556601</v>
      </c>
      <c r="J21" s="34">
        <v>0.79899147974265305</v>
      </c>
      <c r="K21" s="34">
        <v>0.797600417318727</v>
      </c>
      <c r="L21" s="34">
        <v>0.81255433837593405</v>
      </c>
      <c r="M21" s="38">
        <v>0.80159972178751504</v>
      </c>
      <c r="N21" s="34">
        <v>0.81655364284472198</v>
      </c>
      <c r="O21" s="34">
        <v>0.79429664406190204</v>
      </c>
      <c r="P21" s="34">
        <v>0.81637976004173196</v>
      </c>
      <c r="Q21" s="32">
        <v>0.82455225178229796</v>
      </c>
    </row>
    <row r="22" spans="2:19" x14ac:dyDescent="0.25">
      <c r="B22" s="16" t="s">
        <v>11</v>
      </c>
      <c r="C22" s="9" t="e">
        <f t="shared" ref="C22:L22" si="0">AVERAGE(C19:C21)</f>
        <v>#DIV/0!</v>
      </c>
      <c r="D22" s="36">
        <f t="shared" si="0"/>
        <v>0.80751173708920165</v>
      </c>
      <c r="E22" s="36">
        <f t="shared" si="0"/>
        <v>0.82188604880310645</v>
      </c>
      <c r="F22" s="36">
        <f>AVERAGE(F19:F21)</f>
        <v>0.82930504839737962</v>
      </c>
      <c r="G22" s="31">
        <f t="shared" si="0"/>
        <v>0.82507390019127069</v>
      </c>
      <c r="H22" s="35">
        <f t="shared" si="0"/>
        <v>0.77737205123746556</v>
      </c>
      <c r="I22" s="36">
        <f t="shared" si="0"/>
        <v>0.80780154176085261</v>
      </c>
      <c r="J22" s="36">
        <f t="shared" si="0"/>
        <v>0.80861299484147642</v>
      </c>
      <c r="K22" s="36">
        <f t="shared" si="0"/>
        <v>0.79452848779922258</v>
      </c>
      <c r="L22" s="31">
        <f t="shared" si="0"/>
        <v>0.80745377615487091</v>
      </c>
      <c r="M22" s="35">
        <f t="shared" ref="M22:Q22" si="1">AVERAGE(M19:M21)</f>
        <v>0.8100040572654027</v>
      </c>
      <c r="N22" s="36">
        <f t="shared" si="1"/>
        <v>0.80646844027125653</v>
      </c>
      <c r="O22" s="36">
        <f t="shared" si="1"/>
        <v>0.8038601982263951</v>
      </c>
      <c r="P22" s="36">
        <f t="shared" si="1"/>
        <v>0.8105257056743751</v>
      </c>
      <c r="Q22" s="31">
        <f t="shared" si="1"/>
        <v>0.82687068915550865</v>
      </c>
    </row>
    <row r="23" spans="2:19" x14ac:dyDescent="0.25">
      <c r="B23" s="17" t="s">
        <v>12</v>
      </c>
      <c r="C23" s="3" t="e">
        <f>STDEV(C19:C21)</f>
        <v>#DIV/0!</v>
      </c>
      <c r="D23" s="37">
        <f t="shared" ref="D23:L23" si="2">STDEV(D19:D21)</f>
        <v>1.7419551085193195E-2</v>
      </c>
      <c r="E23" s="37">
        <f t="shared" si="2"/>
        <v>1.6867826918582251E-2</v>
      </c>
      <c r="F23" s="37">
        <f t="shared" si="2"/>
        <v>4.7693784448318453E-3</v>
      </c>
      <c r="G23" s="32">
        <f t="shared" si="2"/>
        <v>7.236533488674984E-3</v>
      </c>
      <c r="H23" s="38">
        <f t="shared" si="2"/>
        <v>1.183723491407467E-2</v>
      </c>
      <c r="I23" s="37">
        <f t="shared" si="2"/>
        <v>1.5183994891866087E-2</v>
      </c>
      <c r="J23" s="37">
        <f t="shared" si="2"/>
        <v>1.0634370481025727E-2</v>
      </c>
      <c r="K23" s="37">
        <f t="shared" si="2"/>
        <v>5.4720156518324901E-3</v>
      </c>
      <c r="L23" s="32">
        <f t="shared" si="2"/>
        <v>1.0063193375858195E-2</v>
      </c>
      <c r="M23" s="38">
        <f>STDEV(M19:M21)</f>
        <v>9.8889235796768785E-3</v>
      </c>
      <c r="N23" s="37">
        <f t="shared" ref="N23:Q23" si="3">STDEV(N19:N21)</f>
        <v>8.7496057210286384E-3</v>
      </c>
      <c r="O23" s="37">
        <f t="shared" si="3"/>
        <v>1.436507706647349E-2</v>
      </c>
      <c r="P23" s="37">
        <f t="shared" si="3"/>
        <v>1.3105196684102996E-2</v>
      </c>
      <c r="Q23" s="32">
        <f t="shared" si="3"/>
        <v>9.2621500517887194E-3</v>
      </c>
    </row>
    <row r="25" spans="2:19" ht="21" x14ac:dyDescent="0.4">
      <c r="B25" s="21" t="s">
        <v>118</v>
      </c>
    </row>
    <row r="26" spans="2:19" x14ac:dyDescent="0.25">
      <c r="B26" s="16" t="s">
        <v>58</v>
      </c>
      <c r="C26" s="210" t="s">
        <v>46</v>
      </c>
      <c r="D26" s="211"/>
      <c r="E26" s="211"/>
      <c r="F26" s="211"/>
      <c r="G26" s="212"/>
      <c r="H26" s="210" t="s">
        <v>24</v>
      </c>
      <c r="I26" s="211"/>
      <c r="J26" s="211"/>
      <c r="K26" s="211"/>
      <c r="L26" s="212"/>
      <c r="M26" s="210" t="s">
        <v>47</v>
      </c>
      <c r="N26" s="211"/>
      <c r="O26" s="211"/>
      <c r="P26" s="211"/>
      <c r="Q26" s="212"/>
      <c r="R26" s="11"/>
      <c r="S26" s="11"/>
    </row>
    <row r="27" spans="2:19" x14ac:dyDescent="0.25">
      <c r="B27" s="17" t="s">
        <v>10</v>
      </c>
      <c r="C27" s="18">
        <v>1E-3</v>
      </c>
      <c r="D27" s="19">
        <v>4.0000000000000002E-4</v>
      </c>
      <c r="E27" s="19">
        <v>1E-4</v>
      </c>
      <c r="F27" s="19">
        <v>4.0000000000000003E-5</v>
      </c>
      <c r="G27" s="20">
        <v>1.0000000000000001E-5</v>
      </c>
      <c r="H27" s="18">
        <v>1E-3</v>
      </c>
      <c r="I27" s="19">
        <v>4.0000000000000002E-4</v>
      </c>
      <c r="J27" s="19">
        <v>1E-4</v>
      </c>
      <c r="K27" s="19">
        <v>4.0000000000000003E-5</v>
      </c>
      <c r="L27" s="20">
        <v>1.0000000000000001E-5</v>
      </c>
      <c r="M27" s="18">
        <v>1E-3</v>
      </c>
      <c r="N27" s="19">
        <v>4.0000000000000002E-4</v>
      </c>
      <c r="O27" s="19">
        <v>1E-4</v>
      </c>
      <c r="P27" s="19">
        <v>4.0000000000000003E-5</v>
      </c>
      <c r="Q27" s="20">
        <v>1.0000000000000001E-5</v>
      </c>
      <c r="R27" s="14"/>
      <c r="S27" s="14"/>
    </row>
    <row r="28" spans="2:19" x14ac:dyDescent="0.25">
      <c r="B28" s="208" t="s">
        <v>42</v>
      </c>
      <c r="C28" s="34">
        <v>0.72974537037037002</v>
      </c>
      <c r="D28" s="34">
        <v>0.72868441358024605</v>
      </c>
      <c r="E28" s="34">
        <v>0.71981095679012297</v>
      </c>
      <c r="F28" s="34">
        <v>0.71267361111111105</v>
      </c>
      <c r="G28" s="31">
        <v>0.71498842592592504</v>
      </c>
      <c r="H28" s="34">
        <v>0.68378665123456694</v>
      </c>
      <c r="I28" s="34">
        <v>0.69656635802469102</v>
      </c>
      <c r="J28" s="34">
        <v>0.72087191358024605</v>
      </c>
      <c r="K28" s="34">
        <v>0.71363811728394999</v>
      </c>
      <c r="L28" s="34">
        <v>0.67515432098765404</v>
      </c>
      <c r="M28" s="35">
        <v>0.757426697530864</v>
      </c>
      <c r="N28" s="34">
        <v>0.73601466049382702</v>
      </c>
      <c r="O28" s="34">
        <v>0.71604938271604901</v>
      </c>
      <c r="P28" s="34">
        <v>0.72212577160493796</v>
      </c>
      <c r="Q28" s="31">
        <v>0.70968364197530798</v>
      </c>
    </row>
    <row r="29" spans="2:19" x14ac:dyDescent="0.25">
      <c r="B29" s="208"/>
      <c r="C29" s="34">
        <v>0.72989004629629595</v>
      </c>
      <c r="D29" s="34">
        <v>0.71161265432098697</v>
      </c>
      <c r="E29" s="34">
        <v>0.718364197530864</v>
      </c>
      <c r="F29" s="34">
        <v>0.70746527777777701</v>
      </c>
      <c r="G29" s="33">
        <v>0.69945987654320896</v>
      </c>
      <c r="H29" s="34">
        <v>0.72092013888888795</v>
      </c>
      <c r="I29" s="34">
        <v>0.71272183641975295</v>
      </c>
      <c r="J29" s="34">
        <v>0.71576003086419704</v>
      </c>
      <c r="K29" s="34">
        <v>0.71604938271604901</v>
      </c>
      <c r="L29" s="34">
        <v>0.69357638888888795</v>
      </c>
      <c r="M29" s="60">
        <v>0.74112654320987603</v>
      </c>
      <c r="N29" s="34">
        <v>0.72757523148148096</v>
      </c>
      <c r="O29" s="34">
        <v>0.72550154320987603</v>
      </c>
      <c r="P29" s="34">
        <v>0.72704475308641903</v>
      </c>
      <c r="Q29" s="33">
        <v>0.69116512345679004</v>
      </c>
    </row>
    <row r="30" spans="2:19" x14ac:dyDescent="0.25">
      <c r="B30" s="209"/>
      <c r="C30" s="34">
        <v>0.71865354938271597</v>
      </c>
      <c r="D30" s="34">
        <v>0.73152970679012297</v>
      </c>
      <c r="E30" s="34">
        <v>0.695698302469136</v>
      </c>
      <c r="F30" s="34">
        <v>0.71084104938271597</v>
      </c>
      <c r="G30" s="32">
        <v>0.68682484567901203</v>
      </c>
      <c r="H30" s="34">
        <v>0.68885030864197505</v>
      </c>
      <c r="I30" s="34">
        <v>0.69661458333333304</v>
      </c>
      <c r="J30" s="34">
        <v>0.70688657407407396</v>
      </c>
      <c r="K30" s="34">
        <v>0.70283564814814803</v>
      </c>
      <c r="L30" s="34">
        <v>0.69251543209876498</v>
      </c>
      <c r="M30" s="38">
        <v>0.74189814814814803</v>
      </c>
      <c r="N30" s="34">
        <v>0.75048225308641903</v>
      </c>
      <c r="O30" s="34">
        <v>0.73832947530864101</v>
      </c>
      <c r="P30" s="34">
        <v>0.72328317901234496</v>
      </c>
      <c r="Q30" s="32">
        <v>0.70814043209876498</v>
      </c>
    </row>
    <row r="31" spans="2:19" x14ac:dyDescent="0.25">
      <c r="B31" s="16" t="s">
        <v>11</v>
      </c>
      <c r="C31" s="35">
        <f t="shared" ref="C31:L31" si="4">AVERAGE(C28:C30)</f>
        <v>0.72609632201646068</v>
      </c>
      <c r="D31" s="36">
        <f t="shared" si="4"/>
        <v>0.72394225823045188</v>
      </c>
      <c r="E31" s="36">
        <f t="shared" si="4"/>
        <v>0.71129115226337436</v>
      </c>
      <c r="F31" s="36">
        <f t="shared" si="4"/>
        <v>0.71032664609053464</v>
      </c>
      <c r="G31" s="73">
        <f t="shared" si="4"/>
        <v>0.70042438271604868</v>
      </c>
      <c r="H31" s="36">
        <f t="shared" si="4"/>
        <v>0.69785236625514335</v>
      </c>
      <c r="I31" s="36">
        <f t="shared" si="4"/>
        <v>0.70196759259259223</v>
      </c>
      <c r="J31" s="36">
        <f t="shared" si="4"/>
        <v>0.71450617283950579</v>
      </c>
      <c r="K31" s="36">
        <f t="shared" si="4"/>
        <v>0.71084104938271564</v>
      </c>
      <c r="L31" s="31">
        <f t="shared" si="4"/>
        <v>0.68708204732510225</v>
      </c>
      <c r="M31" s="35">
        <f t="shared" ref="M31:Q31" si="5">AVERAGE(M28:M30)</f>
        <v>0.74681712962962932</v>
      </c>
      <c r="N31" s="36">
        <f t="shared" si="5"/>
        <v>0.738024048353909</v>
      </c>
      <c r="O31" s="36">
        <f t="shared" si="5"/>
        <v>0.72662680041152206</v>
      </c>
      <c r="P31" s="36">
        <f t="shared" si="5"/>
        <v>0.72415123456790065</v>
      </c>
      <c r="Q31" s="31">
        <f t="shared" si="5"/>
        <v>0.70299639917695433</v>
      </c>
    </row>
    <row r="32" spans="2:19" x14ac:dyDescent="0.25">
      <c r="B32" s="17" t="s">
        <v>12</v>
      </c>
      <c r="C32" s="38">
        <f>STDEV(C28:C30)</f>
        <v>6.4460360795685588E-3</v>
      </c>
      <c r="D32" s="37">
        <f t="shared" ref="D32:L32" si="6">STDEV(D28:D30)</f>
        <v>1.0772106237211197E-2</v>
      </c>
      <c r="E32" s="37">
        <f t="shared" si="6"/>
        <v>1.352316536975798E-2</v>
      </c>
      <c r="F32" s="37">
        <f t="shared" si="6"/>
        <v>2.6419958531448957E-3</v>
      </c>
      <c r="G32" s="32">
        <f t="shared" si="6"/>
        <v>1.4106541645604057E-2</v>
      </c>
      <c r="H32" s="38">
        <f t="shared" si="6"/>
        <v>2.0137074199011711E-2</v>
      </c>
      <c r="I32" s="37">
        <f t="shared" si="6"/>
        <v>9.3134795667685361E-3</v>
      </c>
      <c r="J32" s="37">
        <f t="shared" si="6"/>
        <v>7.0764786606960549E-3</v>
      </c>
      <c r="K32" s="37">
        <f t="shared" si="6"/>
        <v>7.0369302213978101E-3</v>
      </c>
      <c r="L32" s="32">
        <f t="shared" si="6"/>
        <v>1.0343326303149296E-2</v>
      </c>
      <c r="M32" s="38">
        <f>STDEV(M28:M30)</f>
        <v>9.1962515099018941E-3</v>
      </c>
      <c r="N32" s="37">
        <f t="shared" ref="N32:Q32" si="7">STDEV(N28:N30)</f>
        <v>1.1584953145414897E-2</v>
      </c>
      <c r="O32" s="37">
        <f t="shared" si="7"/>
        <v>1.1182588444139862E-2</v>
      </c>
      <c r="P32" s="37">
        <f t="shared" si="7"/>
        <v>2.5718155142693926E-3</v>
      </c>
      <c r="Q32" s="32">
        <f t="shared" si="7"/>
        <v>1.0275197713702484E-2</v>
      </c>
    </row>
    <row r="34" spans="2:19" ht="21" x14ac:dyDescent="0.4">
      <c r="B34" s="21" t="s">
        <v>119</v>
      </c>
    </row>
    <row r="35" spans="2:19" x14ac:dyDescent="0.25">
      <c r="B35" s="16" t="s">
        <v>58</v>
      </c>
      <c r="C35" s="210" t="s">
        <v>46</v>
      </c>
      <c r="D35" s="211"/>
      <c r="E35" s="211"/>
      <c r="F35" s="211"/>
      <c r="G35" s="212"/>
      <c r="H35" s="210" t="s">
        <v>24</v>
      </c>
      <c r="I35" s="211"/>
      <c r="J35" s="211"/>
      <c r="K35" s="211"/>
      <c r="L35" s="212"/>
      <c r="M35" s="210" t="s">
        <v>47</v>
      </c>
      <c r="N35" s="211"/>
      <c r="O35" s="211"/>
      <c r="P35" s="211"/>
      <c r="Q35" s="212"/>
      <c r="R35" s="11"/>
      <c r="S35" s="11"/>
    </row>
    <row r="36" spans="2:19" x14ac:dyDescent="0.25">
      <c r="B36" s="17" t="s">
        <v>10</v>
      </c>
      <c r="C36" s="18">
        <v>1E-3</v>
      </c>
      <c r="D36" s="19">
        <v>4.0000000000000002E-4</v>
      </c>
      <c r="E36" s="19">
        <v>1E-4</v>
      </c>
      <c r="F36" s="19">
        <v>4.0000000000000003E-5</v>
      </c>
      <c r="G36" s="20">
        <v>1.0000000000000001E-5</v>
      </c>
      <c r="H36" s="18">
        <v>1E-3</v>
      </c>
      <c r="I36" s="19">
        <v>4.0000000000000002E-4</v>
      </c>
      <c r="J36" s="19">
        <v>1E-4</v>
      </c>
      <c r="K36" s="19">
        <v>4.0000000000000003E-5</v>
      </c>
      <c r="L36" s="20">
        <v>1.0000000000000001E-5</v>
      </c>
      <c r="M36" s="18">
        <v>1E-3</v>
      </c>
      <c r="N36" s="19">
        <v>4.0000000000000002E-4</v>
      </c>
      <c r="O36" s="19">
        <v>1E-4</v>
      </c>
      <c r="P36" s="19">
        <v>4.0000000000000003E-5</v>
      </c>
      <c r="Q36" s="20">
        <v>1.0000000000000001E-5</v>
      </c>
      <c r="R36" s="14"/>
      <c r="S36" s="14"/>
    </row>
    <row r="37" spans="2:19" x14ac:dyDescent="0.25">
      <c r="B37" s="208" t="s">
        <v>42</v>
      </c>
      <c r="C37" s="30">
        <v>2.31277203559875</v>
      </c>
      <c r="D37" s="26">
        <v>2.5109617710113499</v>
      </c>
      <c r="E37" s="26">
        <v>2.4210464954376198</v>
      </c>
      <c r="F37" s="26">
        <v>2.3941137790679901</v>
      </c>
      <c r="G37" s="26">
        <v>3.1221902370452801</v>
      </c>
      <c r="H37" s="30">
        <v>2.1717827320098801</v>
      </c>
      <c r="I37" s="26">
        <v>2.4190313816070499</v>
      </c>
      <c r="J37" s="26">
        <v>2.40131640434265</v>
      </c>
      <c r="K37" s="26">
        <v>2.46288633346557</v>
      </c>
      <c r="L37" s="26">
        <v>2.56906867027282</v>
      </c>
      <c r="M37" s="28">
        <v>2.3285849094390798</v>
      </c>
      <c r="N37" s="26">
        <v>2.0901615619659402</v>
      </c>
      <c r="O37" s="26">
        <v>2.6984238624572701</v>
      </c>
      <c r="P37" s="26">
        <v>2.5910546779632502</v>
      </c>
      <c r="Q37" s="61">
        <v>2.4190573692321702</v>
      </c>
    </row>
    <row r="38" spans="2:19" x14ac:dyDescent="0.25">
      <c r="B38" s="208"/>
      <c r="C38" s="30">
        <v>1.97353947162628</v>
      </c>
      <c r="D38" s="26">
        <v>2.1962258815765301</v>
      </c>
      <c r="E38" s="26">
        <v>2.52554059028625</v>
      </c>
      <c r="F38" s="26">
        <v>2.3947081565856898</v>
      </c>
      <c r="G38" s="26">
        <v>2.7666671276092498</v>
      </c>
      <c r="H38" s="30">
        <v>2.3388078212738002</v>
      </c>
      <c r="I38" s="26">
        <v>2.6135737895965501</v>
      </c>
      <c r="J38" s="26">
        <v>2.4998679161071702</v>
      </c>
      <c r="K38" s="26">
        <v>2.5047912597656201</v>
      </c>
      <c r="L38" s="26">
        <v>2.2801561355590798</v>
      </c>
      <c r="M38" s="30">
        <v>2.31540822982788</v>
      </c>
      <c r="N38" s="26">
        <v>1.8467903137207</v>
      </c>
      <c r="O38" s="26">
        <v>2.3282005786895699</v>
      </c>
      <c r="P38" s="26">
        <v>2.4346046447753902</v>
      </c>
      <c r="Q38" s="62">
        <v>2.6562476158142001</v>
      </c>
    </row>
    <row r="39" spans="2:19" x14ac:dyDescent="0.25">
      <c r="B39" s="209"/>
      <c r="C39" s="27">
        <v>2.3044509887695299</v>
      </c>
      <c r="D39" s="63">
        <v>2.1717689037322998</v>
      </c>
      <c r="E39" s="63">
        <v>2.69530797004699</v>
      </c>
      <c r="F39" s="26">
        <v>2.4856207370757999</v>
      </c>
      <c r="G39" s="26">
        <v>2.8778092861175502</v>
      </c>
      <c r="H39" s="27">
        <v>2.4120743274688698</v>
      </c>
      <c r="I39" s="26">
        <v>2.3267326354980402</v>
      </c>
      <c r="J39" s="26">
        <v>2.61740946769714</v>
      </c>
      <c r="K39" s="26">
        <v>2.45952296257019</v>
      </c>
      <c r="L39" s="26">
        <v>2.2595634460449201</v>
      </c>
      <c r="M39" s="27">
        <v>2.7970385551452601</v>
      </c>
      <c r="N39" s="26">
        <v>2.0774645805358798</v>
      </c>
      <c r="O39" s="26">
        <v>2.6836862564086901</v>
      </c>
      <c r="P39" s="26">
        <v>2.65837049484252</v>
      </c>
      <c r="Q39" s="64">
        <v>2.5295550823211599</v>
      </c>
    </row>
    <row r="40" spans="2:19" x14ac:dyDescent="0.25">
      <c r="B40" s="16" t="s">
        <v>11</v>
      </c>
      <c r="C40" s="28">
        <f t="shared" ref="C40:L40" si="8">AVERAGE(C37:C39)</f>
        <v>2.1969208319981863</v>
      </c>
      <c r="D40" s="65">
        <f t="shared" si="8"/>
        <v>2.2929855187733934</v>
      </c>
      <c r="E40" s="65">
        <f t="shared" si="8"/>
        <v>2.5472983519236201</v>
      </c>
      <c r="F40" s="65">
        <f t="shared" si="8"/>
        <v>2.4248142242431601</v>
      </c>
      <c r="G40" s="61">
        <f t="shared" si="8"/>
        <v>2.9222222169240268</v>
      </c>
      <c r="H40" s="28">
        <f t="shared" si="8"/>
        <v>2.3075549602508505</v>
      </c>
      <c r="I40" s="65">
        <f t="shared" si="8"/>
        <v>2.4531126022338801</v>
      </c>
      <c r="J40" s="65">
        <f t="shared" si="8"/>
        <v>2.5061979293823202</v>
      </c>
      <c r="K40" s="65">
        <f t="shared" si="8"/>
        <v>2.4757335186004603</v>
      </c>
      <c r="L40" s="61">
        <f t="shared" si="8"/>
        <v>2.3695960839589403</v>
      </c>
      <c r="M40" s="28">
        <f t="shared" ref="M40:Q40" si="9">AVERAGE(M37:M39)</f>
        <v>2.4803438981374066</v>
      </c>
      <c r="N40" s="65">
        <f t="shared" si="9"/>
        <v>2.0048054854075068</v>
      </c>
      <c r="O40" s="65">
        <f t="shared" si="9"/>
        <v>2.5701035658518432</v>
      </c>
      <c r="P40" s="65">
        <f t="shared" si="9"/>
        <v>2.5613432725270537</v>
      </c>
      <c r="Q40" s="61">
        <f t="shared" si="9"/>
        <v>2.534953355789177</v>
      </c>
    </row>
    <row r="41" spans="2:19" x14ac:dyDescent="0.25">
      <c r="B41" s="17" t="s">
        <v>12</v>
      </c>
      <c r="C41" s="27">
        <f>STDEV(C37:C39)</f>
        <v>0.19349866685919634</v>
      </c>
      <c r="D41" s="63">
        <f t="shared" ref="D41:L41" si="10">STDEV(D37:D39)</f>
        <v>0.1891686307137028</v>
      </c>
      <c r="E41" s="63">
        <f t="shared" si="10"/>
        <v>0.1384192517583013</v>
      </c>
      <c r="F41" s="63">
        <f t="shared" si="10"/>
        <v>5.2660823420336809E-2</v>
      </c>
      <c r="G41" s="64">
        <f t="shared" si="10"/>
        <v>0.18187509904569549</v>
      </c>
      <c r="H41" s="27">
        <f t="shared" si="10"/>
        <v>0.12315668355248352</v>
      </c>
      <c r="I41" s="63">
        <f t="shared" si="10"/>
        <v>0.14642612171570438</v>
      </c>
      <c r="J41" s="63">
        <f t="shared" si="10"/>
        <v>0.10818551108410766</v>
      </c>
      <c r="K41" s="63">
        <f t="shared" si="10"/>
        <v>2.5220870467948801E-2</v>
      </c>
      <c r="L41" s="64">
        <f t="shared" si="10"/>
        <v>0.17305490236747958</v>
      </c>
      <c r="M41" s="27">
        <f>STDEV(M37:M39)</f>
        <v>0.27434473852141855</v>
      </c>
      <c r="N41" s="63">
        <f t="shared" ref="N41:Q41" si="11">STDEV(N37:N39)</f>
        <v>0.13699233262035893</v>
      </c>
      <c r="O41" s="63">
        <f t="shared" si="11"/>
        <v>0.2096236882046828</v>
      </c>
      <c r="P41" s="63">
        <f t="shared" si="11"/>
        <v>0.11480359151094467</v>
      </c>
      <c r="Q41" s="64">
        <f t="shared" si="11"/>
        <v>0.11868723303598269</v>
      </c>
    </row>
    <row r="43" spans="2:19" ht="21" x14ac:dyDescent="0.4">
      <c r="B43" s="21" t="s">
        <v>120</v>
      </c>
      <c r="G43" s="76"/>
    </row>
    <row r="44" spans="2:19" x14ac:dyDescent="0.25">
      <c r="B44" s="16" t="s">
        <v>58</v>
      </c>
      <c r="C44" s="210" t="s">
        <v>46</v>
      </c>
      <c r="D44" s="211"/>
      <c r="E44" s="211"/>
      <c r="F44" s="211"/>
      <c r="G44" s="212"/>
      <c r="H44" s="210" t="s">
        <v>24</v>
      </c>
      <c r="I44" s="211"/>
      <c r="J44" s="211"/>
      <c r="K44" s="211"/>
      <c r="L44" s="212"/>
      <c r="M44" s="210" t="s">
        <v>47</v>
      </c>
      <c r="N44" s="211"/>
      <c r="O44" s="211"/>
      <c r="P44" s="211"/>
      <c r="Q44" s="212"/>
      <c r="R44" s="11"/>
      <c r="S44" s="11"/>
    </row>
    <row r="45" spans="2:19" x14ac:dyDescent="0.25">
      <c r="B45" s="17" t="s">
        <v>10</v>
      </c>
      <c r="C45" s="18">
        <v>1E-3</v>
      </c>
      <c r="D45" s="19">
        <v>4.0000000000000002E-4</v>
      </c>
      <c r="E45" s="19">
        <v>1E-4</v>
      </c>
      <c r="F45" s="19">
        <v>4.0000000000000003E-5</v>
      </c>
      <c r="G45" s="74">
        <v>1.0000000000000001E-5</v>
      </c>
      <c r="H45" s="19">
        <v>1E-3</v>
      </c>
      <c r="I45" s="19">
        <v>4.0000000000000002E-4</v>
      </c>
      <c r="J45" s="19">
        <v>1E-4</v>
      </c>
      <c r="K45" s="19">
        <v>4.0000000000000003E-5</v>
      </c>
      <c r="L45" s="20">
        <v>1.0000000000000001E-5</v>
      </c>
      <c r="M45" s="18">
        <v>1E-3</v>
      </c>
      <c r="N45" s="19">
        <v>4.0000000000000002E-4</v>
      </c>
      <c r="O45" s="19">
        <v>1E-4</v>
      </c>
      <c r="P45" s="19">
        <v>4.0000000000000003E-5</v>
      </c>
      <c r="Q45" s="20">
        <v>1.0000000000000001E-5</v>
      </c>
      <c r="R45" s="14"/>
      <c r="S45" s="14"/>
    </row>
    <row r="46" spans="2:19" x14ac:dyDescent="0.25">
      <c r="B46" s="208" t="s">
        <v>42</v>
      </c>
      <c r="C46" s="66">
        <v>1.05871653556823</v>
      </c>
      <c r="D46" s="66">
        <v>1.10914266109466</v>
      </c>
      <c r="E46" s="66">
        <v>1.02447080612182</v>
      </c>
      <c r="F46" s="66">
        <v>1.0297430753707799</v>
      </c>
      <c r="G46" s="69">
        <v>0.98783600330352705</v>
      </c>
      <c r="H46" s="66">
        <v>1.02927601337432</v>
      </c>
      <c r="I46" s="66">
        <v>1.0558511018753001</v>
      </c>
      <c r="J46" s="66">
        <v>1.0763745307922301</v>
      </c>
      <c r="K46" s="66">
        <v>1.0811972618103001</v>
      </c>
      <c r="L46" s="69">
        <v>0.97756767272949197</v>
      </c>
      <c r="M46" s="66">
        <v>1.0773521661758401</v>
      </c>
      <c r="N46" s="66">
        <v>0.99314212799072199</v>
      </c>
      <c r="O46" s="66">
        <v>1.0247439146041799</v>
      </c>
      <c r="P46" s="66">
        <v>1.0001586675643901</v>
      </c>
      <c r="Q46" s="69">
        <v>0.97554224729537897</v>
      </c>
    </row>
    <row r="47" spans="2:19" x14ac:dyDescent="0.25">
      <c r="B47" s="208"/>
      <c r="C47" s="66">
        <v>1.1055727005004801</v>
      </c>
      <c r="D47" s="66">
        <v>1.04365670680999</v>
      </c>
      <c r="E47" s="66">
        <v>1.0694322586059499</v>
      </c>
      <c r="F47" s="66">
        <v>1.1073197126388501</v>
      </c>
      <c r="G47" s="75">
        <v>0.98522788286209095</v>
      </c>
      <c r="H47" s="66">
        <v>1.0534015893936099</v>
      </c>
      <c r="I47" s="66">
        <v>1.0588028430938701</v>
      </c>
      <c r="J47" s="66">
        <v>1.0938184261321999</v>
      </c>
      <c r="K47" s="66">
        <v>1.0670024156570399</v>
      </c>
      <c r="L47" s="75">
        <v>0.93783885240554798</v>
      </c>
      <c r="M47" s="66">
        <v>1.06080758571624</v>
      </c>
      <c r="N47" s="66">
        <v>1.0487488508224401</v>
      </c>
      <c r="O47" s="66">
        <v>1.02045774459838</v>
      </c>
      <c r="P47" s="66">
        <v>1.0361224412918</v>
      </c>
      <c r="Q47" s="75">
        <v>0.97956854104995705</v>
      </c>
    </row>
    <row r="48" spans="2:19" x14ac:dyDescent="0.25">
      <c r="B48" s="209"/>
      <c r="C48" s="66">
        <v>1.0286796092987001</v>
      </c>
      <c r="D48" s="66">
        <v>0.97054105997085505</v>
      </c>
      <c r="E48" s="66">
        <v>1.0167088508605899</v>
      </c>
      <c r="F48" s="66">
        <v>1.05000531673431</v>
      </c>
      <c r="G48" s="72">
        <v>0.99217265844345004</v>
      </c>
      <c r="H48" s="66">
        <v>1.04166591167449</v>
      </c>
      <c r="I48" s="66">
        <v>1.0547130107879601</v>
      </c>
      <c r="J48" s="66">
        <v>1.02197885513305</v>
      </c>
      <c r="K48" s="66">
        <v>1.06397533416748</v>
      </c>
      <c r="L48" s="72">
        <v>1.00500500202178</v>
      </c>
      <c r="M48" s="66">
        <v>0.995508313179016</v>
      </c>
      <c r="N48" s="66">
        <v>1.05903244018554</v>
      </c>
      <c r="O48" s="66">
        <v>1.0538848638534499</v>
      </c>
      <c r="P48" s="66">
        <v>1.05830645561218</v>
      </c>
      <c r="Q48" s="72">
        <v>0.95476698875427202</v>
      </c>
    </row>
    <row r="49" spans="2:17" x14ac:dyDescent="0.25">
      <c r="B49" s="16" t="s">
        <v>11</v>
      </c>
      <c r="C49" s="67">
        <f t="shared" ref="C49:L49" si="12">AVERAGE(C46:C48)</f>
        <v>1.0643229484558034</v>
      </c>
      <c r="D49" s="68">
        <f t="shared" si="12"/>
        <v>1.0411134759585015</v>
      </c>
      <c r="E49" s="68">
        <f t="shared" si="12"/>
        <v>1.0368706385294533</v>
      </c>
      <c r="F49" s="68">
        <f t="shared" si="12"/>
        <v>1.0623560349146468</v>
      </c>
      <c r="G49" s="69">
        <f t="shared" si="12"/>
        <v>0.98841218153635602</v>
      </c>
      <c r="H49" s="67">
        <f t="shared" si="12"/>
        <v>1.0414478381474732</v>
      </c>
      <c r="I49" s="68">
        <f t="shared" si="12"/>
        <v>1.0564556519190436</v>
      </c>
      <c r="J49" s="68">
        <f t="shared" si="12"/>
        <v>1.0640572706858267</v>
      </c>
      <c r="K49" s="68">
        <f t="shared" si="12"/>
        <v>1.0707250038782734</v>
      </c>
      <c r="L49" s="69">
        <f t="shared" si="12"/>
        <v>0.97347050905227339</v>
      </c>
      <c r="M49" s="67">
        <f t="shared" ref="M49:Q49" si="13">AVERAGE(M46:M48)</f>
        <v>1.0445560216903653</v>
      </c>
      <c r="N49" s="68">
        <f t="shared" si="13"/>
        <v>1.0336411396662342</v>
      </c>
      <c r="O49" s="68">
        <f t="shared" si="13"/>
        <v>1.0330288410186699</v>
      </c>
      <c r="P49" s="68">
        <f t="shared" si="13"/>
        <v>1.0315291881561233</v>
      </c>
      <c r="Q49" s="69">
        <f t="shared" si="13"/>
        <v>0.96995925903320268</v>
      </c>
    </row>
    <row r="50" spans="2:17" x14ac:dyDescent="0.25">
      <c r="B50" s="17" t="s">
        <v>12</v>
      </c>
      <c r="C50" s="70">
        <f>STDEV(C46:C48)</f>
        <v>3.8751913084914609E-2</v>
      </c>
      <c r="D50" s="71">
        <f t="shared" ref="D50:L50" si="14">STDEV(D46:D48)</f>
        <v>6.9335791449247577E-2</v>
      </c>
      <c r="E50" s="71">
        <f t="shared" si="14"/>
        <v>2.8465001561108625E-2</v>
      </c>
      <c r="F50" s="71">
        <f t="shared" si="14"/>
        <v>4.0236039095977227E-2</v>
      </c>
      <c r="G50" s="72">
        <f t="shared" si="14"/>
        <v>3.508056867533619E-3</v>
      </c>
      <c r="H50" s="70">
        <f t="shared" si="14"/>
        <v>1.2064266310597767E-2</v>
      </c>
      <c r="I50" s="71">
        <f t="shared" si="14"/>
        <v>2.110874851609823E-3</v>
      </c>
      <c r="J50" s="71">
        <f t="shared" si="14"/>
        <v>3.7470217009407281E-2</v>
      </c>
      <c r="K50" s="71">
        <f t="shared" si="14"/>
        <v>9.194669392222958E-3</v>
      </c>
      <c r="L50" s="72">
        <f t="shared" si="14"/>
        <v>3.3770001128456538E-2</v>
      </c>
      <c r="M50" s="70">
        <f>STDEV(M46:M48)</f>
        <v>4.3274577621355982E-2</v>
      </c>
      <c r="N50" s="71">
        <f t="shared" ref="N50:Q50" si="15">STDEV(N46:N48)</f>
        <v>3.5448067825583386E-2</v>
      </c>
      <c r="O50" s="71">
        <f t="shared" si="15"/>
        <v>1.8188542539007972E-2</v>
      </c>
      <c r="P50" s="71">
        <f t="shared" si="15"/>
        <v>2.9344757529906014E-2</v>
      </c>
      <c r="Q50" s="72">
        <f t="shared" si="15"/>
        <v>1.3310017562745685E-2</v>
      </c>
    </row>
  </sheetData>
  <mergeCells count="23">
    <mergeCell ref="C2:D2"/>
    <mergeCell ref="E2:F2"/>
    <mergeCell ref="M26:Q26"/>
    <mergeCell ref="M44:Q44"/>
    <mergeCell ref="M35:Q35"/>
    <mergeCell ref="M17:Q17"/>
    <mergeCell ref="C44:G44"/>
    <mergeCell ref="H44:L44"/>
    <mergeCell ref="C17:G17"/>
    <mergeCell ref="H17:L17"/>
    <mergeCell ref="B46:B48"/>
    <mergeCell ref="B37:B39"/>
    <mergeCell ref="C35:G35"/>
    <mergeCell ref="H35:L35"/>
    <mergeCell ref="B28:B30"/>
    <mergeCell ref="B19:B21"/>
    <mergeCell ref="C26:G26"/>
    <mergeCell ref="H26:L26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9E33-785C-47D7-9DC1-CE0549D33BCD}">
  <dimension ref="A1:L60"/>
  <sheetViews>
    <sheetView topLeftCell="A11" zoomScale="70" zoomScaleNormal="70" workbookViewId="0">
      <selection activeCell="D33" sqref="D33:D47"/>
    </sheetView>
  </sheetViews>
  <sheetFormatPr defaultRowHeight="13.8" x14ac:dyDescent="0.25"/>
  <cols>
    <col min="1" max="13" width="15.69921875" customWidth="1"/>
    <col min="14" max="14" width="18.69921875" customWidth="1"/>
  </cols>
  <sheetData>
    <row r="1" spans="2:6" ht="14.4" thickBot="1" x14ac:dyDescent="0.3"/>
    <row r="2" spans="2:6" ht="14.4" thickTop="1" x14ac:dyDescent="0.25">
      <c r="B2" s="221" t="s">
        <v>105</v>
      </c>
      <c r="C2" s="221"/>
      <c r="D2" s="165" t="s">
        <v>106</v>
      </c>
    </row>
    <row r="3" spans="2:6" ht="14.4" thickBot="1" x14ac:dyDescent="0.3">
      <c r="B3" s="220"/>
      <c r="C3" s="220"/>
      <c r="D3" s="59" t="s">
        <v>107</v>
      </c>
    </row>
    <row r="4" spans="2:6" ht="16.2" thickTop="1" thickBot="1" x14ac:dyDescent="0.3">
      <c r="B4" s="222" t="s">
        <v>42</v>
      </c>
      <c r="C4" s="166" t="s">
        <v>108</v>
      </c>
      <c r="D4" s="159" t="s">
        <v>109</v>
      </c>
    </row>
    <row r="5" spans="2:6" ht="14.4" thickBot="1" x14ac:dyDescent="0.3">
      <c r="B5" s="223"/>
      <c r="C5" s="166" t="s">
        <v>110</v>
      </c>
      <c r="D5" s="159" t="s">
        <v>46</v>
      </c>
    </row>
    <row r="6" spans="2:6" ht="14.4" thickBot="1" x14ac:dyDescent="0.3">
      <c r="B6" s="224"/>
      <c r="C6" s="167" t="s">
        <v>111</v>
      </c>
      <c r="D6" s="158" t="s">
        <v>112</v>
      </c>
    </row>
    <row r="7" spans="2:6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6" ht="14.4" thickBot="1" x14ac:dyDescent="0.3">
      <c r="B8" s="224"/>
      <c r="C8" s="167" t="s">
        <v>111</v>
      </c>
      <c r="D8" s="158" t="s">
        <v>114</v>
      </c>
    </row>
    <row r="9" spans="2:6" ht="24.6" thickTop="1" x14ac:dyDescent="0.25">
      <c r="B9" s="222" t="s">
        <v>1</v>
      </c>
      <c r="C9" s="168" t="s">
        <v>121</v>
      </c>
      <c r="D9" s="169" t="s">
        <v>115</v>
      </c>
    </row>
    <row r="10" spans="2:6" ht="14.4" thickBot="1" x14ac:dyDescent="0.3">
      <c r="B10" s="223"/>
      <c r="C10" s="166" t="s">
        <v>60</v>
      </c>
      <c r="D10" s="159">
        <v>0.1</v>
      </c>
    </row>
    <row r="11" spans="2:6" ht="14.4" thickBot="1" x14ac:dyDescent="0.3">
      <c r="B11" s="224"/>
      <c r="C11" s="167" t="s">
        <v>111</v>
      </c>
      <c r="D11" s="158" t="s">
        <v>116</v>
      </c>
    </row>
    <row r="12" spans="2:6" ht="16.8" customHeight="1" thickTop="1" x14ac:dyDescent="0.25">
      <c r="B12" s="12" t="s">
        <v>174</v>
      </c>
    </row>
    <row r="13" spans="2:6" ht="16.8" customHeight="1" x14ac:dyDescent="0.25">
      <c r="B13" s="12"/>
    </row>
    <row r="14" spans="2:6" ht="14.4" customHeight="1" x14ac:dyDescent="0.3">
      <c r="B14" s="177" t="s">
        <v>204</v>
      </c>
    </row>
    <row r="15" spans="2:6" ht="14.4" customHeight="1" thickBot="1" x14ac:dyDescent="0.35">
      <c r="B15" s="177"/>
    </row>
    <row r="16" spans="2:6" x14ac:dyDescent="0.25">
      <c r="B16" s="122" t="s">
        <v>58</v>
      </c>
      <c r="C16" s="107" t="s">
        <v>46</v>
      </c>
      <c r="D16" s="107"/>
      <c r="E16" s="195"/>
      <c r="F16" s="104" t="s">
        <v>137</v>
      </c>
    </row>
    <row r="17" spans="1:7" x14ac:dyDescent="0.25">
      <c r="B17" s="123" t="s">
        <v>10</v>
      </c>
      <c r="C17" s="19">
        <v>4.0000000000000002E-4</v>
      </c>
      <c r="D17" s="19">
        <v>1E-4</v>
      </c>
      <c r="E17" s="19">
        <v>4.0000000000000003E-5</v>
      </c>
      <c r="F17" s="88">
        <v>4.0000000000000003E-5</v>
      </c>
    </row>
    <row r="18" spans="1:7" x14ac:dyDescent="0.25">
      <c r="A18" s="226" t="s">
        <v>42</v>
      </c>
      <c r="B18" s="110" t="s">
        <v>61</v>
      </c>
      <c r="C18" s="126">
        <v>0.22780169546604101</v>
      </c>
      <c r="D18" s="126">
        <v>0.21179631352424599</v>
      </c>
      <c r="E18" s="126">
        <v>0.22914719581604001</v>
      </c>
      <c r="F18" s="127">
        <v>0.206979259848594</v>
      </c>
    </row>
    <row r="19" spans="1:7" x14ac:dyDescent="0.25">
      <c r="A19" s="227"/>
      <c r="B19" s="110" t="s">
        <v>61</v>
      </c>
      <c r="C19" s="126">
        <v>0.224163442850112</v>
      </c>
      <c r="D19" s="126">
        <v>0.227288678288459</v>
      </c>
      <c r="E19" s="126">
        <v>0.21996538341045299</v>
      </c>
      <c r="F19" s="127">
        <v>0.21314847469329801</v>
      </c>
    </row>
    <row r="20" spans="1:7" x14ac:dyDescent="0.25">
      <c r="A20" s="227"/>
      <c r="B20" s="110" t="s">
        <v>61</v>
      </c>
      <c r="C20" s="125">
        <v>0.22646164894104001</v>
      </c>
      <c r="D20" s="126">
        <v>0.21961592137813499</v>
      </c>
      <c r="E20" s="126">
        <v>0.22808825969696001</v>
      </c>
      <c r="F20" s="127">
        <v>0.210331350564956</v>
      </c>
    </row>
    <row r="21" spans="1:7" x14ac:dyDescent="0.25">
      <c r="A21" s="227"/>
      <c r="B21" s="124" t="s">
        <v>62</v>
      </c>
      <c r="C21" s="126">
        <v>0.21148766577243799</v>
      </c>
      <c r="D21" s="126">
        <v>0.20645573735237099</v>
      </c>
      <c r="E21" s="126">
        <v>0.20662531256675701</v>
      </c>
      <c r="F21" s="127">
        <v>0.197262749075889</v>
      </c>
    </row>
    <row r="22" spans="1:7" x14ac:dyDescent="0.25">
      <c r="A22" s="227"/>
      <c r="B22" s="110" t="s">
        <v>62</v>
      </c>
      <c r="C22" s="126">
        <v>0.21864159405231401</v>
      </c>
      <c r="D22" s="126">
        <v>0.20359505712985901</v>
      </c>
      <c r="E22" s="126">
        <v>0.198124945163726</v>
      </c>
      <c r="F22" s="127">
        <v>0.19375604391098</v>
      </c>
    </row>
    <row r="23" spans="1:7" x14ac:dyDescent="0.25">
      <c r="A23" s="227"/>
      <c r="B23" s="112" t="s">
        <v>62</v>
      </c>
      <c r="C23" s="125">
        <v>0.21379110217094399</v>
      </c>
      <c r="D23" s="126">
        <v>0.21052698791027</v>
      </c>
      <c r="E23" s="126">
        <v>0.20332871377468101</v>
      </c>
      <c r="F23" s="127">
        <v>0.20191076397895799</v>
      </c>
    </row>
    <row r="24" spans="1:7" x14ac:dyDescent="0.25">
      <c r="A24" s="227"/>
      <c r="B24" s="110" t="s">
        <v>63</v>
      </c>
      <c r="C24" s="126">
        <v>0.213140308856964</v>
      </c>
      <c r="D24" s="126">
        <v>0.204971209168434</v>
      </c>
      <c r="E24" s="126">
        <v>0.19100278615951499</v>
      </c>
      <c r="F24" s="127">
        <v>0.17913983762264199</v>
      </c>
    </row>
    <row r="25" spans="1:7" x14ac:dyDescent="0.25">
      <c r="A25" s="227"/>
      <c r="B25" s="110" t="s">
        <v>63</v>
      </c>
      <c r="C25" s="126">
        <v>0.19959136843681299</v>
      </c>
      <c r="D25" s="126">
        <v>0.19552983343601199</v>
      </c>
      <c r="E25" s="126">
        <v>0.20015454292297299</v>
      </c>
      <c r="F25" s="127">
        <v>0.18595786392688701</v>
      </c>
    </row>
    <row r="26" spans="1:7" x14ac:dyDescent="0.25">
      <c r="A26" s="228"/>
      <c r="B26" s="112" t="s">
        <v>63</v>
      </c>
      <c r="C26" s="128">
        <v>0.20189511775970401</v>
      </c>
      <c r="D26" s="128">
        <v>0.21135409176349601</v>
      </c>
      <c r="E26" s="128">
        <v>0.201083213090896</v>
      </c>
      <c r="F26" s="127">
        <v>0.181024640798568</v>
      </c>
    </row>
    <row r="27" spans="1:7" x14ac:dyDescent="0.25">
      <c r="B27" s="122" t="s">
        <v>11</v>
      </c>
      <c r="C27" s="129">
        <f t="shared" ref="C27:E27" si="0">AVERAGE(C18:C26)</f>
        <v>0.21521932714515221</v>
      </c>
      <c r="D27" s="129">
        <f t="shared" si="0"/>
        <v>0.210125981105698</v>
      </c>
      <c r="E27" s="129">
        <f t="shared" si="0"/>
        <v>0.20861337251133341</v>
      </c>
      <c r="F27" s="130">
        <f>AVERAGE(F18:F26)</f>
        <v>0.19661233160230801</v>
      </c>
    </row>
    <row r="28" spans="1:7" ht="14.4" thickBot="1" x14ac:dyDescent="0.3">
      <c r="B28" s="123" t="s">
        <v>12</v>
      </c>
      <c r="C28" s="128">
        <f t="shared" ref="C28:F28" si="1">SQRT(AVERAGE(VAR(C21:C23),VAR(C18:C20),VAR(C24:C26)))</f>
        <v>4.8054454577598545E-3</v>
      </c>
      <c r="D28" s="128">
        <f t="shared" si="1"/>
        <v>6.7211481572227163E-3</v>
      </c>
      <c r="E28" s="128">
        <f t="shared" si="1"/>
        <v>4.9880036560931333E-3</v>
      </c>
      <c r="F28" s="127">
        <f t="shared" si="1"/>
        <v>3.5901644305913263E-3</v>
      </c>
    </row>
    <row r="29" spans="1:7" ht="14.4" thickBot="1" x14ac:dyDescent="0.3">
      <c r="A29" s="14"/>
      <c r="B29" s="14"/>
      <c r="C29" s="14"/>
      <c r="D29" s="14"/>
      <c r="E29" s="115" t="s">
        <v>59</v>
      </c>
      <c r="F29" s="103">
        <f>_xlfn.CONFIDENCE.NORM(0.05, F28, 9)</f>
        <v>2.345530994178583E-3</v>
      </c>
    </row>
    <row r="30" spans="1:7" ht="14.4" thickBot="1" x14ac:dyDescent="0.3"/>
    <row r="31" spans="1:7" x14ac:dyDescent="0.25">
      <c r="B31" s="122"/>
      <c r="C31" s="24"/>
      <c r="D31" s="24"/>
      <c r="E31" s="24"/>
      <c r="F31" s="24"/>
      <c r="G31" s="104" t="s">
        <v>137</v>
      </c>
    </row>
    <row r="32" spans="1:7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19">
        <v>5.0000000000000001E-4</v>
      </c>
      <c r="G32" s="19">
        <v>5.0000000000000001E-3</v>
      </c>
    </row>
    <row r="33" spans="1:12" x14ac:dyDescent="0.25">
      <c r="A33" s="225" t="s">
        <v>0</v>
      </c>
      <c r="B33" s="110" t="s">
        <v>61</v>
      </c>
      <c r="C33" s="131"/>
      <c r="D33" s="131"/>
      <c r="E33" s="94">
        <v>0.23659676313400199</v>
      </c>
      <c r="F33" s="94">
        <v>0.28039312362670898</v>
      </c>
      <c r="G33" s="95">
        <v>0.214724525809288</v>
      </c>
    </row>
    <row r="34" spans="1:12" x14ac:dyDescent="0.25">
      <c r="A34" s="208"/>
      <c r="B34" s="110" t="s">
        <v>61</v>
      </c>
      <c r="C34" s="131"/>
      <c r="D34" s="131"/>
      <c r="E34" s="94">
        <v>0.22262075543403601</v>
      </c>
      <c r="F34" s="94">
        <v>0.26895046234130798</v>
      </c>
      <c r="G34" s="96">
        <v>0.21456031501293099</v>
      </c>
    </row>
    <row r="35" spans="1:12" x14ac:dyDescent="0.25">
      <c r="A35" s="208"/>
      <c r="B35" s="110" t="s">
        <v>61</v>
      </c>
      <c r="C35" s="113"/>
      <c r="D35" s="131"/>
      <c r="E35" s="94">
        <v>0.23559276759624401</v>
      </c>
      <c r="F35" s="94">
        <v>0.26631984114646901</v>
      </c>
      <c r="G35" s="96">
        <v>0.21104307472705799</v>
      </c>
    </row>
    <row r="36" spans="1:12" x14ac:dyDescent="0.25">
      <c r="A36" s="208"/>
      <c r="B36" s="124" t="s">
        <v>62</v>
      </c>
      <c r="C36" s="131"/>
      <c r="D36" s="131"/>
      <c r="E36" s="94">
        <v>0.203590452671051</v>
      </c>
      <c r="F36" s="94">
        <v>0.26084694266319203</v>
      </c>
      <c r="G36" s="96">
        <v>0.19406494498252799</v>
      </c>
    </row>
    <row r="37" spans="1:12" x14ac:dyDescent="0.25">
      <c r="A37" s="208"/>
      <c r="B37" s="110" t="s">
        <v>62</v>
      </c>
      <c r="C37" s="131"/>
      <c r="D37" s="131"/>
      <c r="E37" s="94">
        <v>0.20061187446117401</v>
      </c>
      <c r="F37" s="94">
        <v>0.26009902358055098</v>
      </c>
      <c r="G37" s="96">
        <v>0.19125887751579199</v>
      </c>
    </row>
    <row r="38" spans="1:12" x14ac:dyDescent="0.25">
      <c r="A38" s="208"/>
      <c r="B38" s="112" t="s">
        <v>62</v>
      </c>
      <c r="C38" s="113"/>
      <c r="D38" s="131"/>
      <c r="E38" s="94">
        <v>0.200608000159263</v>
      </c>
      <c r="F38" s="94">
        <v>0.27373605966567899</v>
      </c>
      <c r="G38" s="96">
        <v>0.193321838974952</v>
      </c>
    </row>
    <row r="39" spans="1:12" x14ac:dyDescent="0.25">
      <c r="A39" s="208"/>
      <c r="B39" s="110" t="s">
        <v>63</v>
      </c>
      <c r="C39" s="94">
        <v>0.55896365642547596</v>
      </c>
      <c r="D39" s="94">
        <v>0.795271337032318</v>
      </c>
      <c r="E39" s="94">
        <v>0.20633947849273601</v>
      </c>
      <c r="F39" s="94">
        <v>0.277684897184371</v>
      </c>
      <c r="G39" s="96">
        <v>0.189493998885154</v>
      </c>
    </row>
    <row r="40" spans="1:12" x14ac:dyDescent="0.25">
      <c r="A40" s="208"/>
      <c r="B40" s="110" t="s">
        <v>63</v>
      </c>
      <c r="C40" s="94">
        <v>0.611428022384643</v>
      </c>
      <c r="D40" s="94">
        <v>0.35264381766319203</v>
      </c>
      <c r="E40" s="94">
        <v>0.19516314566135401</v>
      </c>
      <c r="F40" s="94">
        <v>0.25100171566009499</v>
      </c>
      <c r="G40" s="96">
        <v>0.19010004401206901</v>
      </c>
    </row>
    <row r="41" spans="1:12" x14ac:dyDescent="0.25">
      <c r="A41" s="209"/>
      <c r="B41" s="112" t="s">
        <v>63</v>
      </c>
      <c r="C41" s="94">
        <v>0.56295162439346302</v>
      </c>
      <c r="D41" s="94">
        <v>0.37726449966430597</v>
      </c>
      <c r="E41" s="94">
        <v>0.19935420155525199</v>
      </c>
      <c r="F41" s="94">
        <v>0.24082142114639199</v>
      </c>
      <c r="G41" s="97">
        <v>0.190954163670539</v>
      </c>
    </row>
    <row r="42" spans="1:12" x14ac:dyDescent="0.25">
      <c r="B42" s="89" t="s">
        <v>11</v>
      </c>
      <c r="C42" s="99">
        <f>AVERAGE(C33:C41)</f>
        <v>0.57778110106786063</v>
      </c>
      <c r="D42" s="99">
        <f>AVERAGE(D33:D41)</f>
        <v>0.50839321811993865</v>
      </c>
      <c r="E42" s="99">
        <f>AVERAGE(E33:E41)</f>
        <v>0.21116415990723467</v>
      </c>
      <c r="F42" s="99">
        <f>AVERAGE(F33:F41)</f>
        <v>0.26442816522386292</v>
      </c>
      <c r="G42" s="95">
        <f>AVERAGE(G33:G41)</f>
        <v>0.19883575373225679</v>
      </c>
    </row>
    <row r="43" spans="1:12" ht="14.4" thickBot="1" x14ac:dyDescent="0.3">
      <c r="B43" s="90" t="s">
        <v>12</v>
      </c>
      <c r="C43" s="81" t="e">
        <f>SQRT(AVERAGE(VAR(C36:C38),VAR(C33:C35),VAR(C39:C41)))</f>
        <v>#DIV/0!</v>
      </c>
      <c r="D43" s="81" t="e">
        <f>SQRT(AVERAGE(VAR(D36:D38),VAR(D33:D35),VAR(D39:D41)))</f>
        <v>#DIV/0!</v>
      </c>
      <c r="E43" s="81">
        <f>SQRT(AVERAGE(VAR(E36:E38),VAR(E33:E35),VAR(E39:E41)))</f>
        <v>5.6452847724175427E-3</v>
      </c>
      <c r="F43" s="81">
        <f>SQRT(AVERAGE(VAR(F36:F38),VAR(F33:F35),VAR(F39:F41)))</f>
        <v>1.2611978116991909E-2</v>
      </c>
      <c r="G43" s="100">
        <f>SQRT(AVERAGE(VAR(G36:G38),VAR(G33:G35),VAR(G39:G41)))</f>
        <v>1.525012748958198E-3</v>
      </c>
    </row>
    <row r="44" spans="1:12" ht="14.4" thickBot="1" x14ac:dyDescent="0.3">
      <c r="F44" s="12" t="s">
        <v>59</v>
      </c>
      <c r="G44" s="103">
        <f>_xlfn.CONFIDENCE.NORM(0.05, G43, 9)</f>
        <v>9.9632335464083007E-4</v>
      </c>
    </row>
    <row r="45" spans="1:12" ht="14.4" thickBot="1" x14ac:dyDescent="0.3">
      <c r="F45" s="12"/>
    </row>
    <row r="46" spans="1:1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04" t="s">
        <v>137</v>
      </c>
    </row>
    <row r="47" spans="1:12" x14ac:dyDescent="0.25">
      <c r="B47" s="122" t="s">
        <v>60</v>
      </c>
      <c r="C47" s="107">
        <v>0.1</v>
      </c>
      <c r="D47" s="107"/>
      <c r="E47" s="107"/>
      <c r="F47" s="106">
        <v>0.2</v>
      </c>
      <c r="G47" s="107"/>
      <c r="H47" s="108"/>
      <c r="I47" s="107">
        <v>0.5</v>
      </c>
      <c r="J47" s="107"/>
      <c r="K47" s="107"/>
      <c r="L47" s="101" t="s">
        <v>21</v>
      </c>
    </row>
    <row r="48" spans="1:12" x14ac:dyDescent="0.25">
      <c r="B48" s="123" t="s">
        <v>10</v>
      </c>
      <c r="C48" s="19" t="s">
        <v>17</v>
      </c>
      <c r="D48" s="19" t="s">
        <v>18</v>
      </c>
      <c r="E48" s="19" t="s">
        <v>19</v>
      </c>
      <c r="F48" s="18" t="s">
        <v>17</v>
      </c>
      <c r="G48" s="19" t="s">
        <v>18</v>
      </c>
      <c r="H48" s="20" t="s">
        <v>19</v>
      </c>
      <c r="I48" s="19" t="s">
        <v>17</v>
      </c>
      <c r="J48" s="19" t="s">
        <v>18</v>
      </c>
      <c r="K48" s="19" t="s">
        <v>19</v>
      </c>
      <c r="L48" s="88" t="s">
        <v>19</v>
      </c>
    </row>
    <row r="49" spans="1:12" x14ac:dyDescent="0.25">
      <c r="A49" s="226" t="s">
        <v>1</v>
      </c>
      <c r="B49" s="110" t="s">
        <v>61</v>
      </c>
      <c r="C49" s="94">
        <v>0.205641963426619</v>
      </c>
      <c r="D49" s="94">
        <v>0.226202152467115</v>
      </c>
      <c r="E49" s="94">
        <v>0.22446492717373301</v>
      </c>
      <c r="F49" s="98">
        <v>0.213828809347829</v>
      </c>
      <c r="G49" s="94">
        <v>0.234605401653496</v>
      </c>
      <c r="H49" s="94">
        <v>0.21957157881807399</v>
      </c>
      <c r="I49" s="98">
        <v>0.24826694496104401</v>
      </c>
      <c r="J49" s="99">
        <v>0.25500400840576298</v>
      </c>
      <c r="K49" s="99">
        <v>0.24186099876334699</v>
      </c>
      <c r="L49" s="95">
        <v>0.18706277391680401</v>
      </c>
    </row>
    <row r="50" spans="1:12" x14ac:dyDescent="0.25">
      <c r="A50" s="227"/>
      <c r="B50" s="110" t="s">
        <v>61</v>
      </c>
      <c r="C50" s="94">
        <v>0.20895575025360499</v>
      </c>
      <c r="D50" s="94">
        <v>0.22254520434552699</v>
      </c>
      <c r="E50" s="94">
        <v>0.214937594411024</v>
      </c>
      <c r="F50" s="93">
        <v>0.20723135586219099</v>
      </c>
      <c r="G50" s="94">
        <v>0.233519071741534</v>
      </c>
      <c r="H50" s="94">
        <v>0.22641711368415801</v>
      </c>
      <c r="I50" s="93">
        <v>0.23135471690454201</v>
      </c>
      <c r="J50" s="94">
        <v>0.26309203482082799</v>
      </c>
      <c r="K50" s="94">
        <v>0.252048647376025</v>
      </c>
      <c r="L50" s="96">
        <v>0.189847602936907</v>
      </c>
    </row>
    <row r="51" spans="1:12" x14ac:dyDescent="0.25">
      <c r="A51" s="227"/>
      <c r="B51" s="110" t="s">
        <v>61</v>
      </c>
      <c r="C51" s="93">
        <v>0.21253331752568799</v>
      </c>
      <c r="D51" s="94">
        <v>0.234765584751676</v>
      </c>
      <c r="E51" s="94">
        <v>0.21254963604062199</v>
      </c>
      <c r="F51" s="93">
        <v>0.22274233493555801</v>
      </c>
      <c r="G51" s="94">
        <v>0.23723913477830999</v>
      </c>
      <c r="H51" s="94">
        <v>0.21178670653519999</v>
      </c>
      <c r="I51" s="93">
        <v>0.23528512281432101</v>
      </c>
      <c r="J51" s="94">
        <v>0.25661567352152997</v>
      </c>
      <c r="K51" s="94">
        <v>0.24106519484831099</v>
      </c>
      <c r="L51" s="96">
        <v>0.18634634265179101</v>
      </c>
    </row>
    <row r="52" spans="1:12" x14ac:dyDescent="0.25">
      <c r="A52" s="227"/>
      <c r="B52" s="124" t="s">
        <v>62</v>
      </c>
      <c r="C52" s="94">
        <v>0.195171374709627</v>
      </c>
      <c r="D52" s="94">
        <v>0.208871532262597</v>
      </c>
      <c r="E52" s="94">
        <v>0.20134754647177799</v>
      </c>
      <c r="F52" s="93">
        <v>0.192106238581287</v>
      </c>
      <c r="G52" s="94">
        <v>0.22014909177821801</v>
      </c>
      <c r="H52" s="94">
        <v>0.20332074880692999</v>
      </c>
      <c r="I52" s="93">
        <v>0.22157420722882601</v>
      </c>
      <c r="J52" s="94">
        <v>0.25506643472580298</v>
      </c>
      <c r="K52" s="94">
        <v>0.24148349743365199</v>
      </c>
      <c r="L52" s="96">
        <v>0.17721262560734799</v>
      </c>
    </row>
    <row r="53" spans="1:12" x14ac:dyDescent="0.25">
      <c r="A53" s="227"/>
      <c r="B53" s="110" t="s">
        <v>62</v>
      </c>
      <c r="C53" s="94">
        <v>0.19450001640433401</v>
      </c>
      <c r="D53" s="94">
        <v>0.219324285344346</v>
      </c>
      <c r="E53" s="94">
        <v>0.201328582360805</v>
      </c>
      <c r="F53" s="93">
        <v>0.198115995359818</v>
      </c>
      <c r="G53" s="94">
        <v>0.21918272805816399</v>
      </c>
      <c r="H53" s="94">
        <v>0.217731296353563</v>
      </c>
      <c r="I53" s="93">
        <v>0.23271098502936999</v>
      </c>
      <c r="J53" s="94">
        <v>0.25133089089549498</v>
      </c>
      <c r="K53" s="94">
        <v>0.22720193919486001</v>
      </c>
      <c r="L53" s="96">
        <v>0.18361249798423501</v>
      </c>
    </row>
    <row r="54" spans="1:12" x14ac:dyDescent="0.25">
      <c r="A54" s="227"/>
      <c r="B54" s="112" t="s">
        <v>62</v>
      </c>
      <c r="C54" s="93">
        <v>0.18980878094431899</v>
      </c>
      <c r="D54" s="94">
        <v>0.21541980792711299</v>
      </c>
      <c r="E54" s="94">
        <v>0.19792003466643501</v>
      </c>
      <c r="F54" s="93">
        <v>0.198046204720462</v>
      </c>
      <c r="G54" s="94">
        <v>0.22758028113255099</v>
      </c>
      <c r="H54" s="94">
        <v>0.203834305052047</v>
      </c>
      <c r="I54" s="93">
        <v>0.228630038351917</v>
      </c>
      <c r="J54" s="94">
        <v>0.25723598221204702</v>
      </c>
      <c r="K54" s="94">
        <v>0.236500401086402</v>
      </c>
      <c r="L54" s="96">
        <v>0.178983413118913</v>
      </c>
    </row>
    <row r="55" spans="1:12" x14ac:dyDescent="0.25">
      <c r="A55" s="227"/>
      <c r="B55" s="110" t="s">
        <v>63</v>
      </c>
      <c r="C55" s="94">
        <v>0.18983425744978499</v>
      </c>
      <c r="D55" s="94">
        <v>0.215010158887251</v>
      </c>
      <c r="E55" s="94">
        <v>0.190777008584541</v>
      </c>
      <c r="F55" s="93">
        <v>0.19879868872275799</v>
      </c>
      <c r="G55" s="94">
        <v>0.22171038529947301</v>
      </c>
      <c r="H55" s="94">
        <v>0.18995460525507399</v>
      </c>
      <c r="I55" s="93">
        <v>0.211756091274756</v>
      </c>
      <c r="J55" s="94">
        <v>0.25329584253401999</v>
      </c>
      <c r="K55" s="94">
        <v>0.233779695465617</v>
      </c>
      <c r="L55" s="96">
        <v>0.17501406871941799</v>
      </c>
    </row>
    <row r="56" spans="1:12" x14ac:dyDescent="0.25">
      <c r="A56" s="227"/>
      <c r="B56" s="110" t="s">
        <v>63</v>
      </c>
      <c r="C56" s="94">
        <v>0.186094189710102</v>
      </c>
      <c r="D56" s="94">
        <v>0.20952845556750799</v>
      </c>
      <c r="E56" s="94">
        <v>0.18485223834895501</v>
      </c>
      <c r="F56" s="93">
        <v>0.198024823849273</v>
      </c>
      <c r="G56" s="94">
        <v>0.21619491474582</v>
      </c>
      <c r="H56" s="94">
        <v>0.20995050664384299</v>
      </c>
      <c r="I56" s="93">
        <v>0.22620423689205801</v>
      </c>
      <c r="J56" s="94">
        <v>0.238659623612928</v>
      </c>
      <c r="K56" s="94">
        <v>0.22253374962811001</v>
      </c>
      <c r="L56" s="96">
        <v>0.17943841892457699</v>
      </c>
    </row>
    <row r="57" spans="1:12" x14ac:dyDescent="0.25">
      <c r="A57" s="228"/>
      <c r="B57" s="112" t="s">
        <v>63</v>
      </c>
      <c r="C57" s="94">
        <v>0.19591161059495199</v>
      </c>
      <c r="D57" s="94">
        <v>0.21189055333569601</v>
      </c>
      <c r="E57" s="94">
        <v>0.190879834394207</v>
      </c>
      <c r="F57" s="93">
        <v>0.19230869794013</v>
      </c>
      <c r="G57" s="94">
        <v>0.21062827743430701</v>
      </c>
      <c r="H57" s="94">
        <v>0.19736748927532299</v>
      </c>
      <c r="I57" s="93">
        <v>0.21934681704532699</v>
      </c>
      <c r="J57" s="94">
        <v>0.24020109996550901</v>
      </c>
      <c r="K57" s="94">
        <v>0.216261031034299</v>
      </c>
      <c r="L57" s="97">
        <v>0.18771484469178301</v>
      </c>
    </row>
    <row r="58" spans="1:12" x14ac:dyDescent="0.25">
      <c r="B58" s="122" t="s">
        <v>11</v>
      </c>
      <c r="C58" s="99">
        <f>AVERAGE(C49:C57)</f>
        <v>0.19760569566878125</v>
      </c>
      <c r="D58" s="99">
        <f t="shared" ref="D58:K58" si="2">AVERAGE(D49:D57)</f>
        <v>0.21817308165431437</v>
      </c>
      <c r="E58" s="99">
        <f t="shared" si="2"/>
        <v>0.20211748916134448</v>
      </c>
      <c r="F58" s="98">
        <f t="shared" si="2"/>
        <v>0.20235590547992291</v>
      </c>
      <c r="G58" s="99">
        <f t="shared" si="2"/>
        <v>0.22453436518020808</v>
      </c>
      <c r="H58" s="102">
        <f t="shared" si="2"/>
        <v>0.20888159449157909</v>
      </c>
      <c r="I58" s="99">
        <f t="shared" si="2"/>
        <v>0.22834768450024015</v>
      </c>
      <c r="J58" s="99">
        <f t="shared" si="2"/>
        <v>0.252277954521547</v>
      </c>
      <c r="K58" s="99">
        <f t="shared" si="2"/>
        <v>0.23474835053673593</v>
      </c>
      <c r="L58" s="95">
        <f>AVERAGE(L55:L57)</f>
        <v>0.18072244411192598</v>
      </c>
    </row>
    <row r="59" spans="1:12" ht="14.4" thickBot="1" x14ac:dyDescent="0.3">
      <c r="B59" s="123" t="s">
        <v>12</v>
      </c>
      <c r="C59" s="81">
        <f t="shared" ref="C59:L59" si="3">SQRT(AVERAGE(VAR(C52:C54),VAR(C49:C51),VAR(C55:C57)))</f>
        <v>3.8714828972431095E-3</v>
      </c>
      <c r="D59" s="81">
        <f t="shared" si="3"/>
        <v>4.9932663566095558E-3</v>
      </c>
      <c r="E59" s="81">
        <f t="shared" si="3"/>
        <v>4.3028308595839133E-3</v>
      </c>
      <c r="F59" s="80">
        <f t="shared" si="3"/>
        <v>5.3248160653045556E-3</v>
      </c>
      <c r="G59" s="81">
        <f t="shared" si="3"/>
        <v>4.3002057099748416E-3</v>
      </c>
      <c r="H59" s="82">
        <f t="shared" si="3"/>
        <v>8.6142247771291633E-3</v>
      </c>
      <c r="I59" s="81">
        <f t="shared" si="3"/>
        <v>7.3554899736995557E-3</v>
      </c>
      <c r="J59" s="81">
        <f t="shared" si="3"/>
        <v>5.5355194249025585E-3</v>
      </c>
      <c r="K59" s="81">
        <f t="shared" si="3"/>
        <v>7.5019818338296664E-3</v>
      </c>
      <c r="L59" s="100">
        <f t="shared" si="3"/>
        <v>4.3168510904805935E-3</v>
      </c>
    </row>
    <row r="60" spans="1:12" ht="14.4" thickBo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15" t="s">
        <v>59</v>
      </c>
      <c r="L60" s="103">
        <f>_xlfn.CONFIDENCE.NORM(0.05, L59, 9)</f>
        <v>2.8202908879881397E-3</v>
      </c>
    </row>
  </sheetData>
  <mergeCells count="7">
    <mergeCell ref="B2:C3"/>
    <mergeCell ref="B4:B6"/>
    <mergeCell ref="A33:A41"/>
    <mergeCell ref="A49:A57"/>
    <mergeCell ref="B7:B8"/>
    <mergeCell ref="B9:B11"/>
    <mergeCell ref="A18:A2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42E2-66DF-4D27-83CE-EA5EDDEEEEBB}">
  <dimension ref="A1:R138"/>
  <sheetViews>
    <sheetView zoomScale="70" zoomScaleNormal="70" workbookViewId="0">
      <selection activeCell="F9" sqref="F9"/>
    </sheetView>
  </sheetViews>
  <sheetFormatPr defaultRowHeight="13.8" x14ac:dyDescent="0.25"/>
  <cols>
    <col min="1" max="18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122</v>
      </c>
    </row>
    <row r="3" spans="2:17" ht="14.4" thickBot="1" x14ac:dyDescent="0.3">
      <c r="B3" s="220"/>
      <c r="C3" s="220"/>
      <c r="D3" s="59" t="s">
        <v>123</v>
      </c>
    </row>
    <row r="4" spans="2:17" ht="15" thickTop="1" thickBot="1" x14ac:dyDescent="0.3">
      <c r="B4" s="222" t="s">
        <v>42</v>
      </c>
      <c r="C4" s="166" t="s">
        <v>108</v>
      </c>
      <c r="D4" s="159" t="s">
        <v>124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206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207</v>
      </c>
    </row>
    <row r="9" spans="2:17" ht="24.6" thickTop="1" x14ac:dyDescent="0.25">
      <c r="B9" s="222" t="s">
        <v>1</v>
      </c>
      <c r="C9" s="168" t="s">
        <v>121</v>
      </c>
      <c r="D9" s="169" t="s">
        <v>209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208</v>
      </c>
    </row>
    <row r="12" spans="2:17" ht="14.4" customHeight="1" thickTop="1" x14ac:dyDescent="0.25">
      <c r="B12" s="12" t="s">
        <v>174</v>
      </c>
    </row>
    <row r="13" spans="2:17" ht="14.4" customHeight="1" x14ac:dyDescent="0.25">
      <c r="B13" s="12"/>
    </row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18">
        <v>1E-3</v>
      </c>
      <c r="D17" s="19">
        <v>4.0000000000000002E-4</v>
      </c>
      <c r="E17" s="19">
        <v>1E-4</v>
      </c>
      <c r="F17" s="19">
        <v>4.0000000000000003E-5</v>
      </c>
      <c r="G17" s="20">
        <v>1.0000000000000001E-5</v>
      </c>
      <c r="H17" s="18">
        <v>1E-3</v>
      </c>
      <c r="I17" s="19">
        <v>4.0000000000000002E-4</v>
      </c>
      <c r="J17" s="19">
        <v>1E-4</v>
      </c>
      <c r="K17" s="19">
        <v>4.0000000000000003E-5</v>
      </c>
      <c r="L17" s="20">
        <v>1.0000000000000001E-5</v>
      </c>
      <c r="M17" s="18">
        <v>1E-3</v>
      </c>
      <c r="N17" s="19">
        <v>4.0000000000000002E-4</v>
      </c>
      <c r="O17" s="19">
        <v>1E-4</v>
      </c>
      <c r="P17" s="19">
        <v>4.0000000000000003E-5</v>
      </c>
      <c r="Q17" s="20">
        <v>1.0000000000000001E-5</v>
      </c>
    </row>
    <row r="18" spans="1:17" x14ac:dyDescent="0.25">
      <c r="A18" s="226" t="s">
        <v>42</v>
      </c>
      <c r="B18" s="110" t="s">
        <v>64</v>
      </c>
      <c r="C18" s="141">
        <v>7.2067249566316596E-3</v>
      </c>
      <c r="D18">
        <v>9.8152393475174904E-3</v>
      </c>
      <c r="E18">
        <v>1.1089625768363399E-2</v>
      </c>
      <c r="F18">
        <v>7.8103593550622403E-3</v>
      </c>
      <c r="G18" s="142">
        <v>9.3115866184234602E-3</v>
      </c>
      <c r="H18" s="141">
        <v>8.3628082647919603E-3</v>
      </c>
      <c r="I18">
        <v>9.6274632960557903E-3</v>
      </c>
      <c r="J18">
        <v>9.1994255781173706E-3</v>
      </c>
      <c r="K18">
        <v>9.8885968327522208E-3</v>
      </c>
      <c r="L18" s="142">
        <v>1.03906029835343E-2</v>
      </c>
      <c r="M18" s="141">
        <v>8.9361937716603192E-3</v>
      </c>
      <c r="N18">
        <v>8.0096377059817297E-3</v>
      </c>
      <c r="O18">
        <v>1.09805362299084E-2</v>
      </c>
      <c r="P18">
        <v>8.2078929990529997E-3</v>
      </c>
      <c r="Q18" s="142">
        <v>9.8642827942967398E-3</v>
      </c>
    </row>
    <row r="19" spans="1:17" x14ac:dyDescent="0.25">
      <c r="A19" s="227"/>
      <c r="B19" s="110" t="s">
        <v>64</v>
      </c>
      <c r="C19" s="91">
        <v>7.2378353215753997E-3</v>
      </c>
      <c r="D19">
        <v>9.8685566335916502E-3</v>
      </c>
      <c r="E19">
        <v>9.4733834266662598E-3</v>
      </c>
      <c r="F19">
        <v>1.0801159776747201E-2</v>
      </c>
      <c r="G19" s="143">
        <v>1.00914537906646E-2</v>
      </c>
      <c r="H19" s="91">
        <v>7.6649892143905102E-3</v>
      </c>
      <c r="I19">
        <v>7.8873103484511306E-3</v>
      </c>
      <c r="J19">
        <v>1.1534758843481501E-2</v>
      </c>
      <c r="K19">
        <v>8.4192994982004096E-3</v>
      </c>
      <c r="L19" s="143">
        <v>8.9219901710748603E-3</v>
      </c>
      <c r="M19" s="91">
        <v>7.4473395943641602E-3</v>
      </c>
      <c r="N19">
        <v>7.1272687055170501E-3</v>
      </c>
      <c r="O19">
        <v>9.1543355956673605E-3</v>
      </c>
      <c r="P19">
        <v>1.14991562440991E-2</v>
      </c>
      <c r="Q19" s="143">
        <v>7.6027577742934201E-3</v>
      </c>
    </row>
    <row r="20" spans="1:17" x14ac:dyDescent="0.25">
      <c r="A20" s="227"/>
      <c r="B20" s="110" t="s">
        <v>64</v>
      </c>
      <c r="C20" s="91">
        <v>7.6261884532868801E-3</v>
      </c>
      <c r="D20">
        <v>8.6501538753509504E-3</v>
      </c>
      <c r="E20">
        <v>8.0200778320431692E-3</v>
      </c>
      <c r="F20">
        <v>7.7853584662079802E-3</v>
      </c>
      <c r="G20" s="143">
        <v>8.2953618839383108E-3</v>
      </c>
      <c r="H20" s="91">
        <v>9.2924134805798496E-3</v>
      </c>
      <c r="I20">
        <v>6.88501354306936E-3</v>
      </c>
      <c r="J20">
        <v>9.0537285432219505E-3</v>
      </c>
      <c r="K20">
        <v>9.7165005281567504E-3</v>
      </c>
      <c r="L20" s="143">
        <v>9.0127345174550993E-3</v>
      </c>
      <c r="M20" s="91">
        <v>9.6282996237277898E-3</v>
      </c>
      <c r="N20">
        <v>6.8171196617186E-3</v>
      </c>
      <c r="O20">
        <v>8.2369642332196201E-3</v>
      </c>
      <c r="P20">
        <v>9.4913532957434602E-3</v>
      </c>
      <c r="Q20" s="143">
        <v>8.7504694238305092E-3</v>
      </c>
    </row>
    <row r="21" spans="1:17" x14ac:dyDescent="0.25">
      <c r="A21" s="227"/>
      <c r="B21" s="124" t="s">
        <v>65</v>
      </c>
      <c r="C21" s="91">
        <v>1.32198827341198E-2</v>
      </c>
      <c r="D21">
        <v>1.41493780538439E-2</v>
      </c>
      <c r="E21">
        <v>1.6757180914282799E-2</v>
      </c>
      <c r="F21">
        <v>1.5624252147972501E-2</v>
      </c>
      <c r="G21" s="143">
        <v>1.35724442079663E-2</v>
      </c>
      <c r="H21" s="91">
        <v>1.2157080695033001E-2</v>
      </c>
      <c r="I21">
        <v>1.20277907699346E-2</v>
      </c>
      <c r="J21">
        <v>1.4983720146119499E-2</v>
      </c>
      <c r="K21">
        <v>1.5992129221558501E-2</v>
      </c>
      <c r="L21" s="143">
        <v>1.7833152785897199E-2</v>
      </c>
      <c r="M21" s="91">
        <v>9.9275540560483898E-3</v>
      </c>
      <c r="N21">
        <v>1.3182190246880001E-2</v>
      </c>
      <c r="O21">
        <v>9.7721787169575604E-3</v>
      </c>
      <c r="P21">
        <v>1.4459876343607901E-2</v>
      </c>
      <c r="Q21" s="143">
        <v>1.6288066282868299E-2</v>
      </c>
    </row>
    <row r="22" spans="1:17" x14ac:dyDescent="0.25">
      <c r="A22" s="227"/>
      <c r="B22" s="110" t="s">
        <v>65</v>
      </c>
      <c r="C22" s="91">
        <v>1.6131240874528802E-2</v>
      </c>
      <c r="D22">
        <v>2.0072383806109401E-2</v>
      </c>
      <c r="E22">
        <v>1.58899407833814E-2</v>
      </c>
      <c r="F22">
        <v>1.6392698511481198E-2</v>
      </c>
      <c r="G22" s="143">
        <v>1.2397987768054E-2</v>
      </c>
      <c r="H22" s="91">
        <v>1.08253555372357E-2</v>
      </c>
      <c r="I22">
        <v>1.35675817728042E-2</v>
      </c>
      <c r="J22">
        <v>1.5557670034468099E-2</v>
      </c>
      <c r="K22">
        <v>1.46872168406844E-2</v>
      </c>
      <c r="L22" s="143">
        <v>1.72657202929258E-2</v>
      </c>
      <c r="M22" s="91">
        <v>1.5435454435646499E-2</v>
      </c>
      <c r="N22">
        <v>1.20457494631409E-2</v>
      </c>
      <c r="O22">
        <v>1.183951087296E-2</v>
      </c>
      <c r="P22">
        <v>1.53261991217732E-2</v>
      </c>
      <c r="Q22" s="143">
        <v>1.3215859420597499E-2</v>
      </c>
    </row>
    <row r="23" spans="1:17" x14ac:dyDescent="0.25">
      <c r="A23" s="227"/>
      <c r="B23" s="112" t="s">
        <v>65</v>
      </c>
      <c r="C23" s="91">
        <v>9.2479782178997993E-3</v>
      </c>
      <c r="D23">
        <v>1.8063047900795898E-2</v>
      </c>
      <c r="E23">
        <v>1.54153238981962E-2</v>
      </c>
      <c r="F23">
        <v>1.6035610809922201E-2</v>
      </c>
      <c r="G23" s="143">
        <v>1.45019264891743E-2</v>
      </c>
      <c r="H23" s="91">
        <v>1.0398941114544801E-2</v>
      </c>
      <c r="I23">
        <v>1.11155211925506E-2</v>
      </c>
      <c r="J23">
        <v>1.28748938441276E-2</v>
      </c>
      <c r="K23">
        <v>1.23436106368899E-2</v>
      </c>
      <c r="L23" s="143">
        <v>1.7078669741749701E-2</v>
      </c>
      <c r="M23" s="91">
        <v>1.04477917775511E-2</v>
      </c>
      <c r="N23">
        <v>1.1071268469095201E-2</v>
      </c>
      <c r="O23">
        <v>1.21452463790774E-2</v>
      </c>
      <c r="P23">
        <v>1.20137352496385E-2</v>
      </c>
      <c r="Q23" s="143">
        <v>1.41795082017779E-2</v>
      </c>
    </row>
    <row r="24" spans="1:17" x14ac:dyDescent="0.25">
      <c r="A24" s="227"/>
      <c r="B24" s="110" t="s">
        <v>61</v>
      </c>
      <c r="C24" s="91">
        <v>3.1798034906387301E-2</v>
      </c>
      <c r="D24">
        <v>2.9373314231634098E-2</v>
      </c>
      <c r="E24">
        <v>2.5292756035923899E-2</v>
      </c>
      <c r="F24">
        <v>2.3204414173960599E-2</v>
      </c>
      <c r="G24" s="143">
        <v>1.79413501173257E-2</v>
      </c>
      <c r="H24" s="91">
        <v>2.2346295416355098E-2</v>
      </c>
      <c r="I24">
        <v>2.5999810546636502E-2</v>
      </c>
      <c r="J24">
        <v>2.9094785451889E-2</v>
      </c>
      <c r="K24">
        <v>2.6890994980931199E-2</v>
      </c>
      <c r="L24" s="143">
        <v>2.9299642890691702E-2</v>
      </c>
      <c r="M24" s="91">
        <v>2.0636394619941701E-2</v>
      </c>
      <c r="N24">
        <v>2.16508563607931E-2</v>
      </c>
      <c r="O24">
        <v>2.3291457444429401E-2</v>
      </c>
      <c r="P24">
        <v>2.3752775043249099E-2</v>
      </c>
      <c r="Q24" s="143">
        <v>2.15621553361415E-2</v>
      </c>
    </row>
    <row r="25" spans="1:17" x14ac:dyDescent="0.25">
      <c r="A25" s="227"/>
      <c r="B25" s="110" t="s">
        <v>61</v>
      </c>
      <c r="C25" s="91">
        <v>2.8177000582218101E-2</v>
      </c>
      <c r="D25">
        <v>2.4680377915501501E-2</v>
      </c>
      <c r="E25">
        <v>2.5313610211014699E-2</v>
      </c>
      <c r="F25">
        <v>2.3979544639587399E-2</v>
      </c>
      <c r="G25" s="143">
        <v>1.7283115535974499E-2</v>
      </c>
      <c r="H25" s="91">
        <v>2.3004744201898499E-2</v>
      </c>
      <c r="I25">
        <v>2.2737840190529799E-2</v>
      </c>
      <c r="J25">
        <v>2.85046491771936E-2</v>
      </c>
      <c r="K25">
        <v>2.8437754139304099E-2</v>
      </c>
      <c r="L25" s="143">
        <v>2.62227170169353E-2</v>
      </c>
      <c r="M25" s="91">
        <v>2.8378460556268598E-2</v>
      </c>
      <c r="N25">
        <v>2.0069291815161702E-2</v>
      </c>
      <c r="O25">
        <v>2.5724837556481299E-2</v>
      </c>
      <c r="P25">
        <v>2.4684244766831401E-2</v>
      </c>
      <c r="Q25" s="143">
        <v>2.57622357457876E-2</v>
      </c>
    </row>
    <row r="26" spans="1:17" x14ac:dyDescent="0.25">
      <c r="A26" s="227"/>
      <c r="B26" s="110" t="s">
        <v>61</v>
      </c>
      <c r="C26" s="91">
        <v>2.7061497792601499E-2</v>
      </c>
      <c r="D26">
        <v>2.96282637864351E-2</v>
      </c>
      <c r="E26">
        <v>2.44274791330099E-2</v>
      </c>
      <c r="F26">
        <v>2.38431002944707E-2</v>
      </c>
      <c r="G26" s="143">
        <v>1.9329473376274098E-2</v>
      </c>
      <c r="H26" s="91">
        <v>2.2801075130700999E-2</v>
      </c>
      <c r="I26">
        <v>2.5622334331274001E-2</v>
      </c>
      <c r="J26">
        <v>2.5887779891490902E-2</v>
      </c>
      <c r="K26">
        <v>2.7720550075173302E-2</v>
      </c>
      <c r="L26" s="143">
        <v>2.5200502946972798E-2</v>
      </c>
      <c r="M26" s="91">
        <v>2.8759950771927799E-2</v>
      </c>
      <c r="N26">
        <v>2.2451672703027701E-2</v>
      </c>
      <c r="O26">
        <v>2.5661725550889899E-2</v>
      </c>
      <c r="P26">
        <v>2.2124448791146199E-2</v>
      </c>
      <c r="Q26" s="143">
        <v>2.37585473805665E-2</v>
      </c>
    </row>
    <row r="27" spans="1:17" x14ac:dyDescent="0.25">
      <c r="A27" s="227"/>
      <c r="B27" s="124" t="s">
        <v>62</v>
      </c>
      <c r="C27" s="91">
        <v>1.0719228535890499E-2</v>
      </c>
      <c r="D27">
        <v>9.2194881290197303E-3</v>
      </c>
      <c r="E27">
        <v>1.0880466550588601E-2</v>
      </c>
      <c r="F27">
        <v>1.3851587660610599E-2</v>
      </c>
      <c r="G27" s="143">
        <v>1.13486628979444E-2</v>
      </c>
      <c r="H27" s="91">
        <v>1.18771996349096E-2</v>
      </c>
      <c r="I27">
        <v>1.1487472802400501E-2</v>
      </c>
      <c r="J27">
        <v>1.2122831307351501E-2</v>
      </c>
      <c r="K27">
        <v>1.21307475492358E-2</v>
      </c>
      <c r="L27" s="143">
        <v>1.20960045605897E-2</v>
      </c>
      <c r="M27" s="91">
        <v>1.1417379602789801E-2</v>
      </c>
      <c r="N27">
        <v>1.40023464336991E-2</v>
      </c>
      <c r="O27">
        <v>1.12622175365686E-2</v>
      </c>
      <c r="P27">
        <v>1.1686448939144599E-2</v>
      </c>
      <c r="Q27" s="143">
        <v>1.24744875356555E-2</v>
      </c>
    </row>
    <row r="28" spans="1:17" x14ac:dyDescent="0.25">
      <c r="A28" s="227"/>
      <c r="B28" s="110" t="s">
        <v>62</v>
      </c>
      <c r="C28" s="91">
        <v>9.0994918718934007E-3</v>
      </c>
      <c r="D28">
        <v>1.2712096795439699E-2</v>
      </c>
      <c r="E28">
        <v>1.1016670614480899E-2</v>
      </c>
      <c r="F28">
        <v>1.1127769947052E-2</v>
      </c>
      <c r="G28" s="143">
        <v>1.1482751928269801E-2</v>
      </c>
      <c r="H28" s="91">
        <v>8.9822690933942795E-3</v>
      </c>
      <c r="I28">
        <v>9.4643449410796096E-3</v>
      </c>
      <c r="J28">
        <v>1.11515056341886E-2</v>
      </c>
      <c r="K28">
        <v>1.17966281250119E-2</v>
      </c>
      <c r="L28" s="143">
        <v>1.5488160774111699E-2</v>
      </c>
      <c r="M28" s="91">
        <v>8.4995348006486893E-3</v>
      </c>
      <c r="N28">
        <v>1.1469837278127599E-2</v>
      </c>
      <c r="O28">
        <v>1.2137847952544601E-2</v>
      </c>
      <c r="P28">
        <v>1.3465413823723699E-2</v>
      </c>
      <c r="Q28" s="143">
        <v>1.1673311702907E-2</v>
      </c>
    </row>
    <row r="29" spans="1:17" x14ac:dyDescent="0.25">
      <c r="A29" s="227"/>
      <c r="B29" s="112" t="s">
        <v>62</v>
      </c>
      <c r="C29" s="91">
        <v>9.5674432814121194E-3</v>
      </c>
      <c r="D29">
        <v>1.0537805967032901E-2</v>
      </c>
      <c r="E29">
        <v>1.3329845853149801E-2</v>
      </c>
      <c r="F29">
        <v>1.2219374068081299E-2</v>
      </c>
      <c r="G29" s="143">
        <v>1.2359981425106499E-2</v>
      </c>
      <c r="H29" s="91">
        <v>1.05378748849034E-2</v>
      </c>
      <c r="I29">
        <v>1.00323241204023E-2</v>
      </c>
      <c r="J29">
        <v>1.14813717082142E-2</v>
      </c>
      <c r="K29">
        <v>1.09218405559659E-2</v>
      </c>
      <c r="L29" s="143">
        <v>9.7748031839728303E-3</v>
      </c>
      <c r="M29" s="91">
        <v>1.02659212425351E-2</v>
      </c>
      <c r="N29">
        <v>1.0882017202675299E-2</v>
      </c>
      <c r="O29">
        <v>1.7802856862545E-2</v>
      </c>
      <c r="P29">
        <v>1.2888564728200399E-2</v>
      </c>
      <c r="Q29" s="143">
        <v>1.4082216657698101E-2</v>
      </c>
    </row>
    <row r="30" spans="1:17" x14ac:dyDescent="0.25">
      <c r="A30" s="227"/>
      <c r="B30" s="110" t="s">
        <v>63</v>
      </c>
      <c r="C30" s="91">
        <v>2.57230177521705E-2</v>
      </c>
      <c r="D30">
        <v>2.7875402942299801E-2</v>
      </c>
      <c r="E30">
        <v>3.4373085945844602E-2</v>
      </c>
      <c r="F30">
        <v>2.9141539707779801E-2</v>
      </c>
      <c r="G30" s="143">
        <v>2.8317686170339501E-2</v>
      </c>
      <c r="H30" s="91">
        <v>2.9363138601183801E-2</v>
      </c>
      <c r="I30">
        <v>2.8267702087759899E-2</v>
      </c>
      <c r="J30">
        <v>3.06161381304264E-2</v>
      </c>
      <c r="K30">
        <v>3.4798551350831902E-2</v>
      </c>
      <c r="L30" s="143">
        <v>3.0747035518288598E-2</v>
      </c>
      <c r="M30" s="91">
        <v>2.3410286754369701E-2</v>
      </c>
      <c r="N30">
        <v>2.9217759147286401E-2</v>
      </c>
      <c r="O30">
        <v>3.0753986909985501E-2</v>
      </c>
      <c r="P30">
        <v>2.7779527008533401E-2</v>
      </c>
      <c r="Q30" s="143">
        <v>2.5226535275578499E-2</v>
      </c>
    </row>
    <row r="31" spans="1:17" x14ac:dyDescent="0.25">
      <c r="A31" s="227"/>
      <c r="B31" s="110" t="s">
        <v>63</v>
      </c>
      <c r="C31" s="91">
        <v>2.11571156978607E-2</v>
      </c>
      <c r="D31">
        <v>3.5001251846551798E-2</v>
      </c>
      <c r="E31">
        <v>2.7941107749938899E-2</v>
      </c>
      <c r="F31">
        <v>2.8591666370630198E-2</v>
      </c>
      <c r="G31" s="143">
        <v>2.6414573192596401E-2</v>
      </c>
      <c r="H31" s="91">
        <v>2.1103776991367298E-2</v>
      </c>
      <c r="I31">
        <v>2.7583247050642901E-2</v>
      </c>
      <c r="J31">
        <v>3.4300249069929102E-2</v>
      </c>
      <c r="K31">
        <v>3.3399958163499797E-2</v>
      </c>
      <c r="L31" s="143">
        <v>3.0289938673376999E-2</v>
      </c>
      <c r="M31" s="91">
        <v>2.6025230064988102E-2</v>
      </c>
      <c r="N31">
        <v>2.8498645871877601E-2</v>
      </c>
      <c r="O31">
        <v>3.2957766205072403E-2</v>
      </c>
      <c r="P31">
        <v>2.9756311327218999E-2</v>
      </c>
      <c r="Q31" s="143">
        <v>2.6557574048638299E-2</v>
      </c>
    </row>
    <row r="32" spans="1:17" x14ac:dyDescent="0.25">
      <c r="A32" s="228"/>
      <c r="B32" s="112" t="s">
        <v>63</v>
      </c>
      <c r="C32" s="77">
        <v>2.898277528584E-2</v>
      </c>
      <c r="D32">
        <v>2.54992600530385E-2</v>
      </c>
      <c r="E32">
        <v>3.6533135920763002E-2</v>
      </c>
      <c r="F32">
        <v>3.6393884569406502E-2</v>
      </c>
      <c r="G32" s="79">
        <v>2.8073735535144799E-2</v>
      </c>
      <c r="H32" s="77">
        <v>1.3289559632539701E-2</v>
      </c>
      <c r="I32">
        <v>2.82456669956445E-2</v>
      </c>
      <c r="J32">
        <v>3.1708803027868201E-2</v>
      </c>
      <c r="K32">
        <v>3.1107505783438599E-2</v>
      </c>
      <c r="L32" s="79">
        <v>3.4005332738160997E-2</v>
      </c>
      <c r="M32" s="77">
        <v>1.54363708570599E-2</v>
      </c>
      <c r="N32">
        <v>2.62138880789279E-2</v>
      </c>
      <c r="O32">
        <v>3.3642876893281902E-2</v>
      </c>
      <c r="P32">
        <v>2.8485814109444601E-2</v>
      </c>
      <c r="Q32" s="79">
        <v>2.6556065306067401E-2</v>
      </c>
    </row>
    <row r="33" spans="1:17" x14ac:dyDescent="0.25">
      <c r="B33" s="105" t="s">
        <v>11</v>
      </c>
      <c r="C33" s="141">
        <f t="shared" ref="C33:G33" si="0">AVERAGE(C18:C32)</f>
        <v>1.6863697084287761E-2</v>
      </c>
      <c r="D33" s="144">
        <f t="shared" si="0"/>
        <v>1.9009734752277494E-2</v>
      </c>
      <c r="E33" s="144">
        <f t="shared" si="0"/>
        <v>1.9050246042509836E-2</v>
      </c>
      <c r="F33" s="144">
        <f t="shared" si="0"/>
        <v>1.8453488033264829E-2</v>
      </c>
      <c r="G33" s="142">
        <f t="shared" si="0"/>
        <v>1.6048139395813111E-2</v>
      </c>
      <c r="H33" s="141">
        <f t="shared" ref="H33:Q33" si="1">AVERAGE(H18:H32)</f>
        <v>1.4800501459588566E-2</v>
      </c>
      <c r="I33" s="144">
        <f t="shared" si="1"/>
        <v>1.6703428265949047E-2</v>
      </c>
      <c r="J33" s="144">
        <f t="shared" si="1"/>
        <v>1.9204820692539169E-2</v>
      </c>
      <c r="K33" s="144">
        <f t="shared" si="1"/>
        <v>1.9216792285442309E-2</v>
      </c>
      <c r="L33" s="142">
        <f t="shared" si="1"/>
        <v>1.9575133919715836E-2</v>
      </c>
      <c r="M33" s="141">
        <f t="shared" si="1"/>
        <v>1.5643477501968508E-2</v>
      </c>
      <c r="N33" s="144">
        <f t="shared" si="1"/>
        <v>1.6180636609593992E-2</v>
      </c>
      <c r="O33" s="144">
        <f t="shared" si="1"/>
        <v>1.8357622995972593E-2</v>
      </c>
      <c r="P33" s="144">
        <f t="shared" si="1"/>
        <v>1.7708117452760509E-2</v>
      </c>
      <c r="Q33" s="142">
        <f t="shared" si="1"/>
        <v>1.7170271525780316E-2</v>
      </c>
    </row>
    <row r="34" spans="1:17" x14ac:dyDescent="0.25">
      <c r="B34" s="109" t="s">
        <v>12</v>
      </c>
      <c r="C34" s="77">
        <f t="shared" ref="C34:G34" si="2">SQRT(AVERAGE(VAR(C27:C29),VAR(C24:C26),VAR(C21:C23),VAR(C18:C20),VAR(C30:C32)))</f>
        <v>2.6181014457866483E-3</v>
      </c>
      <c r="D34" s="78">
        <f t="shared" si="2"/>
        <v>2.9957006993615795E-3</v>
      </c>
      <c r="E34" s="78">
        <f t="shared" si="2"/>
        <v>2.2337313541333269E-3</v>
      </c>
      <c r="F34" s="78">
        <f t="shared" si="2"/>
        <v>2.1985112432777319E-3</v>
      </c>
      <c r="G34" s="79">
        <f t="shared" si="2"/>
        <v>9.368187589374789E-4</v>
      </c>
      <c r="H34" s="77">
        <f t="shared" ref="H34:Q34" si="3">SQRT(AVERAGE(VAR(H27:H29),VAR(H24:H26),VAR(H21:H23),VAR(H18:H20),VAR(H30:H32)))</f>
        <v>3.696670458885068E-3</v>
      </c>
      <c r="I34" s="78">
        <f t="shared" si="3"/>
        <v>1.2558353019459121E-3</v>
      </c>
      <c r="J34" s="78">
        <f t="shared" si="3"/>
        <v>1.4609524736223446E-3</v>
      </c>
      <c r="K34" s="78">
        <f t="shared" si="3"/>
        <v>1.3057147103718329E-3</v>
      </c>
      <c r="L34" s="79">
        <f t="shared" si="3"/>
        <v>1.8838956135028566E-3</v>
      </c>
      <c r="M34" s="77">
        <f t="shared" si="3"/>
        <v>3.5801255060852492E-3</v>
      </c>
      <c r="N34" s="78">
        <f t="shared" si="3"/>
        <v>1.2789114296737328E-3</v>
      </c>
      <c r="O34" s="78">
        <f t="shared" si="3"/>
        <v>2.0211941039725285E-3</v>
      </c>
      <c r="P34" s="78">
        <f t="shared" si="3"/>
        <v>1.3571092677783598E-3</v>
      </c>
      <c r="Q34" s="79">
        <f t="shared" si="3"/>
        <v>1.4321755557560431E-3</v>
      </c>
    </row>
    <row r="35" spans="1:17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1.1520485393702901E-2</v>
      </c>
      <c r="E38" s="92">
        <v>1.3861684128642001E-2</v>
      </c>
      <c r="F38" s="143">
        <v>0.159756109118461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1.4239585958421201E-2</v>
      </c>
      <c r="E39" s="92">
        <v>1.25319343060255E-2</v>
      </c>
      <c r="F39" s="143">
        <v>0.101436354219913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1.2931113131344299E-2</v>
      </c>
      <c r="E40" s="92">
        <v>1.4283735305070801E-2</v>
      </c>
      <c r="F40" s="143">
        <v>0.13876302540302199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2.5661118328571299E-2</v>
      </c>
      <c r="E41" s="92">
        <v>2.3851394653320299E-2</v>
      </c>
      <c r="F41" s="143">
        <v>0.117090441286563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2.73637976497411E-2</v>
      </c>
      <c r="E42" s="92">
        <v>1.4946780167519999E-2</v>
      </c>
      <c r="F42" s="143">
        <v>0.10255137830972599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1.9903825595974901E-2</v>
      </c>
      <c r="E43" s="92">
        <v>2.3901006206869999E-2</v>
      </c>
      <c r="F43" s="143">
        <v>0.16555456817150099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4.2144481092691401E-2</v>
      </c>
      <c r="E44" s="92">
        <v>3.64811010658741E-2</v>
      </c>
      <c r="F44" s="143">
        <v>0.12665940821170801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4.0265884250402402E-2</v>
      </c>
      <c r="E45" s="92">
        <v>2.66482420265674E-2</v>
      </c>
      <c r="F45" s="143">
        <v>0.165557965636253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4.5810129493474898E-2</v>
      </c>
      <c r="E46" s="92">
        <v>5.6990135461091898E-2</v>
      </c>
      <c r="F46" s="143">
        <v>0.138090670108795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1.31054185330867E-2</v>
      </c>
      <c r="E47" s="92">
        <v>1.4676213264465301E-2</v>
      </c>
      <c r="F47" s="143">
        <v>0.103813141584396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1.44577259197831E-2</v>
      </c>
      <c r="E48" s="92">
        <v>1.4004010707139899E-2</v>
      </c>
      <c r="F48" s="143">
        <v>0.13387425243854501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1.29031538963317E-2</v>
      </c>
      <c r="E49" s="92">
        <v>1.5304406173527201E-2</v>
      </c>
      <c r="F49" s="143">
        <v>0.132599458098411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5.5006943643093102E-2</v>
      </c>
      <c r="E50" s="92">
        <v>2.51666065305471E-2</v>
      </c>
      <c r="F50" s="143">
        <v>0.17616857588291099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5.46938702464103E-2</v>
      </c>
      <c r="E51" s="92">
        <v>2.80077066272497E-2</v>
      </c>
      <c r="F51" s="143">
        <v>0.17341943085193601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5.6347422301769201E-2</v>
      </c>
      <c r="E52" s="92">
        <v>3.11427917331457E-2</v>
      </c>
      <c r="F52" s="79">
        <v>0.14490891993045801</v>
      </c>
      <c r="G52" s="14"/>
      <c r="H52" s="14"/>
      <c r="I52" s="14"/>
      <c r="J52" s="14"/>
      <c r="K52" s="14"/>
      <c r="L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2.9756997028986567E-2</v>
      </c>
      <c r="E53" s="144">
        <f>AVERAGE(E38:E52)</f>
        <v>2.3453183223803794E-2</v>
      </c>
      <c r="F53" s="142">
        <f>AVERAGE(F38:F52)</f>
        <v>0.1386829132835066</v>
      </c>
      <c r="G53" s="14"/>
      <c r="H53" s="14"/>
      <c r="I53" s="14"/>
      <c r="J53" s="14"/>
      <c r="K53" s="14"/>
      <c r="L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2.3051567667563711E-3</v>
      </c>
      <c r="E54" s="78">
        <f>SQRT(AVERAGE(VAR(E47:E49),VAR(E44:E46),VAR(E41:E43),VAR(E38:E40),VAR(E50:E52)))</f>
        <v>7.4354488046002544E-3</v>
      </c>
      <c r="F54" s="79">
        <f>SQRT(AVERAGE(VAR(F47:F49),VAR(F44:F46),VAR(F41:F43),VAR(F38:F40),VAR(F50:F52)))</f>
        <v>2.4286131917220306E-2</v>
      </c>
      <c r="G54" s="14"/>
      <c r="H54" s="14"/>
      <c r="I54" s="14"/>
      <c r="J54" s="14"/>
      <c r="K54" s="14"/>
      <c r="L54" s="14"/>
      <c r="N54" s="14"/>
      <c r="P54" s="14"/>
      <c r="Q54" s="14"/>
    </row>
    <row r="55" spans="1:17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N55" s="14"/>
      <c r="P55" s="14"/>
      <c r="Q55" s="14"/>
    </row>
    <row r="56" spans="1:17" x14ac:dyDescent="0.25">
      <c r="B56" s="122" t="s">
        <v>60</v>
      </c>
      <c r="C56" s="230">
        <v>0.1</v>
      </c>
      <c r="D56" s="230"/>
      <c r="E56" s="230"/>
      <c r="F56" s="229">
        <v>0.2</v>
      </c>
      <c r="G56" s="230"/>
      <c r="H56" s="230"/>
      <c r="I56" s="229">
        <v>0.5</v>
      </c>
      <c r="J56" s="230"/>
      <c r="K56" s="231"/>
      <c r="L56" s="14"/>
      <c r="N56" s="14"/>
      <c r="P56" s="14"/>
      <c r="Q56" s="14"/>
    </row>
    <row r="57" spans="1:17" x14ac:dyDescent="0.25">
      <c r="B57" s="123" t="s">
        <v>10</v>
      </c>
      <c r="C57" s="19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19" t="s">
        <v>19</v>
      </c>
      <c r="I57" s="18" t="s">
        <v>17</v>
      </c>
      <c r="J57" s="19" t="s">
        <v>18</v>
      </c>
      <c r="K57" s="20" t="s">
        <v>19</v>
      </c>
      <c r="L57" s="14"/>
      <c r="N57" s="14"/>
      <c r="P57" s="14"/>
      <c r="Q57" s="14"/>
    </row>
    <row r="58" spans="1:17" x14ac:dyDescent="0.25">
      <c r="A58" s="226" t="s">
        <v>1</v>
      </c>
      <c r="B58" s="110" t="s">
        <v>64</v>
      </c>
      <c r="C58" s="14">
        <v>7.5040250507744004E-3</v>
      </c>
      <c r="D58" s="14">
        <v>7.2383858454008899E-3</v>
      </c>
      <c r="E58" s="14">
        <v>8.5130792558819699E-3</v>
      </c>
      <c r="F58" s="23">
        <v>7.1071001495754699E-3</v>
      </c>
      <c r="G58" s="24">
        <v>7.2677835654681201E-3</v>
      </c>
      <c r="H58" s="14">
        <v>7.7906025693330197E-3</v>
      </c>
      <c r="I58" s="13">
        <v>9.4233049420100294E-3</v>
      </c>
      <c r="J58" s="14">
        <v>8.9459177900990897E-3</v>
      </c>
      <c r="K58" s="15"/>
      <c r="L58" s="14"/>
      <c r="N58" s="14"/>
      <c r="P58" s="14"/>
      <c r="Q58" s="14"/>
    </row>
    <row r="59" spans="1:17" x14ac:dyDescent="0.25">
      <c r="A59" s="227"/>
      <c r="B59" s="110" t="s">
        <v>64</v>
      </c>
      <c r="C59" s="14">
        <v>8.0529332942390498E-3</v>
      </c>
      <c r="D59" s="14">
        <v>8.3321336030915405E-3</v>
      </c>
      <c r="E59" s="14">
        <v>8.4350001144308604E-3</v>
      </c>
      <c r="F59" s="13">
        <v>7.3045722143994197E-3</v>
      </c>
      <c r="G59" s="14">
        <v>7.1035965174030104E-3</v>
      </c>
      <c r="H59" s="14">
        <v>9.0476869137143499E-3</v>
      </c>
      <c r="I59" s="13">
        <v>1.2278340960195099E-2</v>
      </c>
      <c r="J59" s="14">
        <v>8.7052713431072497E-3</v>
      </c>
      <c r="K59" s="15"/>
      <c r="L59" s="14"/>
      <c r="N59" s="14"/>
      <c r="O59" s="14"/>
      <c r="P59" s="14"/>
      <c r="Q59" s="14"/>
    </row>
    <row r="60" spans="1:17" x14ac:dyDescent="0.25">
      <c r="A60" s="227"/>
      <c r="B60" s="110" t="s">
        <v>64</v>
      </c>
      <c r="C60" s="14">
        <v>7.2947684187016299E-3</v>
      </c>
      <c r="D60" s="14">
        <v>6.2520758299498304E-3</v>
      </c>
      <c r="E60" s="14">
        <v>8.1963771658581999E-3</v>
      </c>
      <c r="F60" s="13">
        <v>8.7327741903048105E-3</v>
      </c>
      <c r="G60" s="14">
        <v>6.3183786729237501E-3</v>
      </c>
      <c r="H60" s="14">
        <v>1.2497555364094699E-2</v>
      </c>
      <c r="I60" s="13">
        <v>8.1852071864530907E-3</v>
      </c>
      <c r="J60" s="14">
        <v>8.2549274717494004E-3</v>
      </c>
      <c r="K60" s="15"/>
      <c r="L60" s="14"/>
      <c r="N60" s="14"/>
      <c r="O60" s="14"/>
      <c r="P60" s="14"/>
      <c r="Q60" s="14"/>
    </row>
    <row r="61" spans="1:17" x14ac:dyDescent="0.25">
      <c r="A61" s="227"/>
      <c r="B61" s="124" t="s">
        <v>65</v>
      </c>
      <c r="C61" s="14">
        <v>1.3728697065493499E-2</v>
      </c>
      <c r="D61" s="14">
        <v>1.53700743647375E-2</v>
      </c>
      <c r="E61" s="14">
        <v>1.4131332898508099E-2</v>
      </c>
      <c r="F61" s="13">
        <v>1.3331087969656E-2</v>
      </c>
      <c r="G61" s="14">
        <v>1.49757124754724E-2</v>
      </c>
      <c r="H61" s="14">
        <v>1.1735484012850701E-2</v>
      </c>
      <c r="I61" s="13">
        <v>1.1044874156409999E-2</v>
      </c>
      <c r="J61" s="14">
        <v>1.26730080820548E-2</v>
      </c>
      <c r="K61" s="15"/>
      <c r="L61" s="14"/>
      <c r="N61" s="14"/>
      <c r="O61" s="14"/>
      <c r="P61" s="14"/>
      <c r="Q61" s="14"/>
    </row>
    <row r="62" spans="1:17" x14ac:dyDescent="0.25">
      <c r="A62" s="227"/>
      <c r="B62" s="110" t="s">
        <v>65</v>
      </c>
      <c r="C62" s="14">
        <v>1.43640110336804E-2</v>
      </c>
      <c r="D62" s="14">
        <v>1.77260615575127E-2</v>
      </c>
      <c r="E62" s="14">
        <v>1.23903722385366E-2</v>
      </c>
      <c r="F62" s="13">
        <v>1.40949645612383E-2</v>
      </c>
      <c r="G62" s="14">
        <v>1.50033948678714E-2</v>
      </c>
      <c r="H62" s="14">
        <v>1.20809001638681E-2</v>
      </c>
      <c r="I62" s="13">
        <v>1.3560544287481E-2</v>
      </c>
      <c r="J62" s="14">
        <v>1.2728291918069901E-2</v>
      </c>
      <c r="K62" s="15"/>
      <c r="L62" s="14"/>
      <c r="N62" s="14"/>
      <c r="O62" s="14"/>
      <c r="P62" s="14"/>
      <c r="Q62" s="14"/>
    </row>
    <row r="63" spans="1:17" x14ac:dyDescent="0.25">
      <c r="A63" s="227"/>
      <c r="B63" s="112" t="s">
        <v>65</v>
      </c>
      <c r="C63" s="14">
        <v>1.59963287322504E-2</v>
      </c>
      <c r="D63" s="14">
        <v>2.09344383003277E-2</v>
      </c>
      <c r="E63" s="14">
        <v>1.9824377717737499E-2</v>
      </c>
      <c r="F63" s="13">
        <v>1.37329043796871E-2</v>
      </c>
      <c r="G63" s="14">
        <v>1.7091323259512299E-2</v>
      </c>
      <c r="H63" s="14">
        <v>1.1153554802341E-2</v>
      </c>
      <c r="I63" s="13">
        <v>1.3185743213477701E-2</v>
      </c>
      <c r="J63" s="14">
        <v>1.2879230423851201E-2</v>
      </c>
      <c r="K63" s="15"/>
      <c r="L63" s="14"/>
      <c r="N63" s="14"/>
      <c r="O63" s="14"/>
      <c r="P63" s="14"/>
      <c r="Q63" s="14"/>
    </row>
    <row r="64" spans="1:17" x14ac:dyDescent="0.25">
      <c r="A64" s="227"/>
      <c r="B64" s="110" t="s">
        <v>61</v>
      </c>
      <c r="C64" s="14">
        <v>2.48440811699581E-2</v>
      </c>
      <c r="D64" s="14">
        <v>3.37561548209101E-2</v>
      </c>
      <c r="E64" s="14">
        <v>1.3638728945651501E-2</v>
      </c>
      <c r="F64" s="13">
        <v>1.70829831267423E-2</v>
      </c>
      <c r="G64" s="14">
        <v>2.4336600980757399E-2</v>
      </c>
      <c r="H64" s="14">
        <v>1.92579460554946E-2</v>
      </c>
      <c r="I64" s="13">
        <v>1.3642221486718E-2</v>
      </c>
      <c r="J64" s="14">
        <v>2.63907081301555E-2</v>
      </c>
      <c r="K64" s="15"/>
      <c r="L64" s="14"/>
      <c r="N64" s="14"/>
      <c r="O64" s="14"/>
      <c r="P64" s="14"/>
      <c r="Q64" s="14"/>
    </row>
    <row r="65" spans="1:17" x14ac:dyDescent="0.25">
      <c r="A65" s="227"/>
      <c r="B65" s="110" t="s">
        <v>61</v>
      </c>
      <c r="C65" s="14">
        <v>1.8175330572464701E-2</v>
      </c>
      <c r="D65" s="14">
        <v>2.54652655067743E-2</v>
      </c>
      <c r="E65" s="14">
        <v>1.43566284793233E-2</v>
      </c>
      <c r="F65" s="13">
        <v>1.69224858017222E-2</v>
      </c>
      <c r="G65" s="14">
        <v>2.9386726105662099E-2</v>
      </c>
      <c r="H65" s="14">
        <v>1.2374368443303099E-2</v>
      </c>
      <c r="I65" s="13">
        <v>2.1160720997630899E-2</v>
      </c>
      <c r="J65" s="14">
        <v>2.4813057194247801E-2</v>
      </c>
      <c r="K65" s="15"/>
      <c r="L65" s="14"/>
      <c r="N65" s="14"/>
      <c r="O65" s="14"/>
      <c r="P65" s="14"/>
      <c r="Q65" s="14"/>
    </row>
    <row r="66" spans="1:17" x14ac:dyDescent="0.25">
      <c r="A66" s="227"/>
      <c r="B66" s="110" t="s">
        <v>61</v>
      </c>
      <c r="C66" s="14">
        <v>2.5048243280788099E-2</v>
      </c>
      <c r="D66" s="14">
        <v>2.1827395646971001E-2</v>
      </c>
      <c r="E66" s="14">
        <v>1.6624127963448899E-2</v>
      </c>
      <c r="F66" s="13">
        <v>1.8188207245561999E-2</v>
      </c>
      <c r="G66" s="14">
        <v>2.4860087166958401E-2</v>
      </c>
      <c r="H66" s="14">
        <v>2.04145433440528E-2</v>
      </c>
      <c r="I66" s="13">
        <v>1.4192058688636801E-2</v>
      </c>
      <c r="J66" s="14">
        <v>2.2699868765587099E-2</v>
      </c>
      <c r="K66" s="15"/>
      <c r="L66" s="14"/>
      <c r="N66" s="14"/>
      <c r="O66" s="14"/>
      <c r="P66" s="14"/>
      <c r="Q66" s="14"/>
    </row>
    <row r="67" spans="1:17" x14ac:dyDescent="0.25">
      <c r="A67" s="227"/>
      <c r="B67" s="124" t="s">
        <v>62</v>
      </c>
      <c r="C67" s="14">
        <v>8.9529894480165403E-3</v>
      </c>
      <c r="D67" s="14">
        <v>1.11727837676811E-2</v>
      </c>
      <c r="E67" s="14">
        <v>8.1967908557681393E-3</v>
      </c>
      <c r="F67" s="13">
        <v>1.11735194928923E-2</v>
      </c>
      <c r="G67" s="14">
        <v>8.5727328400749502E-3</v>
      </c>
      <c r="H67" s="14">
        <v>1.1567210013544001E-2</v>
      </c>
      <c r="I67" s="13">
        <v>1.2242764660436899E-2</v>
      </c>
      <c r="J67" s="14">
        <v>9.1650986740755298E-3</v>
      </c>
      <c r="K67" s="15"/>
      <c r="L67" s="14"/>
      <c r="N67" s="14"/>
      <c r="O67" s="14"/>
      <c r="P67" s="14"/>
      <c r="Q67" s="14"/>
    </row>
    <row r="68" spans="1:17" x14ac:dyDescent="0.25">
      <c r="A68" s="227"/>
      <c r="B68" s="110" t="s">
        <v>62</v>
      </c>
      <c r="C68" s="14">
        <v>9.9591479859527099E-3</v>
      </c>
      <c r="D68" s="14">
        <v>1.34098989717252E-2</v>
      </c>
      <c r="E68" s="14">
        <v>1.01212865798814E-2</v>
      </c>
      <c r="F68" s="13">
        <v>9.6129079719856798E-3</v>
      </c>
      <c r="G68" s="14">
        <v>9.5337746785457492E-3</v>
      </c>
      <c r="H68" s="14">
        <v>1.08376917381193E-2</v>
      </c>
      <c r="I68" s="13">
        <v>1.07676411923607E-2</v>
      </c>
      <c r="J68" s="14">
        <v>1.0044770213557199E-2</v>
      </c>
      <c r="K68" s="15"/>
      <c r="L68" s="14"/>
      <c r="N68" s="14"/>
      <c r="O68" s="14"/>
      <c r="P68" s="14"/>
      <c r="Q68" s="14"/>
    </row>
    <row r="69" spans="1:17" x14ac:dyDescent="0.25">
      <c r="A69" s="227"/>
      <c r="B69" s="112" t="s">
        <v>62</v>
      </c>
      <c r="C69" s="14">
        <v>9.1030089926751791E-3</v>
      </c>
      <c r="D69" s="14">
        <v>9.1959459845963702E-3</v>
      </c>
      <c r="E69" s="14">
        <v>8.8858879895684102E-3</v>
      </c>
      <c r="F69" s="13">
        <v>8.9623258887396307E-3</v>
      </c>
      <c r="G69" s="14">
        <v>9.0001432764656494E-3</v>
      </c>
      <c r="H69" s="14">
        <v>1.07338163471198E-2</v>
      </c>
      <c r="I69" s="13">
        <v>1.2544201449407299E-2</v>
      </c>
      <c r="J69" s="14">
        <v>1.08672982024095E-2</v>
      </c>
      <c r="K69" s="15"/>
      <c r="L69" s="14"/>
      <c r="N69" s="14"/>
      <c r="O69" s="14"/>
      <c r="P69" s="14"/>
      <c r="Q69" s="14"/>
    </row>
    <row r="70" spans="1:17" x14ac:dyDescent="0.25">
      <c r="A70" s="227"/>
      <c r="B70" s="110" t="s">
        <v>63</v>
      </c>
      <c r="C70" s="14">
        <v>3.7549807376672302E-2</v>
      </c>
      <c r="D70" s="14">
        <v>3.06317670799135E-2</v>
      </c>
      <c r="E70" s="14">
        <v>2.0558266074814199E-2</v>
      </c>
      <c r="F70" s="13">
        <v>2.9747959927974299E-2</v>
      </c>
      <c r="G70" s="14">
        <v>4.2249315930941903E-2</v>
      </c>
      <c r="H70" s="14">
        <v>3.7241861593185099E-2</v>
      </c>
      <c r="I70" s="13">
        <v>3.1282403492189102E-2</v>
      </c>
      <c r="J70" s="14">
        <v>4.3432546821800901E-2</v>
      </c>
      <c r="K70" s="15"/>
      <c r="L70" s="14"/>
      <c r="N70" s="14"/>
      <c r="O70" s="14"/>
      <c r="P70" s="14"/>
      <c r="Q70" s="14"/>
    </row>
    <row r="71" spans="1:17" x14ac:dyDescent="0.25">
      <c r="A71" s="227"/>
      <c r="B71" s="110" t="s">
        <v>63</v>
      </c>
      <c r="C71" s="14">
        <v>3.7803631519156299E-2</v>
      </c>
      <c r="D71" s="14">
        <v>4.8180687732679299E-2</v>
      </c>
      <c r="E71" s="14">
        <v>2.32897706545559E-2</v>
      </c>
      <c r="F71" s="13">
        <v>2.23781485715225E-2</v>
      </c>
      <c r="G71" s="14">
        <v>4.6200360460751502E-2</v>
      </c>
      <c r="H71" s="14">
        <v>3.2761359093893098E-2</v>
      </c>
      <c r="I71" s="13">
        <v>3.0033473450571401E-2</v>
      </c>
      <c r="J71" s="14">
        <v>3.1149729096717899E-2</v>
      </c>
      <c r="K71" s="15"/>
      <c r="L71" s="14"/>
      <c r="N71" s="14"/>
      <c r="O71" s="14"/>
      <c r="P71" s="14"/>
      <c r="Q71" s="14"/>
    </row>
    <row r="72" spans="1:17" x14ac:dyDescent="0.25">
      <c r="A72" s="228"/>
      <c r="B72" s="112" t="s">
        <v>63</v>
      </c>
      <c r="C72" s="14">
        <v>2.5570192230580199E-2</v>
      </c>
      <c r="D72" s="14">
        <v>3.2008340679804403E-2</v>
      </c>
      <c r="E72" s="14">
        <v>2.5373243145635101E-2</v>
      </c>
      <c r="F72" s="18">
        <v>2.9294238429867898E-2</v>
      </c>
      <c r="G72" s="19">
        <v>3.9290772983146198E-2</v>
      </c>
      <c r="H72" s="14">
        <v>2.0274327460790699E-2</v>
      </c>
      <c r="I72" s="18">
        <v>2.8064504393364598E-2</v>
      </c>
      <c r="J72" s="19">
        <v>3.96423879571677E-2</v>
      </c>
      <c r="K72" s="20"/>
      <c r="L72" s="14"/>
      <c r="M72" s="14"/>
      <c r="N72" s="14"/>
      <c r="O72" s="14"/>
      <c r="P72" s="14"/>
      <c r="Q72" s="14"/>
    </row>
    <row r="73" spans="1:17" x14ac:dyDescent="0.25">
      <c r="B73" s="105" t="s">
        <v>11</v>
      </c>
      <c r="C73" s="23">
        <f>AVERAGE(C58:C72)</f>
        <v>1.7596479744760234E-2</v>
      </c>
      <c r="D73" s="24">
        <f t="shared" ref="D73:K73" si="4">AVERAGE(D58:D72)</f>
        <v>2.0100093979471698E-2</v>
      </c>
      <c r="E73" s="24">
        <f t="shared" si="4"/>
        <v>1.4169018005306672E-2</v>
      </c>
      <c r="F73" s="23">
        <f t="shared" si="4"/>
        <v>1.5177745328124662E-2</v>
      </c>
      <c r="G73" s="24">
        <f t="shared" si="4"/>
        <v>2.0079380252130317E-2</v>
      </c>
      <c r="H73" s="25">
        <f t="shared" si="4"/>
        <v>1.5984593861046958E-2</v>
      </c>
      <c r="I73" s="24">
        <f t="shared" si="4"/>
        <v>1.610720030382284E-2</v>
      </c>
      <c r="J73" s="24">
        <f t="shared" si="4"/>
        <v>1.8826140805643383E-2</v>
      </c>
      <c r="K73" s="25" t="e">
        <f t="shared" si="4"/>
        <v>#DIV/0!</v>
      </c>
      <c r="L73" s="14"/>
      <c r="M73" s="14"/>
      <c r="N73" s="14"/>
      <c r="O73" s="14"/>
      <c r="P73" s="14"/>
      <c r="Q73" s="14"/>
    </row>
    <row r="74" spans="1:17" x14ac:dyDescent="0.25">
      <c r="B74" s="109" t="s">
        <v>12</v>
      </c>
      <c r="C74" s="18">
        <f t="shared" ref="C74:K74" si="5">SQRT(AVERAGE(VAR(C67:C69),VAR(C64:C66),VAR(C61:C63),VAR(C58:C60),VAR(C70:C72)))</f>
        <v>3.6326366185322496E-3</v>
      </c>
      <c r="D74" s="19">
        <f t="shared" si="5"/>
        <v>5.4026068555830609E-3</v>
      </c>
      <c r="E74" s="19">
        <f t="shared" si="5"/>
        <v>2.2070322957456426E-3</v>
      </c>
      <c r="F74" s="18">
        <f t="shared" si="5"/>
        <v>1.9878579613219838E-3</v>
      </c>
      <c r="G74" s="19">
        <f t="shared" si="5"/>
        <v>2.082837391233825E-3</v>
      </c>
      <c r="H74" s="20">
        <f t="shared" si="5"/>
        <v>4.5293728778386718E-3</v>
      </c>
      <c r="I74" s="19">
        <f t="shared" si="5"/>
        <v>2.3387833242891499E-3</v>
      </c>
      <c r="J74" s="19">
        <f t="shared" si="5"/>
        <v>2.9613590624393573E-3</v>
      </c>
      <c r="K74" s="20" t="e">
        <f t="shared" si="5"/>
        <v>#DIV/0!</v>
      </c>
      <c r="L74" s="14"/>
      <c r="M74" s="14"/>
      <c r="N74" s="14"/>
      <c r="O74" s="14"/>
      <c r="P74" s="14"/>
      <c r="Q74" s="14"/>
    </row>
    <row r="75" spans="1:17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7.399999999999999" x14ac:dyDescent="0.3">
      <c r="B76" s="177" t="s">
        <v>126</v>
      </c>
    </row>
    <row r="77" spans="1:17" ht="17.399999999999999" x14ac:dyDescent="0.3">
      <c r="B77" s="177"/>
    </row>
    <row r="78" spans="1:17" x14ac:dyDescent="0.25">
      <c r="B78" s="14"/>
      <c r="C78" s="115" t="s">
        <v>42</v>
      </c>
      <c r="D78" s="115" t="s">
        <v>0</v>
      </c>
      <c r="E78" s="115" t="s">
        <v>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25">
      <c r="B79" s="23" t="s">
        <v>23</v>
      </c>
      <c r="C79" s="151" t="s">
        <v>24</v>
      </c>
      <c r="D79" s="152"/>
      <c r="E79" s="153">
        <v>0.1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25">
      <c r="B80" s="18" t="s">
        <v>10</v>
      </c>
      <c r="C80" s="154">
        <v>1E-3</v>
      </c>
      <c r="D80" s="155">
        <v>5.0000000000000001E-3</v>
      </c>
      <c r="E80" s="156" t="s">
        <v>19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7" x14ac:dyDescent="0.25">
      <c r="B81" s="139" t="s">
        <v>64</v>
      </c>
      <c r="C81" s="141">
        <v>8.7268352508544905E-3</v>
      </c>
      <c r="D81" s="144">
        <v>9.7450390458106995E-3</v>
      </c>
      <c r="E81" s="142">
        <v>7.4905849936696299E-3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2:17" x14ac:dyDescent="0.25">
      <c r="B82" s="146" t="s">
        <v>64</v>
      </c>
      <c r="C82" s="91">
        <v>7.4777049012482097E-3</v>
      </c>
      <c r="D82" s="92">
        <v>9.6356738358736004E-3</v>
      </c>
      <c r="E82" s="143">
        <v>6.7886198314870798E-3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2:17" x14ac:dyDescent="0.25">
      <c r="B83" s="146" t="s">
        <v>64</v>
      </c>
      <c r="C83" s="91">
        <v>7.0374375209212303E-3</v>
      </c>
      <c r="D83" s="92">
        <v>1.12153990194201E-2</v>
      </c>
      <c r="E83" s="143">
        <v>7.0684037498149601E-3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2:17" x14ac:dyDescent="0.25">
      <c r="B84" s="146" t="s">
        <v>64</v>
      </c>
      <c r="C84" s="91">
        <v>7.1608009748160796E-3</v>
      </c>
      <c r="D84" s="92">
        <v>1.04437544941902E-2</v>
      </c>
      <c r="E84" s="143">
        <v>1.0963936309545E-2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2:17" x14ac:dyDescent="0.25">
      <c r="B85" s="146" t="s">
        <v>64</v>
      </c>
      <c r="C85" s="91">
        <v>9.94135066866874E-3</v>
      </c>
      <c r="D85" s="92">
        <v>1.1926342733204301E-2</v>
      </c>
      <c r="E85" s="143">
        <v>7.5857028084662104E-3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2:17" x14ac:dyDescent="0.25">
      <c r="B86" s="146" t="s">
        <v>64</v>
      </c>
      <c r="C86" s="91">
        <v>8.7508372962474806E-3</v>
      </c>
      <c r="D86" s="92">
        <v>1.02286795154213E-2</v>
      </c>
      <c r="E86" s="143">
        <v>7.6650202350668998E-3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2:17" x14ac:dyDescent="0.25">
      <c r="B87" s="146" t="s">
        <v>64</v>
      </c>
      <c r="C87" s="91">
        <v>6.9655361585318999E-3</v>
      </c>
      <c r="D87" s="92">
        <v>9.8161986097693409E-3</v>
      </c>
      <c r="E87" s="143">
        <v>8.5898065697566604E-3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2:17" x14ac:dyDescent="0.25">
      <c r="B88" s="146" t="s">
        <v>64</v>
      </c>
      <c r="C88" s="91">
        <v>7.2869667783379503E-3</v>
      </c>
      <c r="D88" s="92">
        <v>1.05745932087302E-2</v>
      </c>
      <c r="E88" s="143">
        <v>7.5026046881262404E-3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2:17" x14ac:dyDescent="0.25">
      <c r="B89" s="146" t="s">
        <v>64</v>
      </c>
      <c r="C89" s="91">
        <v>9.2905098572373408E-3</v>
      </c>
      <c r="D89" s="92">
        <v>1.2096858583390701E-2</v>
      </c>
      <c r="E89" s="143">
        <v>7.4915442728361297E-3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2:17" x14ac:dyDescent="0.25">
      <c r="B90" s="146" t="s">
        <v>64</v>
      </c>
      <c r="C90" s="77">
        <v>7.54845142364501E-3</v>
      </c>
      <c r="D90" s="78">
        <v>1.0568807832896701E-2</v>
      </c>
      <c r="E90" s="79">
        <v>1.05492712979199E-2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2:17" x14ac:dyDescent="0.25">
      <c r="B91" s="139" t="s">
        <v>65</v>
      </c>
      <c r="C91" s="141">
        <v>8.9042419567704201E-3</v>
      </c>
      <c r="D91" s="144">
        <v>1.4977054670453E-2</v>
      </c>
      <c r="E91" s="142">
        <v>1.10537195240873E-2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2:17" x14ac:dyDescent="0.25">
      <c r="B92" s="146" t="s">
        <v>65</v>
      </c>
      <c r="C92" s="91">
        <v>9.79395024478435E-3</v>
      </c>
      <c r="D92" s="92">
        <v>1.82740241289138E-2</v>
      </c>
      <c r="E92" s="143">
        <v>1.56745052246017E-2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2:17" x14ac:dyDescent="0.25">
      <c r="B93" s="146" t="s">
        <v>65</v>
      </c>
      <c r="C93" s="91">
        <v>7.7836960554122899E-3</v>
      </c>
      <c r="D93" s="92">
        <v>1.19908861815929E-2</v>
      </c>
      <c r="E93" s="143">
        <v>1.37248110417354E-2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2:17" x14ac:dyDescent="0.25">
      <c r="B94" s="146" t="s">
        <v>65</v>
      </c>
      <c r="C94" s="91">
        <v>7.9913558438420296E-3</v>
      </c>
      <c r="D94" s="92">
        <v>1.6445958986878301E-2</v>
      </c>
      <c r="E94" s="143">
        <v>1.2012473357803401E-2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2:17" x14ac:dyDescent="0.25">
      <c r="B95" s="146" t="s">
        <v>65</v>
      </c>
      <c r="C95" s="91">
        <v>1.0495684109628201E-2</v>
      </c>
      <c r="D95" s="92">
        <v>1.4292038045823499E-2</v>
      </c>
      <c r="E95" s="143">
        <v>1.3444747782849299E-2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2:17" x14ac:dyDescent="0.25">
      <c r="B96" s="146" t="s">
        <v>65</v>
      </c>
      <c r="C96" s="91">
        <v>8.8728051632642694E-3</v>
      </c>
      <c r="D96" s="92">
        <v>1.5369419008493399E-2</v>
      </c>
      <c r="E96" s="143">
        <v>1.01248813950506E-2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2:17" x14ac:dyDescent="0.25">
      <c r="B97" s="146" t="s">
        <v>65</v>
      </c>
      <c r="C97" s="91">
        <v>9.6192555502057006E-3</v>
      </c>
      <c r="D97" s="92">
        <v>1.4141744934022401E-2</v>
      </c>
      <c r="E97" s="143">
        <v>1.17849207276952E-2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7" x14ac:dyDescent="0.25">
      <c r="B98" s="146" t="s">
        <v>65</v>
      </c>
      <c r="C98" s="91">
        <v>9.4760190695524198E-3</v>
      </c>
      <c r="D98" s="92">
        <v>1.75413880497217E-2</v>
      </c>
      <c r="E98" s="143">
        <v>1.50155058367637E-2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2:17" x14ac:dyDescent="0.25">
      <c r="B99" s="146" t="s">
        <v>65</v>
      </c>
      <c r="C99" s="91">
        <v>9.26596391946077E-3</v>
      </c>
      <c r="D99" s="92">
        <v>1.5034420415759E-2</v>
      </c>
      <c r="E99" s="143">
        <v>1.09514624699287E-2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2:17" x14ac:dyDescent="0.25">
      <c r="B100" s="22" t="s">
        <v>65</v>
      </c>
      <c r="C100" s="77">
        <v>8.4307193756103498E-3</v>
      </c>
      <c r="D100" s="78">
        <v>1.3530442491173701E-2</v>
      </c>
      <c r="E100" s="79">
        <v>1.19124987639673E-2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2:17" x14ac:dyDescent="0.25">
      <c r="B101" s="146" t="s">
        <v>61</v>
      </c>
      <c r="C101" s="141">
        <v>2.1939804777503E-2</v>
      </c>
      <c r="D101" s="144">
        <v>5.2546687424182802E-2</v>
      </c>
      <c r="E101" s="142">
        <v>2.1174171979484201E-2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2:17" x14ac:dyDescent="0.25">
      <c r="B102" s="146" t="s">
        <v>61</v>
      </c>
      <c r="C102" s="91">
        <v>2.72458437830209E-2</v>
      </c>
      <c r="D102" s="92">
        <v>3.5778783261775901E-2</v>
      </c>
      <c r="E102" s="143">
        <v>2.2446265698849801E-2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2:17" x14ac:dyDescent="0.25">
      <c r="B103" s="146" t="s">
        <v>61</v>
      </c>
      <c r="C103" s="91">
        <v>1.3265808112919299E-2</v>
      </c>
      <c r="D103" s="92">
        <v>3.70906256139278E-2</v>
      </c>
      <c r="E103" s="143">
        <v>1.93827229108068E-2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2:17" x14ac:dyDescent="0.25">
      <c r="B104" s="146" t="s">
        <v>61</v>
      </c>
      <c r="C104" s="91">
        <v>2.2704122588038399E-2</v>
      </c>
      <c r="D104" s="92">
        <v>4.3097212910652098E-2</v>
      </c>
      <c r="E104" s="143">
        <v>1.7918690574667901E-2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2:17" x14ac:dyDescent="0.25">
      <c r="B105" s="146" t="s">
        <v>61</v>
      </c>
      <c r="C105" s="91">
        <v>1.7182571813464099E-2</v>
      </c>
      <c r="D105" s="92">
        <v>2.1667106077075001E-2</v>
      </c>
      <c r="E105" s="143">
        <v>1.7204883113612599E-2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7" x14ac:dyDescent="0.25">
      <c r="B106" s="146" t="s">
        <v>61</v>
      </c>
      <c r="C106" s="91">
        <v>1.62098780274391E-2</v>
      </c>
      <c r="D106" s="92">
        <v>4.96456511318683E-2</v>
      </c>
      <c r="E106" s="143">
        <v>1.8703510147777401E-2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2:17" x14ac:dyDescent="0.25">
      <c r="B107" s="146" t="s">
        <v>61</v>
      </c>
      <c r="C107" s="91">
        <v>2.2752886638045301E-2</v>
      </c>
      <c r="D107" s="92">
        <v>3.84725853800773E-2</v>
      </c>
      <c r="E107" s="143">
        <v>1.4101614559865401E-2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2:17" x14ac:dyDescent="0.25">
      <c r="B108" s="146" t="s">
        <v>61</v>
      </c>
      <c r="C108" s="91">
        <v>1.4234715141355899E-2</v>
      </c>
      <c r="D108" s="92">
        <v>2.3365437984466501E-2</v>
      </c>
      <c r="E108" s="143">
        <v>1.2994603560291701E-2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2:17" x14ac:dyDescent="0.25">
      <c r="B109" s="146" t="s">
        <v>61</v>
      </c>
      <c r="C109" s="91">
        <v>2.6339150965213699E-2</v>
      </c>
      <c r="D109" s="92">
        <v>2.8890158981084799E-2</v>
      </c>
      <c r="E109" s="143">
        <v>1.71137537343788E-2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2:17" x14ac:dyDescent="0.25">
      <c r="B110" s="146" t="s">
        <v>61</v>
      </c>
      <c r="C110" s="77">
        <v>2.07232125103473E-2</v>
      </c>
      <c r="D110" s="78">
        <v>8.1206507980823503E-2</v>
      </c>
      <c r="E110" s="79">
        <v>1.82819529695952E-2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2:17" x14ac:dyDescent="0.25">
      <c r="B111" s="139" t="s">
        <v>62</v>
      </c>
      <c r="C111" s="141">
        <v>1.2218913063406899E-2</v>
      </c>
      <c r="D111" s="144">
        <v>1.3626481406390599E-2</v>
      </c>
      <c r="E111" s="142">
        <v>9.1628654932763304E-3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2:17" x14ac:dyDescent="0.25">
      <c r="B112" s="146" t="s">
        <v>62</v>
      </c>
      <c r="C112" s="91">
        <v>9.3679698184132507E-3</v>
      </c>
      <c r="D112" s="92">
        <v>1.29832457751035E-2</v>
      </c>
      <c r="E112" s="143">
        <v>9.4051952388040996E-3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2:17" x14ac:dyDescent="0.25">
      <c r="B113" s="146" t="s">
        <v>62</v>
      </c>
      <c r="C113" s="91">
        <v>1.07637410983443E-2</v>
      </c>
      <c r="D113" s="92">
        <v>1.30267199128866E-2</v>
      </c>
      <c r="E113" s="143">
        <v>9.2773830725491405E-3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7" x14ac:dyDescent="0.25">
      <c r="B114" s="146" t="s">
        <v>62</v>
      </c>
      <c r="C114" s="91">
        <v>1.0773403570055899E-2</v>
      </c>
      <c r="D114" s="92">
        <v>1.15136355161666E-2</v>
      </c>
      <c r="E114" s="143">
        <v>8.7658089132524406E-3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2:17" x14ac:dyDescent="0.25">
      <c r="B115" s="146" t="s">
        <v>62</v>
      </c>
      <c r="C115" s="91">
        <v>8.0516505986452103E-3</v>
      </c>
      <c r="D115" s="92">
        <v>1.22598083689808E-2</v>
      </c>
      <c r="E115" s="143">
        <v>8.1579150913292792E-3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2:17" x14ac:dyDescent="0.25">
      <c r="B116" s="146" t="s">
        <v>62</v>
      </c>
      <c r="C116" s="91">
        <v>8.9833075180649705E-3</v>
      </c>
      <c r="D116" s="92">
        <v>1.5491843223571699E-2</v>
      </c>
      <c r="E116" s="143">
        <v>1.0017557541796099E-2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2:17" x14ac:dyDescent="0.25">
      <c r="B117" s="146" t="s">
        <v>62</v>
      </c>
      <c r="C117" s="91">
        <v>8.3230882883071899E-3</v>
      </c>
      <c r="D117" s="92">
        <v>1.0882598347961899E-2</v>
      </c>
      <c r="E117" s="143">
        <v>8.66293588802723E-3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2:17" x14ac:dyDescent="0.25">
      <c r="B118" s="146" t="s">
        <v>62</v>
      </c>
      <c r="C118" s="91">
        <v>1.1264922097325301E-2</v>
      </c>
      <c r="D118" s="92">
        <v>1.2400400824844801E-2</v>
      </c>
      <c r="E118" s="143">
        <v>9.5631375562364104E-3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2:17" x14ac:dyDescent="0.25">
      <c r="B119" s="146" t="s">
        <v>62</v>
      </c>
      <c r="C119" s="91">
        <v>9.1419592499732902E-3</v>
      </c>
      <c r="D119" s="92">
        <v>1.3123290613293599E-2</v>
      </c>
      <c r="E119" s="143">
        <v>9.4565358375312495E-3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2:17" x14ac:dyDescent="0.25">
      <c r="B120" s="22" t="s">
        <v>62</v>
      </c>
      <c r="C120" s="77">
        <v>9.6753481775522197E-3</v>
      </c>
      <c r="D120" s="78">
        <v>1.32243763655424E-2</v>
      </c>
      <c r="E120" s="79">
        <v>9.3804008901597295E-3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2:17" x14ac:dyDescent="0.25">
      <c r="B121" s="146" t="s">
        <v>63</v>
      </c>
      <c r="C121" s="141">
        <v>2.9176315292715999E-2</v>
      </c>
      <c r="D121" s="144">
        <v>4.4185902923345503E-2</v>
      </c>
      <c r="E121" s="142">
        <v>2.9753992741115801E-2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7" x14ac:dyDescent="0.25">
      <c r="B122" s="146" t="s">
        <v>63</v>
      </c>
      <c r="C122" s="91">
        <v>1.8494451418518999E-2</v>
      </c>
      <c r="D122" s="92">
        <v>2.3684332147240601E-2</v>
      </c>
      <c r="E122" s="143">
        <v>2.34383847236697E-2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2:17" x14ac:dyDescent="0.25">
      <c r="B123" s="146" t="s">
        <v>63</v>
      </c>
      <c r="C123" s="91">
        <v>2.3015717044472601E-2</v>
      </c>
      <c r="D123" s="92">
        <v>4.1591722518205601E-2</v>
      </c>
      <c r="E123" s="143">
        <v>2.17855177238566E-2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2:17" x14ac:dyDescent="0.25">
      <c r="B124" s="146" t="s">
        <v>63</v>
      </c>
      <c r="C124" s="91">
        <v>1.2632722966372901E-2</v>
      </c>
      <c r="D124" s="92">
        <v>3.3931717276573098E-2</v>
      </c>
      <c r="E124" s="143">
        <v>2.5826403031027699E-2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2:17" x14ac:dyDescent="0.25">
      <c r="B125" s="146" t="s">
        <v>63</v>
      </c>
      <c r="C125" s="91">
        <v>2.8655460104346199E-2</v>
      </c>
      <c r="D125" s="92">
        <v>2.2819740697741502E-2</v>
      </c>
      <c r="E125" s="143">
        <v>1.6471003920944E-2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2:17" x14ac:dyDescent="0.25">
      <c r="B126" s="146" t="s">
        <v>63</v>
      </c>
      <c r="C126" s="91">
        <v>1.88517402857542E-2</v>
      </c>
      <c r="D126" s="92">
        <v>2.46287826448678E-2</v>
      </c>
      <c r="E126" s="143">
        <v>2.5332535856226902E-2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2:17" x14ac:dyDescent="0.25">
      <c r="B127" s="146" t="s">
        <v>63</v>
      </c>
      <c r="C127" s="91">
        <v>2.1283840760588601E-2</v>
      </c>
      <c r="D127" s="92">
        <v>2.96859983354806E-2</v>
      </c>
      <c r="E127" s="143">
        <v>2.3575333683550199E-2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2:17" x14ac:dyDescent="0.25">
      <c r="B128" s="146" t="s">
        <v>63</v>
      </c>
      <c r="C128" s="91">
        <v>2.5413718074560099E-2</v>
      </c>
      <c r="D128" s="92">
        <v>3.2116122543811798E-2</v>
      </c>
      <c r="E128" s="143">
        <v>2.2812349976957198E-2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2:18" x14ac:dyDescent="0.25">
      <c r="B129" s="146" t="s">
        <v>63</v>
      </c>
      <c r="C129" s="91">
        <v>1.65686979889869E-2</v>
      </c>
      <c r="D129" s="92">
        <v>1.7781848087906799E-2</v>
      </c>
      <c r="E129" s="143">
        <v>2.61437985778738E-2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8" x14ac:dyDescent="0.25">
      <c r="B130" s="22" t="s">
        <v>63</v>
      </c>
      <c r="C130" s="77">
        <v>2.2170346230268399E-2</v>
      </c>
      <c r="D130" s="78">
        <v>2.0086519420146901E-2</v>
      </c>
      <c r="E130" s="79">
        <v>3.11615235013636E-2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2:18" x14ac:dyDescent="0.25">
      <c r="B131" s="105" t="s">
        <v>11</v>
      </c>
      <c r="C131" s="141">
        <f>AVERAGE(C81:C130)</f>
        <v>1.3764908602461191E-2</v>
      </c>
      <c r="D131" s="144">
        <f>AVERAGE(D81:D130)</f>
        <v>2.1773091349750712E-2</v>
      </c>
      <c r="E131" s="142">
        <f>AVERAGE(E81:E130)</f>
        <v>1.4497355387800974E-2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2:18" x14ac:dyDescent="0.25">
      <c r="B132" s="109" t="s">
        <v>12</v>
      </c>
      <c r="C132" s="77">
        <f>SQRT(AVERAGE(VAR(C111:C120),VAR(C101:C110),VAR(C91:C100),VAR(C81:C90),VAR(C121:C130)))</f>
        <v>3.3068778902151201E-3</v>
      </c>
      <c r="D132" s="78">
        <f>SQRT(AVERAGE(VAR(D111:D120),VAR(D101:D110),VAR(D91:D100),VAR(D81:D90),VAR(D121:D130)))</f>
        <v>8.7888919658806169E-3</v>
      </c>
      <c r="E132" s="79">
        <f>SQRT(AVERAGE(VAR(E111:E120),VAR(E101:E110),VAR(E91:E100),VAR(E81:E90),VAR(E121:E130)))</f>
        <v>2.4890930085380335E-3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2:18" x14ac:dyDescent="0.25">
      <c r="B133" s="147" t="s">
        <v>59</v>
      </c>
      <c r="C133" s="148">
        <f>_xlfn.CONFIDENCE.NORM(0.05, C132, 45)</f>
        <v>9.6618433656929406E-4</v>
      </c>
      <c r="D133" s="149">
        <f>_xlfn.CONFIDENCE.NORM(0.05, D132, 45)</f>
        <v>2.5678873049289276E-3</v>
      </c>
      <c r="E133" s="150">
        <f>_xlfn.CONFIDENCE.NORM(0.05, E132, 50)</f>
        <v>6.8992870393898102E-4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2:18" x14ac:dyDescent="0.2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 x14ac:dyDescent="0.2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 x14ac:dyDescent="0.2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2:18" x14ac:dyDescent="0.2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 x14ac:dyDescent="0.2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</sheetData>
  <mergeCells count="13">
    <mergeCell ref="I56:K56"/>
    <mergeCell ref="H16:L16"/>
    <mergeCell ref="M16:Q16"/>
    <mergeCell ref="B2:C3"/>
    <mergeCell ref="B4:B6"/>
    <mergeCell ref="B7:B8"/>
    <mergeCell ref="B9:B11"/>
    <mergeCell ref="A58:A72"/>
    <mergeCell ref="A38:A52"/>
    <mergeCell ref="A18:A32"/>
    <mergeCell ref="C16:G16"/>
    <mergeCell ref="C56:E56"/>
    <mergeCell ref="F56:H5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2CD-4511-4160-BDB0-ADF0134A75B4}">
  <dimension ref="A1:Q133"/>
  <sheetViews>
    <sheetView topLeftCell="A31" zoomScale="70" zoomScaleNormal="70" workbookViewId="0"/>
  </sheetViews>
  <sheetFormatPr defaultRowHeight="13.8" x14ac:dyDescent="0.25"/>
  <cols>
    <col min="1" max="17" width="15.69921875" customWidth="1"/>
  </cols>
  <sheetData>
    <row r="1" spans="2:17" ht="14.4" thickBot="1" x14ac:dyDescent="0.3"/>
    <row r="2" spans="2:17" ht="14.4" thickTop="1" x14ac:dyDescent="0.25">
      <c r="B2" s="221" t="s">
        <v>105</v>
      </c>
      <c r="C2" s="221"/>
      <c r="D2" s="165" t="s">
        <v>176</v>
      </c>
    </row>
    <row r="3" spans="2:17" ht="14.4" thickBot="1" x14ac:dyDescent="0.3">
      <c r="B3" s="220"/>
      <c r="C3" s="220"/>
      <c r="D3" s="59" t="s">
        <v>177</v>
      </c>
    </row>
    <row r="4" spans="2:17" ht="15" thickTop="1" thickBot="1" x14ac:dyDescent="0.3">
      <c r="B4" s="222" t="s">
        <v>42</v>
      </c>
      <c r="C4" s="166" t="s">
        <v>108</v>
      </c>
      <c r="D4" s="159" t="s">
        <v>127</v>
      </c>
    </row>
    <row r="5" spans="2:17" ht="14.4" thickBot="1" x14ac:dyDescent="0.3">
      <c r="B5" s="223"/>
      <c r="C5" s="166" t="s">
        <v>110</v>
      </c>
      <c r="D5" s="159" t="s">
        <v>24</v>
      </c>
    </row>
    <row r="6" spans="2:17" ht="14.4" thickBot="1" x14ac:dyDescent="0.3">
      <c r="B6" s="224"/>
      <c r="C6" s="167" t="s">
        <v>111</v>
      </c>
      <c r="D6" s="158" t="s">
        <v>128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5.0000000000000001E-3</v>
      </c>
    </row>
    <row r="8" spans="2:17" ht="14.4" thickBot="1" x14ac:dyDescent="0.3">
      <c r="B8" s="224"/>
      <c r="C8" s="167" t="s">
        <v>111</v>
      </c>
      <c r="D8" s="158" t="s">
        <v>203</v>
      </c>
    </row>
    <row r="9" spans="2:17" ht="24.6" thickTop="1" x14ac:dyDescent="0.25">
      <c r="B9" s="222" t="s">
        <v>1</v>
      </c>
      <c r="C9" s="168" t="s">
        <v>121</v>
      </c>
      <c r="D9" s="169" t="s">
        <v>125</v>
      </c>
    </row>
    <row r="10" spans="2:17" ht="14.4" thickBot="1" x14ac:dyDescent="0.3">
      <c r="B10" s="223"/>
      <c r="C10" s="166" t="s">
        <v>60</v>
      </c>
      <c r="D10" s="159">
        <v>0.1</v>
      </c>
    </row>
    <row r="11" spans="2:17" ht="14.4" thickBot="1" x14ac:dyDescent="0.3">
      <c r="B11" s="224"/>
      <c r="C11" s="167" t="s">
        <v>111</v>
      </c>
      <c r="D11" s="158" t="s">
        <v>129</v>
      </c>
    </row>
    <row r="12" spans="2:17" ht="14.4" thickTop="1" x14ac:dyDescent="0.25">
      <c r="B12" s="12" t="s">
        <v>174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G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ref="H33:Q33" si="1">AVERAGE(H18:H32)</f>
        <v>0.10621218880017579</v>
      </c>
      <c r="I33" s="1">
        <f t="shared" si="1"/>
        <v>9.1210881868997992E-2</v>
      </c>
      <c r="J33" s="1">
        <f t="shared" si="1"/>
        <v>9.0149572739998296E-2</v>
      </c>
      <c r="K33" s="1">
        <f t="shared" si="1"/>
        <v>9.6083106100558896E-2</v>
      </c>
      <c r="L33" s="2">
        <f t="shared" si="1"/>
        <v>0.10215413396557142</v>
      </c>
      <c r="M33" s="9">
        <f t="shared" si="1"/>
        <v>9.702722405393889E-2</v>
      </c>
      <c r="N33" s="1">
        <f t="shared" si="1"/>
        <v>0.1031306420763331</v>
      </c>
      <c r="O33" s="1">
        <f t="shared" si="1"/>
        <v>9.4417119522889295E-2</v>
      </c>
      <c r="P33" s="1">
        <f t="shared" si="1"/>
        <v>9.6457750101883968E-2</v>
      </c>
      <c r="Q33" s="2">
        <f t="shared" si="1"/>
        <v>9.7182958821455209E-2</v>
      </c>
    </row>
    <row r="34" spans="1:17" x14ac:dyDescent="0.25">
      <c r="B34" s="109" t="s">
        <v>12</v>
      </c>
      <c r="C34" s="3">
        <f t="shared" ref="C34:G34" si="2">SQRT(AVERAGE(VAR(C27:C29),VAR(C24:C26),VAR(C21:C23),VAR(C18:C20),VAR(C30:C32)))</f>
        <v>2.374608257245623E-2</v>
      </c>
      <c r="D34" s="7">
        <f t="shared" si="2"/>
        <v>1.2202347466213742E-2</v>
      </c>
      <c r="E34" s="7">
        <f t="shared" si="2"/>
        <v>1.045512200711252E-2</v>
      </c>
      <c r="F34" s="7">
        <f t="shared" si="2"/>
        <v>1.045512200711252E-2</v>
      </c>
      <c r="G34" s="8">
        <f t="shared" si="2"/>
        <v>7.7854967494520094E-3</v>
      </c>
      <c r="H34" s="3">
        <f t="shared" ref="H34:Q34" si="3">SQRT(AVERAGE(VAR(H27:H29),VAR(H24:H26),VAR(H21:H23),VAR(H18:H20),VAR(H30:H32)))</f>
        <v>2.48883525269958E-2</v>
      </c>
      <c r="I34" s="7">
        <f t="shared" si="3"/>
        <v>1.2168866265085352E-2</v>
      </c>
      <c r="J34" s="7">
        <f t="shared" si="3"/>
        <v>9.2285082839409279E-3</v>
      </c>
      <c r="K34" s="7">
        <f t="shared" si="3"/>
        <v>7.8962368508218202E-3</v>
      </c>
      <c r="L34" s="8">
        <f t="shared" si="3"/>
        <v>6.1335538870207216E-3</v>
      </c>
      <c r="M34" s="3">
        <f t="shared" si="3"/>
        <v>8.6731671941829829E-3</v>
      </c>
      <c r="N34" s="7">
        <f t="shared" si="3"/>
        <v>1.8832265723877334E-2</v>
      </c>
      <c r="O34" s="7">
        <f t="shared" si="3"/>
        <v>7.0170724412927012E-3</v>
      </c>
      <c r="P34" s="7">
        <f t="shared" si="3"/>
        <v>1.1112806286276212E-2</v>
      </c>
      <c r="Q34" s="8">
        <f t="shared" si="3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4">AVERAGE(D58:D72)</f>
        <v>0.11170453736846833</v>
      </c>
      <c r="E73" s="1">
        <f t="shared" si="4"/>
        <v>0.10254043442711742</v>
      </c>
      <c r="F73" s="9">
        <f t="shared" si="4"/>
        <v>9.6595563162179321E-2</v>
      </c>
      <c r="G73" s="1">
        <f t="shared" si="4"/>
        <v>0.11385687999052115</v>
      </c>
      <c r="H73" s="2">
        <f t="shared" si="4"/>
        <v>0.1077482362753505</v>
      </c>
      <c r="I73" s="1">
        <f t="shared" si="4"/>
        <v>9.7536002799501309E-2</v>
      </c>
      <c r="J73" s="1">
        <f t="shared" si="4"/>
        <v>0.12981933050447622</v>
      </c>
      <c r="K73" s="2">
        <f t="shared" si="4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5">SQRT(AVERAGE(VAR(D67:D69),VAR(D64:D66),VAR(D61:D63),VAR(D58:D60),VAR(D70:D72)))</f>
        <v>1.4124818283060087E-2</v>
      </c>
      <c r="E74" s="7">
        <f t="shared" si="5"/>
        <v>1.5648610217138561E-2</v>
      </c>
      <c r="F74" s="3">
        <f t="shared" si="5"/>
        <v>1.0590868218381759E-2</v>
      </c>
      <c r="G74" s="7">
        <f t="shared" si="5"/>
        <v>1.190989267563464E-2</v>
      </c>
      <c r="H74" s="8">
        <f t="shared" si="5"/>
        <v>2.0646080622372741E-2</v>
      </c>
      <c r="I74" s="7">
        <f t="shared" si="5"/>
        <v>1.257447332236206E-2</v>
      </c>
      <c r="J74" s="7">
        <f t="shared" si="5"/>
        <v>9.9965703728698511E-3</v>
      </c>
      <c r="K74" s="8">
        <f t="shared" si="5"/>
        <v>1.7092221292847584E-2</v>
      </c>
    </row>
    <row r="76" spans="1:11" ht="17.399999999999999" x14ac:dyDescent="0.3">
      <c r="B76" s="177" t="s">
        <v>126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35">
        <v>7.0833601057529394E-2</v>
      </c>
      <c r="D81" s="36">
        <v>9.53706122106973E-2</v>
      </c>
      <c r="E81" s="31">
        <v>0.10051772921680401</v>
      </c>
    </row>
    <row r="82" spans="2:5" x14ac:dyDescent="0.25">
      <c r="B82" s="146" t="s">
        <v>64</v>
      </c>
      <c r="C82" s="60">
        <v>8.3835273981094305E-2</v>
      </c>
      <c r="D82" s="34">
        <v>0.108132399618625</v>
      </c>
      <c r="E82" s="33">
        <v>7.3532426616932697E-2</v>
      </c>
    </row>
    <row r="83" spans="2:5" x14ac:dyDescent="0.25">
      <c r="B83" s="146" t="s">
        <v>64</v>
      </c>
      <c r="C83" s="60">
        <v>7.0769362151622703E-2</v>
      </c>
      <c r="D83" s="34">
        <v>9.4391256570815998E-2</v>
      </c>
      <c r="E83" s="33">
        <v>7.9361306624194702E-2</v>
      </c>
    </row>
    <row r="84" spans="2:5" x14ac:dyDescent="0.25">
      <c r="B84" s="146" t="s">
        <v>64</v>
      </c>
      <c r="C84" s="60">
        <v>6.7654587328433893E-2</v>
      </c>
      <c r="D84" s="34">
        <v>8.5032247006893102E-2</v>
      </c>
      <c r="E84" s="33">
        <v>7.3615167637073597E-2</v>
      </c>
    </row>
    <row r="85" spans="2:5" x14ac:dyDescent="0.25">
      <c r="B85" s="146" t="s">
        <v>64</v>
      </c>
      <c r="C85" s="60">
        <v>7.1699306368827806E-2</v>
      </c>
      <c r="D85" s="34">
        <v>8.5788592696189797E-2</v>
      </c>
      <c r="E85" s="33">
        <v>7.8050290496767302E-2</v>
      </c>
    </row>
    <row r="86" spans="2:5" x14ac:dyDescent="0.25">
      <c r="B86" s="146" t="s">
        <v>64</v>
      </c>
      <c r="C86" s="60">
        <v>7.7487491071224199E-2</v>
      </c>
      <c r="D86" s="34">
        <v>0.105538733303546</v>
      </c>
      <c r="E86" s="33">
        <v>7.6727887559610297E-2</v>
      </c>
    </row>
    <row r="87" spans="2:5" x14ac:dyDescent="0.25">
      <c r="B87" s="146" t="s">
        <v>64</v>
      </c>
      <c r="C87" s="60">
        <v>8.1819504499435397E-2</v>
      </c>
      <c r="D87" s="34">
        <v>9.8691903054714203E-2</v>
      </c>
      <c r="E87" s="33">
        <v>8.9904062299381193E-2</v>
      </c>
    </row>
    <row r="88" spans="2:5" x14ac:dyDescent="0.25">
      <c r="B88" s="146" t="s">
        <v>64</v>
      </c>
      <c r="C88" s="60">
        <v>7.0865362882614094E-2</v>
      </c>
      <c r="D88" s="34">
        <v>8.8669888675212805E-2</v>
      </c>
      <c r="E88" s="33">
        <v>8.1334472944819297E-2</v>
      </c>
    </row>
    <row r="89" spans="2:5" x14ac:dyDescent="0.25">
      <c r="B89" s="146" t="s">
        <v>64</v>
      </c>
      <c r="C89" s="60">
        <v>7.3421239852905204E-2</v>
      </c>
      <c r="D89" s="34">
        <v>0.102995738387107</v>
      </c>
      <c r="E89" s="33">
        <v>6.3371480190795595E-2</v>
      </c>
    </row>
    <row r="90" spans="2:5" x14ac:dyDescent="0.25">
      <c r="B90" s="146" t="s">
        <v>64</v>
      </c>
      <c r="C90" s="38">
        <v>7.6308116316795294E-2</v>
      </c>
      <c r="D90" s="37">
        <v>8.9094750583171803E-2</v>
      </c>
      <c r="E90" s="32">
        <v>7.9283717975852805E-2</v>
      </c>
    </row>
    <row r="91" spans="2:5" x14ac:dyDescent="0.25">
      <c r="B91" s="139" t="s">
        <v>65</v>
      </c>
      <c r="C91" s="35">
        <v>5.1059920340776402E-2</v>
      </c>
      <c r="D91" s="36">
        <v>9.6195608377456596E-2</v>
      </c>
      <c r="E91" s="31">
        <v>6.8767102487853907E-2</v>
      </c>
    </row>
    <row r="92" spans="2:5" x14ac:dyDescent="0.25">
      <c r="B92" s="146" t="s">
        <v>65</v>
      </c>
      <c r="C92" s="60">
        <v>5.17498441040515E-2</v>
      </c>
      <c r="D92" s="34">
        <v>7.6100178062915802E-2</v>
      </c>
      <c r="E92" s="33">
        <v>0.10162582605743301</v>
      </c>
    </row>
    <row r="93" spans="2:5" x14ac:dyDescent="0.25">
      <c r="B93" s="146" t="s">
        <v>65</v>
      </c>
      <c r="C93" s="60">
        <v>4.3029498308896998E-2</v>
      </c>
      <c r="D93" s="34">
        <v>0.11276713013648899</v>
      </c>
      <c r="E93" s="33">
        <v>8.1604095394016099E-2</v>
      </c>
    </row>
    <row r="94" spans="2:5" x14ac:dyDescent="0.25">
      <c r="B94" s="146" t="s">
        <v>65</v>
      </c>
      <c r="C94" s="60">
        <v>4.7218006104230797E-2</v>
      </c>
      <c r="D94" s="34">
        <v>0.113794475793838</v>
      </c>
      <c r="E94" s="33">
        <v>8.3784613108714601E-2</v>
      </c>
    </row>
    <row r="95" spans="2:5" x14ac:dyDescent="0.25">
      <c r="B95" s="146" t="s">
        <v>65</v>
      </c>
      <c r="C95" s="60">
        <v>4.2547535151243203E-2</v>
      </c>
      <c r="D95" s="34">
        <v>0.11814485490322101</v>
      </c>
      <c r="E95" s="33">
        <v>8.5049747742613396E-2</v>
      </c>
    </row>
    <row r="96" spans="2:5" x14ac:dyDescent="0.25">
      <c r="B96" s="146" t="s">
        <v>65</v>
      </c>
      <c r="C96" s="60">
        <v>4.6990301460027598E-2</v>
      </c>
      <c r="D96" s="34">
        <v>9.9998950958251898E-2</v>
      </c>
      <c r="E96" s="33">
        <v>5.3605127689930698E-2</v>
      </c>
    </row>
    <row r="97" spans="2:5" x14ac:dyDescent="0.25">
      <c r="B97" s="146" t="s">
        <v>65</v>
      </c>
      <c r="C97" s="60">
        <v>5.1375046372413601E-2</v>
      </c>
      <c r="D97" s="34">
        <v>0.11836679279804201</v>
      </c>
      <c r="E97" s="33">
        <v>7.5511947275142294E-2</v>
      </c>
    </row>
    <row r="98" spans="2:5" x14ac:dyDescent="0.25">
      <c r="B98" s="146" t="s">
        <v>65</v>
      </c>
      <c r="C98" s="60">
        <v>6.9510869681835105E-2</v>
      </c>
      <c r="D98" s="34">
        <v>7.4895232915878296E-2</v>
      </c>
      <c r="E98" s="33">
        <v>6.0272521624250897E-2</v>
      </c>
    </row>
    <row r="99" spans="2:5" x14ac:dyDescent="0.25">
      <c r="B99" s="146" t="s">
        <v>65</v>
      </c>
      <c r="C99" s="60">
        <v>4.9961313605308498E-2</v>
      </c>
      <c r="D99" s="34">
        <v>8.0015510320663397E-2</v>
      </c>
      <c r="E99" s="33">
        <v>7.6503625478060805E-2</v>
      </c>
    </row>
    <row r="100" spans="2:5" x14ac:dyDescent="0.25">
      <c r="B100" s="22" t="s">
        <v>65</v>
      </c>
      <c r="C100" s="38">
        <v>4.7207463532686199E-2</v>
      </c>
      <c r="D100" s="37">
        <v>9.05419886112213E-2</v>
      </c>
      <c r="E100" s="32">
        <v>6.49298225960495E-2</v>
      </c>
    </row>
    <row r="101" spans="2:5" x14ac:dyDescent="0.25">
      <c r="B101" s="146" t="s">
        <v>61</v>
      </c>
      <c r="C101" s="35">
        <v>0.112152524292469</v>
      </c>
      <c r="D101" s="36">
        <v>0.10876577347517</v>
      </c>
      <c r="E101" s="31">
        <v>7.7948151736767696E-2</v>
      </c>
    </row>
    <row r="102" spans="2:5" x14ac:dyDescent="0.25">
      <c r="B102" s="146" t="s">
        <v>61</v>
      </c>
      <c r="C102" s="60">
        <v>0.10369545966386701</v>
      </c>
      <c r="D102" s="34">
        <v>8.1532746553421007E-2</v>
      </c>
      <c r="E102" s="33">
        <v>9.7312545343726603E-2</v>
      </c>
    </row>
    <row r="103" spans="2:5" x14ac:dyDescent="0.25">
      <c r="B103" s="146" t="s">
        <v>61</v>
      </c>
      <c r="C103" s="60">
        <v>0.129214316606521</v>
      </c>
      <c r="D103" s="34">
        <v>8.6213730275630895E-2</v>
      </c>
      <c r="E103" s="33">
        <v>9.10134591446881E-2</v>
      </c>
    </row>
    <row r="104" spans="2:5" x14ac:dyDescent="0.25">
      <c r="B104" s="146" t="s">
        <v>61</v>
      </c>
      <c r="C104" s="60">
        <v>0.12439433485269499</v>
      </c>
      <c r="D104" s="34">
        <v>9.6729904413223197E-2</v>
      </c>
      <c r="E104" s="33">
        <v>9.1161423504528105E-2</v>
      </c>
    </row>
    <row r="105" spans="2:5" x14ac:dyDescent="0.25">
      <c r="B105" s="146" t="s">
        <v>61</v>
      </c>
      <c r="C105" s="60">
        <v>0.114169359207153</v>
      </c>
      <c r="D105" s="34">
        <v>8.1247672438621493E-2</v>
      </c>
      <c r="E105" s="33">
        <v>8.8398229356792896E-2</v>
      </c>
    </row>
    <row r="106" spans="2:5" x14ac:dyDescent="0.25">
      <c r="B106" s="146" t="s">
        <v>61</v>
      </c>
      <c r="C106" s="60">
        <v>0.10314408689737301</v>
      </c>
      <c r="D106" s="34">
        <v>0.10330422967672299</v>
      </c>
      <c r="E106" s="33">
        <v>0.10763663021361</v>
      </c>
    </row>
    <row r="107" spans="2:5" x14ac:dyDescent="0.25">
      <c r="B107" s="146" t="s">
        <v>61</v>
      </c>
      <c r="C107" s="60">
        <v>0.126901075243949</v>
      </c>
      <c r="D107" s="34">
        <v>0.12672860920429199</v>
      </c>
      <c r="E107" s="33">
        <v>9.0608893973736199E-2</v>
      </c>
    </row>
    <row r="108" spans="2:5" x14ac:dyDescent="0.25">
      <c r="B108" s="146" t="s">
        <v>61</v>
      </c>
      <c r="C108" s="60">
        <v>0.128090575337409</v>
      </c>
      <c r="D108" s="34">
        <v>9.4899974763393402E-2</v>
      </c>
      <c r="E108" s="33">
        <v>9.6891028829009102E-2</v>
      </c>
    </row>
    <row r="109" spans="2:5" x14ac:dyDescent="0.25">
      <c r="B109" s="146" t="s">
        <v>61</v>
      </c>
      <c r="C109" s="60">
        <v>0.13728847682476</v>
      </c>
      <c r="D109" s="34">
        <v>0.120073832571506</v>
      </c>
      <c r="E109" s="33">
        <v>8.4572951082430001E-2</v>
      </c>
    </row>
    <row r="110" spans="2:5" x14ac:dyDescent="0.25">
      <c r="B110" s="146" t="s">
        <v>61</v>
      </c>
      <c r="C110" s="38">
        <v>0.13917319476604401</v>
      </c>
      <c r="D110" s="37">
        <v>8.1086948513984597E-2</v>
      </c>
      <c r="E110" s="32">
        <v>0.100174367294956</v>
      </c>
    </row>
    <row r="111" spans="2:5" x14ac:dyDescent="0.25">
      <c r="B111" s="139" t="s">
        <v>62</v>
      </c>
      <c r="C111" s="35">
        <v>0.13404878973960799</v>
      </c>
      <c r="D111" s="36">
        <v>0.15520772337913499</v>
      </c>
      <c r="E111" s="31">
        <v>0.135159078278419</v>
      </c>
    </row>
    <row r="112" spans="2:5" x14ac:dyDescent="0.25">
      <c r="B112" s="146" t="s">
        <v>62</v>
      </c>
      <c r="C112" s="60">
        <v>0.10741763561964</v>
      </c>
      <c r="D112" s="34">
        <v>0.151211038231849</v>
      </c>
      <c r="E112" s="33">
        <v>0.13168276560631001</v>
      </c>
    </row>
    <row r="113" spans="2:5" x14ac:dyDescent="0.25">
      <c r="B113" s="146" t="s">
        <v>62</v>
      </c>
      <c r="C113" s="60">
        <v>0.112392775714397</v>
      </c>
      <c r="D113" s="34">
        <v>0.16506519913673401</v>
      </c>
      <c r="E113" s="33">
        <v>0.126721165508839</v>
      </c>
    </row>
    <row r="114" spans="2:5" x14ac:dyDescent="0.25">
      <c r="B114" s="146" t="s">
        <v>62</v>
      </c>
      <c r="C114" s="60">
        <v>0.129520878195762</v>
      </c>
      <c r="D114" s="34">
        <v>0.14360504017935816</v>
      </c>
      <c r="E114" s="33">
        <v>0.112507340317684</v>
      </c>
    </row>
    <row r="115" spans="2:5" x14ac:dyDescent="0.25">
      <c r="B115" s="146" t="s">
        <v>62</v>
      </c>
      <c r="C115" s="60">
        <v>0.11135359853505999</v>
      </c>
      <c r="D115" s="34">
        <v>0.16159652173519101</v>
      </c>
      <c r="E115" s="33">
        <v>0.123626724284227</v>
      </c>
    </row>
    <row r="116" spans="2:5" x14ac:dyDescent="0.25">
      <c r="B116" s="146" t="s">
        <v>62</v>
      </c>
      <c r="C116" s="60">
        <v>0.11086381226778</v>
      </c>
      <c r="D116" s="34">
        <v>0.114814475178718</v>
      </c>
      <c r="E116" s="33">
        <v>0.114048090606644</v>
      </c>
    </row>
    <row r="117" spans="2:5" x14ac:dyDescent="0.25">
      <c r="B117" s="146" t="s">
        <v>62</v>
      </c>
      <c r="C117" s="60">
        <v>0.112815797328948</v>
      </c>
      <c r="D117" s="34">
        <v>0.12463295459747301</v>
      </c>
      <c r="E117" s="33">
        <v>0.12515527532085199</v>
      </c>
    </row>
    <row r="118" spans="2:5" x14ac:dyDescent="0.25">
      <c r="B118" s="146" t="s">
        <v>62</v>
      </c>
      <c r="C118" s="60">
        <v>0.11609634757041901</v>
      </c>
      <c r="D118" s="34">
        <v>0.129557609558105</v>
      </c>
      <c r="E118" s="33">
        <v>0.14833228702531201</v>
      </c>
    </row>
    <row r="119" spans="2:5" x14ac:dyDescent="0.25">
      <c r="B119" s="146" t="s">
        <v>62</v>
      </c>
      <c r="C119" s="60">
        <v>0.10682225972414</v>
      </c>
      <c r="D119" s="34">
        <v>0.14406625926494501</v>
      </c>
      <c r="E119" s="33">
        <v>0.140724248905155</v>
      </c>
    </row>
    <row r="120" spans="2:5" x14ac:dyDescent="0.25">
      <c r="B120" s="22" t="s">
        <v>62</v>
      </c>
      <c r="C120" s="38">
        <v>0.11423441022634501</v>
      </c>
      <c r="D120" s="37">
        <v>0.146293580532073</v>
      </c>
      <c r="E120" s="32">
        <v>0.13462680585725401</v>
      </c>
    </row>
    <row r="121" spans="2:5" x14ac:dyDescent="0.25">
      <c r="B121" s="146" t="s">
        <v>63</v>
      </c>
      <c r="C121" s="35">
        <v>0.11014714092016201</v>
      </c>
      <c r="D121" s="36">
        <v>0.12531806528568201</v>
      </c>
      <c r="E121" s="31">
        <v>0.14537430881812899</v>
      </c>
    </row>
    <row r="122" spans="2:5" x14ac:dyDescent="0.25">
      <c r="B122" s="146" t="s">
        <v>63</v>
      </c>
      <c r="C122" s="60">
        <v>0.12827819585800099</v>
      </c>
      <c r="D122" s="34">
        <v>0.11080261319875701</v>
      </c>
      <c r="E122" s="33">
        <v>0.113070545302765</v>
      </c>
    </row>
    <row r="123" spans="2:5" x14ac:dyDescent="0.25">
      <c r="B123" s="146" t="s">
        <v>63</v>
      </c>
      <c r="C123" s="60">
        <v>0.111456684768199</v>
      </c>
      <c r="D123" s="34">
        <v>0.16104431450366899</v>
      </c>
      <c r="E123" s="33">
        <v>8.8268544689525996E-2</v>
      </c>
    </row>
    <row r="124" spans="2:5" x14ac:dyDescent="0.25">
      <c r="B124" s="146" t="s">
        <v>63</v>
      </c>
      <c r="C124" s="60">
        <v>0.113463573157787</v>
      </c>
      <c r="D124" s="34">
        <v>0.13363771140575401</v>
      </c>
      <c r="E124" s="33">
        <v>0.10371626591862</v>
      </c>
    </row>
    <row r="125" spans="2:5" x14ac:dyDescent="0.25">
      <c r="B125" s="146" t="s">
        <v>63</v>
      </c>
      <c r="C125" s="60">
        <v>0.11756812781095501</v>
      </c>
      <c r="D125" s="34">
        <v>0.10746069997549</v>
      </c>
      <c r="E125" s="33">
        <v>9.9118935334026506E-2</v>
      </c>
    </row>
    <row r="126" spans="2:5" x14ac:dyDescent="0.25">
      <c r="B126" s="146" t="s">
        <v>63</v>
      </c>
      <c r="C126" s="60">
        <v>9.8134592175483704E-2</v>
      </c>
      <c r="D126" s="34">
        <v>0.16485714912414501</v>
      </c>
      <c r="E126" s="33">
        <v>9.5579448849144405E-2</v>
      </c>
    </row>
    <row r="127" spans="2:5" x14ac:dyDescent="0.25">
      <c r="B127" s="146" t="s">
        <v>63</v>
      </c>
      <c r="C127" s="60">
        <v>0.122092142701149</v>
      </c>
      <c r="D127" s="34">
        <v>0.11532926559448201</v>
      </c>
      <c r="E127" s="33">
        <v>0.11111179130625</v>
      </c>
    </row>
    <row r="128" spans="2:5" x14ac:dyDescent="0.25">
      <c r="B128" s="146" t="s">
        <v>63</v>
      </c>
      <c r="C128" s="60">
        <v>0.11273041367530801</v>
      </c>
      <c r="D128" s="34">
        <v>0.12748001515865301</v>
      </c>
      <c r="E128" s="33">
        <v>8.9819268966294899E-2</v>
      </c>
    </row>
    <row r="129" spans="2:5" x14ac:dyDescent="0.25">
      <c r="B129" s="146" t="s">
        <v>63</v>
      </c>
      <c r="C129" s="60">
        <v>0.108096994459629</v>
      </c>
      <c r="D129" s="34">
        <v>0.131870627403259</v>
      </c>
      <c r="E129" s="33">
        <v>0.10749056891323901</v>
      </c>
    </row>
    <row r="130" spans="2:5" x14ac:dyDescent="0.25">
      <c r="B130" s="22" t="s">
        <v>63</v>
      </c>
      <c r="C130" s="38">
        <v>0.120134592056274</v>
      </c>
      <c r="D130" s="37">
        <v>0.109345853328704</v>
      </c>
      <c r="E130" s="32">
        <v>7.9664337512003705E-2</v>
      </c>
    </row>
    <row r="131" spans="2:5" x14ac:dyDescent="0.25">
      <c r="B131" s="105" t="s">
        <v>11</v>
      </c>
      <c r="C131" s="35">
        <f>AVERAGE(C81:C130)</f>
        <v>9.5224716207384805E-2</v>
      </c>
      <c r="D131" s="36">
        <f>AVERAGE(D81:D130)</f>
        <v>0.11276613967286186</v>
      </c>
      <c r="E131" s="31">
        <f>AVERAGE(E81:E130)</f>
        <v>9.5977368976344735E-2</v>
      </c>
    </row>
    <row r="132" spans="2:5" x14ac:dyDescent="0.25">
      <c r="B132" s="109" t="s">
        <v>12</v>
      </c>
      <c r="C132" s="38">
        <f>SQRT(AVERAGE(VAR(C111:C120),VAR(C101:C110),VAR(C91:C100),VAR(C81:C90),VAR(C121:C130)))</f>
        <v>8.9798426179511018E-3</v>
      </c>
      <c r="D132" s="37">
        <f>SQRT(AVERAGE(VAR(D111:D120),VAR(D101:D110),VAR(D91:D100),VAR(D81:D90),VAR(D121:D130)))</f>
        <v>1.6226004767781067E-2</v>
      </c>
      <c r="E132" s="32">
        <f>SQRT(AVERAGE(VAR(E111:E120),VAR(E101:E110),VAR(E91:E100),VAR(E81:E90),VAR(E121:E130)))</f>
        <v>1.2815268132577532E-2</v>
      </c>
    </row>
    <row r="133" spans="2:5" x14ac:dyDescent="0.25">
      <c r="B133" s="147" t="s">
        <v>59</v>
      </c>
      <c r="C133" s="132">
        <f>_xlfn.CONFIDENCE.NORM(0.05, C132, 45)</f>
        <v>2.6236781551547861E-3</v>
      </c>
      <c r="D133" s="133">
        <f>_xlfn.CONFIDENCE.NORM(0.05, D132, 45)</f>
        <v>4.7408196408210606E-3</v>
      </c>
      <c r="E133" s="134">
        <f>_xlfn.CONFIDENCE.NORM(0.05, E132, 45)</f>
        <v>3.7442904605789864E-3</v>
      </c>
    </row>
  </sheetData>
  <mergeCells count="13">
    <mergeCell ref="B2:C3"/>
    <mergeCell ref="B4:B6"/>
    <mergeCell ref="B7:B8"/>
    <mergeCell ref="B9:B11"/>
    <mergeCell ref="I56:K56"/>
    <mergeCell ref="C56:E56"/>
    <mergeCell ref="F56:H56"/>
    <mergeCell ref="A18:A32"/>
    <mergeCell ref="A38:A52"/>
    <mergeCell ref="A58:A72"/>
    <mergeCell ref="H16:L16"/>
    <mergeCell ref="M16:Q16"/>
    <mergeCell ref="C16:G1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3399-BE40-4EBB-A17D-64BBF202C87C}">
  <dimension ref="A1:Q133"/>
  <sheetViews>
    <sheetView zoomScale="70" zoomScaleNormal="70" workbookViewId="0"/>
  </sheetViews>
  <sheetFormatPr defaultRowHeight="13.8" x14ac:dyDescent="0.25"/>
  <cols>
    <col min="1" max="48" width="15.69921875" customWidth="1"/>
  </cols>
  <sheetData>
    <row r="1" spans="2:17" ht="14.4" thickBot="1" x14ac:dyDescent="0.3"/>
    <row r="2" spans="2:17" ht="28.2" thickTop="1" x14ac:dyDescent="0.25">
      <c r="B2" s="221" t="s">
        <v>105</v>
      </c>
      <c r="C2" s="221"/>
      <c r="D2" s="165" t="s">
        <v>130</v>
      </c>
    </row>
    <row r="3" spans="2:17" ht="14.4" thickBot="1" x14ac:dyDescent="0.3">
      <c r="B3" s="220"/>
      <c r="C3" s="220"/>
      <c r="D3" s="59" t="s">
        <v>131</v>
      </c>
    </row>
    <row r="4" spans="2:17" ht="15" thickTop="1" thickBot="1" x14ac:dyDescent="0.3">
      <c r="B4" s="222" t="s">
        <v>42</v>
      </c>
      <c r="C4" s="166" t="s">
        <v>108</v>
      </c>
      <c r="D4" s="159" t="s">
        <v>132</v>
      </c>
    </row>
    <row r="5" spans="2:17" ht="14.4" thickBot="1" x14ac:dyDescent="0.3">
      <c r="B5" s="223"/>
      <c r="C5" s="166" t="s">
        <v>110</v>
      </c>
      <c r="D5" s="159" t="s">
        <v>46</v>
      </c>
    </row>
    <row r="6" spans="2:17" ht="14.4" thickBot="1" x14ac:dyDescent="0.3">
      <c r="B6" s="224"/>
      <c r="C6" s="167" t="s">
        <v>111</v>
      </c>
      <c r="D6" s="158" t="s">
        <v>136</v>
      </c>
    </row>
    <row r="7" spans="2:17" ht="15" thickTop="1" thickBot="1" x14ac:dyDescent="0.3">
      <c r="B7" s="222" t="s">
        <v>0</v>
      </c>
      <c r="C7" s="166" t="s">
        <v>113</v>
      </c>
      <c r="D7" s="159">
        <v>5.0000000000000001E-4</v>
      </c>
    </row>
    <row r="8" spans="2:17" ht="14.4" thickBot="1" x14ac:dyDescent="0.3">
      <c r="B8" s="224"/>
      <c r="C8" s="167" t="s">
        <v>111</v>
      </c>
      <c r="D8" s="158" t="s">
        <v>133</v>
      </c>
    </row>
    <row r="9" spans="2:17" ht="24.6" thickTop="1" x14ac:dyDescent="0.25">
      <c r="B9" s="222" t="s">
        <v>1</v>
      </c>
      <c r="C9" s="168" t="s">
        <v>121</v>
      </c>
      <c r="D9" s="169" t="s">
        <v>134</v>
      </c>
    </row>
    <row r="10" spans="2:17" ht="14.4" thickBot="1" x14ac:dyDescent="0.3">
      <c r="B10" s="223"/>
      <c r="C10" s="166" t="s">
        <v>60</v>
      </c>
      <c r="D10" s="159">
        <v>0.2</v>
      </c>
    </row>
    <row r="11" spans="2:17" ht="14.4" thickBot="1" x14ac:dyDescent="0.3">
      <c r="B11" s="224"/>
      <c r="C11" s="167" t="s">
        <v>111</v>
      </c>
      <c r="D11" s="158" t="s">
        <v>135</v>
      </c>
    </row>
    <row r="12" spans="2:17" ht="14.4" thickTop="1" x14ac:dyDescent="0.25">
      <c r="B12" s="12" t="s">
        <v>174</v>
      </c>
      <c r="C12" s="42"/>
      <c r="D12" s="190"/>
    </row>
    <row r="13" spans="2:17" ht="16.8" customHeight="1" x14ac:dyDescent="0.25"/>
    <row r="14" spans="2:17" ht="17.399999999999999" x14ac:dyDescent="0.3">
      <c r="B14" s="177" t="s">
        <v>205</v>
      </c>
    </row>
    <row r="15" spans="2:17" x14ac:dyDescent="0.25">
      <c r="B15" s="12"/>
    </row>
    <row r="16" spans="2:17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</row>
    <row r="17" spans="1:17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</row>
    <row r="18" spans="1:17" x14ac:dyDescent="0.25">
      <c r="A18" s="226" t="s">
        <v>42</v>
      </c>
      <c r="B18" s="110" t="s">
        <v>64</v>
      </c>
      <c r="C18" s="23">
        <v>9.0018674731254494E-2</v>
      </c>
      <c r="D18" s="24">
        <v>0.103794515132904</v>
      </c>
      <c r="E18" s="24">
        <v>0.104272969067096</v>
      </c>
      <c r="F18">
        <v>0.104272969067096</v>
      </c>
      <c r="G18" s="25">
        <v>9.3886829912662506E-2</v>
      </c>
      <c r="H18" s="23">
        <v>7.9135045409202506E-2</v>
      </c>
      <c r="I18" s="24">
        <v>7.4161030352115603E-2</v>
      </c>
      <c r="J18">
        <v>8.0422654747962896E-2</v>
      </c>
      <c r="K18">
        <v>7.6274774968624101E-2</v>
      </c>
      <c r="L18" s="25">
        <v>7.4684910476207705E-2</v>
      </c>
      <c r="M18" s="23">
        <v>7.1924470365047399E-2</v>
      </c>
      <c r="N18">
        <v>9.2525258660316398E-2</v>
      </c>
      <c r="O18">
        <v>9.7231380641460405E-2</v>
      </c>
      <c r="P18">
        <v>0.102708928287029</v>
      </c>
      <c r="Q18" s="25">
        <v>9.4612143933772999E-2</v>
      </c>
    </row>
    <row r="19" spans="1:17" x14ac:dyDescent="0.25">
      <c r="A19" s="227"/>
      <c r="B19" s="110" t="s">
        <v>64</v>
      </c>
      <c r="C19" s="13">
        <v>0.107586525380611</v>
      </c>
      <c r="D19" s="14">
        <v>0.113152526319026</v>
      </c>
      <c r="E19" s="14">
        <v>0.111873999238014</v>
      </c>
      <c r="F19">
        <v>0.111873999238014</v>
      </c>
      <c r="G19" s="15">
        <v>8.6590781807899406E-2</v>
      </c>
      <c r="H19" s="13">
        <v>9.2775814235210405E-2</v>
      </c>
      <c r="I19" s="14">
        <v>7.4471689760684898E-2</v>
      </c>
      <c r="J19">
        <v>7.2671391069888999E-2</v>
      </c>
      <c r="K19">
        <v>7.9089529812335899E-2</v>
      </c>
      <c r="L19" s="15">
        <v>6.3814729452133095E-2</v>
      </c>
      <c r="M19" s="13">
        <v>9.34127867221832E-2</v>
      </c>
      <c r="N19">
        <v>8.0018118023872306E-2</v>
      </c>
      <c r="O19">
        <v>9.2125535011291504E-2</v>
      </c>
      <c r="P19">
        <v>9.7421482205390902E-2</v>
      </c>
      <c r="Q19" s="15">
        <v>9.7152821719646398E-2</v>
      </c>
    </row>
    <row r="20" spans="1:17" x14ac:dyDescent="0.25">
      <c r="A20" s="227"/>
      <c r="B20" s="110" t="s">
        <v>64</v>
      </c>
      <c r="C20" s="13">
        <v>0.102496840059757</v>
      </c>
      <c r="D20" s="14">
        <v>9.9747233092784798E-2</v>
      </c>
      <c r="E20" s="14">
        <v>0.123079851269721</v>
      </c>
      <c r="F20">
        <v>0.123079851269721</v>
      </c>
      <c r="G20" s="15">
        <v>9.3174070119857802E-2</v>
      </c>
      <c r="H20" s="13">
        <v>7.6479487121105194E-2</v>
      </c>
      <c r="I20" s="14">
        <v>6.5440960228443104E-2</v>
      </c>
      <c r="J20">
        <v>8.6007244884967804E-2</v>
      </c>
      <c r="K20">
        <v>6.5026409924030304E-2</v>
      </c>
      <c r="L20" s="15">
        <v>7.0704936981201102E-2</v>
      </c>
      <c r="M20" s="13">
        <v>9.0217702090740204E-2</v>
      </c>
      <c r="N20">
        <v>8.3724863827228505E-2</v>
      </c>
      <c r="O20">
        <v>8.3736188709735801E-2</v>
      </c>
      <c r="P20">
        <v>9.3932874500751495E-2</v>
      </c>
      <c r="Q20" s="15">
        <v>7.7691294252872398E-2</v>
      </c>
    </row>
    <row r="21" spans="1:17" x14ac:dyDescent="0.25">
      <c r="A21" s="227"/>
      <c r="B21" s="124" t="s">
        <v>65</v>
      </c>
      <c r="C21" s="13">
        <v>4.96289730072021E-2</v>
      </c>
      <c r="D21" s="14">
        <v>4.5240830630063997E-2</v>
      </c>
      <c r="E21" s="14">
        <v>4.9866519868373801E-2</v>
      </c>
      <c r="F21">
        <v>4.9866519868373801E-2</v>
      </c>
      <c r="G21" s="15">
        <v>5.4437763988971703E-2</v>
      </c>
      <c r="H21" s="13">
        <v>5.05734980106353E-2</v>
      </c>
      <c r="I21" s="14">
        <v>5.5398847907781601E-2</v>
      </c>
      <c r="J21">
        <v>4.11695651710033E-2</v>
      </c>
      <c r="K21">
        <v>5.0278700888156801E-2</v>
      </c>
      <c r="L21" s="15">
        <v>6.5246134996414101E-2</v>
      </c>
      <c r="M21" s="13">
        <v>5.33045046031475E-2</v>
      </c>
      <c r="N21">
        <v>8.1976659595966297E-2</v>
      </c>
      <c r="O21">
        <v>3.8812525570392602E-2</v>
      </c>
      <c r="P21">
        <v>3.95003519952297E-2</v>
      </c>
      <c r="Q21" s="15">
        <v>4.18676286935806E-2</v>
      </c>
    </row>
    <row r="22" spans="1:17" x14ac:dyDescent="0.25">
      <c r="A22" s="227"/>
      <c r="B22" s="110" t="s">
        <v>65</v>
      </c>
      <c r="C22" s="13">
        <v>5.26158027350902E-2</v>
      </c>
      <c r="D22" s="14">
        <v>5.8927912265062297E-2</v>
      </c>
      <c r="E22" s="14">
        <v>6.8495713174343095E-2</v>
      </c>
      <c r="F22">
        <v>6.8495713174343095E-2</v>
      </c>
      <c r="G22" s="15">
        <v>5.19220270216465E-2</v>
      </c>
      <c r="H22" s="13">
        <v>5.7593464851379297E-2</v>
      </c>
      <c r="I22" s="14">
        <v>6.5244749188423101E-2</v>
      </c>
      <c r="J22">
        <v>5.2213579416274997E-2</v>
      </c>
      <c r="K22">
        <v>4.7437373548746102E-2</v>
      </c>
      <c r="L22" s="15">
        <v>5.5155966430902398E-2</v>
      </c>
      <c r="M22" s="13">
        <v>6.8236425518989494E-2</v>
      </c>
      <c r="N22">
        <v>7.8820705413818304E-2</v>
      </c>
      <c r="O22">
        <v>4.0166679769754403E-2</v>
      </c>
      <c r="P22">
        <v>4.6515673398971502E-2</v>
      </c>
      <c r="Q22" s="15">
        <v>4.3362598866224199E-2</v>
      </c>
    </row>
    <row r="23" spans="1:17" x14ac:dyDescent="0.25">
      <c r="A23" s="227"/>
      <c r="B23" s="112" t="s">
        <v>65</v>
      </c>
      <c r="C23" s="13">
        <v>6.9894976913928902E-2</v>
      </c>
      <c r="D23" s="14">
        <v>6.8828888237476293E-2</v>
      </c>
      <c r="E23" s="14">
        <v>5.9798825532197897E-2</v>
      </c>
      <c r="F23">
        <v>5.9798825532197897E-2</v>
      </c>
      <c r="G23" s="15">
        <v>4.8635225743055302E-2</v>
      </c>
      <c r="H23" s="13">
        <v>5.69368228316307E-2</v>
      </c>
      <c r="I23" s="14">
        <v>4.9016360193490899E-2</v>
      </c>
      <c r="J23">
        <v>4.8385336995124803E-2</v>
      </c>
      <c r="K23">
        <v>4.78703863918781E-2</v>
      </c>
      <c r="L23" s="15">
        <v>5.90377822518348E-2</v>
      </c>
      <c r="M23" s="13">
        <v>6.14523366093635E-2</v>
      </c>
      <c r="N23">
        <v>6.8652734160423196E-2</v>
      </c>
      <c r="O23">
        <v>3.5443212836980799E-2</v>
      </c>
      <c r="P23">
        <v>4.50578071177005E-2</v>
      </c>
      <c r="Q23" s="15">
        <v>4.4801410287618602E-2</v>
      </c>
    </row>
    <row r="24" spans="1:17" x14ac:dyDescent="0.25">
      <c r="A24" s="227"/>
      <c r="B24" s="110" t="s">
        <v>61</v>
      </c>
      <c r="C24" s="13">
        <v>0.19252483546733801</v>
      </c>
      <c r="D24" s="14">
        <v>0.154982939362525</v>
      </c>
      <c r="E24" s="14">
        <v>0.142755061388015</v>
      </c>
      <c r="F24">
        <v>0.142755061388015</v>
      </c>
      <c r="G24" s="15">
        <v>0.101225867867469</v>
      </c>
      <c r="H24" s="13">
        <v>9.4107016921043396E-2</v>
      </c>
      <c r="I24" s="14">
        <v>0.114156834781169</v>
      </c>
      <c r="J24">
        <v>0.12225876003503799</v>
      </c>
      <c r="K24">
        <v>0.119751423597335</v>
      </c>
      <c r="L24" s="15">
        <v>0.13702043890953</v>
      </c>
      <c r="M24" s="13">
        <v>0.120694831013679</v>
      </c>
      <c r="N24">
        <v>0.15318770706653501</v>
      </c>
      <c r="O24">
        <v>0.102063342928886</v>
      </c>
      <c r="P24">
        <v>0.116731770336627</v>
      </c>
      <c r="Q24" s="15">
        <v>0.102600395679473</v>
      </c>
    </row>
    <row r="25" spans="1:17" x14ac:dyDescent="0.25">
      <c r="A25" s="227"/>
      <c r="B25" s="110" t="s">
        <v>61</v>
      </c>
      <c r="C25" s="13">
        <v>0.12024878710508299</v>
      </c>
      <c r="D25" s="14">
        <v>0.140235930681228</v>
      </c>
      <c r="E25" s="14">
        <v>0.14108224213123299</v>
      </c>
      <c r="F25">
        <v>0.14108224213123299</v>
      </c>
      <c r="G25" s="15">
        <v>0.11482953280210401</v>
      </c>
      <c r="H25" s="13">
        <v>0.14883400499820701</v>
      </c>
      <c r="I25" s="14">
        <v>0.12924557924270599</v>
      </c>
      <c r="J25">
        <v>0.107113286852836</v>
      </c>
      <c r="K25">
        <v>0.124616436660289</v>
      </c>
      <c r="L25" s="15">
        <v>0.12972486019134499</v>
      </c>
      <c r="M25" s="13">
        <v>0.10413384437561</v>
      </c>
      <c r="N25">
        <v>7.92533233761787E-2</v>
      </c>
      <c r="O25">
        <v>0.119146086275577</v>
      </c>
      <c r="P25">
        <v>0.13605922460556</v>
      </c>
      <c r="Q25" s="15">
        <v>0.10449136048555301</v>
      </c>
    </row>
    <row r="26" spans="1:17" x14ac:dyDescent="0.25">
      <c r="A26" s="227"/>
      <c r="B26" s="110" t="s">
        <v>61</v>
      </c>
      <c r="C26" s="13">
        <v>0.13485261797904899</v>
      </c>
      <c r="D26" s="14">
        <v>0.13404171168804099</v>
      </c>
      <c r="E26" s="14">
        <v>0.14369116723537401</v>
      </c>
      <c r="F26">
        <v>0.14369116723537401</v>
      </c>
      <c r="G26" s="15">
        <v>8.3623223006725297E-2</v>
      </c>
      <c r="H26" s="13">
        <v>0.132276251912117</v>
      </c>
      <c r="I26" s="14">
        <v>8.8776618242263794E-2</v>
      </c>
      <c r="J26">
        <v>9.2000372707843697E-2</v>
      </c>
      <c r="K26">
        <v>0.14454349875450101</v>
      </c>
      <c r="L26" s="15">
        <v>0.121936820447444</v>
      </c>
      <c r="M26" s="13">
        <v>0.12570625543594299</v>
      </c>
      <c r="N26">
        <v>9.7116515040397602E-2</v>
      </c>
      <c r="O26">
        <v>0.122927501797676</v>
      </c>
      <c r="P26">
        <v>9.3861393630504594E-2</v>
      </c>
      <c r="Q26" s="15">
        <v>0.119619838893413</v>
      </c>
    </row>
    <row r="27" spans="1:17" x14ac:dyDescent="0.25">
      <c r="A27" s="227"/>
      <c r="B27" s="124" t="s">
        <v>62</v>
      </c>
      <c r="C27" s="13">
        <v>0.12869636714458399</v>
      </c>
      <c r="D27" s="14">
        <v>0.150702863931655</v>
      </c>
      <c r="E27" s="14">
        <v>0.11222784221172299</v>
      </c>
      <c r="F27">
        <v>0.11222784221172299</v>
      </c>
      <c r="G27" s="15">
        <v>0.11306884139776199</v>
      </c>
      <c r="H27" s="13">
        <v>0.110158458352088</v>
      </c>
      <c r="I27" s="14">
        <v>0.12298347055912</v>
      </c>
      <c r="J27">
        <v>0.11755909770727099</v>
      </c>
      <c r="K27">
        <v>0.117546170949935</v>
      </c>
      <c r="L27" s="15">
        <v>0.138572812080383</v>
      </c>
      <c r="M27" s="13">
        <v>0.120259851217269</v>
      </c>
      <c r="N27">
        <v>0.134443089365959</v>
      </c>
      <c r="O27">
        <v>0.13303965330123901</v>
      </c>
      <c r="P27">
        <v>0.12581175565719599</v>
      </c>
      <c r="Q27" s="15">
        <v>0.128644719719886</v>
      </c>
    </row>
    <row r="28" spans="1:17" x14ac:dyDescent="0.25">
      <c r="A28" s="227"/>
      <c r="B28" s="110" t="s">
        <v>62</v>
      </c>
      <c r="C28" s="13">
        <v>0.110931523144245</v>
      </c>
      <c r="D28" s="14">
        <v>0.12767519056797</v>
      </c>
      <c r="E28" s="14">
        <v>0.147075951099395</v>
      </c>
      <c r="F28">
        <v>0.147075951099395</v>
      </c>
      <c r="G28" s="15">
        <v>0.115347728133201</v>
      </c>
      <c r="H28" s="13">
        <v>0.19811612367629999</v>
      </c>
      <c r="I28" s="14">
        <v>0.102646574378013</v>
      </c>
      <c r="J28">
        <v>0.11015260964632</v>
      </c>
      <c r="K28">
        <v>0.12172678112983699</v>
      </c>
      <c r="L28" s="15">
        <v>0.12527780234813601</v>
      </c>
      <c r="M28" s="13">
        <v>0.11710648238658899</v>
      </c>
      <c r="N28">
        <v>0.122057437896728</v>
      </c>
      <c r="O28">
        <v>0.123741917312145</v>
      </c>
      <c r="P28">
        <v>0.109872944653034</v>
      </c>
      <c r="Q28" s="15">
        <v>0.122030325233936</v>
      </c>
    </row>
    <row r="29" spans="1:17" x14ac:dyDescent="0.25">
      <c r="A29" s="227"/>
      <c r="B29" s="112" t="s">
        <v>62</v>
      </c>
      <c r="C29" s="13">
        <v>0.17356550693511899</v>
      </c>
      <c r="D29" s="14">
        <v>0.14313623309135401</v>
      </c>
      <c r="E29" s="14">
        <v>0.12543301284313199</v>
      </c>
      <c r="F29">
        <v>0.12543301284313199</v>
      </c>
      <c r="G29" s="15">
        <v>0.10815554112195901</v>
      </c>
      <c r="H29" s="13">
        <v>0.12899012863636</v>
      </c>
      <c r="I29" s="14">
        <v>9.9330611526966095E-2</v>
      </c>
      <c r="J29">
        <v>0.103369258344173</v>
      </c>
      <c r="K29">
        <v>0.107617400586605</v>
      </c>
      <c r="L29" s="15">
        <v>0.12944129109382599</v>
      </c>
      <c r="M29" s="13">
        <v>0.121053881943225</v>
      </c>
      <c r="N29">
        <v>0.12550786137580799</v>
      </c>
      <c r="O29">
        <v>0.12358566373586601</v>
      </c>
      <c r="P29">
        <v>0.13051661849021901</v>
      </c>
      <c r="Q29" s="15">
        <v>0.13251444697379999</v>
      </c>
    </row>
    <row r="30" spans="1:17" x14ac:dyDescent="0.25">
      <c r="A30" s="227"/>
      <c r="B30" s="110" t="s">
        <v>63</v>
      </c>
      <c r="C30" s="10">
        <v>0.11087043583393</v>
      </c>
      <c r="D30">
        <v>0.12709239125251701</v>
      </c>
      <c r="E30">
        <v>9.2234380543231895E-2</v>
      </c>
      <c r="F30">
        <v>9.2234380543231895E-2</v>
      </c>
      <c r="G30" s="6">
        <v>0.107918508350849</v>
      </c>
      <c r="H30" s="10">
        <v>0.120876379311084</v>
      </c>
      <c r="I30">
        <v>0.10327961295843099</v>
      </c>
      <c r="J30">
        <v>0.112301185727119</v>
      </c>
      <c r="K30">
        <v>0.107210457324981</v>
      </c>
      <c r="L30" s="6">
        <v>0.114367701113224</v>
      </c>
      <c r="M30" s="10">
        <v>0.10511871427297501</v>
      </c>
      <c r="N30">
        <v>0.10618301481008501</v>
      </c>
      <c r="O30">
        <v>0.10581920295953701</v>
      </c>
      <c r="P30">
        <v>9.8205141723155906E-2</v>
      </c>
      <c r="Q30" s="6">
        <v>0.12215342372655801</v>
      </c>
    </row>
    <row r="31" spans="1:17" x14ac:dyDescent="0.25">
      <c r="A31" s="227"/>
      <c r="B31" s="110" t="s">
        <v>63</v>
      </c>
      <c r="C31" s="10">
        <v>9.8462432622909504E-2</v>
      </c>
      <c r="D31">
        <v>0.115636348724365</v>
      </c>
      <c r="E31">
        <v>0.1027662307024</v>
      </c>
      <c r="F31">
        <v>0.1027662307024</v>
      </c>
      <c r="G31" s="6">
        <v>0.100350089371204</v>
      </c>
      <c r="H31" s="10">
        <v>0.13160960376262601</v>
      </c>
      <c r="I31">
        <v>0.11830111593008</v>
      </c>
      <c r="J31">
        <v>0.109890908002853</v>
      </c>
      <c r="K31">
        <v>0.117690302431583</v>
      </c>
      <c r="L31" s="6">
        <v>0.12357941269874501</v>
      </c>
      <c r="M31" s="10">
        <v>0.108417823910713</v>
      </c>
      <c r="N31">
        <v>0.13033103942870999</v>
      </c>
      <c r="O31">
        <v>0.104347653687</v>
      </c>
      <c r="P31">
        <v>0.10332749783992699</v>
      </c>
      <c r="Q31" s="6">
        <v>0.109585277736186</v>
      </c>
    </row>
    <row r="32" spans="1:17" x14ac:dyDescent="0.25">
      <c r="A32" s="228"/>
      <c r="B32" s="112" t="s">
        <v>63</v>
      </c>
      <c r="C32" s="3">
        <v>0.119863234460353</v>
      </c>
      <c r="D32" s="7">
        <v>9.2871464788913699E-2</v>
      </c>
      <c r="E32" s="7">
        <v>8.78342986106872E-2</v>
      </c>
      <c r="F32">
        <v>8.78342986106872E-2</v>
      </c>
      <c r="G32" s="8">
        <v>0.108306102454662</v>
      </c>
      <c r="H32" s="3">
        <v>0.114720731973648</v>
      </c>
      <c r="I32" s="7">
        <v>0.105709172785282</v>
      </c>
      <c r="J32">
        <v>9.6728339791297899E-2</v>
      </c>
      <c r="K32">
        <v>0.114566944539546</v>
      </c>
      <c r="L32" s="8">
        <v>0.123746410012245</v>
      </c>
      <c r="M32" s="3">
        <v>9.4368450343608801E-2</v>
      </c>
      <c r="N32">
        <v>0.11316130310297</v>
      </c>
      <c r="O32">
        <v>9.4070248305797494E-2</v>
      </c>
      <c r="P32">
        <v>0.107342787086963</v>
      </c>
      <c r="Q32" s="8">
        <v>0.116616696119308</v>
      </c>
    </row>
    <row r="33" spans="1:17" x14ac:dyDescent="0.25">
      <c r="B33" s="105" t="s">
        <v>11</v>
      </c>
      <c r="C33" s="9">
        <f t="shared" ref="C33:Q33" si="0">AVERAGE(C18:C32)</f>
        <v>0.11081716890136363</v>
      </c>
      <c r="D33" s="1">
        <f t="shared" si="0"/>
        <v>0.11173779865105907</v>
      </c>
      <c r="E33" s="1">
        <f t="shared" si="0"/>
        <v>0.10749920432766248</v>
      </c>
      <c r="F33" s="1">
        <f t="shared" si="0"/>
        <v>0.10749920432766248</v>
      </c>
      <c r="G33" s="2">
        <f t="shared" si="0"/>
        <v>9.2098142206668579E-2</v>
      </c>
      <c r="H33" s="9">
        <f t="shared" si="0"/>
        <v>0.10621218880017579</v>
      </c>
      <c r="I33" s="1">
        <f t="shared" si="0"/>
        <v>9.1210881868997992E-2</v>
      </c>
      <c r="J33" s="1">
        <f t="shared" si="0"/>
        <v>9.0149572739998296E-2</v>
      </c>
      <c r="K33" s="1">
        <f t="shared" si="0"/>
        <v>9.6083106100558896E-2</v>
      </c>
      <c r="L33" s="2">
        <f t="shared" si="0"/>
        <v>0.10215413396557142</v>
      </c>
      <c r="M33" s="9">
        <f t="shared" si="0"/>
        <v>9.702722405393889E-2</v>
      </c>
      <c r="N33" s="1">
        <f t="shared" si="0"/>
        <v>0.1031306420763331</v>
      </c>
      <c r="O33" s="1">
        <f t="shared" si="0"/>
        <v>9.4417119522889295E-2</v>
      </c>
      <c r="P33" s="1">
        <f t="shared" si="0"/>
        <v>9.6457750101883968E-2</v>
      </c>
      <c r="Q33" s="2">
        <f t="shared" si="0"/>
        <v>9.7182958821455209E-2</v>
      </c>
    </row>
    <row r="34" spans="1:17" x14ac:dyDescent="0.25">
      <c r="B34" s="109" t="s">
        <v>12</v>
      </c>
      <c r="C34" s="3">
        <f t="shared" ref="C34:Q34" si="1">SQRT(AVERAGE(VAR(C27:C29),VAR(C24:C26),VAR(C21:C23),VAR(C18:C20),VAR(C30:C32)))</f>
        <v>2.374608257245623E-2</v>
      </c>
      <c r="D34" s="7">
        <f t="shared" si="1"/>
        <v>1.2202347466213742E-2</v>
      </c>
      <c r="E34" s="7">
        <f t="shared" si="1"/>
        <v>1.045512200711252E-2</v>
      </c>
      <c r="F34" s="7">
        <f t="shared" si="1"/>
        <v>1.045512200711252E-2</v>
      </c>
      <c r="G34" s="8">
        <f t="shared" si="1"/>
        <v>7.7854967494520094E-3</v>
      </c>
      <c r="H34" s="3">
        <f t="shared" si="1"/>
        <v>2.48883525269958E-2</v>
      </c>
      <c r="I34" s="7">
        <f t="shared" si="1"/>
        <v>1.2168866265085352E-2</v>
      </c>
      <c r="J34" s="7">
        <f t="shared" si="1"/>
        <v>9.2285082839409279E-3</v>
      </c>
      <c r="K34" s="7">
        <f t="shared" si="1"/>
        <v>7.8962368508218202E-3</v>
      </c>
      <c r="L34" s="8">
        <f t="shared" si="1"/>
        <v>6.1335538870207216E-3</v>
      </c>
      <c r="M34" s="3">
        <f t="shared" si="1"/>
        <v>8.6731671941829829E-3</v>
      </c>
      <c r="N34" s="7">
        <f t="shared" si="1"/>
        <v>1.8832265723877334E-2</v>
      </c>
      <c r="O34" s="7">
        <f t="shared" si="1"/>
        <v>7.0170724412927012E-3</v>
      </c>
      <c r="P34" s="7">
        <f t="shared" si="1"/>
        <v>1.1112806286276212E-2</v>
      </c>
      <c r="Q34" s="8">
        <f t="shared" si="1"/>
        <v>7.3331161961567425E-3</v>
      </c>
    </row>
    <row r="36" spans="1:17" x14ac:dyDescent="0.25">
      <c r="B36" s="23"/>
      <c r="C36" s="23"/>
      <c r="D36" s="24"/>
      <c r="E36" s="24"/>
      <c r="F36" s="2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25">
      <c r="B37" s="109" t="s">
        <v>10</v>
      </c>
      <c r="C37" s="18">
        <v>0.5</v>
      </c>
      <c r="D37" s="19">
        <v>0.05</v>
      </c>
      <c r="E37" s="19">
        <v>5.0000000000000001E-3</v>
      </c>
      <c r="F37" s="20">
        <v>5.0000000000000001E-4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25">
      <c r="A38" s="226" t="s">
        <v>0</v>
      </c>
      <c r="B38" s="110" t="s">
        <v>64</v>
      </c>
      <c r="C38" s="140"/>
      <c r="D38" s="92">
        <v>0.100208669900894</v>
      </c>
      <c r="E38" s="92">
        <v>9.5662668347358704E-2</v>
      </c>
      <c r="F38" s="143">
        <v>0.11723691225051799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227"/>
      <c r="B39" s="110" t="s">
        <v>64</v>
      </c>
      <c r="C39" s="140"/>
      <c r="D39" s="92">
        <v>0.118396393954753</v>
      </c>
      <c r="E39" s="92">
        <v>9.5683664083480793E-2</v>
      </c>
      <c r="F39" s="143">
        <v>0.11993783712387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25">
      <c r="A40" s="227"/>
      <c r="B40" s="110" t="s">
        <v>64</v>
      </c>
      <c r="C40" s="140"/>
      <c r="D40" s="92">
        <v>0.12776996195316301</v>
      </c>
      <c r="E40" s="92">
        <v>8.9786000549793202E-2</v>
      </c>
      <c r="F40" s="143">
        <v>7.7114343643188393E-2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25">
      <c r="A41" s="227"/>
      <c r="B41" s="124" t="s">
        <v>65</v>
      </c>
      <c r="C41" s="140"/>
      <c r="D41" s="92">
        <v>0.117985092103481</v>
      </c>
      <c r="E41" s="92">
        <v>5.9449754655361099E-2</v>
      </c>
      <c r="F41" s="143">
        <v>0.11664460599422399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25">
      <c r="A42" s="227"/>
      <c r="B42" s="110" t="s">
        <v>65</v>
      </c>
      <c r="C42" s="140"/>
      <c r="D42" s="92">
        <v>0.16361351311206801</v>
      </c>
      <c r="E42" s="92">
        <v>7.1140728890895802E-2</v>
      </c>
      <c r="F42" s="143">
        <v>0.132118329405784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25">
      <c r="A43" s="227"/>
      <c r="B43" s="112" t="s">
        <v>65</v>
      </c>
      <c r="C43" s="140"/>
      <c r="D43" s="92">
        <v>7.0023387670516898E-2</v>
      </c>
      <c r="E43" s="92">
        <v>9.2999733984470298E-2</v>
      </c>
      <c r="F43" s="143">
        <v>0.118721649050712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25">
      <c r="A44" s="227"/>
      <c r="B44" s="110" t="s">
        <v>61</v>
      </c>
      <c r="C44" s="140"/>
      <c r="D44" s="92">
        <v>0.13130503892898501</v>
      </c>
      <c r="E44" s="92">
        <v>0.120403632521629</v>
      </c>
      <c r="F44" s="143">
        <v>0.11439669132232599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25">
      <c r="A45" s="227"/>
      <c r="B45" s="110" t="s">
        <v>61</v>
      </c>
      <c r="C45" s="140"/>
      <c r="D45" s="92">
        <v>0.122425824403762</v>
      </c>
      <c r="E45" s="92">
        <v>0.110125228762626</v>
      </c>
      <c r="F45" s="143">
        <v>0.108538262546062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25">
      <c r="A46" s="227"/>
      <c r="B46" s="110" t="s">
        <v>61</v>
      </c>
      <c r="C46" s="140"/>
      <c r="D46" s="92">
        <v>0.101495206356048</v>
      </c>
      <c r="E46" s="92">
        <v>0.100118428468704</v>
      </c>
      <c r="F46" s="143">
        <v>0.12503072619438099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227"/>
      <c r="B47" s="124" t="s">
        <v>62</v>
      </c>
      <c r="C47" s="140"/>
      <c r="D47" s="92">
        <v>0.158702477812767</v>
      </c>
      <c r="E47" s="92">
        <v>0.15420894324779499</v>
      </c>
      <c r="F47" s="143">
        <v>0.187099814414978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227"/>
      <c r="B48" s="110" t="s">
        <v>62</v>
      </c>
      <c r="C48" s="140"/>
      <c r="D48" s="92">
        <v>0.140339881181716</v>
      </c>
      <c r="E48" s="92">
        <v>0.145552963018417</v>
      </c>
      <c r="F48" s="143">
        <v>0.16558258235454501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227"/>
      <c r="B49" s="112" t="s">
        <v>62</v>
      </c>
      <c r="C49" s="140"/>
      <c r="D49" s="92">
        <v>0.152589932084083</v>
      </c>
      <c r="E49" s="92">
        <v>0.13414108753204301</v>
      </c>
      <c r="F49" s="143">
        <v>0.177893996238708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25">
      <c r="A50" s="227"/>
      <c r="B50" s="110" t="s">
        <v>63</v>
      </c>
      <c r="C50" s="140"/>
      <c r="D50" s="92">
        <v>9.2654049396514795E-2</v>
      </c>
      <c r="E50" s="92">
        <v>8.4938615560531602E-2</v>
      </c>
      <c r="F50" s="143">
        <v>0.15104778110980899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25">
      <c r="A51" s="227"/>
      <c r="B51" s="110" t="s">
        <v>63</v>
      </c>
      <c r="C51" s="140"/>
      <c r="D51" s="92">
        <v>0.10687686502933499</v>
      </c>
      <c r="E51" s="92">
        <v>0.1455979347229</v>
      </c>
      <c r="F51" s="143">
        <v>0.16601374745368899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25">
      <c r="A52" s="228"/>
      <c r="B52" s="112" t="s">
        <v>63</v>
      </c>
      <c r="C52" s="145"/>
      <c r="D52" s="78">
        <v>0.100437864661216</v>
      </c>
      <c r="E52" s="92">
        <v>0.142641827464103</v>
      </c>
      <c r="F52" s="79">
        <v>0.145552992820739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25">
      <c r="B53" s="105" t="s">
        <v>11</v>
      </c>
      <c r="C53" s="23"/>
      <c r="D53" s="144">
        <f>AVERAGE(D38:D52)</f>
        <v>0.12032161056995352</v>
      </c>
      <c r="E53" s="144">
        <f>AVERAGE(E38:E52)</f>
        <v>0.10949674745400723</v>
      </c>
      <c r="F53" s="142">
        <f>AVERAGE(F38:F52)</f>
        <v>0.13486201812823553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B54" s="109" t="s">
        <v>12</v>
      </c>
      <c r="C54" s="18"/>
      <c r="D54" s="78">
        <f>SQRT(AVERAGE(VAR(D47:D49),VAR(D44:D46),VAR(D41:D43),VAR(D38:D40),VAR(D50:D52)))</f>
        <v>2.3490549608392048E-2</v>
      </c>
      <c r="E54" s="78">
        <f>SQRT(AVERAGE(VAR(E47:E49),VAR(E44:E46),VAR(E41:E43),VAR(E38:E40),VAR(E50:E52)))</f>
        <v>1.8305293678129893E-2</v>
      </c>
      <c r="F54" s="79">
        <f>SQRT(AVERAGE(VAR(F47:F49),VAR(F44:F46),VAR(F41:F43),VAR(F38:F40),VAR(F50:F52)))</f>
        <v>1.3742535203596808E-2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25">
      <c r="B55" s="14"/>
    </row>
    <row r="56" spans="1:17" x14ac:dyDescent="0.25">
      <c r="B56" s="122" t="s">
        <v>60</v>
      </c>
      <c r="C56" s="229" t="s">
        <v>21</v>
      </c>
      <c r="D56" s="230"/>
      <c r="E56" s="230"/>
      <c r="F56" s="229" t="s">
        <v>20</v>
      </c>
      <c r="G56" s="230"/>
      <c r="H56" s="231"/>
      <c r="I56" s="230" t="s">
        <v>22</v>
      </c>
      <c r="J56" s="230"/>
      <c r="K56" s="231"/>
    </row>
    <row r="57" spans="1:17" x14ac:dyDescent="0.25">
      <c r="B57" s="123" t="s">
        <v>10</v>
      </c>
      <c r="C57" s="18" t="s">
        <v>17</v>
      </c>
      <c r="D57" s="19" t="s">
        <v>18</v>
      </c>
      <c r="E57" s="19" t="s">
        <v>19</v>
      </c>
      <c r="F57" s="18" t="s">
        <v>17</v>
      </c>
      <c r="G57" s="19" t="s">
        <v>18</v>
      </c>
      <c r="H57" s="20" t="s">
        <v>19</v>
      </c>
      <c r="I57" s="19" t="s">
        <v>17</v>
      </c>
      <c r="J57" s="19" t="s">
        <v>18</v>
      </c>
      <c r="K57" s="20" t="s">
        <v>19</v>
      </c>
    </row>
    <row r="58" spans="1:17" x14ac:dyDescent="0.25">
      <c r="A58" s="226" t="s">
        <v>1</v>
      </c>
      <c r="B58" s="110" t="s">
        <v>64</v>
      </c>
      <c r="C58">
        <v>6.4151862086053002E-2</v>
      </c>
      <c r="D58">
        <v>0.102631068078539</v>
      </c>
      <c r="E58">
        <v>0.102583353080202</v>
      </c>
      <c r="F58" s="9">
        <v>9.6630897760000001E-2</v>
      </c>
      <c r="G58" s="1">
        <v>9.7372613656691698E-2</v>
      </c>
      <c r="H58">
        <v>8.8503767966231606E-2</v>
      </c>
      <c r="I58" s="9">
        <v>8.0598450758296497E-2</v>
      </c>
      <c r="J58" s="1">
        <v>8.0051599855917699E-2</v>
      </c>
      <c r="K58" s="2">
        <v>6.7637876974559002E-2</v>
      </c>
    </row>
    <row r="59" spans="1:17" x14ac:dyDescent="0.25">
      <c r="A59" s="227"/>
      <c r="B59" s="110" t="s">
        <v>64</v>
      </c>
      <c r="C59">
        <v>9.5915733533747993E-2</v>
      </c>
      <c r="D59">
        <v>9.4752215884906899E-2</v>
      </c>
      <c r="E59">
        <v>9.3014692813995797E-2</v>
      </c>
      <c r="F59" s="10">
        <v>9.7162818456492994E-2</v>
      </c>
      <c r="G59">
        <v>7.7571321490214604E-2</v>
      </c>
      <c r="H59">
        <v>7.1390456451131901E-2</v>
      </c>
      <c r="I59" s="10">
        <v>7.5941718466326205E-2</v>
      </c>
      <c r="J59">
        <v>9.11853775287014E-2</v>
      </c>
      <c r="K59" s="6">
        <v>8.0731695279476295E-2</v>
      </c>
    </row>
    <row r="60" spans="1:17" x14ac:dyDescent="0.25">
      <c r="A60" s="227"/>
      <c r="B60" s="110" t="s">
        <v>64</v>
      </c>
      <c r="C60">
        <v>8.1690487801155995E-2</v>
      </c>
      <c r="D60">
        <v>8.2499906143125995E-2</v>
      </c>
      <c r="E60">
        <v>7.4547291072079497E-2</v>
      </c>
      <c r="F60" s="10">
        <v>8.4939602670784306E-2</v>
      </c>
      <c r="G60">
        <v>6.6796782479140004E-2</v>
      </c>
      <c r="H60">
        <v>6.6648695395211496E-2</v>
      </c>
      <c r="I60" s="10">
        <v>6.4251874025661099E-2</v>
      </c>
      <c r="J60">
        <v>9.5416252233945703E-2</v>
      </c>
      <c r="K60" s="6">
        <v>0.100566683492034</v>
      </c>
    </row>
    <row r="61" spans="1:17" x14ac:dyDescent="0.25">
      <c r="A61" s="227"/>
      <c r="B61" s="124" t="s">
        <v>65</v>
      </c>
      <c r="C61">
        <v>5.6554822814684803E-2</v>
      </c>
      <c r="D61">
        <v>8.0755254045074998E-2</v>
      </c>
      <c r="E61">
        <v>0.105590805363126</v>
      </c>
      <c r="F61" s="10">
        <v>6.7603357866823394E-2</v>
      </c>
      <c r="G61">
        <v>7.1710020724600004E-2</v>
      </c>
      <c r="H61">
        <v>7.9836872373792694E-2</v>
      </c>
      <c r="I61" s="10">
        <v>8.0599411114471303E-2</v>
      </c>
      <c r="J61">
        <v>8.2734653736833294E-2</v>
      </c>
      <c r="K61" s="6">
        <v>0.103378411755025</v>
      </c>
    </row>
    <row r="62" spans="1:17" x14ac:dyDescent="0.25">
      <c r="A62" s="227"/>
      <c r="B62" s="110" t="s">
        <v>65</v>
      </c>
      <c r="C62">
        <v>6.72169793428187E-2</v>
      </c>
      <c r="D62">
        <v>8.8453128608809301E-2</v>
      </c>
      <c r="E62">
        <v>6.8185892665238904E-2</v>
      </c>
      <c r="F62" s="10">
        <v>8.1137062251210396E-2</v>
      </c>
      <c r="G62">
        <v>9.7024049785580296E-2</v>
      </c>
      <c r="H62">
        <v>8.7553305094932796E-2</v>
      </c>
      <c r="I62" s="10">
        <v>8.8057270581030703E-2</v>
      </c>
      <c r="J62">
        <v>7.8128450505225405E-2</v>
      </c>
      <c r="K62" s="6">
        <v>9.9133505749858006E-2</v>
      </c>
    </row>
    <row r="63" spans="1:17" x14ac:dyDescent="0.25">
      <c r="A63" s="227"/>
      <c r="B63" s="112" t="s">
        <v>65</v>
      </c>
      <c r="C63">
        <v>8.4647808757738599E-2</v>
      </c>
      <c r="D63">
        <v>7.9817817699492602E-2</v>
      </c>
      <c r="E63">
        <v>5.6645609769676301E-2</v>
      </c>
      <c r="F63" s="10">
        <v>7.3525677352549806E-2</v>
      </c>
      <c r="G63">
        <v>8.8858064000939499E-2</v>
      </c>
      <c r="H63">
        <v>0.102748630498273</v>
      </c>
      <c r="I63" s="10">
        <v>6.5179939741678905E-2</v>
      </c>
      <c r="J63">
        <v>8.88690255494409E-2</v>
      </c>
      <c r="K63" s="6">
        <v>0.106016847244016</v>
      </c>
    </row>
    <row r="64" spans="1:17" x14ac:dyDescent="0.25">
      <c r="A64" s="227"/>
      <c r="B64" s="110" t="s">
        <v>61</v>
      </c>
      <c r="C64">
        <v>7.4773870918027202E-2</v>
      </c>
      <c r="D64">
        <v>8.6090118552482997E-2</v>
      </c>
      <c r="E64">
        <v>0.102144678340276</v>
      </c>
      <c r="F64" s="10">
        <v>9.6031814844608696E-2</v>
      </c>
      <c r="G64">
        <v>0.123518392205595</v>
      </c>
      <c r="H64">
        <v>0.16335941016059699</v>
      </c>
      <c r="I64" s="10">
        <v>0.10295455277814</v>
      </c>
      <c r="J64">
        <v>0.14030562875102601</v>
      </c>
      <c r="K64" s="6">
        <v>9.0669842668938197E-2</v>
      </c>
    </row>
    <row r="65" spans="1:11" x14ac:dyDescent="0.25">
      <c r="A65" s="227"/>
      <c r="B65" s="110" t="s">
        <v>61</v>
      </c>
      <c r="C65">
        <v>0.101066596044705</v>
      </c>
      <c r="D65">
        <v>9.1687414604937595E-2</v>
      </c>
      <c r="E65">
        <v>9.1470316348678804E-2</v>
      </c>
      <c r="F65" s="10">
        <v>0.104964666177761</v>
      </c>
      <c r="G65">
        <v>0.12370770947524901</v>
      </c>
      <c r="H65">
        <v>0.108341218787649</v>
      </c>
      <c r="I65" s="10">
        <v>9.1867376781894994E-2</v>
      </c>
      <c r="J65">
        <v>0.17018391761864901</v>
      </c>
      <c r="K65" s="6">
        <v>0.13196302568898499</v>
      </c>
    </row>
    <row r="66" spans="1:11" x14ac:dyDescent="0.25">
      <c r="A66" s="227"/>
      <c r="B66" s="110" t="s">
        <v>61</v>
      </c>
      <c r="C66">
        <v>8.7456000825529595E-2</v>
      </c>
      <c r="D66">
        <v>9.2123053502820601E-2</v>
      </c>
      <c r="E66">
        <v>0.11543254593265199</v>
      </c>
      <c r="F66" s="10">
        <v>8.3776027272614698E-2</v>
      </c>
      <c r="G66">
        <v>0.11425990724070199</v>
      </c>
      <c r="H66">
        <v>9.3157110450870301E-2</v>
      </c>
      <c r="I66" s="10">
        <v>7.6618362148615005E-2</v>
      </c>
      <c r="J66">
        <v>0.14550348791780701</v>
      </c>
      <c r="K66" s="6">
        <v>0.103284125308139</v>
      </c>
    </row>
    <row r="67" spans="1:11" x14ac:dyDescent="0.25">
      <c r="A67" s="227"/>
      <c r="B67" s="124" t="s">
        <v>62</v>
      </c>
      <c r="C67">
        <v>0.10427255304532</v>
      </c>
      <c r="D67">
        <v>0.14537127403035</v>
      </c>
      <c r="E67">
        <v>0.134184128624841</v>
      </c>
      <c r="F67" s="10">
        <v>0.12129705884625799</v>
      </c>
      <c r="G67">
        <v>0.14819236770258401</v>
      </c>
      <c r="H67">
        <v>0.13317432461736001</v>
      </c>
      <c r="I67" s="10">
        <v>0.131203407619194</v>
      </c>
      <c r="J67">
        <v>0.18973395577336999</v>
      </c>
      <c r="K67" s="6">
        <v>0.226414446325268</v>
      </c>
    </row>
    <row r="68" spans="1:11" x14ac:dyDescent="0.25">
      <c r="A68" s="227"/>
      <c r="B68" s="110" t="s">
        <v>62</v>
      </c>
      <c r="C68">
        <v>0.131406795083232</v>
      </c>
      <c r="D68">
        <v>0.14656914208254801</v>
      </c>
      <c r="E68">
        <v>0.13945878107076801</v>
      </c>
      <c r="F68" s="10">
        <v>0.102689118135015</v>
      </c>
      <c r="G68">
        <v>0.157755490573562</v>
      </c>
      <c r="H68">
        <v>0.139049158276495</v>
      </c>
      <c r="I68" s="10">
        <v>0.13939876117683001</v>
      </c>
      <c r="J68">
        <v>0.18779734978533899</v>
      </c>
      <c r="K68" s="6">
        <v>0.183717073746823</v>
      </c>
    </row>
    <row r="69" spans="1:11" x14ac:dyDescent="0.25">
      <c r="A69" s="227"/>
      <c r="B69" s="112" t="s">
        <v>62</v>
      </c>
      <c r="C69">
        <v>0.114533562902753</v>
      </c>
      <c r="D69">
        <v>0.19311208656275899</v>
      </c>
      <c r="E69">
        <v>0.123160881946313</v>
      </c>
      <c r="F69" s="10">
        <v>0.13711025361684301</v>
      </c>
      <c r="G69">
        <v>0.14892495303563</v>
      </c>
      <c r="H69">
        <v>0.14971964500152901</v>
      </c>
      <c r="I69" s="10">
        <v>0.16255802017759399</v>
      </c>
      <c r="J69">
        <v>0.18077424425705199</v>
      </c>
      <c r="K69" s="6">
        <v>0.19468375322252501</v>
      </c>
    </row>
    <row r="70" spans="1:11" x14ac:dyDescent="0.25">
      <c r="A70" s="227"/>
      <c r="B70" s="110" t="s">
        <v>63</v>
      </c>
      <c r="C70">
        <v>8.4782127801499005E-2</v>
      </c>
      <c r="D70">
        <v>0.134953789466186</v>
      </c>
      <c r="E70">
        <v>0.12322584533004299</v>
      </c>
      <c r="F70" s="10">
        <v>9.3859786134513901E-2</v>
      </c>
      <c r="G70">
        <v>0.142632381098005</v>
      </c>
      <c r="H70">
        <v>0.130305438965576</v>
      </c>
      <c r="I70" s="10">
        <v>8.7413688162938E-2</v>
      </c>
      <c r="J70">
        <v>0.14724534971877301</v>
      </c>
      <c r="K70" s="6">
        <v>0.178607066109426</v>
      </c>
    </row>
    <row r="71" spans="1:11" x14ac:dyDescent="0.25">
      <c r="A71" s="227"/>
      <c r="B71" s="110" t="s">
        <v>63</v>
      </c>
      <c r="C71">
        <v>9.4700982900302197E-2</v>
      </c>
      <c r="D71">
        <v>0.13863773490772799</v>
      </c>
      <c r="E71">
        <v>9.8478542283538195E-2</v>
      </c>
      <c r="F71" s="10">
        <v>9.9402798728582001E-2</v>
      </c>
      <c r="G71">
        <v>0.113022466992001</v>
      </c>
      <c r="H71">
        <v>8.9112612823206705E-2</v>
      </c>
      <c r="I71" s="10">
        <v>0.10769594376347</v>
      </c>
      <c r="J71">
        <v>0.12585010531653401</v>
      </c>
      <c r="K71" s="6">
        <v>0.152734572099614</v>
      </c>
    </row>
    <row r="72" spans="1:11" x14ac:dyDescent="0.25">
      <c r="A72" s="228"/>
      <c r="B72" s="112" t="s">
        <v>63</v>
      </c>
      <c r="C72">
        <v>8.8105484457550204E-2</v>
      </c>
      <c r="D72">
        <v>0.11811405635726401</v>
      </c>
      <c r="E72">
        <v>0.10998315176533301</v>
      </c>
      <c r="F72" s="3">
        <v>0.108802507318633</v>
      </c>
      <c r="G72" s="7">
        <v>0.136506679397323</v>
      </c>
      <c r="H72">
        <v>0.113322897267401</v>
      </c>
      <c r="I72" s="3">
        <v>0.108701264696379</v>
      </c>
      <c r="J72" s="7">
        <v>0.14351055901852899</v>
      </c>
      <c r="K72" s="8">
        <v>0.17984478932077</v>
      </c>
    </row>
    <row r="73" spans="1:11" x14ac:dyDescent="0.25">
      <c r="B73" s="105" t="s">
        <v>11</v>
      </c>
      <c r="C73" s="9">
        <f>AVERAGE(C58:C72)</f>
        <v>8.8751711221007848E-2</v>
      </c>
      <c r="D73" s="1">
        <f t="shared" ref="D73:K73" si="2">AVERAGE(D58:D72)</f>
        <v>0.11170453736846833</v>
      </c>
      <c r="E73" s="1">
        <f t="shared" si="2"/>
        <v>0.10254043442711742</v>
      </c>
      <c r="F73" s="9">
        <f t="shared" si="2"/>
        <v>9.6595563162179321E-2</v>
      </c>
      <c r="G73" s="1">
        <f t="shared" si="2"/>
        <v>0.11385687999052115</v>
      </c>
      <c r="H73" s="2">
        <f t="shared" si="2"/>
        <v>0.1077482362753505</v>
      </c>
      <c r="I73" s="1">
        <f t="shared" si="2"/>
        <v>9.7536002799501309E-2</v>
      </c>
      <c r="J73" s="1">
        <f t="shared" si="2"/>
        <v>0.12981933050447622</v>
      </c>
      <c r="K73" s="2">
        <f t="shared" si="2"/>
        <v>0.13329224766569708</v>
      </c>
    </row>
    <row r="74" spans="1:11" x14ac:dyDescent="0.25">
      <c r="B74" s="109" t="s">
        <v>12</v>
      </c>
      <c r="C74" s="3">
        <f>SQRT(AVERAGE(VAR(C67:C69),VAR(C64:C66),VAR(C61:C63),VAR(C58:C60),VAR(C70:C72)))</f>
        <v>1.2964333473695347E-2</v>
      </c>
      <c r="D74" s="7">
        <f t="shared" ref="D74:K74" si="3">SQRT(AVERAGE(VAR(D67:D69),VAR(D64:D66),VAR(D61:D63),VAR(D58:D60),VAR(D70:D72)))</f>
        <v>1.4124818283060087E-2</v>
      </c>
      <c r="E74" s="7">
        <f t="shared" si="3"/>
        <v>1.5648610217138561E-2</v>
      </c>
      <c r="F74" s="3">
        <f t="shared" si="3"/>
        <v>1.0590868218381759E-2</v>
      </c>
      <c r="G74" s="7">
        <f t="shared" si="3"/>
        <v>1.190989267563464E-2</v>
      </c>
      <c r="H74" s="8">
        <f t="shared" si="3"/>
        <v>2.0646080622372741E-2</v>
      </c>
      <c r="I74" s="7">
        <f t="shared" si="3"/>
        <v>1.257447332236206E-2</v>
      </c>
      <c r="J74" s="7">
        <f t="shared" si="3"/>
        <v>9.9965703728698511E-3</v>
      </c>
      <c r="K74" s="8">
        <f t="shared" si="3"/>
        <v>1.7092221292847584E-2</v>
      </c>
    </row>
    <row r="76" spans="1:11" ht="17.399999999999999" x14ac:dyDescent="0.3">
      <c r="B76" s="177" t="s">
        <v>126</v>
      </c>
    </row>
    <row r="77" spans="1:11" ht="17.399999999999999" x14ac:dyDescent="0.3">
      <c r="B77" s="177"/>
    </row>
    <row r="78" spans="1:11" x14ac:dyDescent="0.25">
      <c r="C78" s="12" t="s">
        <v>42</v>
      </c>
      <c r="D78" s="12" t="s">
        <v>0</v>
      </c>
      <c r="E78" s="12" t="s">
        <v>1</v>
      </c>
    </row>
    <row r="79" spans="1:11" x14ac:dyDescent="0.25">
      <c r="B79" s="23" t="s">
        <v>23</v>
      </c>
      <c r="C79" s="9" t="s">
        <v>24</v>
      </c>
      <c r="D79" s="1"/>
      <c r="E79" s="2">
        <v>0.1</v>
      </c>
    </row>
    <row r="80" spans="1:11" x14ac:dyDescent="0.25">
      <c r="B80" s="18" t="s">
        <v>10</v>
      </c>
      <c r="C80" s="3">
        <v>1E-4</v>
      </c>
      <c r="D80" s="7">
        <v>5.0000000000000001E-3</v>
      </c>
      <c r="E80" s="8" t="s">
        <v>17</v>
      </c>
    </row>
    <row r="81" spans="2:5" x14ac:dyDescent="0.25">
      <c r="B81" s="139" t="s">
        <v>64</v>
      </c>
      <c r="C81" s="28">
        <v>0.78222632408142001</v>
      </c>
      <c r="D81" s="65">
        <v>0.93791186809539795</v>
      </c>
      <c r="E81" s="61">
        <v>0.91451462779682502</v>
      </c>
    </row>
    <row r="82" spans="2:5" x14ac:dyDescent="0.25">
      <c r="B82" s="146" t="s">
        <v>64</v>
      </c>
      <c r="C82" s="30">
        <v>0.91874301433563199</v>
      </c>
      <c r="D82" s="26">
        <v>0.95921283960342396</v>
      </c>
      <c r="E82" s="62">
        <v>0.98476941214341696</v>
      </c>
    </row>
    <row r="83" spans="2:5" x14ac:dyDescent="0.25">
      <c r="B83" s="146" t="s">
        <v>64</v>
      </c>
      <c r="C83" s="30">
        <v>0.80131971836089999</v>
      </c>
      <c r="D83" s="26">
        <v>0.58079528808593694</v>
      </c>
      <c r="E83" s="62">
        <v>0.77179144477171202</v>
      </c>
    </row>
    <row r="84" spans="2:5" x14ac:dyDescent="0.25">
      <c r="B84" s="146" t="s">
        <v>64</v>
      </c>
      <c r="C84" s="30">
        <v>0.79147219657897905</v>
      </c>
      <c r="D84" s="26">
        <v>1.05998075008392</v>
      </c>
      <c r="E84" s="62">
        <v>0.65127375157225997</v>
      </c>
    </row>
    <row r="85" spans="2:5" x14ac:dyDescent="0.25">
      <c r="B85" s="146" t="s">
        <v>64</v>
      </c>
      <c r="C85" s="30">
        <v>0.84854573011398304</v>
      </c>
      <c r="D85" s="26">
        <v>0.94145840406417802</v>
      </c>
      <c r="E85" s="62">
        <v>0.70892576086223902</v>
      </c>
    </row>
    <row r="86" spans="2:5" x14ac:dyDescent="0.25">
      <c r="B86" s="146" t="s">
        <v>64</v>
      </c>
      <c r="C86" s="30">
        <v>0.80950266122817904</v>
      </c>
      <c r="D86" s="26">
        <v>1.4346773624420099</v>
      </c>
      <c r="E86" s="62">
        <v>0.86010761640821998</v>
      </c>
    </row>
    <row r="87" spans="2:5" x14ac:dyDescent="0.25">
      <c r="B87" s="146" t="s">
        <v>64</v>
      </c>
      <c r="C87" s="30">
        <v>0.87072896957397405</v>
      </c>
      <c r="D87" s="26">
        <v>1.11213755607604</v>
      </c>
      <c r="E87" s="62">
        <v>0.97625366735014496</v>
      </c>
    </row>
    <row r="88" spans="2:5" x14ac:dyDescent="0.25">
      <c r="B88" s="146" t="s">
        <v>64</v>
      </c>
      <c r="C88" s="30">
        <v>0.91071772575378396</v>
      </c>
      <c r="D88" s="26">
        <v>1.1663742065429601</v>
      </c>
      <c r="E88" s="62">
        <v>0.67590609002826296</v>
      </c>
    </row>
    <row r="89" spans="2:5" x14ac:dyDescent="0.25">
      <c r="B89" s="146" t="s">
        <v>64</v>
      </c>
      <c r="C89" s="30">
        <v>0.860290586948394</v>
      </c>
      <c r="D89" s="26">
        <v>1.4200742244720399</v>
      </c>
      <c r="E89" s="62">
        <v>0.64739548343185505</v>
      </c>
    </row>
    <row r="90" spans="2:5" x14ac:dyDescent="0.25">
      <c r="B90" s="146" t="s">
        <v>64</v>
      </c>
      <c r="C90" s="27">
        <v>0.85594969987869196</v>
      </c>
      <c r="D90" s="63">
        <v>1.1368058919906601</v>
      </c>
      <c r="E90" s="64">
        <v>1.1098998339652699</v>
      </c>
    </row>
    <row r="91" spans="2:5" x14ac:dyDescent="0.25">
      <c r="B91" s="139" t="s">
        <v>65</v>
      </c>
      <c r="C91" s="28">
        <v>1.02461814880371</v>
      </c>
      <c r="D91" s="65">
        <v>1.6215398311614899</v>
      </c>
      <c r="E91" s="61">
        <v>0.92350166934684796</v>
      </c>
    </row>
    <row r="92" spans="2:5" x14ac:dyDescent="0.25">
      <c r="B92" s="146" t="s">
        <v>65</v>
      </c>
      <c r="C92" s="30">
        <v>1.25829482078552</v>
      </c>
      <c r="D92" s="26">
        <v>1.3003442287445</v>
      </c>
      <c r="E92" s="62">
        <v>0.98748175181953701</v>
      </c>
    </row>
    <row r="93" spans="2:5" x14ac:dyDescent="0.25">
      <c r="B93" s="146" t="s">
        <v>65</v>
      </c>
      <c r="C93" s="30">
        <v>0.94967204332351596</v>
      </c>
      <c r="D93" s="26">
        <v>1.1920816898345901</v>
      </c>
      <c r="E93" s="62">
        <v>1.0289586666135799</v>
      </c>
    </row>
    <row r="94" spans="2:5" x14ac:dyDescent="0.25">
      <c r="B94" s="146" t="s">
        <v>65</v>
      </c>
      <c r="C94" s="30">
        <v>1.2440893650054901</v>
      </c>
      <c r="D94" s="26">
        <v>1.7447417974471999</v>
      </c>
      <c r="E94" s="62">
        <v>1.1160872186251301</v>
      </c>
    </row>
    <row r="95" spans="2:5" x14ac:dyDescent="0.25">
      <c r="B95" s="146" t="s">
        <v>65</v>
      </c>
      <c r="C95" s="30">
        <v>1.1521357297897299</v>
      </c>
      <c r="D95" s="26">
        <v>1.3430637121200499</v>
      </c>
      <c r="E95" s="62">
        <v>1.08301712785027</v>
      </c>
    </row>
    <row r="96" spans="2:5" x14ac:dyDescent="0.25">
      <c r="B96" s="146" t="s">
        <v>65</v>
      </c>
      <c r="C96" s="30">
        <v>1.2623667716979901</v>
      </c>
      <c r="D96" s="26">
        <v>1.5637458562850901</v>
      </c>
      <c r="E96" s="62">
        <v>0.96256103013986605</v>
      </c>
    </row>
    <row r="97" spans="2:5" x14ac:dyDescent="0.25">
      <c r="B97" s="146" t="s">
        <v>65</v>
      </c>
      <c r="C97" s="30">
        <v>1.06704437732696</v>
      </c>
      <c r="D97" s="26">
        <v>1.31620573997497</v>
      </c>
      <c r="E97" s="62">
        <v>0.86507075781985399</v>
      </c>
    </row>
    <row r="98" spans="2:5" x14ac:dyDescent="0.25">
      <c r="B98" s="146" t="s">
        <v>65</v>
      </c>
      <c r="C98" s="30">
        <v>1.24912917613983</v>
      </c>
      <c r="D98" s="26">
        <v>1.5142226219177199</v>
      </c>
      <c r="E98" s="62">
        <v>1.00034848736459</v>
      </c>
    </row>
    <row r="99" spans="2:5" x14ac:dyDescent="0.25">
      <c r="B99" s="146" t="s">
        <v>65</v>
      </c>
      <c r="C99" s="30">
        <v>1.2017520666122401</v>
      </c>
      <c r="D99" s="26">
        <v>1.5354877710342401</v>
      </c>
      <c r="E99" s="62">
        <v>0.76928522113393005</v>
      </c>
    </row>
    <row r="100" spans="2:5" x14ac:dyDescent="0.25">
      <c r="B100" s="22" t="s">
        <v>65</v>
      </c>
      <c r="C100" s="27">
        <v>0.85703843832015902</v>
      </c>
      <c r="D100" s="63">
        <v>1.57829737663269</v>
      </c>
      <c r="E100" s="64">
        <v>0.88206858265838395</v>
      </c>
    </row>
    <row r="101" spans="2:5" x14ac:dyDescent="0.25">
      <c r="B101" s="146" t="s">
        <v>61</v>
      </c>
      <c r="C101" s="28">
        <v>0.79208773374557495</v>
      </c>
      <c r="D101" s="65">
        <v>1.07009088993072</v>
      </c>
      <c r="E101" s="61">
        <v>1.0410193116393001</v>
      </c>
    </row>
    <row r="102" spans="2:5" x14ac:dyDescent="0.25">
      <c r="B102" s="146" t="s">
        <v>61</v>
      </c>
      <c r="C102" s="30">
        <v>0.69179117679595903</v>
      </c>
      <c r="D102" s="26">
        <v>1.14233314990997</v>
      </c>
      <c r="E102" s="62">
        <v>1.3508673853470401</v>
      </c>
    </row>
    <row r="103" spans="2:5" x14ac:dyDescent="0.25">
      <c r="B103" s="146" t="s">
        <v>61</v>
      </c>
      <c r="C103" s="30">
        <v>0.89458018541336004</v>
      </c>
      <c r="D103" s="26">
        <v>1.1023819446563701</v>
      </c>
      <c r="E103" s="62">
        <v>1.2717400099485501</v>
      </c>
    </row>
    <row r="104" spans="2:5" x14ac:dyDescent="0.25">
      <c r="B104" s="146" t="s">
        <v>61</v>
      </c>
      <c r="C104" s="30">
        <v>0.97131520509719804</v>
      </c>
      <c r="D104" s="26">
        <v>1.4422625303268399</v>
      </c>
      <c r="E104" s="62">
        <v>1.2778498004246699</v>
      </c>
    </row>
    <row r="105" spans="2:5" x14ac:dyDescent="0.25">
      <c r="B105" s="146" t="s">
        <v>61</v>
      </c>
      <c r="C105" s="30">
        <v>0.88397186994552601</v>
      </c>
      <c r="D105" s="26">
        <v>1.48149609565734</v>
      </c>
      <c r="E105" s="62">
        <v>1.05619864362181</v>
      </c>
    </row>
    <row r="106" spans="2:5" x14ac:dyDescent="0.25">
      <c r="B106" s="146" t="s">
        <v>61</v>
      </c>
      <c r="C106" s="30">
        <v>0.92989939451217596</v>
      </c>
      <c r="D106" s="26">
        <v>1.00804042816162</v>
      </c>
      <c r="E106" s="62">
        <v>1.3169008838493199</v>
      </c>
    </row>
    <row r="107" spans="2:5" x14ac:dyDescent="0.25">
      <c r="B107" s="146" t="s">
        <v>61</v>
      </c>
      <c r="C107" s="30">
        <v>0.89500749111175504</v>
      </c>
      <c r="D107" s="26">
        <v>1.14986991882324</v>
      </c>
      <c r="E107" s="62">
        <v>1.2486378701440899</v>
      </c>
    </row>
    <row r="108" spans="2:5" x14ac:dyDescent="0.25">
      <c r="B108" s="146" t="s">
        <v>61</v>
      </c>
      <c r="C108" s="30">
        <v>0.77271455526351895</v>
      </c>
      <c r="D108" s="26">
        <v>1.60254549980163</v>
      </c>
      <c r="E108" s="62">
        <v>1.3035391441295301</v>
      </c>
    </row>
    <row r="109" spans="2:5" x14ac:dyDescent="0.25">
      <c r="B109" s="146" t="s">
        <v>61</v>
      </c>
      <c r="C109" s="30">
        <v>1.3121212720870901</v>
      </c>
      <c r="D109" s="26">
        <v>1.1917581558227499</v>
      </c>
      <c r="E109" s="62">
        <v>1.4066793646142599</v>
      </c>
    </row>
    <row r="110" spans="2:5" x14ac:dyDescent="0.25">
      <c r="B110" s="146" t="s">
        <v>61</v>
      </c>
      <c r="C110" s="27">
        <v>0.81417536735534601</v>
      </c>
      <c r="D110" s="63">
        <v>1.3070672750473</v>
      </c>
      <c r="E110" s="64">
        <v>1.1409669988490301</v>
      </c>
    </row>
    <row r="111" spans="2:5" x14ac:dyDescent="0.25">
      <c r="B111" s="139" t="s">
        <v>62</v>
      </c>
      <c r="C111" s="28">
        <v>0.62139034271240201</v>
      </c>
      <c r="D111" s="65">
        <v>1.4562504291534399</v>
      </c>
      <c r="E111" s="61">
        <v>1.4167640917962701</v>
      </c>
    </row>
    <row r="112" spans="2:5" x14ac:dyDescent="0.25">
      <c r="B112" s="146" t="s">
        <v>62</v>
      </c>
      <c r="C112" s="30">
        <v>0.95637673139572099</v>
      </c>
      <c r="D112" s="26">
        <v>1.4638038873672401</v>
      </c>
      <c r="E112" s="62">
        <v>1.6961146639078299</v>
      </c>
    </row>
    <row r="113" spans="2:5" x14ac:dyDescent="0.25">
      <c r="B113" s="146" t="s">
        <v>62</v>
      </c>
      <c r="C113" s="30">
        <v>1.01829993724823</v>
      </c>
      <c r="D113" s="26">
        <v>1.3895233869552599</v>
      </c>
      <c r="E113" s="62">
        <v>1.1903547412254201</v>
      </c>
    </row>
    <row r="114" spans="2:5" x14ac:dyDescent="0.25">
      <c r="B114" s="146" t="s">
        <v>62</v>
      </c>
      <c r="C114" s="30">
        <v>0.97127044200897195</v>
      </c>
      <c r="D114" s="26">
        <v>1.51408326625823</v>
      </c>
      <c r="E114" s="62">
        <v>1.33336310292551</v>
      </c>
    </row>
    <row r="115" spans="2:5" x14ac:dyDescent="0.25">
      <c r="B115" s="146" t="s">
        <v>62</v>
      </c>
      <c r="C115" s="30">
        <v>0.72566473484039296</v>
      </c>
      <c r="D115" s="26">
        <v>1.4026582241058301</v>
      </c>
      <c r="E115" s="62">
        <v>1.50805685484471</v>
      </c>
    </row>
    <row r="116" spans="2:5" x14ac:dyDescent="0.25">
      <c r="B116" s="146" t="s">
        <v>62</v>
      </c>
      <c r="C116" s="30">
        <v>0.92540216445922796</v>
      </c>
      <c r="D116" s="26">
        <v>1.14765405654907</v>
      </c>
      <c r="E116" s="62">
        <v>1.4666463555295599</v>
      </c>
    </row>
    <row r="117" spans="2:5" x14ac:dyDescent="0.25">
      <c r="B117" s="146" t="s">
        <v>62</v>
      </c>
      <c r="C117" s="30">
        <v>0.76266360282897905</v>
      </c>
      <c r="D117" s="26">
        <v>0.85571074485778797</v>
      </c>
      <c r="E117" s="62">
        <v>1.55171781583394</v>
      </c>
    </row>
    <row r="118" spans="2:5" x14ac:dyDescent="0.25">
      <c r="B118" s="146" t="s">
        <v>62</v>
      </c>
      <c r="C118" s="30">
        <v>0.99540835618972701</v>
      </c>
      <c r="D118" s="26">
        <v>1.4510759115219101</v>
      </c>
      <c r="E118" s="62">
        <v>1.61179969162659</v>
      </c>
    </row>
    <row r="119" spans="2:5" x14ac:dyDescent="0.25">
      <c r="B119" s="146" t="s">
        <v>62</v>
      </c>
      <c r="C119" s="30">
        <v>1.04752874374389</v>
      </c>
      <c r="D119" s="26">
        <v>1.57159495353698</v>
      </c>
      <c r="E119" s="62">
        <v>1.30834296790704</v>
      </c>
    </row>
    <row r="120" spans="2:5" x14ac:dyDescent="0.25">
      <c r="B120" s="22" t="s">
        <v>62</v>
      </c>
      <c r="C120" s="27">
        <v>0.97380399703979403</v>
      </c>
      <c r="D120" s="63">
        <v>1.56299996376037</v>
      </c>
      <c r="E120" s="64">
        <v>1.1130775033782101</v>
      </c>
    </row>
    <row r="121" spans="2:5" x14ac:dyDescent="0.25">
      <c r="B121" s="146" t="s">
        <v>63</v>
      </c>
      <c r="C121" s="28">
        <v>1.00236976146698</v>
      </c>
      <c r="D121" s="65">
        <v>1.2763037681579501</v>
      </c>
      <c r="E121" s="61">
        <v>1.0144352601703599</v>
      </c>
    </row>
    <row r="122" spans="2:5" x14ac:dyDescent="0.25">
      <c r="B122" s="146" t="s">
        <v>63</v>
      </c>
      <c r="C122" s="30">
        <v>0.91147506237029996</v>
      </c>
      <c r="D122" s="26">
        <v>0.91248595714569003</v>
      </c>
      <c r="E122" s="62">
        <v>0.81428800353211495</v>
      </c>
    </row>
    <row r="123" spans="2:5" x14ac:dyDescent="0.25">
      <c r="B123" s="146" t="s">
        <v>63</v>
      </c>
      <c r="C123" s="30">
        <v>0.90281349420547397</v>
      </c>
      <c r="D123" s="26">
        <v>0.93214595317840498</v>
      </c>
      <c r="E123" s="62">
        <v>0.74926964960650899</v>
      </c>
    </row>
    <row r="124" spans="2:5" x14ac:dyDescent="0.25">
      <c r="B124" s="146" t="s">
        <v>63</v>
      </c>
      <c r="C124" s="30">
        <v>1.1111598014831501</v>
      </c>
      <c r="D124" s="26">
        <v>1.2705825567245399</v>
      </c>
      <c r="E124" s="62">
        <v>0.53967239366513697</v>
      </c>
    </row>
    <row r="125" spans="2:5" x14ac:dyDescent="0.25">
      <c r="B125" s="146" t="s">
        <v>63</v>
      </c>
      <c r="C125" s="30">
        <v>0.91690874099731401</v>
      </c>
      <c r="D125" s="26">
        <v>0.85001677274703902</v>
      </c>
      <c r="E125" s="62">
        <v>0.61308653247811495</v>
      </c>
    </row>
    <row r="126" spans="2:5" x14ac:dyDescent="0.25">
      <c r="B126" s="146" t="s">
        <v>63</v>
      </c>
      <c r="C126" s="30">
        <v>0.82177096605300903</v>
      </c>
      <c r="D126" s="26">
        <v>1.10083651542663</v>
      </c>
      <c r="E126" s="62">
        <v>0.51426901151794102</v>
      </c>
    </row>
    <row r="127" spans="2:5" x14ac:dyDescent="0.25">
      <c r="B127" s="146" t="s">
        <v>63</v>
      </c>
      <c r="C127" s="30">
        <v>0.83195251226425104</v>
      </c>
      <c r="D127" s="26">
        <v>0.75214266777038497</v>
      </c>
      <c r="E127" s="62">
        <v>0.63267282466946895</v>
      </c>
    </row>
    <row r="128" spans="2:5" x14ac:dyDescent="0.25">
      <c r="B128" s="146" t="s">
        <v>63</v>
      </c>
      <c r="C128" s="30">
        <v>1.1640818119048999</v>
      </c>
      <c r="D128" s="26">
        <v>1.0959322452545099</v>
      </c>
      <c r="E128" s="62">
        <v>0.72149909087822495</v>
      </c>
    </row>
    <row r="129" spans="2:5" x14ac:dyDescent="0.25">
      <c r="B129" s="146" t="s">
        <v>63</v>
      </c>
      <c r="C129" s="30">
        <v>0.90164774656295699</v>
      </c>
      <c r="D129" s="26">
        <v>0.72064226865768399</v>
      </c>
      <c r="E129" s="62">
        <v>0.79082976311710496</v>
      </c>
    </row>
    <row r="130" spans="2:5" x14ac:dyDescent="0.25">
      <c r="B130" s="22" t="s">
        <v>63</v>
      </c>
      <c r="C130" s="27">
        <v>1.0598504543304399</v>
      </c>
      <c r="D130" s="63">
        <v>0.98229765892028797</v>
      </c>
      <c r="E130" s="64">
        <v>0.64067531181577897</v>
      </c>
    </row>
    <row r="131" spans="2:5" x14ac:dyDescent="0.25">
      <c r="B131" s="105" t="s">
        <v>11</v>
      </c>
      <c r="C131" s="28">
        <f>AVERAGE(C81:C130)</f>
        <v>0.94590282440185403</v>
      </c>
      <c r="D131" s="65">
        <f>AVERAGE(D81:D130)</f>
        <v>1.2333149218559227</v>
      </c>
      <c r="E131" s="61">
        <f>AVERAGE(E81:E130)</f>
        <v>1.0312110648939123</v>
      </c>
    </row>
    <row r="132" spans="2:5" x14ac:dyDescent="0.25">
      <c r="B132" s="109" t="s">
        <v>12</v>
      </c>
      <c r="C132" s="27">
        <f>SQRT(AVERAGE(VAR(C111:C120),VAR(C101:C110),VAR(C91:C100),VAR(C81:C90),VAR(C121:C130)))</f>
        <v>0.13104462413092882</v>
      </c>
      <c r="D132" s="63">
        <f>SQRT(AVERAGE(VAR(D111:D120),VAR(D101:D110),VAR(D91:D100),VAR(D81:D90),VAR(D121:D130)))</f>
        <v>0.20876014811599608</v>
      </c>
      <c r="E132" s="64">
        <f>SQRT(AVERAGE(VAR(E111:E120),VAR(E101:E110),VAR(E91:E100),VAR(E81:E90),VAR(E121:E130)))</f>
        <v>0.14756739533453395</v>
      </c>
    </row>
    <row r="133" spans="2:5" x14ac:dyDescent="0.25">
      <c r="B133" s="147" t="s">
        <v>59</v>
      </c>
      <c r="C133" s="173">
        <f>_xlfn.CONFIDENCE.NORM(0.05, C132, 50)</f>
        <v>3.6323049148704059E-2</v>
      </c>
      <c r="D133" s="174">
        <f>_xlfn.CONFIDENCE.NORM(0.05, D132, 50)</f>
        <v>5.7864297529152814E-2</v>
      </c>
      <c r="E133" s="175">
        <f>_xlfn.CONFIDENCE.NORM(0.05, E132, 50)</f>
        <v>4.0902843508690272E-2</v>
      </c>
    </row>
  </sheetData>
  <mergeCells count="13">
    <mergeCell ref="B2:C3"/>
    <mergeCell ref="B4:B6"/>
    <mergeCell ref="B7:B8"/>
    <mergeCell ref="B9:B11"/>
    <mergeCell ref="C16:G16"/>
    <mergeCell ref="A58:A72"/>
    <mergeCell ref="M16:Q16"/>
    <mergeCell ref="A18:A32"/>
    <mergeCell ref="A38:A52"/>
    <mergeCell ref="C56:E56"/>
    <mergeCell ref="F56:H56"/>
    <mergeCell ref="I56:K56"/>
    <mergeCell ref="H16:L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7285-C982-4A72-B3C7-ED9B56D74D86}">
  <dimension ref="A2:AI188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5" ht="19.95" customHeight="1" thickBot="1" x14ac:dyDescent="0.3">
      <c r="B2" s="189" t="s">
        <v>167</v>
      </c>
      <c r="C2" s="39"/>
    </row>
    <row r="3" spans="2:5" ht="29.4" customHeight="1" thickTop="1" x14ac:dyDescent="0.25">
      <c r="B3" s="221" t="s">
        <v>105</v>
      </c>
      <c r="C3" s="221"/>
      <c r="D3" s="165" t="s">
        <v>176</v>
      </c>
      <c r="E3" s="165" t="s">
        <v>130</v>
      </c>
    </row>
    <row r="4" spans="2:5" ht="19.95" customHeight="1" thickBot="1" x14ac:dyDescent="0.3">
      <c r="B4" s="220"/>
      <c r="C4" s="220"/>
      <c r="D4" s="59" t="s">
        <v>177</v>
      </c>
      <c r="E4" s="59" t="s">
        <v>131</v>
      </c>
    </row>
    <row r="5" spans="2:5" ht="19.95" customHeight="1" thickTop="1" x14ac:dyDescent="0.25">
      <c r="B5" s="178" t="s">
        <v>140</v>
      </c>
      <c r="C5" s="233" t="s">
        <v>108</v>
      </c>
      <c r="D5" s="235">
        <v>1.0000000000000001E-5</v>
      </c>
      <c r="E5" s="244">
        <v>1E-4</v>
      </c>
    </row>
    <row r="6" spans="2:5" ht="19.95" customHeight="1" thickBot="1" x14ac:dyDescent="0.3">
      <c r="B6" s="179" t="s">
        <v>141</v>
      </c>
      <c r="C6" s="234"/>
      <c r="D6" s="236"/>
      <c r="E6" s="245"/>
    </row>
    <row r="7" spans="2:5" ht="28.2" customHeight="1" thickBot="1" x14ac:dyDescent="0.3">
      <c r="B7" s="179" t="s">
        <v>142</v>
      </c>
      <c r="C7" s="166" t="s">
        <v>110</v>
      </c>
      <c r="D7" s="181" t="s">
        <v>66</v>
      </c>
      <c r="E7" s="181" t="s">
        <v>46</v>
      </c>
    </row>
    <row r="8" spans="2:5" ht="19.95" customHeight="1" thickBot="1" x14ac:dyDescent="0.3">
      <c r="B8" s="180"/>
      <c r="C8" s="167" t="s">
        <v>111</v>
      </c>
      <c r="D8" s="182" t="s">
        <v>143</v>
      </c>
      <c r="E8" s="182" t="s">
        <v>144</v>
      </c>
    </row>
    <row r="9" spans="2:5" ht="19.95" customHeight="1" thickTop="1" x14ac:dyDescent="0.25">
      <c r="B9" s="237" t="s">
        <v>145</v>
      </c>
      <c r="C9" s="238"/>
      <c r="D9" s="235" t="s">
        <v>147</v>
      </c>
      <c r="E9" s="244" t="s">
        <v>148</v>
      </c>
    </row>
    <row r="10" spans="2:5" ht="29.4" customHeight="1" thickBot="1" x14ac:dyDescent="0.3">
      <c r="B10" s="239" t="s">
        <v>146</v>
      </c>
      <c r="C10" s="240"/>
      <c r="D10" s="241"/>
      <c r="E10" s="246"/>
    </row>
    <row r="11" spans="2:5" ht="19.95" customHeight="1" thickTop="1" thickBot="1" x14ac:dyDescent="0.35">
      <c r="B11" s="196" t="s">
        <v>165</v>
      </c>
      <c r="C11" s="157"/>
      <c r="D11" s="157"/>
      <c r="E11" s="157"/>
    </row>
    <row r="12" spans="2:5" ht="19.95" customHeight="1" thickTop="1" thickBot="1" x14ac:dyDescent="0.3">
      <c r="B12" s="183" t="s">
        <v>149</v>
      </c>
      <c r="C12" s="166" t="s">
        <v>111</v>
      </c>
      <c r="D12" s="181" t="s">
        <v>171</v>
      </c>
      <c r="E12" s="181" t="s">
        <v>152</v>
      </c>
    </row>
    <row r="13" spans="2:5" ht="19.95" customHeight="1" thickBot="1" x14ac:dyDescent="0.3">
      <c r="B13" s="179" t="s">
        <v>150</v>
      </c>
      <c r="C13" s="166" t="s">
        <v>110</v>
      </c>
      <c r="D13" s="181" t="s">
        <v>46</v>
      </c>
      <c r="E13" s="181" t="s">
        <v>46</v>
      </c>
    </row>
    <row r="14" spans="2:5" ht="19.95" customHeight="1" thickBot="1" x14ac:dyDescent="0.3">
      <c r="B14" s="184" t="s">
        <v>151</v>
      </c>
      <c r="C14" s="185" t="s">
        <v>108</v>
      </c>
      <c r="D14" s="44">
        <v>1.0000000000000001E-5</v>
      </c>
      <c r="E14" s="44">
        <v>4.0000000000000002E-4</v>
      </c>
    </row>
    <row r="15" spans="2:5" ht="19.95" customHeight="1" thickBot="1" x14ac:dyDescent="0.3">
      <c r="B15" s="183" t="s">
        <v>149</v>
      </c>
      <c r="C15" s="166" t="s">
        <v>111</v>
      </c>
      <c r="D15" s="181" t="s">
        <v>155</v>
      </c>
      <c r="E15" s="181" t="s">
        <v>156</v>
      </c>
    </row>
    <row r="16" spans="2:5" ht="19.95" customHeight="1" thickBot="1" x14ac:dyDescent="0.3">
      <c r="B16" s="179" t="s">
        <v>153</v>
      </c>
      <c r="C16" s="166" t="s">
        <v>110</v>
      </c>
      <c r="D16" s="181" t="s">
        <v>46</v>
      </c>
      <c r="E16" s="181" t="s">
        <v>46</v>
      </c>
    </row>
    <row r="17" spans="1:35" ht="19.95" customHeight="1" thickBot="1" x14ac:dyDescent="0.3">
      <c r="B17" s="184" t="s">
        <v>154</v>
      </c>
      <c r="C17" s="185" t="s">
        <v>108</v>
      </c>
      <c r="D17" s="44">
        <v>1.0000000000000001E-5</v>
      </c>
      <c r="E17" s="44">
        <v>1E-3</v>
      </c>
    </row>
    <row r="18" spans="1:35" ht="19.95" customHeight="1" x14ac:dyDescent="0.25">
      <c r="B18" s="183" t="s">
        <v>157</v>
      </c>
      <c r="C18" s="242" t="s">
        <v>111</v>
      </c>
      <c r="D18" s="243" t="s">
        <v>172</v>
      </c>
      <c r="E18" s="247" t="s">
        <v>160</v>
      </c>
    </row>
    <row r="19" spans="1:35" ht="19.95" customHeight="1" thickBot="1" x14ac:dyDescent="0.3">
      <c r="B19" s="179" t="s">
        <v>141</v>
      </c>
      <c r="C19" s="234"/>
      <c r="D19" s="236"/>
      <c r="E19" s="245"/>
    </row>
    <row r="20" spans="1:35" ht="19.95" customHeight="1" thickBot="1" x14ac:dyDescent="0.3">
      <c r="B20" s="179" t="s">
        <v>158</v>
      </c>
      <c r="C20" s="166" t="s">
        <v>110</v>
      </c>
      <c r="D20" s="181" t="s">
        <v>46</v>
      </c>
      <c r="E20" s="181" t="s">
        <v>46</v>
      </c>
    </row>
    <row r="21" spans="1:35" ht="19.95" customHeight="1" thickBot="1" x14ac:dyDescent="0.3">
      <c r="B21" s="184" t="s">
        <v>159</v>
      </c>
      <c r="C21" s="185" t="s">
        <v>108</v>
      </c>
      <c r="D21" s="44">
        <v>1.0000000000000001E-5</v>
      </c>
      <c r="E21" s="44">
        <v>1E-3</v>
      </c>
    </row>
    <row r="22" spans="1:35" ht="19.95" customHeight="1" thickBot="1" x14ac:dyDescent="0.3">
      <c r="B22" s="183" t="s">
        <v>161</v>
      </c>
      <c r="C22" s="166" t="s">
        <v>111</v>
      </c>
      <c r="D22" s="181" t="s">
        <v>163</v>
      </c>
      <c r="E22" s="181" t="s">
        <v>164</v>
      </c>
    </row>
    <row r="23" spans="1:35" ht="19.95" customHeight="1" thickBot="1" x14ac:dyDescent="0.3">
      <c r="B23" s="179" t="s">
        <v>162</v>
      </c>
      <c r="C23" s="166" t="s">
        <v>110</v>
      </c>
      <c r="D23" s="187" t="s">
        <v>24</v>
      </c>
      <c r="E23" s="181" t="s">
        <v>46</v>
      </c>
    </row>
    <row r="24" spans="1:35" ht="25.2" customHeight="1" thickBot="1" x14ac:dyDescent="0.3">
      <c r="B24" s="186" t="s">
        <v>142</v>
      </c>
      <c r="C24" s="167" t="s">
        <v>108</v>
      </c>
      <c r="D24" s="182">
        <v>1.0000000000000001E-5</v>
      </c>
      <c r="E24" s="182">
        <v>1E-3</v>
      </c>
    </row>
    <row r="25" spans="1:35" ht="19.95" customHeight="1" thickTop="1" x14ac:dyDescent="0.25">
      <c r="B25" s="12" t="s">
        <v>174</v>
      </c>
      <c r="C25" s="42"/>
      <c r="D25" s="42"/>
      <c r="E25" s="42"/>
    </row>
    <row r="26" spans="1:35" ht="19.95" customHeight="1" x14ac:dyDescent="0.25"/>
    <row r="27" spans="1:35" ht="21" x14ac:dyDescent="0.4">
      <c r="A27" s="21" t="s">
        <v>138</v>
      </c>
      <c r="S27" s="21" t="s">
        <v>168</v>
      </c>
    </row>
    <row r="29" spans="1:35" ht="17.399999999999999" x14ac:dyDescent="0.3">
      <c r="A29" s="177" t="s">
        <v>205</v>
      </c>
      <c r="S29" s="177" t="s">
        <v>205</v>
      </c>
    </row>
    <row r="31" spans="1:35" x14ac:dyDescent="0.25">
      <c r="B31" s="122" t="s">
        <v>58</v>
      </c>
      <c r="C31" s="229" t="s">
        <v>46</v>
      </c>
      <c r="D31" s="230"/>
      <c r="E31" s="230"/>
      <c r="F31" s="230"/>
      <c r="G31" s="231"/>
      <c r="H31" s="229" t="s">
        <v>24</v>
      </c>
      <c r="I31" s="230"/>
      <c r="J31" s="230"/>
      <c r="K31" s="230"/>
      <c r="L31" s="231"/>
      <c r="M31" s="229" t="s">
        <v>66</v>
      </c>
      <c r="N31" s="230"/>
      <c r="O31" s="230"/>
      <c r="P31" s="230"/>
      <c r="Q31" s="231"/>
      <c r="T31" s="122" t="s">
        <v>58</v>
      </c>
      <c r="U31" s="229" t="s">
        <v>46</v>
      </c>
      <c r="V31" s="230"/>
      <c r="W31" s="230"/>
      <c r="X31" s="230"/>
      <c r="Y31" s="231"/>
      <c r="Z31" s="229" t="s">
        <v>24</v>
      </c>
      <c r="AA31" s="230"/>
      <c r="AB31" s="230"/>
      <c r="AC31" s="230"/>
      <c r="AD31" s="231"/>
      <c r="AE31" s="229" t="s">
        <v>66</v>
      </c>
      <c r="AF31" s="230"/>
      <c r="AG31" s="230"/>
      <c r="AH31" s="230"/>
      <c r="AI31" s="231"/>
    </row>
    <row r="32" spans="1:35" x14ac:dyDescent="0.25">
      <c r="B32" s="109" t="s">
        <v>10</v>
      </c>
      <c r="C32" s="18">
        <v>1E-3</v>
      </c>
      <c r="D32" s="19">
        <v>4.0000000000000002E-4</v>
      </c>
      <c r="E32" s="19">
        <v>1E-4</v>
      </c>
      <c r="F32" s="19">
        <v>4.0000000000000003E-5</v>
      </c>
      <c r="G32" s="20">
        <v>1.0000000000000001E-5</v>
      </c>
      <c r="H32" s="18">
        <v>1E-3</v>
      </c>
      <c r="I32" s="19">
        <v>4.0000000000000002E-4</v>
      </c>
      <c r="J32" s="19">
        <v>1E-4</v>
      </c>
      <c r="K32" s="19">
        <v>4.0000000000000003E-5</v>
      </c>
      <c r="L32" s="20">
        <v>1.0000000000000001E-5</v>
      </c>
      <c r="M32" s="18">
        <v>1E-3</v>
      </c>
      <c r="N32" s="19">
        <v>4.0000000000000002E-4</v>
      </c>
      <c r="O32" s="19">
        <v>1E-4</v>
      </c>
      <c r="P32" s="19">
        <v>4.0000000000000003E-5</v>
      </c>
      <c r="Q32" s="20">
        <v>1.0000000000000001E-5</v>
      </c>
      <c r="T32" s="109" t="s">
        <v>10</v>
      </c>
      <c r="U32" s="18">
        <v>1E-3</v>
      </c>
      <c r="V32" s="19">
        <v>4.0000000000000002E-4</v>
      </c>
      <c r="W32" s="19">
        <v>1E-4</v>
      </c>
      <c r="X32" s="19">
        <v>4.0000000000000003E-5</v>
      </c>
      <c r="Y32" s="20">
        <v>1.0000000000000001E-5</v>
      </c>
      <c r="Z32" s="18">
        <v>1E-3</v>
      </c>
      <c r="AA32" s="19">
        <v>4.0000000000000002E-4</v>
      </c>
      <c r="AB32" s="19">
        <v>1E-4</v>
      </c>
      <c r="AC32" s="19">
        <v>4.0000000000000003E-5</v>
      </c>
      <c r="AD32" s="20">
        <v>1.0000000000000001E-5</v>
      </c>
      <c r="AE32" s="18">
        <v>1E-3</v>
      </c>
      <c r="AF32" s="19">
        <v>4.0000000000000002E-4</v>
      </c>
      <c r="AG32" s="19">
        <v>1E-4</v>
      </c>
      <c r="AH32" s="19">
        <v>4.0000000000000003E-5</v>
      </c>
      <c r="AI32" s="20">
        <v>1.0000000000000001E-5</v>
      </c>
    </row>
    <row r="33" spans="1:35" x14ac:dyDescent="0.25">
      <c r="A33" s="226" t="s">
        <v>166</v>
      </c>
      <c r="B33" s="110" t="s">
        <v>64</v>
      </c>
      <c r="C33" s="98">
        <v>0.107285298407077</v>
      </c>
      <c r="D33" s="99">
        <v>8.5221178829669897E-2</v>
      </c>
      <c r="E33" s="99">
        <v>8.9782357215881306E-2</v>
      </c>
      <c r="F33" s="94">
        <v>8.0682918429374695E-2</v>
      </c>
      <c r="G33" s="102">
        <v>8.3242967724800096E-2</v>
      </c>
      <c r="H33" s="98">
        <v>6.0428891330957399E-2</v>
      </c>
      <c r="I33" s="99">
        <v>5.0062380731105798E-2</v>
      </c>
      <c r="J33" s="94">
        <v>5.8956030756235102E-2</v>
      </c>
      <c r="K33" s="94">
        <v>7.7196739614009802E-2</v>
      </c>
      <c r="L33" s="102">
        <v>9.2987105250358498E-2</v>
      </c>
      <c r="M33" s="98">
        <v>5.7639606297016102E-2</v>
      </c>
      <c r="N33" s="94">
        <v>5.0274811685085297E-2</v>
      </c>
      <c r="O33" s="94">
        <v>5.3748551756143501E-2</v>
      </c>
      <c r="P33" s="94">
        <v>6.2151454389095299E-2</v>
      </c>
      <c r="Q33" s="102">
        <v>5.2389040589332497E-2</v>
      </c>
      <c r="S33" s="226" t="s">
        <v>166</v>
      </c>
      <c r="T33" s="110" t="s">
        <v>64</v>
      </c>
      <c r="U33" s="118">
        <v>0.94056177139282204</v>
      </c>
      <c r="V33" s="26">
        <v>0.78074759244918801</v>
      </c>
      <c r="W33" s="26">
        <v>0.84432262182235696</v>
      </c>
      <c r="X33" s="26">
        <v>0.82390367984771695</v>
      </c>
      <c r="Y33" s="117">
        <v>0.81670635938644398</v>
      </c>
      <c r="Z33" s="118">
        <v>0.86439180374145497</v>
      </c>
      <c r="AA33" s="26">
        <v>0.83482956886291504</v>
      </c>
      <c r="AB33" s="26">
        <v>0.77891647815704301</v>
      </c>
      <c r="AC33" s="26">
        <v>0.83079630136489802</v>
      </c>
      <c r="AD33" s="117">
        <v>0.88024723529815596</v>
      </c>
      <c r="AE33" s="118">
        <v>0.88395166397094704</v>
      </c>
      <c r="AF33" s="26">
        <v>0.66614741086959794</v>
      </c>
      <c r="AG33" s="26">
        <v>0.99853599071502597</v>
      </c>
      <c r="AH33" s="26">
        <v>0.84090918302536</v>
      </c>
      <c r="AI33" s="117">
        <v>0.68960773944854703</v>
      </c>
    </row>
    <row r="34" spans="1:35" x14ac:dyDescent="0.25">
      <c r="A34" s="227"/>
      <c r="B34" s="110" t="s">
        <v>64</v>
      </c>
      <c r="C34" s="93">
        <v>9.7563393414020497E-2</v>
      </c>
      <c r="D34" s="94">
        <v>8.3353698253631495E-2</v>
      </c>
      <c r="E34" s="94">
        <v>7.6977401971817003E-2</v>
      </c>
      <c r="F34" s="94">
        <v>8.4314584732055595E-2</v>
      </c>
      <c r="G34" s="111">
        <v>7.2260931134223896E-2</v>
      </c>
      <c r="H34" s="93">
        <v>6.2576361000537803E-2</v>
      </c>
      <c r="I34" s="94">
        <v>7.0790082216262804E-2</v>
      </c>
      <c r="J34" s="94">
        <v>6.4407274127006503E-2</v>
      </c>
      <c r="K34" s="94">
        <v>7.7076002955436707E-2</v>
      </c>
      <c r="L34" s="111">
        <v>7.1725443005561801E-2</v>
      </c>
      <c r="M34" s="93">
        <v>5.6184060871601098E-2</v>
      </c>
      <c r="N34" s="94">
        <v>6.15068674087524E-2</v>
      </c>
      <c r="O34" s="94">
        <v>4.8478599637746797E-2</v>
      </c>
      <c r="P34" s="94">
        <v>5.8468021452426903E-2</v>
      </c>
      <c r="Q34" s="111">
        <v>6.3252091407775796E-2</v>
      </c>
      <c r="S34" s="227"/>
      <c r="T34" s="110" t="s">
        <v>64</v>
      </c>
      <c r="U34" s="121">
        <v>0.86084586381912198</v>
      </c>
      <c r="V34" s="26">
        <v>0.85491251945495605</v>
      </c>
      <c r="W34" s="26">
        <v>0.88495767116546598</v>
      </c>
      <c r="X34" s="26">
        <v>0.86879354715347201</v>
      </c>
      <c r="Y34" s="120">
        <v>0.78896123170852595</v>
      </c>
      <c r="Z34" s="121">
        <v>0.65713280439376798</v>
      </c>
      <c r="AA34" s="26">
        <v>0.77600872516632002</v>
      </c>
      <c r="AB34" s="26">
        <v>0.788654565811157</v>
      </c>
      <c r="AC34" s="26">
        <v>0.79791343212127597</v>
      </c>
      <c r="AD34" s="120">
        <v>0.932456374168396</v>
      </c>
      <c r="AE34" s="121">
        <v>0.88708990812301602</v>
      </c>
      <c r="AF34" s="26">
        <v>0.86556160449981601</v>
      </c>
      <c r="AG34" s="26">
        <v>0.89359289407730103</v>
      </c>
      <c r="AH34" s="26">
        <v>0.84811997413635198</v>
      </c>
      <c r="AI34" s="120">
        <v>0.79589712619781405</v>
      </c>
    </row>
    <row r="35" spans="1:35" x14ac:dyDescent="0.25">
      <c r="A35" s="227"/>
      <c r="B35" s="110" t="s">
        <v>64</v>
      </c>
      <c r="C35" s="93">
        <v>7.6289042830467196E-2</v>
      </c>
      <c r="D35" s="94">
        <v>8.9286170899867998E-2</v>
      </c>
      <c r="E35" s="94">
        <v>7.2564087808132102E-2</v>
      </c>
      <c r="F35" s="94">
        <v>8.3119355142116505E-2</v>
      </c>
      <c r="G35" s="111">
        <v>9.3137428164482103E-2</v>
      </c>
      <c r="H35" s="93">
        <v>8.7652131915092399E-2</v>
      </c>
      <c r="I35" s="94">
        <v>6.0922708362340899E-2</v>
      </c>
      <c r="J35" s="94">
        <v>6.2371678650379098E-2</v>
      </c>
      <c r="K35" s="94">
        <v>7.49524906277656E-2</v>
      </c>
      <c r="L35" s="111">
        <v>0.10018242895603099</v>
      </c>
      <c r="M35" s="93">
        <v>5.8800581842660897E-2</v>
      </c>
      <c r="N35" s="94">
        <v>6.4351066946983296E-2</v>
      </c>
      <c r="O35" s="94">
        <v>5.1478721201419803E-2</v>
      </c>
      <c r="P35" s="94">
        <v>6.4675457775592804E-2</v>
      </c>
      <c r="Q35" s="111">
        <v>5.1519215106964097E-2</v>
      </c>
      <c r="S35" s="227"/>
      <c r="T35" s="110" t="s">
        <v>64</v>
      </c>
      <c r="U35" s="121">
        <v>0.820883929729461</v>
      </c>
      <c r="V35" s="26">
        <v>0.76913362741470304</v>
      </c>
      <c r="W35" s="26">
        <v>0.76121896505355802</v>
      </c>
      <c r="X35" s="26">
        <v>0.83691710233688299</v>
      </c>
      <c r="Y35" s="120">
        <v>0.96982741355895996</v>
      </c>
      <c r="Z35" s="121">
        <v>0.833668053150177</v>
      </c>
      <c r="AA35" s="26">
        <v>0.83836323022842396</v>
      </c>
      <c r="AB35" s="26">
        <v>0.83631575107574396</v>
      </c>
      <c r="AC35" s="26">
        <v>0.90490531921386697</v>
      </c>
      <c r="AD35" s="120">
        <v>0.92458617687225297</v>
      </c>
      <c r="AE35" s="121">
        <v>0.98096036911010698</v>
      </c>
      <c r="AF35" s="26">
        <v>0.72414076328277499</v>
      </c>
      <c r="AG35" s="26">
        <v>0.82987064123153598</v>
      </c>
      <c r="AH35" s="26">
        <v>0.76216238737106301</v>
      </c>
      <c r="AI35" s="120">
        <v>0.86431550979614202</v>
      </c>
    </row>
    <row r="36" spans="1:35" x14ac:dyDescent="0.25">
      <c r="A36" s="227"/>
      <c r="B36" s="124" t="s">
        <v>65</v>
      </c>
      <c r="C36" s="93">
        <v>6.6192716360092094E-2</v>
      </c>
      <c r="D36" s="94">
        <v>8.9005313813686301E-2</v>
      </c>
      <c r="E36" s="94">
        <v>5.2731823176145498E-2</v>
      </c>
      <c r="F36" s="94">
        <v>5.0162728875875397E-2</v>
      </c>
      <c r="G36" s="111">
        <v>5.6787911802530198E-2</v>
      </c>
      <c r="H36" s="93">
        <v>7.6883196830749498E-2</v>
      </c>
      <c r="I36" s="94">
        <v>8.2175880670547402E-2</v>
      </c>
      <c r="J36" s="94">
        <v>8.6235508322715704E-2</v>
      </c>
      <c r="K36" s="94">
        <v>7.4335478246212006E-2</v>
      </c>
      <c r="L36" s="111">
        <v>8.9731745421886402E-2</v>
      </c>
      <c r="M36" s="93">
        <v>7.8497022390365601E-2</v>
      </c>
      <c r="N36" s="94">
        <v>6.7564658820629106E-2</v>
      </c>
      <c r="O36" s="94">
        <v>7.2314254939556094E-2</v>
      </c>
      <c r="P36" s="94">
        <v>5.3893461823463398E-2</v>
      </c>
      <c r="Q36" s="111">
        <v>5.6784026324748903E-2</v>
      </c>
      <c r="S36" s="227"/>
      <c r="T36" s="124" t="s">
        <v>65</v>
      </c>
      <c r="U36" s="121">
        <v>0.78291243314742998</v>
      </c>
      <c r="V36" s="26">
        <v>0.68163460493087702</v>
      </c>
      <c r="W36" s="26">
        <v>0.85334151983261097</v>
      </c>
      <c r="X36" s="26">
        <v>1.00329661369323</v>
      </c>
      <c r="Y36" s="120">
        <v>1.12272024154663</v>
      </c>
      <c r="Z36" s="121">
        <v>0.89561969041824296</v>
      </c>
      <c r="AA36" s="26">
        <v>0.97807365655899003</v>
      </c>
      <c r="AB36" s="26">
        <v>1.17220258712768</v>
      </c>
      <c r="AC36" s="26">
        <v>1.0958322286605799</v>
      </c>
      <c r="AD36" s="120">
        <v>1.71205854415893</v>
      </c>
      <c r="AE36" s="121">
        <v>0.81812787055969205</v>
      </c>
      <c r="AF36" s="26">
        <v>0.80047446489334095</v>
      </c>
      <c r="AG36" s="26">
        <v>0.91625946760177601</v>
      </c>
      <c r="AH36" s="26">
        <v>0.96115255355834905</v>
      </c>
      <c r="AI36" s="120">
        <v>1.2182936668395901</v>
      </c>
    </row>
    <row r="37" spans="1:35" x14ac:dyDescent="0.25">
      <c r="A37" s="227"/>
      <c r="B37" s="110" t="s">
        <v>65</v>
      </c>
      <c r="C37" s="93">
        <v>9.6589744091033894E-2</v>
      </c>
      <c r="D37" s="94">
        <v>5.2261449396610198E-2</v>
      </c>
      <c r="E37" s="94">
        <v>4.8813983798026997E-2</v>
      </c>
      <c r="F37" s="94">
        <v>6.3708178699016502E-2</v>
      </c>
      <c r="G37" s="111">
        <v>5.1251996308565098E-2</v>
      </c>
      <c r="H37" s="93">
        <v>9.5314644277095795E-2</v>
      </c>
      <c r="I37" s="94">
        <v>8.9666239917278207E-2</v>
      </c>
      <c r="J37" s="94">
        <v>8.4188133478164603E-2</v>
      </c>
      <c r="K37" s="94">
        <v>7.2039172053337097E-2</v>
      </c>
      <c r="L37" s="111">
        <v>8.14261585474014E-2</v>
      </c>
      <c r="M37" s="93">
        <v>7.7977173030376407E-2</v>
      </c>
      <c r="N37" s="94">
        <v>7.6725699007511097E-2</v>
      </c>
      <c r="O37" s="94">
        <v>6.9337226450443198E-2</v>
      </c>
      <c r="P37" s="94">
        <v>4.8561077564954702E-2</v>
      </c>
      <c r="Q37" s="111">
        <v>5.8529749512672397E-2</v>
      </c>
      <c r="S37" s="227"/>
      <c r="T37" s="110" t="s">
        <v>65</v>
      </c>
      <c r="U37" s="121">
        <v>0.80045282840728704</v>
      </c>
      <c r="V37" s="26">
        <v>0.85623317956924405</v>
      </c>
      <c r="W37" s="26">
        <v>1.11055028438568</v>
      </c>
      <c r="X37" s="26">
        <v>0.78356629610061601</v>
      </c>
      <c r="Y37" s="120">
        <v>1.07852578163146</v>
      </c>
      <c r="Z37" s="121">
        <v>0.83094197511672896</v>
      </c>
      <c r="AA37" s="26">
        <v>0.94696241617202703</v>
      </c>
      <c r="AB37" s="26">
        <v>1.1040297746658301</v>
      </c>
      <c r="AC37" s="26">
        <v>1.15606665611267</v>
      </c>
      <c r="AD37" s="120">
        <v>1.34910953044891</v>
      </c>
      <c r="AE37" s="121">
        <v>0.90665566921234098</v>
      </c>
      <c r="AF37" s="26">
        <v>0.73661971092224099</v>
      </c>
      <c r="AG37" s="26">
        <v>0.94960838556289595</v>
      </c>
      <c r="AH37" s="26">
        <v>0.89133620262145996</v>
      </c>
      <c r="AI37" s="120">
        <v>1.2263045310974099</v>
      </c>
    </row>
    <row r="38" spans="1:35" x14ac:dyDescent="0.25">
      <c r="A38" s="227"/>
      <c r="B38" s="112" t="s">
        <v>65</v>
      </c>
      <c r="C38" s="93">
        <v>0.102012909948825</v>
      </c>
      <c r="D38" s="94">
        <v>6.3867338001728002E-2</v>
      </c>
      <c r="E38" s="94">
        <v>4.9111500382423401E-2</v>
      </c>
      <c r="F38" s="94">
        <v>4.9720685929059899E-2</v>
      </c>
      <c r="G38" s="111">
        <v>5.8474853634834199E-2</v>
      </c>
      <c r="H38" s="93">
        <v>7.9340308904647799E-2</v>
      </c>
      <c r="I38" s="94">
        <v>8.0735743045806801E-2</v>
      </c>
      <c r="J38" s="94">
        <v>9.6051819622516604E-2</v>
      </c>
      <c r="K38" s="94">
        <v>7.5646713376045199E-2</v>
      </c>
      <c r="L38" s="111">
        <v>0.11334104090928999</v>
      </c>
      <c r="M38" s="93">
        <v>8.1301905214786502E-2</v>
      </c>
      <c r="N38" s="94">
        <v>6.1467885971069301E-2</v>
      </c>
      <c r="O38" s="94">
        <v>6.1959289014339398E-2</v>
      </c>
      <c r="P38" s="94">
        <v>5.4209150373935699E-2</v>
      </c>
      <c r="Q38" s="111">
        <v>6.7988984286785098E-2</v>
      </c>
      <c r="S38" s="227"/>
      <c r="T38" s="112" t="s">
        <v>65</v>
      </c>
      <c r="U38" s="121">
        <v>0.74203783273696899</v>
      </c>
      <c r="V38" s="26">
        <v>0.686390161514282</v>
      </c>
      <c r="W38" s="26">
        <v>0.73835915327072099</v>
      </c>
      <c r="X38" s="26">
        <v>1.0062835216522199</v>
      </c>
      <c r="Y38" s="120">
        <v>1.16412258148193</v>
      </c>
      <c r="Z38" s="121">
        <v>0.96648532152175903</v>
      </c>
      <c r="AA38" s="26">
        <v>1.0074558258056601</v>
      </c>
      <c r="AB38" s="26">
        <v>0.84622275829315097</v>
      </c>
      <c r="AC38" s="26">
        <v>1.1001733541488601</v>
      </c>
      <c r="AD38" s="120">
        <v>1.45127236843109</v>
      </c>
      <c r="AE38" s="121">
        <v>0.57026135921478205</v>
      </c>
      <c r="AF38" s="26">
        <v>0.95275217294693004</v>
      </c>
      <c r="AG38" s="26">
        <v>0.88992154598235995</v>
      </c>
      <c r="AH38" s="26">
        <v>1.0423172712326001</v>
      </c>
      <c r="AI38" s="120">
        <v>1.23830795288085</v>
      </c>
    </row>
    <row r="39" spans="1:35" x14ac:dyDescent="0.25">
      <c r="A39" s="227"/>
      <c r="B39" s="110" t="s">
        <v>61</v>
      </c>
      <c r="C39" s="93">
        <v>0.114187359809875</v>
      </c>
      <c r="D39" s="94">
        <v>0.146546810865402</v>
      </c>
      <c r="E39" s="94">
        <v>0.12826797366142201</v>
      </c>
      <c r="F39" s="94">
        <v>0.11722827702760601</v>
      </c>
      <c r="G39" s="111">
        <v>0.11022860556840799</v>
      </c>
      <c r="H39" s="93">
        <v>0.132013589143753</v>
      </c>
      <c r="I39" s="94">
        <v>0.14703616499900801</v>
      </c>
      <c r="J39" s="94">
        <v>0.13714377582073201</v>
      </c>
      <c r="K39" s="94">
        <v>0.121886976063251</v>
      </c>
      <c r="L39" s="111">
        <v>0.124448865652084</v>
      </c>
      <c r="M39" s="93">
        <v>0.14321234822273199</v>
      </c>
      <c r="N39" s="94">
        <v>0.17120669782161699</v>
      </c>
      <c r="O39" s="94">
        <v>0.15680614113807601</v>
      </c>
      <c r="P39" s="94">
        <v>9.5209419727325398E-2</v>
      </c>
      <c r="Q39" s="111">
        <v>0.134259209036827</v>
      </c>
      <c r="S39" s="227"/>
      <c r="T39" s="110" t="s">
        <v>61</v>
      </c>
      <c r="U39" s="121">
        <v>0.95059424638748102</v>
      </c>
      <c r="V39" s="26">
        <v>0.89041090011596602</v>
      </c>
      <c r="W39" s="26">
        <v>0.90165770053863503</v>
      </c>
      <c r="X39" s="26">
        <v>0.91107112169265703</v>
      </c>
      <c r="Y39" s="120">
        <v>0.96813642978668202</v>
      </c>
      <c r="Z39" s="121">
        <v>0.66398400068283003</v>
      </c>
      <c r="AA39" s="26">
        <v>1.0249099731445299</v>
      </c>
      <c r="AB39" s="26">
        <v>0.91924417018890303</v>
      </c>
      <c r="AC39" s="26">
        <v>1.0185792446136399</v>
      </c>
      <c r="AD39" s="120">
        <v>1.05608034133911</v>
      </c>
      <c r="AE39" s="121">
        <v>0.74749225378036499</v>
      </c>
      <c r="AF39" s="26">
        <v>0.92776268720626798</v>
      </c>
      <c r="AG39" s="26">
        <v>0.884119093418121</v>
      </c>
      <c r="AH39" s="26">
        <v>0.93453997373580899</v>
      </c>
      <c r="AI39" s="120">
        <v>0.95814394950866699</v>
      </c>
    </row>
    <row r="40" spans="1:35" x14ac:dyDescent="0.25">
      <c r="A40" s="227"/>
      <c r="B40" s="110" t="s">
        <v>61</v>
      </c>
      <c r="C40" s="93">
        <v>0.120173372328281</v>
      </c>
      <c r="D40" s="94">
        <v>0.122474566102027</v>
      </c>
      <c r="E40" s="94">
        <v>0.13124889135360701</v>
      </c>
      <c r="F40" s="94">
        <v>0.12691111862659399</v>
      </c>
      <c r="G40" s="111">
        <v>0.12533976137638</v>
      </c>
      <c r="H40" s="93">
        <v>0.14992287755012501</v>
      </c>
      <c r="I40" s="94">
        <v>0.120866946876049</v>
      </c>
      <c r="J40" s="94">
        <v>0.14839957654476099</v>
      </c>
      <c r="K40" s="94">
        <v>0.15420362353324801</v>
      </c>
      <c r="L40" s="111">
        <v>0.10204192250966999</v>
      </c>
      <c r="M40" s="93">
        <v>0.12123292684555</v>
      </c>
      <c r="N40" s="94">
        <v>0.12221404165029499</v>
      </c>
      <c r="O40" s="94">
        <v>0.15519523620605399</v>
      </c>
      <c r="P40" s="94">
        <v>0.117290809750556</v>
      </c>
      <c r="Q40" s="111">
        <v>0.113660939037799</v>
      </c>
      <c r="S40" s="227"/>
      <c r="T40" s="110" t="s">
        <v>61</v>
      </c>
      <c r="U40" s="121">
        <v>0.73301929235458296</v>
      </c>
      <c r="V40" s="26">
        <v>1.25840735435485</v>
      </c>
      <c r="W40" s="26">
        <v>0.75844299793243397</v>
      </c>
      <c r="X40" s="26">
        <v>0.85812139511108398</v>
      </c>
      <c r="Y40" s="120">
        <v>0.82428091764449996</v>
      </c>
      <c r="Z40" s="121">
        <v>0.81507498025894098</v>
      </c>
      <c r="AA40" s="26">
        <v>0.86427336931228604</v>
      </c>
      <c r="AB40" s="26">
        <v>0.99777102470397905</v>
      </c>
      <c r="AC40" s="26">
        <v>0.86345541477203303</v>
      </c>
      <c r="AD40" s="120">
        <v>1.07451200485229</v>
      </c>
      <c r="AE40" s="121">
        <v>1.04305279254913</v>
      </c>
      <c r="AF40" s="26">
        <v>0.97944658994674605</v>
      </c>
      <c r="AG40" s="26">
        <v>0.86509251594543402</v>
      </c>
      <c r="AH40" s="26">
        <v>0.91564834117889404</v>
      </c>
      <c r="AI40" s="120">
        <v>1.1362454891204801</v>
      </c>
    </row>
    <row r="41" spans="1:35" x14ac:dyDescent="0.25">
      <c r="A41" s="227"/>
      <c r="B41" s="110" t="s">
        <v>61</v>
      </c>
      <c r="C41" s="93">
        <v>9.1383196413516998E-2</v>
      </c>
      <c r="D41" s="94">
        <v>0.16128484904765999</v>
      </c>
      <c r="E41" s="94">
        <v>0.14430463314056299</v>
      </c>
      <c r="F41" s="94">
        <v>0.12976659834384899</v>
      </c>
      <c r="G41" s="111">
        <v>0.124786414206027</v>
      </c>
      <c r="H41" s="93">
        <v>0.131823569536209</v>
      </c>
      <c r="I41" s="94">
        <v>0.191802203655242</v>
      </c>
      <c r="J41" s="94">
        <v>0.1151984333992</v>
      </c>
      <c r="K41" s="94">
        <v>9.9674142897129003E-2</v>
      </c>
      <c r="L41" s="111">
        <v>0.122358873486518</v>
      </c>
      <c r="M41" s="93">
        <v>0.15009133517742099</v>
      </c>
      <c r="N41" s="94">
        <v>0.15666358172893499</v>
      </c>
      <c r="O41" s="94">
        <v>0.13726620376109999</v>
      </c>
      <c r="P41" s="94">
        <v>0.12341155111789701</v>
      </c>
      <c r="Q41" s="111">
        <v>0.12680976092815399</v>
      </c>
      <c r="S41" s="227"/>
      <c r="T41" s="110" t="s">
        <v>61</v>
      </c>
      <c r="U41" s="121">
        <v>0.778126060962677</v>
      </c>
      <c r="V41" s="26">
        <v>0.85653442144393899</v>
      </c>
      <c r="W41" s="26">
        <v>0.90012770891189497</v>
      </c>
      <c r="X41" s="26">
        <v>0.93611723184585505</v>
      </c>
      <c r="Y41" s="120">
        <v>1.0004527568817101</v>
      </c>
      <c r="Z41" s="121">
        <v>1.03010773658752</v>
      </c>
      <c r="AA41" s="26">
        <v>0.71070152521133401</v>
      </c>
      <c r="AB41" s="26">
        <v>0.87059497833251898</v>
      </c>
      <c r="AC41" s="26">
        <v>0.96346056461334195</v>
      </c>
      <c r="AD41" s="120">
        <v>1.11233365535736</v>
      </c>
      <c r="AE41" s="121">
        <v>0.96520775556564298</v>
      </c>
      <c r="AF41" s="26">
        <v>0.89973980188369695</v>
      </c>
      <c r="AG41" s="26">
        <v>0.84478777647018399</v>
      </c>
      <c r="AH41" s="26">
        <v>0.97906911373138406</v>
      </c>
      <c r="AI41" s="120">
        <v>1.2563886642455999</v>
      </c>
    </row>
    <row r="42" spans="1:35" x14ac:dyDescent="0.25">
      <c r="A42" s="227"/>
      <c r="B42" s="124" t="s">
        <v>62</v>
      </c>
      <c r="C42" s="93">
        <v>0.14247016608714999</v>
      </c>
      <c r="D42" s="94">
        <v>0.119564734399318</v>
      </c>
      <c r="E42" s="94">
        <v>0.11388970911502801</v>
      </c>
      <c r="F42" s="94">
        <v>0.100943110883235</v>
      </c>
      <c r="G42" s="111">
        <v>0.115099474787712</v>
      </c>
      <c r="H42" s="93">
        <v>9.4307146966457298E-2</v>
      </c>
      <c r="I42" s="94">
        <v>0.108283959329128</v>
      </c>
      <c r="J42" s="94">
        <v>0.100948631763458</v>
      </c>
      <c r="K42" s="94">
        <v>0.16197116672992701</v>
      </c>
      <c r="L42" s="111">
        <v>0.13711023330688399</v>
      </c>
      <c r="M42" s="93">
        <v>0.108324900269508</v>
      </c>
      <c r="N42" s="94">
        <v>0.114882431924343</v>
      </c>
      <c r="O42" s="94">
        <v>9.10618305206298E-2</v>
      </c>
      <c r="P42" s="94">
        <v>9.8956324160099002E-2</v>
      </c>
      <c r="Q42" s="111">
        <v>7.5975373387336703E-2</v>
      </c>
      <c r="S42" s="227"/>
      <c r="T42" s="124" t="s">
        <v>62</v>
      </c>
      <c r="U42" s="121">
        <v>1.07437443733215</v>
      </c>
      <c r="V42" s="26">
        <v>0.69513326883315996</v>
      </c>
      <c r="W42" s="26">
        <v>1.1498144865036</v>
      </c>
      <c r="X42" s="26">
        <v>1.0545077323913501</v>
      </c>
      <c r="Y42" s="120">
        <v>1.1442265510559</v>
      </c>
      <c r="Z42" s="121">
        <v>1.0242055654525699</v>
      </c>
      <c r="AA42" s="26">
        <v>0.93625724315643299</v>
      </c>
      <c r="AB42" s="26">
        <v>0.929254591464996</v>
      </c>
      <c r="AC42" s="26">
        <v>0.93445795774459794</v>
      </c>
      <c r="AD42" s="120">
        <v>1.46694600582122</v>
      </c>
      <c r="AE42" s="121">
        <v>0.72930282354354803</v>
      </c>
      <c r="AF42" s="26">
        <v>0.92196685075759799</v>
      </c>
      <c r="AG42" s="26">
        <v>0.80848020315170199</v>
      </c>
      <c r="AH42" s="26">
        <v>0.942987501621246</v>
      </c>
      <c r="AI42" s="120">
        <v>1.1430745124816799</v>
      </c>
    </row>
    <row r="43" spans="1:35" x14ac:dyDescent="0.25">
      <c r="A43" s="227"/>
      <c r="B43" s="110" t="s">
        <v>62</v>
      </c>
      <c r="C43" s="93">
        <v>0.111326031386852</v>
      </c>
      <c r="D43" s="94">
        <v>0.13130156695842701</v>
      </c>
      <c r="E43" s="94">
        <v>0.110644280910491</v>
      </c>
      <c r="F43" s="94">
        <v>0.122802123427391</v>
      </c>
      <c r="G43" s="111">
        <v>0.11246543377637799</v>
      </c>
      <c r="H43" s="93">
        <v>0.114811539649963</v>
      </c>
      <c r="I43" s="94">
        <v>0.12045615911483699</v>
      </c>
      <c r="J43" s="94">
        <v>0.102590076625347</v>
      </c>
      <c r="K43" s="94">
        <v>0.123181730508804</v>
      </c>
      <c r="L43" s="111">
        <v>0.12300256639719</v>
      </c>
      <c r="M43" s="93">
        <v>0.117138646543025</v>
      </c>
      <c r="N43" s="94">
        <v>9.6761703491210896E-2</v>
      </c>
      <c r="O43" s="94">
        <v>8.9747019112110096E-2</v>
      </c>
      <c r="P43" s="94">
        <v>0.11098213493824</v>
      </c>
      <c r="Q43" s="111">
        <v>8.37262943387031E-2</v>
      </c>
      <c r="S43" s="227"/>
      <c r="T43" s="110" t="s">
        <v>62</v>
      </c>
      <c r="U43" s="121">
        <v>0.75405859947204501</v>
      </c>
      <c r="V43" s="26">
        <v>0.98281246423721302</v>
      </c>
      <c r="W43" s="26">
        <v>0.94831836223602295</v>
      </c>
      <c r="X43" s="26">
        <v>1.14381086826324</v>
      </c>
      <c r="Y43" s="120">
        <v>1.3023316860198899</v>
      </c>
      <c r="Z43" s="121">
        <v>0.79336446523666304</v>
      </c>
      <c r="AA43" s="26">
        <v>0.71356064081192005</v>
      </c>
      <c r="AB43" s="26">
        <v>0.80329912900924605</v>
      </c>
      <c r="AC43" s="26">
        <v>1.14294505119323</v>
      </c>
      <c r="AD43" s="120">
        <v>1.6532986164093</v>
      </c>
      <c r="AE43" s="121">
        <v>0.43010562658309898</v>
      </c>
      <c r="AF43" s="26">
        <v>0.99740588665008501</v>
      </c>
      <c r="AG43" s="26">
        <v>0.97877943515777599</v>
      </c>
      <c r="AH43" s="26">
        <v>1.1734771728515601</v>
      </c>
      <c r="AI43" s="120">
        <v>1.4014154672622601</v>
      </c>
    </row>
    <row r="44" spans="1:35" x14ac:dyDescent="0.25">
      <c r="A44" s="227"/>
      <c r="B44" s="112" t="s">
        <v>62</v>
      </c>
      <c r="C44" s="93">
        <v>0.113759443163871</v>
      </c>
      <c r="D44" s="94">
        <v>0.137563437223434</v>
      </c>
      <c r="E44" s="94">
        <v>0.106461971998214</v>
      </c>
      <c r="F44" s="94">
        <v>0.119167625904083</v>
      </c>
      <c r="G44" s="111">
        <v>0.107981577515602</v>
      </c>
      <c r="H44" s="93">
        <v>0.106025613844394</v>
      </c>
      <c r="I44" s="94">
        <v>0.101814545691013</v>
      </c>
      <c r="J44" s="94">
        <v>0.100033596158027</v>
      </c>
      <c r="K44" s="94">
        <v>0.113504350185394</v>
      </c>
      <c r="L44" s="111">
        <v>0.12691034376621199</v>
      </c>
      <c r="M44" s="93">
        <v>0.100819312036037</v>
      </c>
      <c r="N44" s="94">
        <v>0.119156204164028</v>
      </c>
      <c r="O44" s="94">
        <v>8.7909549474716103E-2</v>
      </c>
      <c r="P44" s="94">
        <v>9.7631074488162994E-2</v>
      </c>
      <c r="Q44" s="111">
        <v>0.10094089806079801</v>
      </c>
      <c r="S44" s="227"/>
      <c r="T44" s="112" t="s">
        <v>62</v>
      </c>
      <c r="U44" s="121">
        <v>0.88824284076690596</v>
      </c>
      <c r="V44" s="26">
        <v>0.87889194488525302</v>
      </c>
      <c r="W44" s="26">
        <v>0.87518930435180597</v>
      </c>
      <c r="X44" s="26">
        <v>1.04428350925445</v>
      </c>
      <c r="Y44" s="120">
        <v>1.0960175991058301</v>
      </c>
      <c r="Z44" s="121">
        <v>0.85442727804183904</v>
      </c>
      <c r="AA44" s="26">
        <v>0.78385984897613503</v>
      </c>
      <c r="AB44" s="26">
        <v>0.61066591739654497</v>
      </c>
      <c r="AC44" s="26">
        <v>1.0994060039520199</v>
      </c>
      <c r="AD44" s="120">
        <v>1.63555836677551</v>
      </c>
      <c r="AE44" s="121">
        <v>0.75784093141555697</v>
      </c>
      <c r="AF44" s="26">
        <v>0.73248964548110895</v>
      </c>
      <c r="AG44" s="26">
        <v>1.07319819927215</v>
      </c>
      <c r="AH44" s="26">
        <v>1.01792669296264</v>
      </c>
      <c r="AI44" s="120">
        <v>1.39184463024139</v>
      </c>
    </row>
    <row r="45" spans="1:35" x14ac:dyDescent="0.25">
      <c r="A45" s="227"/>
      <c r="B45" s="110" t="s">
        <v>63</v>
      </c>
      <c r="C45" s="93">
        <v>0.10838786512613199</v>
      </c>
      <c r="D45" s="94">
        <v>0.12315071374177899</v>
      </c>
      <c r="E45" s="94">
        <v>9.5577493309974601E-2</v>
      </c>
      <c r="F45" s="94">
        <v>9.6171595156192696E-2</v>
      </c>
      <c r="G45" s="111">
        <v>0.14146547019481601</v>
      </c>
      <c r="H45" s="93">
        <v>0.146787479519844</v>
      </c>
      <c r="I45" s="94">
        <v>0.13541091978549899</v>
      </c>
      <c r="J45" s="94">
        <v>0.14079138636589</v>
      </c>
      <c r="K45" s="94">
        <v>0.14702840149402599</v>
      </c>
      <c r="L45" s="111">
        <v>0.16645003855228399</v>
      </c>
      <c r="M45" s="93">
        <v>0.113851487636566</v>
      </c>
      <c r="N45" s="94">
        <v>0.120082981884479</v>
      </c>
      <c r="O45" s="94">
        <v>0.14071966707706399</v>
      </c>
      <c r="P45" s="94">
        <v>0.15223799645900701</v>
      </c>
      <c r="Q45" s="111">
        <v>0.110950767993927</v>
      </c>
      <c r="S45" s="227"/>
      <c r="T45" s="110" t="s">
        <v>63</v>
      </c>
      <c r="U45" s="121">
        <v>0.74189114570617598</v>
      </c>
      <c r="V45" s="26">
        <v>0.77088904380798295</v>
      </c>
      <c r="W45" s="26">
        <v>0.69011539220809903</v>
      </c>
      <c r="X45" s="26">
        <v>0.73903739452362005</v>
      </c>
      <c r="Y45" s="120">
        <v>1.1944950819015501</v>
      </c>
      <c r="Z45" s="121">
        <v>1.02808260917663</v>
      </c>
      <c r="AA45" s="26">
        <v>1.2337186336517301</v>
      </c>
      <c r="AB45" s="26">
        <v>1.3888137340545601</v>
      </c>
      <c r="AC45" s="26">
        <v>1.2328906059265099</v>
      </c>
      <c r="AD45" s="120">
        <v>1.2678705453872601</v>
      </c>
      <c r="AE45" s="121">
        <v>0.96221971511840798</v>
      </c>
      <c r="AF45" s="26">
        <v>0.88056641817092896</v>
      </c>
      <c r="AG45" s="26">
        <v>1.15390968322753</v>
      </c>
      <c r="AH45" s="26">
        <v>1.4083273410797099</v>
      </c>
      <c r="AI45" s="120">
        <v>1.24150538444519</v>
      </c>
    </row>
    <row r="46" spans="1:35" x14ac:dyDescent="0.25">
      <c r="A46" s="227"/>
      <c r="B46" s="110" t="s">
        <v>63</v>
      </c>
      <c r="C46" s="93">
        <v>0.102880075573921</v>
      </c>
      <c r="D46" s="94">
        <v>0.119237415492534</v>
      </c>
      <c r="E46" s="94">
        <v>9.31077525019645E-2</v>
      </c>
      <c r="F46" s="94">
        <v>9.2329151928424794E-2</v>
      </c>
      <c r="G46" s="111">
        <v>8.9694827795028603E-2</v>
      </c>
      <c r="H46" s="93">
        <v>0.14501567184924999</v>
      </c>
      <c r="I46" s="94">
        <v>0.13313689827919001</v>
      </c>
      <c r="J46" s="94">
        <v>0.15406203269958399</v>
      </c>
      <c r="K46" s="94">
        <v>0.14003014564514099</v>
      </c>
      <c r="L46" s="111">
        <v>0.15452003479003901</v>
      </c>
      <c r="M46" s="93">
        <v>0.16619007289409601</v>
      </c>
      <c r="N46" s="94">
        <v>9.9959470331668798E-2</v>
      </c>
      <c r="O46" s="94">
        <v>0.104895830154418</v>
      </c>
      <c r="P46" s="94">
        <v>0.106125220656394</v>
      </c>
      <c r="Q46" s="111">
        <v>0.104697376489639</v>
      </c>
      <c r="S46" s="227"/>
      <c r="T46" s="110" t="s">
        <v>63</v>
      </c>
      <c r="U46" s="121">
        <v>0.73364484310150102</v>
      </c>
      <c r="V46" s="26">
        <v>0.79720908403396595</v>
      </c>
      <c r="W46" s="26">
        <v>0.98733377456664995</v>
      </c>
      <c r="X46" s="26">
        <v>0.80513781309127797</v>
      </c>
      <c r="Y46" s="120">
        <v>1.07552862167358</v>
      </c>
      <c r="Z46" s="121">
        <v>1.0831429958343499</v>
      </c>
      <c r="AA46" s="26">
        <v>1.07102906703948</v>
      </c>
      <c r="AB46" s="26">
        <v>1.08820784091949</v>
      </c>
      <c r="AC46" s="26">
        <v>1.3028807640075599</v>
      </c>
      <c r="AD46" s="120">
        <v>1.2766691446304299</v>
      </c>
      <c r="AE46" s="121">
        <v>1.1166967153549101</v>
      </c>
      <c r="AF46" s="26">
        <v>1.1792739629745399</v>
      </c>
      <c r="AG46" s="26">
        <v>1.06510734558105</v>
      </c>
      <c r="AH46" s="26">
        <v>1.1497209072112999</v>
      </c>
      <c r="AI46" s="120">
        <v>1.41010057926177</v>
      </c>
    </row>
    <row r="47" spans="1:35" x14ac:dyDescent="0.25">
      <c r="A47" s="228"/>
      <c r="B47" s="112" t="s">
        <v>63</v>
      </c>
      <c r="C47" s="80">
        <v>9.0267352759838104E-2</v>
      </c>
      <c r="D47" s="81">
        <v>0.125122904777526</v>
      </c>
      <c r="E47" s="81">
        <v>0.109558090567588</v>
      </c>
      <c r="F47" s="94">
        <v>0.104084141552448</v>
      </c>
      <c r="G47" s="82">
        <v>7.99887925386428E-2</v>
      </c>
      <c r="H47" s="80">
        <v>0.15402057766914301</v>
      </c>
      <c r="I47" s="81">
        <v>0.15352325141429901</v>
      </c>
      <c r="J47" s="94">
        <v>0.171408325433731</v>
      </c>
      <c r="K47" s="94">
        <v>0.14692783355712799</v>
      </c>
      <c r="L47" s="82">
        <v>0.15053255856037101</v>
      </c>
      <c r="M47" s="80">
        <v>0.11757792532444</v>
      </c>
      <c r="N47" s="94">
        <v>9.6701189875602694E-2</v>
      </c>
      <c r="O47" s="94">
        <v>0.107673555612564</v>
      </c>
      <c r="P47" s="94">
        <v>0.119874894618988</v>
      </c>
      <c r="Q47" s="82">
        <v>0.101834617555141</v>
      </c>
      <c r="S47" s="228"/>
      <c r="T47" s="112" t="s">
        <v>63</v>
      </c>
      <c r="U47" s="83">
        <v>0.78187578916549605</v>
      </c>
      <c r="V47" s="26">
        <v>0.687033951282501</v>
      </c>
      <c r="W47" s="26">
        <v>0.80852550268173196</v>
      </c>
      <c r="X47" s="26">
        <v>0.87890154123306197</v>
      </c>
      <c r="Y47" s="85">
        <v>1.12459576129913</v>
      </c>
      <c r="Z47" s="83">
        <v>1.1974637508392301</v>
      </c>
      <c r="AA47" s="26">
        <v>1.0863245725631701</v>
      </c>
      <c r="AB47" s="26">
        <v>1.1708672046661299</v>
      </c>
      <c r="AC47" s="26">
        <v>1.2379951477050699</v>
      </c>
      <c r="AD47" s="85">
        <v>1.59948134422302</v>
      </c>
      <c r="AE47" s="83">
        <v>1.2986373901367101</v>
      </c>
      <c r="AF47" s="26">
        <v>1.1688377857208201</v>
      </c>
      <c r="AG47" s="26">
        <v>1.12097299098968</v>
      </c>
      <c r="AH47" s="26">
        <v>1.2083625793457</v>
      </c>
      <c r="AI47" s="85">
        <v>1.1044731140136701</v>
      </c>
    </row>
    <row r="48" spans="1:35" x14ac:dyDescent="0.25">
      <c r="B48" s="105" t="s">
        <v>11</v>
      </c>
      <c r="C48" s="98">
        <f t="shared" ref="C48:Q48" si="0">AVERAGE(C33:C47)</f>
        <v>0.10271786451339686</v>
      </c>
      <c r="D48" s="99">
        <f t="shared" si="0"/>
        <v>0.10994947652022007</v>
      </c>
      <c r="E48" s="99">
        <f t="shared" si="0"/>
        <v>9.4869463394085238E-2</v>
      </c>
      <c r="F48" s="99">
        <f t="shared" si="0"/>
        <v>9.4740812977154809E-2</v>
      </c>
      <c r="G48" s="102">
        <f t="shared" si="0"/>
        <v>9.4813763101895335E-2</v>
      </c>
      <c r="H48" s="98">
        <f t="shared" si="0"/>
        <v>0.1091282399992146</v>
      </c>
      <c r="I48" s="99">
        <f t="shared" si="0"/>
        <v>0.1097789389391738</v>
      </c>
      <c r="J48" s="99">
        <f t="shared" si="0"/>
        <v>0.10818575198451651</v>
      </c>
      <c r="K48" s="99">
        <f t="shared" si="0"/>
        <v>0.11064366449912363</v>
      </c>
      <c r="L48" s="102">
        <f t="shared" si="0"/>
        <v>0.11711795727411875</v>
      </c>
      <c r="M48" s="98">
        <f t="shared" si="0"/>
        <v>0.10325595363974543</v>
      </c>
      <c r="N48" s="99">
        <f t="shared" si="0"/>
        <v>9.8634619514147343E-2</v>
      </c>
      <c r="O48" s="99">
        <f t="shared" si="0"/>
        <v>9.5239445070425408E-2</v>
      </c>
      <c r="P48" s="99">
        <f t="shared" si="0"/>
        <v>9.0911869953075902E-2</v>
      </c>
      <c r="Q48" s="102">
        <f t="shared" si="0"/>
        <v>8.6887889603773569E-2</v>
      </c>
      <c r="T48" s="105" t="s">
        <v>11</v>
      </c>
      <c r="U48" s="118">
        <f t="shared" ref="U48:AI48" si="1">AVERAGE(U33:U47)</f>
        <v>0.8255681276321406</v>
      </c>
      <c r="V48" s="119">
        <f t="shared" si="1"/>
        <v>0.82975827455520557</v>
      </c>
      <c r="W48" s="119">
        <f t="shared" si="1"/>
        <v>0.88081836303075134</v>
      </c>
      <c r="X48" s="119">
        <f t="shared" si="1"/>
        <v>0.91291662454604916</v>
      </c>
      <c r="Y48" s="117">
        <f t="shared" si="1"/>
        <v>1.0447286009788481</v>
      </c>
      <c r="Z48" s="118">
        <f t="shared" si="1"/>
        <v>0.90253953536351372</v>
      </c>
      <c r="AA48" s="119">
        <f t="shared" si="1"/>
        <v>0.92042188644409029</v>
      </c>
      <c r="AB48" s="119">
        <f t="shared" si="1"/>
        <v>0.95367070039113166</v>
      </c>
      <c r="AC48" s="119">
        <f t="shared" si="1"/>
        <v>1.0454505364100102</v>
      </c>
      <c r="AD48" s="117">
        <f t="shared" si="1"/>
        <v>1.2928320169448821</v>
      </c>
      <c r="AE48" s="118">
        <f t="shared" si="1"/>
        <v>0.87317352294921713</v>
      </c>
      <c r="AF48" s="119">
        <f t="shared" si="1"/>
        <v>0.89554571708043285</v>
      </c>
      <c r="AG48" s="119">
        <f t="shared" si="1"/>
        <v>0.95148241122563471</v>
      </c>
      <c r="AH48" s="119">
        <f t="shared" si="1"/>
        <v>1.0050704797108951</v>
      </c>
      <c r="AI48" s="117">
        <f t="shared" si="1"/>
        <v>1.1383945544560707</v>
      </c>
    </row>
    <row r="49" spans="1:35" x14ac:dyDescent="0.25">
      <c r="B49" s="109" t="s">
        <v>12</v>
      </c>
      <c r="C49" s="80">
        <f t="shared" ref="C49:Q49" si="2">SQRT(AVERAGE(VAR(C42:C44),VAR(C39:C41),VAR(C36:C38),VAR(C33:C35),VAR(C45:C47)))</f>
        <v>1.5755472853230389E-2</v>
      </c>
      <c r="D49" s="81">
        <f t="shared" si="2"/>
        <v>1.2948117896793636E-2</v>
      </c>
      <c r="E49" s="81">
        <f t="shared" si="2"/>
        <v>7.071861104525453E-3</v>
      </c>
      <c r="F49" s="81">
        <f t="shared" si="2"/>
        <v>7.5226558758540877E-3</v>
      </c>
      <c r="G49" s="82">
        <f t="shared" si="2"/>
        <v>1.6136991097860938E-2</v>
      </c>
      <c r="H49" s="80">
        <f t="shared" si="2"/>
        <v>1.063845206947499E-2</v>
      </c>
      <c r="I49" s="81">
        <f t="shared" si="2"/>
        <v>1.8064584255047585E-2</v>
      </c>
      <c r="J49" s="81">
        <f t="shared" si="2"/>
        <v>1.0680044056539256E-2</v>
      </c>
      <c r="K49" s="81">
        <f t="shared" si="2"/>
        <v>1.6916141526726602E-2</v>
      </c>
      <c r="L49" s="82">
        <f t="shared" si="2"/>
        <v>1.239316460010763E-2</v>
      </c>
      <c r="M49" s="80">
        <f t="shared" si="2"/>
        <v>1.5176098163062323E-2</v>
      </c>
      <c r="N49" s="81">
        <f t="shared" si="2"/>
        <v>1.4485923000104652E-2</v>
      </c>
      <c r="O49" s="81">
        <f t="shared" si="2"/>
        <v>1.0514199983890143E-2</v>
      </c>
      <c r="P49" s="81">
        <f t="shared" si="2"/>
        <v>1.3072561510692684E-2</v>
      </c>
      <c r="Q49" s="82">
        <f t="shared" si="2"/>
        <v>8.6357288898822673E-3</v>
      </c>
      <c r="T49" s="109" t="s">
        <v>12</v>
      </c>
      <c r="U49" s="83">
        <f t="shared" ref="U49:AI49" si="3">SQRT(AVERAGE(VAR(U42:U44),VAR(U39:U41),VAR(U36:U38),VAR(U33:U35),VAR(U45:U47)))</f>
        <v>9.4168191625253042E-2</v>
      </c>
      <c r="V49" s="84">
        <f t="shared" si="3"/>
        <v>0.13135285219404716</v>
      </c>
      <c r="W49" s="84">
        <f t="shared" si="3"/>
        <v>0.13392276753689078</v>
      </c>
      <c r="X49" s="84">
        <f t="shared" si="3"/>
        <v>7.2563948331573924E-2</v>
      </c>
      <c r="Y49" s="85">
        <f t="shared" si="3"/>
        <v>8.4069647446402412E-2</v>
      </c>
      <c r="Z49" s="83">
        <f t="shared" si="3"/>
        <v>0.1206079100890189</v>
      </c>
      <c r="AA49" s="84">
        <f t="shared" si="3"/>
        <v>9.7835592186342579E-2</v>
      </c>
      <c r="AB49" s="84">
        <f t="shared" si="3"/>
        <v>0.1299886060260477</v>
      </c>
      <c r="AC49" s="84">
        <f t="shared" si="3"/>
        <v>6.91856161121817E-2</v>
      </c>
      <c r="AD49" s="85">
        <f t="shared" si="3"/>
        <v>0.12878793549290921</v>
      </c>
      <c r="AE49" s="83">
        <f t="shared" si="3"/>
        <v>0.15377152466810551</v>
      </c>
      <c r="AF49" s="84">
        <f t="shared" si="3"/>
        <v>0.11987864999202438</v>
      </c>
      <c r="AG49" s="84">
        <f t="shared" si="3"/>
        <v>7.5563478859531491E-2</v>
      </c>
      <c r="AH49" s="84">
        <f t="shared" si="3"/>
        <v>9.0829578862508059E-2</v>
      </c>
      <c r="AI49" s="85">
        <f t="shared" si="3"/>
        <v>0.1226843027452954</v>
      </c>
    </row>
    <row r="51" spans="1:35" x14ac:dyDescent="0.25">
      <c r="B51" s="122" t="s">
        <v>58</v>
      </c>
      <c r="C51" s="229" t="s">
        <v>46</v>
      </c>
      <c r="D51" s="230"/>
      <c r="E51" s="230"/>
      <c r="F51" s="230"/>
      <c r="G51" s="231"/>
      <c r="H51" s="229" t="s">
        <v>24</v>
      </c>
      <c r="I51" s="230"/>
      <c r="J51" s="230"/>
      <c r="K51" s="230"/>
      <c r="L51" s="231"/>
      <c r="M51" s="229" t="s">
        <v>66</v>
      </c>
      <c r="N51" s="230"/>
      <c r="O51" s="230"/>
      <c r="P51" s="230"/>
      <c r="Q51" s="231"/>
      <c r="T51" s="122" t="s">
        <v>58</v>
      </c>
      <c r="U51" s="229" t="s">
        <v>46</v>
      </c>
      <c r="V51" s="230"/>
      <c r="W51" s="230"/>
      <c r="X51" s="230"/>
      <c r="Y51" s="231"/>
      <c r="Z51" s="229" t="s">
        <v>24</v>
      </c>
      <c r="AA51" s="230"/>
      <c r="AB51" s="230"/>
      <c r="AC51" s="230"/>
      <c r="AD51" s="231"/>
      <c r="AE51" s="229" t="s">
        <v>66</v>
      </c>
      <c r="AF51" s="230"/>
      <c r="AG51" s="230"/>
      <c r="AH51" s="230"/>
      <c r="AI51" s="231"/>
    </row>
    <row r="52" spans="1:35" x14ac:dyDescent="0.25">
      <c r="B52" s="109" t="s">
        <v>10</v>
      </c>
      <c r="C52" s="18">
        <v>1E-3</v>
      </c>
      <c r="D52" s="19">
        <v>4.0000000000000002E-4</v>
      </c>
      <c r="E52" s="19">
        <v>1E-4</v>
      </c>
      <c r="F52" s="19">
        <v>4.0000000000000003E-5</v>
      </c>
      <c r="G52" s="20">
        <v>1.0000000000000001E-5</v>
      </c>
      <c r="H52" s="18">
        <v>1E-3</v>
      </c>
      <c r="I52" s="19">
        <v>4.0000000000000002E-4</v>
      </c>
      <c r="J52" s="19">
        <v>1E-4</v>
      </c>
      <c r="K52" s="19">
        <v>4.0000000000000003E-5</v>
      </c>
      <c r="L52" s="20">
        <v>1.0000000000000001E-5</v>
      </c>
      <c r="M52" s="18">
        <v>1E-3</v>
      </c>
      <c r="N52" s="19">
        <v>4.0000000000000002E-4</v>
      </c>
      <c r="O52" s="19">
        <v>1E-4</v>
      </c>
      <c r="P52" s="19">
        <v>4.0000000000000003E-5</v>
      </c>
      <c r="Q52" s="20">
        <v>1.0000000000000001E-5</v>
      </c>
      <c r="T52" s="109" t="s">
        <v>10</v>
      </c>
      <c r="U52" s="18">
        <v>1E-3</v>
      </c>
      <c r="V52" s="19">
        <v>4.0000000000000002E-4</v>
      </c>
      <c r="W52" s="19">
        <v>1E-4</v>
      </c>
      <c r="X52" s="19">
        <v>4.0000000000000003E-5</v>
      </c>
      <c r="Y52" s="20">
        <v>1.0000000000000001E-5</v>
      </c>
      <c r="Z52" s="18">
        <v>1E-3</v>
      </c>
      <c r="AA52" s="19">
        <v>4.0000000000000002E-4</v>
      </c>
      <c r="AB52" s="19">
        <v>1E-4</v>
      </c>
      <c r="AC52" s="19">
        <v>4.0000000000000003E-5</v>
      </c>
      <c r="AD52" s="20">
        <v>1.0000000000000001E-5</v>
      </c>
      <c r="AE52" s="18">
        <v>1E-3</v>
      </c>
      <c r="AF52" s="19">
        <v>4.0000000000000002E-4</v>
      </c>
      <c r="AG52" s="19">
        <v>1E-4</v>
      </c>
      <c r="AH52" s="19">
        <v>4.0000000000000003E-5</v>
      </c>
      <c r="AI52" s="20">
        <v>1.0000000000000001E-5</v>
      </c>
    </row>
    <row r="53" spans="1:35" ht="13.8" customHeight="1" x14ac:dyDescent="0.25">
      <c r="A53" s="232" t="s">
        <v>139</v>
      </c>
      <c r="B53" s="110" t="s">
        <v>64</v>
      </c>
      <c r="C53" s="98">
        <v>0.109825938940048</v>
      </c>
      <c r="D53" s="99">
        <v>0.10910814255475899</v>
      </c>
      <c r="E53" s="99">
        <v>7.9517833888530703E-2</v>
      </c>
      <c r="F53" s="94">
        <v>9.4984456896781894E-2</v>
      </c>
      <c r="G53" s="102">
        <v>0.104566112160682</v>
      </c>
      <c r="H53" s="98">
        <v>8.6472228169441195E-2</v>
      </c>
      <c r="I53" s="99">
        <v>8.6562946438789298E-2</v>
      </c>
      <c r="J53" s="94">
        <v>7.2548359632491996E-2</v>
      </c>
      <c r="K53" s="94">
        <v>5.7215936481952598E-2</v>
      </c>
      <c r="L53" s="102">
        <v>6.6456280648708302E-2</v>
      </c>
      <c r="M53" s="98">
        <v>0.110635481774806</v>
      </c>
      <c r="N53" s="94">
        <v>9.8405502736568395E-2</v>
      </c>
      <c r="O53" s="94">
        <v>8.6537934839725494E-2</v>
      </c>
      <c r="P53" s="94">
        <v>8.8869117200374603E-2</v>
      </c>
      <c r="Q53" s="102">
        <v>7.4365682899951893E-2</v>
      </c>
      <c r="S53" s="232" t="s">
        <v>139</v>
      </c>
      <c r="T53" s="110" t="s">
        <v>64</v>
      </c>
      <c r="U53" s="118">
        <v>0.77849990129470803</v>
      </c>
      <c r="V53" s="119">
        <v>0.934753477573394</v>
      </c>
      <c r="W53" s="119">
        <v>0.79663491249084395</v>
      </c>
      <c r="X53" s="116">
        <v>0.70366114377975397</v>
      </c>
      <c r="Y53" s="117">
        <v>0.82594239711761397</v>
      </c>
      <c r="Z53" s="118">
        <v>0.79225128889083796</v>
      </c>
      <c r="AA53" s="119">
        <v>0.94042730331420898</v>
      </c>
      <c r="AB53" s="116">
        <v>0.81112062931060702</v>
      </c>
      <c r="AC53" s="116">
        <v>0.95762991905212402</v>
      </c>
      <c r="AD53" s="117">
        <v>0.936221003532409</v>
      </c>
      <c r="AE53" s="118">
        <v>1.01094841957092</v>
      </c>
      <c r="AF53" s="116">
        <v>0.83796066045761097</v>
      </c>
      <c r="AG53" s="116">
        <v>0.78147208690643299</v>
      </c>
      <c r="AH53" s="116">
        <v>0.825947225093841</v>
      </c>
      <c r="AI53" s="117">
        <v>0.93259340524673395</v>
      </c>
    </row>
    <row r="54" spans="1:35" x14ac:dyDescent="0.25">
      <c r="A54" s="227"/>
      <c r="B54" s="110" t="s">
        <v>64</v>
      </c>
      <c r="C54" s="93">
        <v>0.114432632923126</v>
      </c>
      <c r="D54" s="94">
        <v>8.0857604742050102E-2</v>
      </c>
      <c r="E54" s="94">
        <v>9.6841000020503998E-2</v>
      </c>
      <c r="F54" s="94">
        <v>0.112455666065216</v>
      </c>
      <c r="G54" s="111">
        <v>8.5350535809993702E-2</v>
      </c>
      <c r="H54" s="93">
        <v>9.6167430281639099E-2</v>
      </c>
      <c r="I54" s="94">
        <v>0.102282084524631</v>
      </c>
      <c r="J54" s="94">
        <v>7.8414484858512795E-2</v>
      </c>
      <c r="K54" s="94">
        <v>5.4750967770814798E-2</v>
      </c>
      <c r="L54" s="111">
        <v>7.8822076320648193E-2</v>
      </c>
      <c r="M54" s="93">
        <v>0.121121130883693</v>
      </c>
      <c r="N54" s="94">
        <v>9.4297498464584295E-2</v>
      </c>
      <c r="O54" s="94">
        <v>8.0949671566486303E-2</v>
      </c>
      <c r="P54" s="94">
        <v>8.5276469588279696E-2</v>
      </c>
      <c r="Q54" s="111">
        <v>5.86731918156147E-2</v>
      </c>
      <c r="S54" s="227"/>
      <c r="T54" s="110" t="s">
        <v>64</v>
      </c>
      <c r="U54" s="121">
        <v>1.0471107959747299</v>
      </c>
      <c r="V54" s="116">
        <v>0.90707427263259799</v>
      </c>
      <c r="W54" s="116">
        <v>0.86889827251434304</v>
      </c>
      <c r="X54" s="116">
        <v>0.80907118320464999</v>
      </c>
      <c r="Y54" s="120">
        <v>0.918182432651519</v>
      </c>
      <c r="Z54" s="121">
        <v>0.86770659685134799</v>
      </c>
      <c r="AA54" s="116">
        <v>0.90274178981780995</v>
      </c>
      <c r="AB54" s="116">
        <v>0.82493823766708296</v>
      </c>
      <c r="AC54" s="116">
        <v>0.77991950511932295</v>
      </c>
      <c r="AD54" s="120">
        <v>1.0564396381378101</v>
      </c>
      <c r="AE54" s="121">
        <v>1.0333391427993699</v>
      </c>
      <c r="AF54" s="116">
        <v>0.919111847877502</v>
      </c>
      <c r="AG54" s="116">
        <v>0.82358592748641901</v>
      </c>
      <c r="AH54" s="116">
        <v>0.85291266441345204</v>
      </c>
      <c r="AI54" s="120">
        <v>0.81967890262603704</v>
      </c>
    </row>
    <row r="55" spans="1:35" x14ac:dyDescent="0.25">
      <c r="A55" s="227"/>
      <c r="B55" s="110" t="s">
        <v>64</v>
      </c>
      <c r="C55" s="93">
        <v>9.9565722048282596E-2</v>
      </c>
      <c r="D55" s="94">
        <v>8.4281526505947099E-2</v>
      </c>
      <c r="E55" s="94">
        <v>0.100204780697822</v>
      </c>
      <c r="F55" s="94">
        <v>8.1385210156440693E-2</v>
      </c>
      <c r="G55" s="111">
        <v>0.107286572456359</v>
      </c>
      <c r="H55" s="93">
        <v>0.102802626788616</v>
      </c>
      <c r="I55" s="94">
        <v>9.0895101428031894E-2</v>
      </c>
      <c r="J55" s="94">
        <v>9.2941597104072501E-2</v>
      </c>
      <c r="K55" s="94">
        <v>7.4740730226039803E-2</v>
      </c>
      <c r="L55" s="111">
        <v>7.09848552942276E-2</v>
      </c>
      <c r="M55" s="93">
        <v>9.77352410554886E-2</v>
      </c>
      <c r="N55" s="94">
        <v>7.7820621430873801E-2</v>
      </c>
      <c r="O55" s="94">
        <v>7.3256634175777394E-2</v>
      </c>
      <c r="P55" s="94">
        <v>9.7582086920738206E-2</v>
      </c>
      <c r="Q55" s="111">
        <v>5.3635481745004598E-2</v>
      </c>
      <c r="S55" s="227"/>
      <c r="T55" s="110" t="s">
        <v>64</v>
      </c>
      <c r="U55" s="121">
        <v>0.68662410974502497</v>
      </c>
      <c r="V55" s="116">
        <v>0.75836354494094804</v>
      </c>
      <c r="W55" s="116">
        <v>0.77342581748962402</v>
      </c>
      <c r="X55" s="116">
        <v>0.85277003049850397</v>
      </c>
      <c r="Y55" s="120">
        <v>0.90410685539245605</v>
      </c>
      <c r="Z55" s="121">
        <v>0.89138400554656905</v>
      </c>
      <c r="AA55" s="116">
        <v>0.84566569328308105</v>
      </c>
      <c r="AB55" s="116">
        <v>0.78087007999420099</v>
      </c>
      <c r="AC55" s="116">
        <v>0.84048163890838601</v>
      </c>
      <c r="AD55" s="120">
        <v>0.87809592485427801</v>
      </c>
      <c r="AE55" s="121">
        <v>0.97395342588424605</v>
      </c>
      <c r="AF55" s="116">
        <v>1.2272862195968599</v>
      </c>
      <c r="AG55" s="116">
        <v>0.80482321977615301</v>
      </c>
      <c r="AH55" s="116">
        <v>0.921875119209289</v>
      </c>
      <c r="AI55" s="120">
        <v>0.77368247509002597</v>
      </c>
    </row>
    <row r="56" spans="1:35" x14ac:dyDescent="0.25">
      <c r="A56" s="227"/>
      <c r="B56" s="124" t="s">
        <v>65</v>
      </c>
      <c r="C56" s="93">
        <v>6.2951989471912301E-2</v>
      </c>
      <c r="D56" s="94">
        <v>7.4413545429706504E-2</v>
      </c>
      <c r="E56" s="94">
        <v>6.2860943377017905E-2</v>
      </c>
      <c r="F56" s="94">
        <v>7.1220360696315696E-2</v>
      </c>
      <c r="G56" s="111">
        <v>5.5049292743206003E-2</v>
      </c>
      <c r="H56" s="93">
        <v>7.4902787804603493E-2</v>
      </c>
      <c r="I56" s="94">
        <v>7.2773203253746005E-2</v>
      </c>
      <c r="J56" s="94">
        <v>7.9720072448253604E-2</v>
      </c>
      <c r="K56" s="94">
        <v>6.1520695686340297E-2</v>
      </c>
      <c r="L56" s="111">
        <v>9.1046527028083801E-2</v>
      </c>
      <c r="M56" s="93">
        <v>5.7238183915614999E-2</v>
      </c>
      <c r="N56" s="94">
        <v>7.5383983552455902E-2</v>
      </c>
      <c r="O56" s="94">
        <v>5.9726923704147297E-2</v>
      </c>
      <c r="P56" s="94">
        <v>5.9784330427646602E-2</v>
      </c>
      <c r="Q56" s="111">
        <v>4.9515575170516898E-2</v>
      </c>
      <c r="S56" s="227"/>
      <c r="T56" s="124" t="s">
        <v>65</v>
      </c>
      <c r="U56" s="121">
        <v>1.37233054637908</v>
      </c>
      <c r="V56" s="116">
        <v>1.3389189243316599</v>
      </c>
      <c r="W56" s="116">
        <v>1.4077061414718599</v>
      </c>
      <c r="X56" s="116">
        <v>1.2838950157165501</v>
      </c>
      <c r="Y56" s="120">
        <v>1.6511142253875699</v>
      </c>
      <c r="Z56" s="121">
        <v>1.1569623947143499</v>
      </c>
      <c r="AA56" s="116">
        <v>1.48975765705108</v>
      </c>
      <c r="AB56" s="116">
        <v>1.3813880681991499</v>
      </c>
      <c r="AC56" s="116">
        <v>1.5420624017715401</v>
      </c>
      <c r="AD56" s="120">
        <v>1.6608254909515301</v>
      </c>
      <c r="AE56" s="121">
        <v>1.1754279136657699</v>
      </c>
      <c r="AF56" s="116">
        <v>1.44466257095336</v>
      </c>
      <c r="AG56" s="116">
        <v>1.2389907836914</v>
      </c>
      <c r="AH56" s="116">
        <v>1.27818143367767</v>
      </c>
      <c r="AI56" s="120">
        <v>1.4703775644302299</v>
      </c>
    </row>
    <row r="57" spans="1:35" x14ac:dyDescent="0.25">
      <c r="A57" s="227"/>
      <c r="B57" s="110" t="s">
        <v>65</v>
      </c>
      <c r="C57" s="93">
        <v>6.8205371499061501E-2</v>
      </c>
      <c r="D57" s="94">
        <v>6.7788086831569602E-2</v>
      </c>
      <c r="E57" s="94">
        <v>6.2442239373922299E-2</v>
      </c>
      <c r="F57" s="94">
        <v>6.0183361172676003E-2</v>
      </c>
      <c r="G57" s="111">
        <v>5.2782159298658302E-2</v>
      </c>
      <c r="H57" s="93">
        <v>8.7455242872238104E-2</v>
      </c>
      <c r="I57" s="94">
        <v>7.0276737213134696E-2</v>
      </c>
      <c r="J57" s="94">
        <v>6.9714814424514701E-2</v>
      </c>
      <c r="K57" s="94">
        <v>6.7394971847534096E-2</v>
      </c>
      <c r="L57" s="111">
        <v>8.3361439406871796E-2</v>
      </c>
      <c r="M57" s="93">
        <v>0.107182539999485</v>
      </c>
      <c r="N57" s="94">
        <v>5.7515934109687798E-2</v>
      </c>
      <c r="O57" s="94">
        <v>5.7209968566894497E-2</v>
      </c>
      <c r="P57" s="94">
        <v>8.3025932312011705E-2</v>
      </c>
      <c r="Q57" s="111">
        <v>6.7961141467094394E-2</v>
      </c>
      <c r="S57" s="227"/>
      <c r="T57" s="110" t="s">
        <v>65</v>
      </c>
      <c r="U57" s="121">
        <v>1.3061056137084901</v>
      </c>
      <c r="V57" s="116">
        <v>1.2327733039855899</v>
      </c>
      <c r="W57" s="116">
        <v>1.2816146612167301</v>
      </c>
      <c r="X57" s="116">
        <v>1.35949206352233</v>
      </c>
      <c r="Y57" s="120">
        <v>1.4324210882186801</v>
      </c>
      <c r="Z57" s="121">
        <v>1.1933524608612001</v>
      </c>
      <c r="AA57" s="116">
        <v>1.5035080909728999</v>
      </c>
      <c r="AB57" s="116">
        <v>1.6092952489852901</v>
      </c>
      <c r="AC57" s="116">
        <v>1.3065267801284699</v>
      </c>
      <c r="AD57" s="120">
        <v>1.40071880817413</v>
      </c>
      <c r="AE57" s="121">
        <v>1.21893906593322</v>
      </c>
      <c r="AF57" s="116">
        <v>1.2581411600112899</v>
      </c>
      <c r="AG57" s="116">
        <v>1.4360891580581601</v>
      </c>
      <c r="AH57" s="116">
        <v>1.2712754011154099</v>
      </c>
      <c r="AI57" s="120">
        <v>1.5310244560241699</v>
      </c>
    </row>
    <row r="58" spans="1:35" x14ac:dyDescent="0.25">
      <c r="A58" s="227"/>
      <c r="B58" s="112" t="s">
        <v>65</v>
      </c>
      <c r="C58" s="93">
        <v>8.8844507932662894E-2</v>
      </c>
      <c r="D58" s="94">
        <v>4.3175984174013103E-2</v>
      </c>
      <c r="E58" s="94">
        <v>5.4356545209884602E-2</v>
      </c>
      <c r="F58" s="94">
        <v>7.79596492648124E-2</v>
      </c>
      <c r="G58" s="111">
        <v>6.3590183854103005E-2</v>
      </c>
      <c r="H58" s="93">
        <v>7.9194746911525699E-2</v>
      </c>
      <c r="I58" s="94">
        <v>6.8218983709812095E-2</v>
      </c>
      <c r="J58" s="94">
        <v>7.2752170264720903E-2</v>
      </c>
      <c r="K58" s="94">
        <v>7.0749893784522996E-2</v>
      </c>
      <c r="L58" s="111">
        <v>7.8525081276893602E-2</v>
      </c>
      <c r="M58" s="93">
        <v>5.5389698594808502E-2</v>
      </c>
      <c r="N58" s="94">
        <v>5.3801309317350297E-2</v>
      </c>
      <c r="O58" s="94">
        <v>5.8984462171792901E-2</v>
      </c>
      <c r="P58" s="94">
        <v>5.9771385043859399E-2</v>
      </c>
      <c r="Q58" s="111">
        <v>7.7091433107852894E-2</v>
      </c>
      <c r="S58" s="227"/>
      <c r="T58" s="112" t="s">
        <v>65</v>
      </c>
      <c r="U58" s="121">
        <v>0.99333441257476796</v>
      </c>
      <c r="V58" s="116">
        <v>1.1518428325653001</v>
      </c>
      <c r="W58" s="116">
        <v>1.31506848335266</v>
      </c>
      <c r="X58" s="116">
        <v>1.3822493553161599</v>
      </c>
      <c r="Y58" s="120">
        <v>1.4338028430938701</v>
      </c>
      <c r="Z58" s="121">
        <v>1.3339480161666799</v>
      </c>
      <c r="AA58" s="116">
        <v>1.28460144996643</v>
      </c>
      <c r="AB58" s="116">
        <v>1.5458167791366499</v>
      </c>
      <c r="AC58" s="116">
        <v>1.35364770889282</v>
      </c>
      <c r="AD58" s="120">
        <v>1.31154024600982</v>
      </c>
      <c r="AE58" s="121">
        <v>1.2919120788574201</v>
      </c>
      <c r="AF58" s="116">
        <v>1.18965947628021</v>
      </c>
      <c r="AG58" s="116">
        <v>1.3065823316573999</v>
      </c>
      <c r="AH58" s="116">
        <v>1.3051289319992001</v>
      </c>
      <c r="AI58" s="120">
        <v>1.3571058511734</v>
      </c>
    </row>
    <row r="59" spans="1:35" x14ac:dyDescent="0.25">
      <c r="A59" s="227"/>
      <c r="B59" s="110" t="s">
        <v>61</v>
      </c>
      <c r="C59" s="93">
        <v>0.12957589328288999</v>
      </c>
      <c r="D59" s="94">
        <v>0.152808383107185</v>
      </c>
      <c r="E59" s="94">
        <v>0.14211714267730699</v>
      </c>
      <c r="F59" s="94">
        <v>0.108170956373214</v>
      </c>
      <c r="G59" s="111">
        <v>8.9543387293815599E-2</v>
      </c>
      <c r="H59" s="93">
        <v>0.152565002441406</v>
      </c>
      <c r="I59" s="94">
        <v>0.12286499887704801</v>
      </c>
      <c r="J59" s="94">
        <v>0.158826753497123</v>
      </c>
      <c r="K59" s="94">
        <v>0.102312602102756</v>
      </c>
      <c r="L59" s="111">
        <v>8.7807103991508401E-2</v>
      </c>
      <c r="M59" s="93">
        <v>0.12325789779424599</v>
      </c>
      <c r="N59" s="94">
        <v>0.142257690429687</v>
      </c>
      <c r="O59" s="94">
        <v>0.13713435828685699</v>
      </c>
      <c r="P59" s="94">
        <v>0.134891957044601</v>
      </c>
      <c r="Q59" s="111">
        <v>0.11074600368738099</v>
      </c>
      <c r="S59" s="227"/>
      <c r="T59" s="110" t="s">
        <v>61</v>
      </c>
      <c r="U59" s="121">
        <v>1.0307654142379701</v>
      </c>
      <c r="V59" s="116">
        <v>1.14901435375213</v>
      </c>
      <c r="W59" s="116">
        <v>1.07704937458038</v>
      </c>
      <c r="X59" s="116">
        <v>1.31131327152252</v>
      </c>
      <c r="Y59" s="120">
        <v>1.6332815885543801</v>
      </c>
      <c r="Z59" s="121">
        <v>1.33152747154235</v>
      </c>
      <c r="AA59" s="116">
        <v>1.1647313833236601</v>
      </c>
      <c r="AB59" s="116">
        <v>1.3216861486434901</v>
      </c>
      <c r="AC59" s="116">
        <v>1.53824114799499</v>
      </c>
      <c r="AD59" s="120">
        <v>1.7035232782363801</v>
      </c>
      <c r="AE59" s="121">
        <v>1.24692726135253</v>
      </c>
      <c r="AF59" s="116">
        <v>1.3823370933532699</v>
      </c>
      <c r="AG59" s="116">
        <v>1.27739894390106</v>
      </c>
      <c r="AH59" s="116">
        <v>1.2453321218490601</v>
      </c>
      <c r="AI59" s="120">
        <v>1.37204802036285</v>
      </c>
    </row>
    <row r="60" spans="1:35" x14ac:dyDescent="0.25">
      <c r="A60" s="227"/>
      <c r="B60" s="110" t="s">
        <v>61</v>
      </c>
      <c r="C60" s="93">
        <v>0.12446232140064201</v>
      </c>
      <c r="D60" s="94">
        <v>0.14395117759704501</v>
      </c>
      <c r="E60" s="94">
        <v>0.12571489810943601</v>
      </c>
      <c r="F60" s="94">
        <v>0.122451402246952</v>
      </c>
      <c r="G60" s="111">
        <v>0.116786196827888</v>
      </c>
      <c r="H60" s="93">
        <v>0.12676769495010301</v>
      </c>
      <c r="I60" s="94">
        <v>0.11435541510581899</v>
      </c>
      <c r="J60" s="94">
        <v>0.131900385022163</v>
      </c>
      <c r="K60" s="94">
        <v>0.10563925653696001</v>
      </c>
      <c r="L60" s="111">
        <v>9.9783286452293396E-2</v>
      </c>
      <c r="M60" s="93">
        <v>0.16001494228839799</v>
      </c>
      <c r="N60" s="94">
        <v>0.100101388990879</v>
      </c>
      <c r="O60" s="94">
        <v>0.14718669652938801</v>
      </c>
      <c r="P60" s="94">
        <v>0.13562037050723999</v>
      </c>
      <c r="Q60" s="111">
        <v>0.12738545238971699</v>
      </c>
      <c r="S60" s="227"/>
      <c r="T60" s="110" t="s">
        <v>61</v>
      </c>
      <c r="U60" s="121">
        <v>1.3654081821441599</v>
      </c>
      <c r="V60" s="116">
        <v>1.2715212106704701</v>
      </c>
      <c r="W60" s="116">
        <v>1.2069904804229701</v>
      </c>
      <c r="X60" s="116">
        <v>1.49444663524627</v>
      </c>
      <c r="Y60" s="120">
        <v>1.58285737037658</v>
      </c>
      <c r="Z60" s="121">
        <v>1.36720407009124</v>
      </c>
      <c r="AA60" s="116">
        <v>1.12762975692749</v>
      </c>
      <c r="AB60" s="116">
        <v>1.34894406795501</v>
      </c>
      <c r="AC60" s="116">
        <v>1.6992665529251101</v>
      </c>
      <c r="AD60" s="120">
        <v>1.4032963514328001</v>
      </c>
      <c r="AE60" s="121">
        <v>1.0148549079895</v>
      </c>
      <c r="AF60" s="116">
        <v>0.92901730537414495</v>
      </c>
      <c r="AG60" s="116">
        <v>1.2621722221374501</v>
      </c>
      <c r="AH60" s="116">
        <v>1.37733578681945</v>
      </c>
      <c r="AI60" s="120">
        <v>1.5493533611297601</v>
      </c>
    </row>
    <row r="61" spans="1:35" x14ac:dyDescent="0.25">
      <c r="A61" s="227"/>
      <c r="B61" s="110" t="s">
        <v>61</v>
      </c>
      <c r="C61" s="93">
        <v>0.13840265572071</v>
      </c>
      <c r="D61" s="94">
        <v>9.1808542609214699E-2</v>
      </c>
      <c r="E61" s="94">
        <v>0.118437007069587</v>
      </c>
      <c r="F61" s="94">
        <v>0.11557407677173601</v>
      </c>
      <c r="G61" s="111">
        <v>0.119570694863796</v>
      </c>
      <c r="H61" s="93">
        <v>0.120543971657753</v>
      </c>
      <c r="I61" s="94">
        <v>0.150439143180847</v>
      </c>
      <c r="J61" s="94">
        <v>0.13922229409217801</v>
      </c>
      <c r="K61" s="94">
        <v>0.12294864654541</v>
      </c>
      <c r="L61" s="111">
        <v>0.115776799619197</v>
      </c>
      <c r="M61" s="93">
        <v>0.158597737550735</v>
      </c>
      <c r="N61" s="94">
        <v>0.1126354560256</v>
      </c>
      <c r="O61" s="94">
        <v>0.10560742765665</v>
      </c>
      <c r="P61" s="94">
        <v>0.12290454655885601</v>
      </c>
      <c r="Q61" s="111">
        <v>0.100094258785247</v>
      </c>
      <c r="S61" s="227"/>
      <c r="T61" s="110" t="s">
        <v>61</v>
      </c>
      <c r="U61" s="121">
        <v>1.39632308483123</v>
      </c>
      <c r="V61" s="116">
        <v>1.0376778841018599</v>
      </c>
      <c r="W61" s="116">
        <v>1.3993283510208101</v>
      </c>
      <c r="X61" s="116">
        <v>1.20521712303161</v>
      </c>
      <c r="Y61" s="120">
        <v>1.4694143533706601</v>
      </c>
      <c r="Z61" s="121">
        <v>1.38366210460662</v>
      </c>
      <c r="AA61" s="116">
        <v>1.3714503049850399</v>
      </c>
      <c r="AB61" s="116">
        <v>1.4508357048034599</v>
      </c>
      <c r="AC61" s="116">
        <v>1.52698969841003</v>
      </c>
      <c r="AD61" s="120">
        <v>1.46605956554412</v>
      </c>
      <c r="AE61" s="121">
        <v>1.18492448329925</v>
      </c>
      <c r="AF61" s="116">
        <v>1.1882234811782799</v>
      </c>
      <c r="AG61" s="116">
        <v>1.17450451850891</v>
      </c>
      <c r="AH61" s="116">
        <v>1.08098292350769</v>
      </c>
      <c r="AI61" s="120">
        <v>1.56284964084625</v>
      </c>
    </row>
    <row r="62" spans="1:35" x14ac:dyDescent="0.25">
      <c r="A62" s="227"/>
      <c r="B62" s="124" t="s">
        <v>62</v>
      </c>
      <c r="C62" s="93">
        <v>0.16356989741325301</v>
      </c>
      <c r="D62" s="94">
        <v>0.14884573221206601</v>
      </c>
      <c r="E62" s="94">
        <v>0.110952973365783</v>
      </c>
      <c r="F62" s="94">
        <v>0.118843078613281</v>
      </c>
      <c r="G62" s="111">
        <v>0.114507287740707</v>
      </c>
      <c r="H62" s="93">
        <v>0.148159503936767</v>
      </c>
      <c r="I62" s="94">
        <v>0.149632602930068</v>
      </c>
      <c r="J62" s="94">
        <v>0.13126842677593201</v>
      </c>
      <c r="K62" s="94">
        <v>0.12608930468559201</v>
      </c>
      <c r="L62" s="111">
        <v>0.15569290518760601</v>
      </c>
      <c r="M62" s="93">
        <v>0.14526312053203499</v>
      </c>
      <c r="N62" s="94">
        <v>0.137263149023056</v>
      </c>
      <c r="O62" s="94">
        <v>0.113659165799617</v>
      </c>
      <c r="P62" s="94">
        <v>0.11329723149538</v>
      </c>
      <c r="Q62" s="111">
        <v>0.131125748157501</v>
      </c>
      <c r="S62" s="227"/>
      <c r="T62" s="124" t="s">
        <v>62</v>
      </c>
      <c r="U62" s="121">
        <v>1.1224601268768299</v>
      </c>
      <c r="V62" s="116">
        <v>1.13218450546264</v>
      </c>
      <c r="W62" s="116">
        <v>1.73552441596984</v>
      </c>
      <c r="X62" s="116">
        <v>1.5223476886749201</v>
      </c>
      <c r="Y62" s="120">
        <v>1.04390740394592</v>
      </c>
      <c r="Z62" s="121">
        <v>1.45249283313751</v>
      </c>
      <c r="AA62" s="116">
        <v>1.4404118061065601</v>
      </c>
      <c r="AB62" s="116">
        <v>1.48966765403747</v>
      </c>
      <c r="AC62" s="116">
        <v>1.61202728748321</v>
      </c>
      <c r="AD62" s="120">
        <v>2.03126049041748</v>
      </c>
      <c r="AE62" s="121">
        <v>1.0402255058288501</v>
      </c>
      <c r="AF62" s="116">
        <v>1.1128609180450399</v>
      </c>
      <c r="AG62" s="116">
        <v>1.3752923011779701</v>
      </c>
      <c r="AH62" s="116">
        <v>1.3320773839950499</v>
      </c>
      <c r="AI62" s="120">
        <v>1.66838026046752</v>
      </c>
    </row>
    <row r="63" spans="1:35" x14ac:dyDescent="0.25">
      <c r="A63" s="227"/>
      <c r="B63" s="110" t="s">
        <v>62</v>
      </c>
      <c r="C63" s="93">
        <v>0.154889941215515</v>
      </c>
      <c r="D63" s="94">
        <v>0.127168253064155</v>
      </c>
      <c r="E63" s="94">
        <v>0.121947161853313</v>
      </c>
      <c r="F63" s="94">
        <v>0.13126739859580899</v>
      </c>
      <c r="G63" s="111">
        <v>0.104243800044059</v>
      </c>
      <c r="H63" s="93">
        <v>0.145062580704689</v>
      </c>
      <c r="I63" s="94">
        <v>0.147782176733016</v>
      </c>
      <c r="J63" s="94">
        <v>0.13195468485355299</v>
      </c>
      <c r="K63" s="94">
        <v>0.14914195239543901</v>
      </c>
      <c r="L63" s="111">
        <v>0.15405668318271601</v>
      </c>
      <c r="M63" s="93">
        <v>0.11933227628469401</v>
      </c>
      <c r="N63" s="94">
        <v>0.106159232556819</v>
      </c>
      <c r="O63" s="94">
        <v>0.128163367509841</v>
      </c>
      <c r="P63" s="94">
        <v>0.119689226150512</v>
      </c>
      <c r="Q63" s="111">
        <v>0.118411630392074</v>
      </c>
      <c r="S63" s="227"/>
      <c r="T63" s="110" t="s">
        <v>62</v>
      </c>
      <c r="U63" s="121">
        <v>0.84478861093521096</v>
      </c>
      <c r="V63" s="116">
        <v>0.90268427133560103</v>
      </c>
      <c r="W63" s="116">
        <v>1.43436634540557</v>
      </c>
      <c r="X63" s="116">
        <v>1.4590345621109</v>
      </c>
      <c r="Y63" s="120">
        <v>1.63591504096984</v>
      </c>
      <c r="Z63" s="121">
        <v>1.3550379276275599</v>
      </c>
      <c r="AA63" s="116">
        <v>1.4065533876419001</v>
      </c>
      <c r="AB63" s="116">
        <v>1.4088817834854099</v>
      </c>
      <c r="AC63" s="116">
        <v>1.36322510242462</v>
      </c>
      <c r="AD63" s="120">
        <v>1.42783343791961</v>
      </c>
      <c r="AE63" s="121">
        <v>1.2827684879302901</v>
      </c>
      <c r="AF63" s="116">
        <v>0.94174224138259799</v>
      </c>
      <c r="AG63" s="116">
        <v>1.4913790225982599</v>
      </c>
      <c r="AH63" s="116">
        <v>1.4209626913070601</v>
      </c>
      <c r="AI63" s="120">
        <v>1.45102262496948</v>
      </c>
    </row>
    <row r="64" spans="1:35" x14ac:dyDescent="0.25">
      <c r="A64" s="227"/>
      <c r="B64" s="112" t="s">
        <v>62</v>
      </c>
      <c r="C64" s="93">
        <v>0.164019539952278</v>
      </c>
      <c r="D64" s="94">
        <v>0.14210492372512801</v>
      </c>
      <c r="E64" s="94">
        <v>0.111533418297767</v>
      </c>
      <c r="F64" s="94">
        <v>0.118196576833724</v>
      </c>
      <c r="G64" s="111">
        <v>0.105430327355861</v>
      </c>
      <c r="H64" s="93">
        <v>0.145286694169044</v>
      </c>
      <c r="I64" s="94">
        <v>0.15033383667469</v>
      </c>
      <c r="J64" s="94">
        <v>0.13334405422210599</v>
      </c>
      <c r="K64" s="94">
        <v>0.13308148086071001</v>
      </c>
      <c r="L64" s="111">
        <v>0.151585757732391</v>
      </c>
      <c r="M64" s="93">
        <v>0.124912224709987</v>
      </c>
      <c r="N64" s="94">
        <v>0.13305692374706199</v>
      </c>
      <c r="O64" s="94">
        <v>0.121160767972469</v>
      </c>
      <c r="P64" s="94">
        <v>0.118005000054836</v>
      </c>
      <c r="Q64" s="111">
        <v>0.12373549491167</v>
      </c>
      <c r="S64" s="227"/>
      <c r="T64" s="112" t="s">
        <v>62</v>
      </c>
      <c r="U64" s="121">
        <v>1.0135865211486801</v>
      </c>
      <c r="V64" s="116">
        <v>0.77852100133895796</v>
      </c>
      <c r="W64" s="116">
        <v>1.48155546188354</v>
      </c>
      <c r="X64" s="116">
        <v>1.4499478340148899</v>
      </c>
      <c r="Y64" s="120">
        <v>1.4030473232269201</v>
      </c>
      <c r="Z64" s="121">
        <v>1.4528362751007</v>
      </c>
      <c r="AA64" s="116">
        <v>1.5182958841323799</v>
      </c>
      <c r="AB64" s="116">
        <v>1.30067539215087</v>
      </c>
      <c r="AC64" s="116">
        <v>1.5494225025177</v>
      </c>
      <c r="AD64" s="120">
        <v>2.03081822395324</v>
      </c>
      <c r="AE64" s="121">
        <v>1.0576057434082</v>
      </c>
      <c r="AF64" s="116">
        <v>0.884249567985534</v>
      </c>
      <c r="AG64" s="116">
        <v>1.1284996271133401</v>
      </c>
      <c r="AH64" s="116">
        <v>0.95527863502502397</v>
      </c>
      <c r="AI64" s="120">
        <v>1.66395139694213</v>
      </c>
    </row>
    <row r="65" spans="1:35" x14ac:dyDescent="0.25">
      <c r="A65" s="227"/>
      <c r="B65" s="110" t="s">
        <v>63</v>
      </c>
      <c r="C65" s="93">
        <v>0.111562967300415</v>
      </c>
      <c r="D65" s="94">
        <v>0.128552570939064</v>
      </c>
      <c r="E65" s="94">
        <v>0.123500868678092</v>
      </c>
      <c r="F65" s="94">
        <v>0.10437063127756099</v>
      </c>
      <c r="G65" s="111">
        <v>0.12046831101179099</v>
      </c>
      <c r="H65" s="93">
        <v>0.120123758912086</v>
      </c>
      <c r="I65" s="94">
        <v>0.129185169935226</v>
      </c>
      <c r="J65" s="94">
        <v>0.132133543491363</v>
      </c>
      <c r="K65" s="94">
        <v>0.137008562684059</v>
      </c>
      <c r="L65" s="111">
        <v>0.144544377923011</v>
      </c>
      <c r="M65" s="93">
        <v>0.116751842200756</v>
      </c>
      <c r="N65" s="94">
        <v>0.117183379828929</v>
      </c>
      <c r="O65" s="94">
        <v>0.123357944190502</v>
      </c>
      <c r="P65" s="94">
        <v>0.124329663813114</v>
      </c>
      <c r="Q65" s="111">
        <v>0.123159684240818</v>
      </c>
      <c r="S65" s="227"/>
      <c r="T65" s="110" t="s">
        <v>63</v>
      </c>
      <c r="U65" s="121">
        <v>1.21007788181304</v>
      </c>
      <c r="V65" s="116">
        <v>1.0653616189956601</v>
      </c>
      <c r="W65" s="116">
        <v>1.2033113241195601</v>
      </c>
      <c r="X65" s="116">
        <v>1.10176312923431</v>
      </c>
      <c r="Y65" s="120">
        <v>1.18661773204803</v>
      </c>
      <c r="Z65" s="121">
        <v>1.36866235733032</v>
      </c>
      <c r="AA65" s="116">
        <v>1.3510105609893801</v>
      </c>
      <c r="AB65" s="116">
        <v>1.25740206241607</v>
      </c>
      <c r="AC65" s="116">
        <v>1.34656250476837</v>
      </c>
      <c r="AD65" s="120">
        <v>1.6813324689865099</v>
      </c>
      <c r="AE65" s="121">
        <v>1.13242375850677</v>
      </c>
      <c r="AF65" s="116">
        <v>1.42200231552124</v>
      </c>
      <c r="AG65" s="116">
        <v>1.3088200092315601</v>
      </c>
      <c r="AH65" s="116">
        <v>1.4204194545745801</v>
      </c>
      <c r="AI65" s="120">
        <v>1.81508135795593</v>
      </c>
    </row>
    <row r="66" spans="1:35" x14ac:dyDescent="0.25">
      <c r="A66" s="227"/>
      <c r="B66" s="110" t="s">
        <v>63</v>
      </c>
      <c r="C66" s="93">
        <v>0.14357726275920801</v>
      </c>
      <c r="D66" s="94">
        <v>0.119242310523986</v>
      </c>
      <c r="E66" s="94">
        <v>0.118597522377967</v>
      </c>
      <c r="F66" s="94">
        <v>0.110071122646331</v>
      </c>
      <c r="G66" s="111">
        <v>0.11571313440799701</v>
      </c>
      <c r="H66" s="93">
        <v>0.155501022934913</v>
      </c>
      <c r="I66" s="94">
        <v>0.120469160377979</v>
      </c>
      <c r="J66" s="94">
        <v>0.13295695185661299</v>
      </c>
      <c r="K66" s="94">
        <v>0.13615889847278501</v>
      </c>
      <c r="L66" s="111">
        <v>0.14376610517501801</v>
      </c>
      <c r="M66" s="93">
        <v>0.144255235791206</v>
      </c>
      <c r="N66" s="94">
        <v>0.130721345543861</v>
      </c>
      <c r="O66" s="94">
        <v>0.11680965870618799</v>
      </c>
      <c r="P66" s="94">
        <v>0.124512486159801</v>
      </c>
      <c r="Q66" s="111">
        <v>0.124395862221717</v>
      </c>
      <c r="S66" s="227"/>
      <c r="T66" s="110" t="s">
        <v>63</v>
      </c>
      <c r="U66" s="121">
        <v>0.84254366159438998</v>
      </c>
      <c r="V66" s="116">
        <v>1.1098060607910101</v>
      </c>
      <c r="W66" s="116">
        <v>1.13233458995819</v>
      </c>
      <c r="X66" s="116">
        <v>0.94014608860015803</v>
      </c>
      <c r="Y66" s="120">
        <v>1.60338795185089</v>
      </c>
      <c r="Z66" s="121">
        <v>1.40522837638854</v>
      </c>
      <c r="AA66" s="116">
        <v>1.40865874290466</v>
      </c>
      <c r="AB66" s="116">
        <v>1.2425901889801001</v>
      </c>
      <c r="AC66" s="116">
        <v>1.5534243583679199</v>
      </c>
      <c r="AD66" s="120">
        <v>1.63334643840789</v>
      </c>
      <c r="AE66" s="121">
        <v>1.0829337835311801</v>
      </c>
      <c r="AF66" s="116">
        <v>1.16615891456604</v>
      </c>
      <c r="AG66" s="116">
        <v>1.22320103645324</v>
      </c>
      <c r="AH66" s="116">
        <v>1.9404767751693699</v>
      </c>
      <c r="AI66" s="120">
        <v>1.18732833862304</v>
      </c>
    </row>
    <row r="67" spans="1:35" x14ac:dyDescent="0.25">
      <c r="A67" s="228"/>
      <c r="B67" s="112" t="s">
        <v>63</v>
      </c>
      <c r="C67" s="80">
        <v>0.10025734454393299</v>
      </c>
      <c r="D67" s="81">
        <v>0.12063440680503799</v>
      </c>
      <c r="E67" s="81">
        <v>0.118187338113784</v>
      </c>
      <c r="F67" s="94">
        <v>0.120676554739475</v>
      </c>
      <c r="G67" s="82">
        <v>0.11597666144370999</v>
      </c>
      <c r="H67" s="80">
        <v>0.14875091612339</v>
      </c>
      <c r="I67" s="81">
        <v>0.12744107842445301</v>
      </c>
      <c r="J67" s="94">
        <v>0.13530296087265001</v>
      </c>
      <c r="K67" s="94">
        <v>0.127116739749908</v>
      </c>
      <c r="L67" s="82">
        <v>0.126476004719734</v>
      </c>
      <c r="M67" s="80">
        <v>0.126899808645248</v>
      </c>
      <c r="N67" s="94">
        <v>0.12976244091987599</v>
      </c>
      <c r="O67" s="94">
        <v>0.13967980444431299</v>
      </c>
      <c r="P67" s="94">
        <v>0.13321161270141599</v>
      </c>
      <c r="Q67" s="82">
        <v>0.12527453899383501</v>
      </c>
      <c r="S67" s="228"/>
      <c r="T67" s="112" t="s">
        <v>63</v>
      </c>
      <c r="U67" s="83">
        <v>1.06767272949218</v>
      </c>
      <c r="V67" s="84">
        <v>1.07481908798217</v>
      </c>
      <c r="W67" s="84">
        <v>1.16321241855621</v>
      </c>
      <c r="X67" s="116">
        <v>1.11978948116302</v>
      </c>
      <c r="Y67" s="85">
        <v>1.1957750320434499</v>
      </c>
      <c r="Z67" s="83">
        <v>1.2587966918945299</v>
      </c>
      <c r="AA67" s="84">
        <v>1.5100624561309799</v>
      </c>
      <c r="AB67" s="116">
        <v>1.5929265022277801</v>
      </c>
      <c r="AC67" s="116">
        <v>1.6788461208343499</v>
      </c>
      <c r="AD67" s="85">
        <v>1.8296757936477599</v>
      </c>
      <c r="AE67" s="83">
        <v>1.0980794429778999</v>
      </c>
      <c r="AF67" s="116">
        <v>1.2479730844497601</v>
      </c>
      <c r="AG67" s="116">
        <v>1.2804973125457699</v>
      </c>
      <c r="AH67" s="116">
        <v>1.56379926204681</v>
      </c>
      <c r="AI67" s="85">
        <v>1.7901517152786199</v>
      </c>
    </row>
    <row r="68" spans="1:35" x14ac:dyDescent="0.25">
      <c r="B68" s="105" t="s">
        <v>11</v>
      </c>
      <c r="C68" s="98">
        <f t="shared" ref="C68:Q68" si="4">AVERAGE(C53:C67)</f>
        <v>0.11827626576026247</v>
      </c>
      <c r="D68" s="99">
        <f t="shared" si="4"/>
        <v>0.10898274605472848</v>
      </c>
      <c r="E68" s="99">
        <f t="shared" si="4"/>
        <v>0.10314744487404784</v>
      </c>
      <c r="F68" s="99">
        <f t="shared" si="4"/>
        <v>0.10318736682335504</v>
      </c>
      <c r="G68" s="102">
        <f t="shared" si="4"/>
        <v>9.8057643820841783E-2</v>
      </c>
      <c r="H68" s="98">
        <f t="shared" si="4"/>
        <v>0.11931708057721431</v>
      </c>
      <c r="I68" s="99">
        <f t="shared" si="4"/>
        <v>0.11356750925381943</v>
      </c>
      <c r="J68" s="99">
        <f t="shared" si="4"/>
        <v>0.11286677022774985</v>
      </c>
      <c r="K68" s="99">
        <f t="shared" si="4"/>
        <v>0.10172470932205492</v>
      </c>
      <c r="L68" s="102">
        <f t="shared" si="4"/>
        <v>0.10991235226392719</v>
      </c>
      <c r="M68" s="98">
        <f t="shared" si="4"/>
        <v>0.11790582413474673</v>
      </c>
      <c r="N68" s="99">
        <f t="shared" si="4"/>
        <v>0.10442439044515263</v>
      </c>
      <c r="O68" s="99">
        <f t="shared" si="4"/>
        <v>0.10329498574137658</v>
      </c>
      <c r="P68" s="99">
        <f t="shared" si="4"/>
        <v>0.10671809439857774</v>
      </c>
      <c r="Q68" s="102">
        <f t="shared" si="4"/>
        <v>9.7704745332399687E-2</v>
      </c>
      <c r="T68" s="105" t="s">
        <v>11</v>
      </c>
      <c r="U68" s="118">
        <f t="shared" ref="U68:AI68" si="5">AVERAGE(U53:U67)</f>
        <v>1.0718421061833661</v>
      </c>
      <c r="V68" s="119">
        <f t="shared" si="5"/>
        <v>1.0563544233639994</v>
      </c>
      <c r="W68" s="119">
        <f t="shared" si="5"/>
        <v>1.2184680700302086</v>
      </c>
      <c r="X68" s="119">
        <f t="shared" si="5"/>
        <v>1.1996763070424366</v>
      </c>
      <c r="Y68" s="117">
        <f t="shared" si="5"/>
        <v>1.3279849092165585</v>
      </c>
      <c r="Z68" s="118">
        <f t="shared" si="5"/>
        <v>1.2407368580500238</v>
      </c>
      <c r="AA68" s="119">
        <f t="shared" si="5"/>
        <v>1.2843670845031707</v>
      </c>
      <c r="AB68" s="119">
        <f t="shared" si="5"/>
        <v>1.2911359031995095</v>
      </c>
      <c r="AC68" s="119">
        <f t="shared" si="5"/>
        <v>1.3765515486399309</v>
      </c>
      <c r="AD68" s="117">
        <f t="shared" si="5"/>
        <v>1.4967324773470514</v>
      </c>
      <c r="AE68" s="118">
        <f t="shared" si="5"/>
        <v>1.1230175614356943</v>
      </c>
      <c r="AF68" s="119">
        <f t="shared" si="5"/>
        <v>1.1434257904688496</v>
      </c>
      <c r="AG68" s="119">
        <f t="shared" si="5"/>
        <v>1.1942205667495682</v>
      </c>
      <c r="AH68" s="119">
        <f t="shared" si="5"/>
        <v>1.2527990539868639</v>
      </c>
      <c r="AI68" s="117">
        <f t="shared" si="5"/>
        <v>1.3963086247444116</v>
      </c>
    </row>
    <row r="69" spans="1:35" x14ac:dyDescent="0.25">
      <c r="B69" s="109" t="s">
        <v>12</v>
      </c>
      <c r="C69" s="80">
        <f t="shared" ref="C69:Q69" si="6">SQRT(AVERAGE(VAR(C62:C64),VAR(C59:C61),VAR(C56:C58),VAR(C53:C55),VAR(C65:C67)))</f>
        <v>1.2855799476199161E-2</v>
      </c>
      <c r="D69" s="81">
        <f t="shared" si="6"/>
        <v>1.8672324862533073E-2</v>
      </c>
      <c r="E69" s="81">
        <f t="shared" si="6"/>
        <v>8.2504250131974349E-3</v>
      </c>
      <c r="F69" s="81">
        <f t="shared" si="6"/>
        <v>9.9687889866133268E-3</v>
      </c>
      <c r="G69" s="82">
        <f t="shared" si="6"/>
        <v>9.8932412893213556E-3</v>
      </c>
      <c r="H69" s="80">
        <f t="shared" si="6"/>
        <v>1.2265168603746277E-2</v>
      </c>
      <c r="I69" s="81">
        <f t="shared" si="6"/>
        <v>9.4860543889444034E-3</v>
      </c>
      <c r="J69" s="81">
        <f t="shared" si="6"/>
        <v>8.1754223591148333E-3</v>
      </c>
      <c r="K69" s="81">
        <f t="shared" si="6"/>
        <v>9.307413345893429E-3</v>
      </c>
      <c r="L69" s="82">
        <f t="shared" si="6"/>
        <v>8.7697899835932625E-3</v>
      </c>
      <c r="M69" s="80">
        <f t="shared" si="6"/>
        <v>1.9047260677462648E-2</v>
      </c>
      <c r="N69" s="81">
        <f t="shared" si="6"/>
        <v>1.4575975509758339E-2</v>
      </c>
      <c r="O69" s="81">
        <f t="shared" si="6"/>
        <v>1.1900533728471933E-2</v>
      </c>
      <c r="P69" s="81">
        <f t="shared" si="6"/>
        <v>7.8476592820472344E-3</v>
      </c>
      <c r="Q69" s="82">
        <f t="shared" si="6"/>
        <v>1.0443377932105761E-2</v>
      </c>
      <c r="T69" s="109" t="s">
        <v>12</v>
      </c>
      <c r="U69" s="83">
        <f t="shared" ref="U69:AI69" si="7">SQRT(AVERAGE(VAR(U62:U64),VAR(U59:U61),VAR(U56:U58),VAR(U53:U55),VAR(U65:U67)))</f>
        <v>0.18497374398820737</v>
      </c>
      <c r="V69" s="84">
        <f t="shared" si="7"/>
        <v>0.11333557190240338</v>
      </c>
      <c r="W69" s="84">
        <f t="shared" si="7"/>
        <v>0.11003638360692693</v>
      </c>
      <c r="X69" s="84">
        <f t="shared" si="7"/>
        <v>9.085854710763118E-2</v>
      </c>
      <c r="Y69" s="85">
        <f t="shared" si="7"/>
        <v>0.18490941170573783</v>
      </c>
      <c r="Z69" s="83">
        <f t="shared" si="7"/>
        <v>6.4979548647512222E-2</v>
      </c>
      <c r="AA69" s="84">
        <f t="shared" si="7"/>
        <v>9.4165783682868792E-2</v>
      </c>
      <c r="AB69" s="84">
        <f t="shared" si="7"/>
        <v>0.11595188098954413</v>
      </c>
      <c r="AC69" s="84">
        <f t="shared" si="7"/>
        <v>0.12481069474979491</v>
      </c>
      <c r="AD69" s="85">
        <f t="shared" si="7"/>
        <v>0.19902086368257887</v>
      </c>
      <c r="AE69" s="83">
        <f t="shared" si="7"/>
        <v>8.6889714437552945E-2</v>
      </c>
      <c r="AF69" s="84">
        <f t="shared" si="7"/>
        <v>0.16884809817004912</v>
      </c>
      <c r="AG69" s="84">
        <f t="shared" si="7"/>
        <v>9.9807129056820598E-2</v>
      </c>
      <c r="AH69" s="84">
        <f t="shared" si="7"/>
        <v>0.17781156268752607</v>
      </c>
      <c r="AI69" s="85">
        <f t="shared" si="7"/>
        <v>0.18308402639787882</v>
      </c>
    </row>
    <row r="71" spans="1:35" x14ac:dyDescent="0.25">
      <c r="B71" s="122" t="s">
        <v>58</v>
      </c>
      <c r="C71" s="229" t="s">
        <v>46</v>
      </c>
      <c r="D71" s="230"/>
      <c r="E71" s="230"/>
      <c r="F71" s="230"/>
      <c r="G71" s="231"/>
      <c r="H71" s="229" t="s">
        <v>24</v>
      </c>
      <c r="I71" s="230"/>
      <c r="J71" s="230"/>
      <c r="K71" s="230"/>
      <c r="L71" s="231"/>
      <c r="M71" s="229" t="s">
        <v>66</v>
      </c>
      <c r="N71" s="230"/>
      <c r="O71" s="230"/>
      <c r="P71" s="230"/>
      <c r="Q71" s="231"/>
      <c r="T71" s="122" t="s">
        <v>58</v>
      </c>
      <c r="U71" s="229" t="s">
        <v>46</v>
      </c>
      <c r="V71" s="230"/>
      <c r="W71" s="230"/>
      <c r="X71" s="230"/>
      <c r="Y71" s="231"/>
      <c r="Z71" s="229" t="s">
        <v>24</v>
      </c>
      <c r="AA71" s="230"/>
      <c r="AB71" s="230"/>
      <c r="AC71" s="230"/>
      <c r="AD71" s="231"/>
      <c r="AE71" s="229" t="s">
        <v>66</v>
      </c>
      <c r="AF71" s="230"/>
      <c r="AG71" s="230"/>
      <c r="AH71" s="230"/>
      <c r="AI71" s="231"/>
    </row>
    <row r="72" spans="1:35" x14ac:dyDescent="0.25">
      <c r="B72" s="109" t="s">
        <v>10</v>
      </c>
      <c r="C72" s="18">
        <v>1E-3</v>
      </c>
      <c r="D72" s="19">
        <v>4.0000000000000002E-4</v>
      </c>
      <c r="E72" s="19">
        <v>1E-4</v>
      </c>
      <c r="F72" s="19">
        <v>4.0000000000000003E-5</v>
      </c>
      <c r="G72" s="20">
        <v>1.0000000000000001E-5</v>
      </c>
      <c r="H72" s="18">
        <v>1E-3</v>
      </c>
      <c r="I72" s="19">
        <v>4.0000000000000002E-4</v>
      </c>
      <c r="J72" s="19">
        <v>1E-4</v>
      </c>
      <c r="K72" s="19">
        <v>4.0000000000000003E-5</v>
      </c>
      <c r="L72" s="20">
        <v>1.0000000000000001E-5</v>
      </c>
      <c r="M72" s="18">
        <v>1E-3</v>
      </c>
      <c r="N72" s="19">
        <v>4.0000000000000002E-4</v>
      </c>
      <c r="O72" s="19">
        <v>1E-4</v>
      </c>
      <c r="P72" s="19">
        <v>4.0000000000000003E-5</v>
      </c>
      <c r="Q72" s="20">
        <v>1.0000000000000001E-5</v>
      </c>
      <c r="T72" s="109" t="s">
        <v>10</v>
      </c>
      <c r="U72" s="18">
        <v>1E-3</v>
      </c>
      <c r="V72" s="19">
        <v>4.0000000000000002E-4</v>
      </c>
      <c r="W72" s="19">
        <v>1E-4</v>
      </c>
      <c r="X72" s="19">
        <v>4.0000000000000003E-5</v>
      </c>
      <c r="Y72" s="20">
        <v>1.0000000000000001E-5</v>
      </c>
      <c r="Z72" s="18">
        <v>1E-3</v>
      </c>
      <c r="AA72" s="19">
        <v>4.0000000000000002E-4</v>
      </c>
      <c r="AB72" s="19">
        <v>1E-4</v>
      </c>
      <c r="AC72" s="19">
        <v>4.0000000000000003E-5</v>
      </c>
      <c r="AD72" s="20">
        <v>1.0000000000000001E-5</v>
      </c>
      <c r="AE72" s="18">
        <v>1E-3</v>
      </c>
      <c r="AF72" s="19">
        <v>4.0000000000000002E-4</v>
      </c>
      <c r="AG72" s="19">
        <v>1E-4</v>
      </c>
      <c r="AH72" s="19">
        <v>4.0000000000000003E-5</v>
      </c>
      <c r="AI72" s="20">
        <v>1.0000000000000001E-5</v>
      </c>
    </row>
    <row r="73" spans="1:35" ht="13.8" customHeight="1" x14ac:dyDescent="0.25">
      <c r="A73" s="232" t="s">
        <v>169</v>
      </c>
      <c r="B73" s="110" t="s">
        <v>64</v>
      </c>
      <c r="C73" s="98">
        <v>0.12066220492124501</v>
      </c>
      <c r="D73" s="34">
        <v>0.112236440181732</v>
      </c>
      <c r="E73" s="34">
        <v>7.8693017363548196E-2</v>
      </c>
      <c r="F73" s="34">
        <v>9.2901594936847604E-2</v>
      </c>
      <c r="G73" s="102">
        <v>8.6847357451915699E-2</v>
      </c>
      <c r="H73" s="98">
        <v>0.102525629103183</v>
      </c>
      <c r="I73" s="34">
        <v>9.5485679805278695E-2</v>
      </c>
      <c r="J73" s="34">
        <v>8.77521932125091E-2</v>
      </c>
      <c r="K73" s="34">
        <v>8.4851525723934104E-2</v>
      </c>
      <c r="L73" s="102">
        <v>8.6224921047687503E-2</v>
      </c>
      <c r="M73" s="98">
        <v>0.117877058684825</v>
      </c>
      <c r="N73" s="34">
        <v>0.103225499391555</v>
      </c>
      <c r="O73" s="34">
        <v>9.8278917372226701E-2</v>
      </c>
      <c r="P73" s="34">
        <v>7.1221336722373907E-2</v>
      </c>
      <c r="Q73" s="102">
        <v>9.3253791332244804E-2</v>
      </c>
      <c r="S73" s="232" t="s">
        <v>169</v>
      </c>
      <c r="T73" s="110" t="s">
        <v>64</v>
      </c>
      <c r="U73" s="118">
        <v>1.01936483383178</v>
      </c>
      <c r="V73" s="119">
        <v>1.0980920791625901</v>
      </c>
      <c r="W73" s="119">
        <v>0.73154681921005205</v>
      </c>
      <c r="X73" s="116">
        <v>0.73728263378143299</v>
      </c>
      <c r="Y73" s="117">
        <v>0.82132190465927102</v>
      </c>
      <c r="Z73" s="118">
        <v>0.79225128889083796</v>
      </c>
      <c r="AA73" s="119">
        <v>0.86047184467315596</v>
      </c>
      <c r="AB73" s="116">
        <v>0.741582632064819</v>
      </c>
      <c r="AC73" s="116">
        <v>0.79033941030502297</v>
      </c>
      <c r="AD73" s="117">
        <v>0.92069101333618097</v>
      </c>
      <c r="AE73" s="118">
        <v>1.05929887294769</v>
      </c>
      <c r="AF73" s="116">
        <v>0.99732387065887396</v>
      </c>
      <c r="AG73" s="116">
        <v>0.87482023239135698</v>
      </c>
      <c r="AH73" s="116">
        <v>0.85809761285781805</v>
      </c>
      <c r="AI73" s="117">
        <v>0.72765529155731201</v>
      </c>
    </row>
    <row r="74" spans="1:35" x14ac:dyDescent="0.25">
      <c r="A74" s="227"/>
      <c r="B74" s="110" t="s">
        <v>64</v>
      </c>
      <c r="C74" s="93">
        <v>9.6502751111984197E-2</v>
      </c>
      <c r="D74" s="34">
        <v>9.0333357453346197E-2</v>
      </c>
      <c r="E74" s="34">
        <v>0.102240025997161</v>
      </c>
      <c r="F74" s="34">
        <v>9.61044952273368E-2</v>
      </c>
      <c r="G74" s="111">
        <v>9.3298412859439794E-2</v>
      </c>
      <c r="H74" s="93">
        <v>0.100459314882755</v>
      </c>
      <c r="I74" s="34">
        <v>0.106600403785705</v>
      </c>
      <c r="J74" s="34">
        <v>8.18221941590309E-2</v>
      </c>
      <c r="K74" s="34">
        <v>9.3529552221298204E-2</v>
      </c>
      <c r="L74" s="111">
        <v>6.1867807060480097E-2</v>
      </c>
      <c r="M74" s="93">
        <v>0.112560898065567</v>
      </c>
      <c r="N74" s="34">
        <v>0.109625056385993</v>
      </c>
      <c r="O74" s="34">
        <v>8.0782629549503299E-2</v>
      </c>
      <c r="P74" s="34">
        <v>7.8118965029716395E-2</v>
      </c>
      <c r="Q74" s="111">
        <v>7.1638748049735995E-2</v>
      </c>
      <c r="S74" s="227"/>
      <c r="T74" s="110" t="s">
        <v>64</v>
      </c>
      <c r="U74" s="121">
        <v>0.80679339170455899</v>
      </c>
      <c r="V74" s="116">
        <v>0.84237647056579501</v>
      </c>
      <c r="W74" s="116">
        <v>0.948808193206787</v>
      </c>
      <c r="X74" s="116">
        <v>0.74658292531967096</v>
      </c>
      <c r="Y74" s="120">
        <v>0.90482288599014205</v>
      </c>
      <c r="Z74" s="121">
        <v>0.86770659685134799</v>
      </c>
      <c r="AA74" s="116">
        <v>0.89676839113235396</v>
      </c>
      <c r="AB74" s="116">
        <v>0.85819494724273604</v>
      </c>
      <c r="AC74" s="116">
        <v>0.87856799364089899</v>
      </c>
      <c r="AD74" s="120">
        <v>0.92987352609634399</v>
      </c>
      <c r="AE74" s="121">
        <v>0.76601397991180398</v>
      </c>
      <c r="AF74" s="116">
        <v>0.84270781278610196</v>
      </c>
      <c r="AG74" s="116">
        <v>0.84867292642593295</v>
      </c>
      <c r="AH74" s="116">
        <v>0.844901382923126</v>
      </c>
      <c r="AI74" s="120">
        <v>0.878803730010986</v>
      </c>
    </row>
    <row r="75" spans="1:35" x14ac:dyDescent="0.25">
      <c r="A75" s="227"/>
      <c r="B75" s="110" t="s">
        <v>64</v>
      </c>
      <c r="C75" s="93">
        <v>8.5497304797172505E-2</v>
      </c>
      <c r="D75" s="34">
        <v>0.10001320391893299</v>
      </c>
      <c r="E75" s="34">
        <v>9.7079366445541299E-2</v>
      </c>
      <c r="F75" s="34">
        <v>9.1295443475246402E-2</v>
      </c>
      <c r="G75" s="111">
        <v>0.106708519160747</v>
      </c>
      <c r="H75" s="93">
        <v>0.10805944353341999</v>
      </c>
      <c r="I75" s="34">
        <v>0.101587109267711</v>
      </c>
      <c r="J75" s="34">
        <v>9.4035618007183006E-2</v>
      </c>
      <c r="K75" s="34">
        <v>7.4614666402339894E-2</v>
      </c>
      <c r="L75" s="111">
        <v>9.1461926698684595E-2</v>
      </c>
      <c r="M75" s="93">
        <v>0.101452626287937</v>
      </c>
      <c r="N75" s="34">
        <v>9.74562242627144E-2</v>
      </c>
      <c r="O75" s="34">
        <v>0.100756533443927</v>
      </c>
      <c r="P75" s="34">
        <v>9.2840969562530504E-2</v>
      </c>
      <c r="Q75" s="111">
        <v>8.1817276775836903E-2</v>
      </c>
      <c r="S75" s="227"/>
      <c r="T75" s="110" t="s">
        <v>64</v>
      </c>
      <c r="U75" s="121">
        <v>0.62532234191894498</v>
      </c>
      <c r="V75" s="116">
        <v>0.82806557416915805</v>
      </c>
      <c r="W75" s="116">
        <v>0.77028375864028897</v>
      </c>
      <c r="X75" s="116">
        <v>0.64715099334716797</v>
      </c>
      <c r="Y75" s="120">
        <v>0.93689936399459794</v>
      </c>
      <c r="Z75" s="121">
        <v>0.89138400554656905</v>
      </c>
      <c r="AA75" s="116">
        <v>0.80174326896667403</v>
      </c>
      <c r="AB75" s="116">
        <v>0.90922671556472701</v>
      </c>
      <c r="AC75" s="116">
        <v>0.80035769939422596</v>
      </c>
      <c r="AD75" s="120">
        <v>1.03810167312622</v>
      </c>
      <c r="AE75" s="121">
        <v>0.88548052310943604</v>
      </c>
      <c r="AF75" s="116">
        <v>0.84911620616912797</v>
      </c>
      <c r="AG75" s="116">
        <v>0.83334368467330899</v>
      </c>
      <c r="AH75" s="116">
        <v>0.83402961492538397</v>
      </c>
      <c r="AI75" s="120">
        <v>0.967185318470001</v>
      </c>
    </row>
    <row r="76" spans="1:35" x14ac:dyDescent="0.25">
      <c r="A76" s="227"/>
      <c r="B76" s="124" t="s">
        <v>65</v>
      </c>
      <c r="C76" s="93">
        <v>7.0395320653915405E-2</v>
      </c>
      <c r="D76" s="34">
        <v>6.33512437343597E-2</v>
      </c>
      <c r="E76" s="34">
        <v>6.1863053590059197E-2</v>
      </c>
      <c r="F76" s="34">
        <v>6.8440839648246696E-2</v>
      </c>
      <c r="G76" s="111">
        <v>6.1653487384319298E-2</v>
      </c>
      <c r="H76" s="93">
        <v>6.6481493413448306E-2</v>
      </c>
      <c r="I76" s="34">
        <v>6.9530293345451299E-2</v>
      </c>
      <c r="J76" s="34">
        <v>6.1252288520336103E-2</v>
      </c>
      <c r="K76" s="34">
        <v>6.1668667942285503E-2</v>
      </c>
      <c r="L76" s="111">
        <v>8.6162038147449493E-2</v>
      </c>
      <c r="M76" s="93">
        <v>7.3238186538219396E-2</v>
      </c>
      <c r="N76" s="34">
        <v>5.2236411720514297E-2</v>
      </c>
      <c r="O76" s="34">
        <v>5.4726384580135297E-2</v>
      </c>
      <c r="P76" s="34">
        <v>5.6058716028928701E-2</v>
      </c>
      <c r="Q76" s="111">
        <v>5.0589211285114198E-2</v>
      </c>
      <c r="S76" s="227"/>
      <c r="T76" s="124" t="s">
        <v>65</v>
      </c>
      <c r="U76" s="121">
        <v>1.2900633811950599</v>
      </c>
      <c r="V76" s="116">
        <v>1.2798827886581401</v>
      </c>
      <c r="W76" s="116">
        <v>1.3447402715682899</v>
      </c>
      <c r="X76" s="116">
        <v>1.4483675956726001</v>
      </c>
      <c r="Y76" s="120">
        <v>1.5698816776275599</v>
      </c>
      <c r="Z76" s="121">
        <v>1.1569623947143499</v>
      </c>
      <c r="AA76" s="116">
        <v>1.47946417331695</v>
      </c>
      <c r="AB76" s="116">
        <v>1.31815958023071</v>
      </c>
      <c r="AC76" s="116">
        <v>1.37419664859771</v>
      </c>
      <c r="AD76" s="120">
        <v>1.60077428817749</v>
      </c>
      <c r="AE76" s="121">
        <v>1.4715830087661701</v>
      </c>
      <c r="AF76" s="116">
        <v>1.3341801166534399</v>
      </c>
      <c r="AG76" s="116">
        <v>1.251713514328</v>
      </c>
      <c r="AH76" s="116">
        <v>1.48023521900177</v>
      </c>
      <c r="AI76" s="120">
        <v>1.3459084033966</v>
      </c>
    </row>
    <row r="77" spans="1:35" x14ac:dyDescent="0.25">
      <c r="A77" s="227"/>
      <c r="B77" s="110" t="s">
        <v>65</v>
      </c>
      <c r="C77" s="93">
        <v>6.2263034284114803E-2</v>
      </c>
      <c r="D77" s="34">
        <v>5.2390299737453398E-2</v>
      </c>
      <c r="E77" s="34">
        <v>5.8782849460840197E-2</v>
      </c>
      <c r="F77" s="34">
        <v>5.3145028650760602E-2</v>
      </c>
      <c r="G77" s="111">
        <v>4.3840341269969899E-2</v>
      </c>
      <c r="H77" s="93">
        <v>6.5015807747840798E-2</v>
      </c>
      <c r="I77" s="34">
        <v>6.2941439449787098E-2</v>
      </c>
      <c r="J77" s="34">
        <v>7.7189095318317399E-2</v>
      </c>
      <c r="K77" s="34">
        <v>7.8753530979156494E-2</v>
      </c>
      <c r="L77" s="111">
        <v>6.7750640213489505E-2</v>
      </c>
      <c r="M77" s="93">
        <v>7.0907644927501595E-2</v>
      </c>
      <c r="N77" s="34">
        <v>5.3722392767667701E-2</v>
      </c>
      <c r="O77" s="34">
        <v>4.4957682490348802E-2</v>
      </c>
      <c r="P77" s="34">
        <v>5.53903393447399E-2</v>
      </c>
      <c r="Q77" s="111">
        <v>9.0805076062679194E-2</v>
      </c>
      <c r="S77" s="227"/>
      <c r="T77" s="110" t="s">
        <v>65</v>
      </c>
      <c r="U77" s="121">
        <v>1.5413851737976001</v>
      </c>
      <c r="V77" s="116">
        <v>1.40086877346038</v>
      </c>
      <c r="W77" s="116">
        <v>1.1969259977340601</v>
      </c>
      <c r="X77" s="116">
        <v>1.23549532890319</v>
      </c>
      <c r="Y77" s="120">
        <v>1.3838131427764799</v>
      </c>
      <c r="Z77" s="121">
        <v>1.1933524608612001</v>
      </c>
      <c r="AA77" s="116">
        <v>1.2990295886993399</v>
      </c>
      <c r="AB77" s="116">
        <v>1.313894033432</v>
      </c>
      <c r="AC77" s="116">
        <v>1.43783748149871</v>
      </c>
      <c r="AD77" s="120">
        <v>1.48807549476623</v>
      </c>
      <c r="AE77" s="121">
        <v>1.13703513145446</v>
      </c>
      <c r="AF77" s="116">
        <v>1.3069596290588299</v>
      </c>
      <c r="AG77" s="116">
        <v>1.4202625751495299</v>
      </c>
      <c r="AH77" s="116">
        <v>1.40824663639068</v>
      </c>
      <c r="AI77" s="120">
        <v>1.6109932661056501</v>
      </c>
    </row>
    <row r="78" spans="1:35" x14ac:dyDescent="0.25">
      <c r="A78" s="227"/>
      <c r="B78" s="112" t="s">
        <v>65</v>
      </c>
      <c r="C78" s="93">
        <v>5.6465797126293099E-2</v>
      </c>
      <c r="D78" s="34">
        <v>5.4205965250730501E-2</v>
      </c>
      <c r="E78" s="34">
        <v>5.0987709313631002E-2</v>
      </c>
      <c r="F78" s="34">
        <v>6.3215397298336001E-2</v>
      </c>
      <c r="G78" s="111">
        <v>4.0799841284751802E-2</v>
      </c>
      <c r="H78" s="93">
        <v>6.1460092663764898E-2</v>
      </c>
      <c r="I78" s="34">
        <v>6.0607764869928298E-2</v>
      </c>
      <c r="J78" s="34">
        <v>6.6550560295581804E-2</v>
      </c>
      <c r="K78" s="34">
        <v>6.9900341331958701E-2</v>
      </c>
      <c r="L78" s="111">
        <v>8.0090418457984897E-2</v>
      </c>
      <c r="M78" s="93">
        <v>4.9422837793827001E-2</v>
      </c>
      <c r="N78" s="34">
        <v>5.5850904434919302E-2</v>
      </c>
      <c r="O78" s="34">
        <v>5.2090276032686199E-2</v>
      </c>
      <c r="P78" s="34">
        <v>5.05132898688316E-2</v>
      </c>
      <c r="Q78" s="111">
        <v>4.7394987195730202E-2</v>
      </c>
      <c r="S78" s="227"/>
      <c r="T78" s="112" t="s">
        <v>65</v>
      </c>
      <c r="U78" s="121">
        <v>1.4274752140045099</v>
      </c>
      <c r="V78" s="116">
        <v>1.4382463693618699</v>
      </c>
      <c r="W78" s="116">
        <v>1.31792163848876</v>
      </c>
      <c r="X78" s="116">
        <v>1.44429099559783</v>
      </c>
      <c r="Y78" s="120">
        <v>1.78072845935821</v>
      </c>
      <c r="Z78" s="121">
        <v>1.3339480161666799</v>
      </c>
      <c r="AA78" s="116">
        <v>1.3308589458465501</v>
      </c>
      <c r="AB78" s="116">
        <v>1.2967840433120701</v>
      </c>
      <c r="AC78" s="116">
        <v>1.37708687782287</v>
      </c>
      <c r="AD78" s="120">
        <v>1.5610598325729299</v>
      </c>
      <c r="AE78" s="121">
        <v>1.3160493373870801</v>
      </c>
      <c r="AF78" s="116">
        <v>1.2889932394027701</v>
      </c>
      <c r="AG78" s="116">
        <v>1.18750131130218</v>
      </c>
      <c r="AH78" s="116">
        <v>1.4540489912032999</v>
      </c>
      <c r="AI78" s="120">
        <v>1.56584572792053</v>
      </c>
    </row>
    <row r="79" spans="1:35" x14ac:dyDescent="0.25">
      <c r="A79" s="227"/>
      <c r="B79" s="110" t="s">
        <v>61</v>
      </c>
      <c r="C79" s="93">
        <v>9.5886252820491805E-2</v>
      </c>
      <c r="D79" s="34">
        <v>0.14688977599143899</v>
      </c>
      <c r="E79" s="34">
        <v>0.13054630160331701</v>
      </c>
      <c r="F79" s="34">
        <v>0.122530110180377</v>
      </c>
      <c r="G79" s="111">
        <v>8.7665043771266896E-2</v>
      </c>
      <c r="H79" s="93">
        <v>0.15149870514869601</v>
      </c>
      <c r="I79" s="34">
        <v>0.138630285859107</v>
      </c>
      <c r="J79" s="34">
        <v>0.122308649122715</v>
      </c>
      <c r="K79" s="34">
        <v>0.112434856593608</v>
      </c>
      <c r="L79" s="111">
        <v>0.104886457324028</v>
      </c>
      <c r="M79" s="93">
        <v>0.10817737877368901</v>
      </c>
      <c r="N79" s="34">
        <v>0.16512003540992701</v>
      </c>
      <c r="O79" s="34">
        <v>0.11662688851356499</v>
      </c>
      <c r="P79" s="34">
        <v>0.11980652809143</v>
      </c>
      <c r="Q79" s="111">
        <v>0.116359032690525</v>
      </c>
      <c r="S79" s="227"/>
      <c r="T79" s="110" t="s">
        <v>61</v>
      </c>
      <c r="U79" s="121">
        <v>0.98099112510681097</v>
      </c>
      <c r="V79" s="116">
        <v>1.2936813831329299</v>
      </c>
      <c r="W79" s="116">
        <v>1.2554225921630799</v>
      </c>
      <c r="X79" s="116">
        <v>1.4297834634780799</v>
      </c>
      <c r="Y79" s="120">
        <v>1.5782494544982899</v>
      </c>
      <c r="Z79" s="121">
        <v>1.33152747154235</v>
      </c>
      <c r="AA79" s="116">
        <v>1.3590601682662899</v>
      </c>
      <c r="AB79" s="116">
        <v>1.1886906623840301</v>
      </c>
      <c r="AC79" s="116">
        <v>1.5150344371795601</v>
      </c>
      <c r="AD79" s="120">
        <v>1.54841184616088</v>
      </c>
      <c r="AE79" s="121">
        <v>1.35944807529449</v>
      </c>
      <c r="AF79" s="116">
        <v>1.1245527267455999</v>
      </c>
      <c r="AG79" s="116">
        <v>1.22978675365448</v>
      </c>
      <c r="AH79" s="116">
        <v>0.81483358144760099</v>
      </c>
      <c r="AI79" s="120">
        <v>1.3310898542404099</v>
      </c>
    </row>
    <row r="80" spans="1:35" x14ac:dyDescent="0.25">
      <c r="A80" s="227"/>
      <c r="B80" s="110" t="s">
        <v>61</v>
      </c>
      <c r="C80" s="93">
        <v>0.15312938392162301</v>
      </c>
      <c r="D80" s="34">
        <v>0.17932459712028501</v>
      </c>
      <c r="E80" s="34">
        <v>0.109758891165256</v>
      </c>
      <c r="F80" s="34">
        <v>0.13619050383567799</v>
      </c>
      <c r="G80" s="111">
        <v>9.3678034842014299E-2</v>
      </c>
      <c r="H80" s="93">
        <v>0.136664703488349</v>
      </c>
      <c r="I80" s="34">
        <v>0.120018944144248</v>
      </c>
      <c r="J80" s="34">
        <v>0.118229381740093</v>
      </c>
      <c r="K80" s="34">
        <v>0.111782118678092</v>
      </c>
      <c r="L80" s="111">
        <v>8.3078250288963304E-2</v>
      </c>
      <c r="M80" s="93">
        <v>0.106040589511394</v>
      </c>
      <c r="N80" s="34">
        <v>0.18569217622280099</v>
      </c>
      <c r="O80" s="34">
        <v>0.14848971366882299</v>
      </c>
      <c r="P80" s="34">
        <v>0.106796339154243</v>
      </c>
      <c r="Q80" s="111">
        <v>0.13283765316009499</v>
      </c>
      <c r="S80" s="227"/>
      <c r="T80" s="110" t="s">
        <v>61</v>
      </c>
      <c r="U80" s="121">
        <v>1.3384419679641699</v>
      </c>
      <c r="V80" s="116">
        <v>1.13992631435394</v>
      </c>
      <c r="W80" s="116">
        <v>1.3677127361297601</v>
      </c>
      <c r="X80" s="116">
        <v>1.06227326393127</v>
      </c>
      <c r="Y80" s="120">
        <v>1.4516140222549401</v>
      </c>
      <c r="Z80" s="121">
        <v>1.36720407009124</v>
      </c>
      <c r="AA80" s="116">
        <v>1.4737811088562001</v>
      </c>
      <c r="AB80" s="116">
        <v>1.4734708070755</v>
      </c>
      <c r="AC80" s="116">
        <v>1.21540391445159</v>
      </c>
      <c r="AD80" s="120">
        <v>1.5950553417205799</v>
      </c>
      <c r="AE80" s="121">
        <v>1.3207917213439899</v>
      </c>
      <c r="AF80" s="116">
        <v>1.30610167980194</v>
      </c>
      <c r="AG80" s="116">
        <v>1.3255476951599099</v>
      </c>
      <c r="AH80" s="116">
        <v>1.2446274757385201</v>
      </c>
      <c r="AI80" s="120">
        <v>1.6154434680938701</v>
      </c>
    </row>
    <row r="81" spans="1:35" x14ac:dyDescent="0.25">
      <c r="A81" s="227"/>
      <c r="B81" s="110" t="s">
        <v>61</v>
      </c>
      <c r="C81" s="93">
        <v>0.166826471686363</v>
      </c>
      <c r="D81" s="34">
        <v>0.16226768493652299</v>
      </c>
      <c r="E81" s="34">
        <v>0.137983247637748</v>
      </c>
      <c r="F81" s="34">
        <v>0.105320245027542</v>
      </c>
      <c r="G81" s="111">
        <v>9.0312100946903201E-2</v>
      </c>
      <c r="H81" s="93">
        <v>0.193803876638412</v>
      </c>
      <c r="I81" s="34">
        <v>0.125986993312835</v>
      </c>
      <c r="J81" s="34">
        <v>0.124537780880928</v>
      </c>
      <c r="K81" s="34">
        <v>0.106330215930938</v>
      </c>
      <c r="L81" s="111">
        <v>7.7085033059120095E-2</v>
      </c>
      <c r="M81" s="93">
        <v>0.14147894084453499</v>
      </c>
      <c r="N81" s="34">
        <v>0.14494132995605399</v>
      </c>
      <c r="O81" s="34">
        <v>0.14397935569286299</v>
      </c>
      <c r="P81" s="34">
        <v>0.124239914119243</v>
      </c>
      <c r="Q81" s="111">
        <v>0.111332967877388</v>
      </c>
      <c r="S81" s="227"/>
      <c r="T81" s="110" t="s">
        <v>61</v>
      </c>
      <c r="U81" s="121">
        <v>1.37145888805389</v>
      </c>
      <c r="V81" s="116">
        <v>1.3471220731735201</v>
      </c>
      <c r="W81" s="116">
        <v>1.1304349899291899</v>
      </c>
      <c r="X81" s="116">
        <v>1.36262559890747</v>
      </c>
      <c r="Y81" s="120">
        <v>1.47832190990448</v>
      </c>
      <c r="Z81" s="121">
        <v>1.38366210460662</v>
      </c>
      <c r="AA81" s="116">
        <v>1.2291315793991</v>
      </c>
      <c r="AB81" s="116">
        <v>1.4081119298934901</v>
      </c>
      <c r="AC81" s="116">
        <v>1.43454372882843</v>
      </c>
      <c r="AD81" s="120">
        <v>1.53267681598663</v>
      </c>
      <c r="AE81" s="121">
        <v>1.07340323925018</v>
      </c>
      <c r="AF81" s="116">
        <v>1.2271198034286499</v>
      </c>
      <c r="AG81" s="116">
        <v>1.08880698680877</v>
      </c>
      <c r="AH81" s="116">
        <v>1.3837651014328001</v>
      </c>
      <c r="AI81" s="120">
        <v>1.51171267032623</v>
      </c>
    </row>
    <row r="82" spans="1:35" x14ac:dyDescent="0.25">
      <c r="A82" s="227"/>
      <c r="B82" s="124" t="s">
        <v>62</v>
      </c>
      <c r="C82" s="93">
        <v>0.15137596428394301</v>
      </c>
      <c r="D82" s="34">
        <v>0.16523019969463301</v>
      </c>
      <c r="E82" s="34">
        <v>0.17468038201332001</v>
      </c>
      <c r="F82" s="34">
        <v>0.120779901742935</v>
      </c>
      <c r="G82" s="111">
        <v>0.12284943461418101</v>
      </c>
      <c r="H82" s="93">
        <v>0.15209311246871901</v>
      </c>
      <c r="I82" s="34">
        <v>0.16900523006915999</v>
      </c>
      <c r="J82" s="34">
        <v>0.150412186980247</v>
      </c>
      <c r="K82" s="34">
        <v>0.13750165700912401</v>
      </c>
      <c r="L82" s="111">
        <v>0.15538391470909099</v>
      </c>
      <c r="M82" s="93">
        <v>0.141957491636276</v>
      </c>
      <c r="N82" s="34">
        <v>0.133152395486831</v>
      </c>
      <c r="O82" s="34">
        <v>0.14706298708915699</v>
      </c>
      <c r="P82" s="34">
        <v>0.13630312681198101</v>
      </c>
      <c r="Q82" s="111">
        <v>0.131410092115402</v>
      </c>
      <c r="S82" s="227"/>
      <c r="T82" s="124" t="s">
        <v>62</v>
      </c>
      <c r="U82" s="121">
        <v>1.0612906217575</v>
      </c>
      <c r="V82" s="116">
        <v>0.99116957187652599</v>
      </c>
      <c r="W82" s="116">
        <v>1.4269436597823999</v>
      </c>
      <c r="X82" s="116">
        <v>1.4883888959884599</v>
      </c>
      <c r="Y82" s="120">
        <v>1.2076387405395499</v>
      </c>
      <c r="Z82" s="121">
        <v>1.45249283313751</v>
      </c>
      <c r="AA82" s="116">
        <v>1.0519058704376201</v>
      </c>
      <c r="AB82" s="116">
        <v>1.07938420772552</v>
      </c>
      <c r="AC82" s="116">
        <v>1.4380458593368499</v>
      </c>
      <c r="AD82" s="120">
        <v>1.3055627346038801</v>
      </c>
      <c r="AE82" s="121">
        <v>1.32613408565521</v>
      </c>
      <c r="AF82" s="116">
        <v>1.9035236835479701</v>
      </c>
      <c r="AG82" s="116">
        <v>1.20992314815521</v>
      </c>
      <c r="AH82" s="116">
        <v>1.21046507358551</v>
      </c>
      <c r="AI82" s="120">
        <v>1.27395284175872</v>
      </c>
    </row>
    <row r="83" spans="1:35" x14ac:dyDescent="0.25">
      <c r="A83" s="227"/>
      <c r="B83" s="110" t="s">
        <v>62</v>
      </c>
      <c r="C83" s="93">
        <v>0.14634865522384599</v>
      </c>
      <c r="D83" s="34">
        <v>0.170776396989822</v>
      </c>
      <c r="E83" s="34">
        <v>0.16787597537040699</v>
      </c>
      <c r="F83" s="34">
        <v>0.13048532605171201</v>
      </c>
      <c r="G83" s="111">
        <v>0.137373477220535</v>
      </c>
      <c r="H83" s="93">
        <v>0.15795293450355499</v>
      </c>
      <c r="I83" s="34">
        <v>0.153370305895805</v>
      </c>
      <c r="J83" s="34">
        <v>0.150286555290222</v>
      </c>
      <c r="K83" s="34">
        <v>0.142428964376449</v>
      </c>
      <c r="L83" s="111">
        <v>0.14652790129184701</v>
      </c>
      <c r="M83" s="93">
        <v>0.15197367966174999</v>
      </c>
      <c r="N83" s="34">
        <v>0.158665150403976</v>
      </c>
      <c r="O83" s="34">
        <v>0.14230886101722701</v>
      </c>
      <c r="P83" s="34">
        <v>0.14664568006992301</v>
      </c>
      <c r="Q83" s="111">
        <v>0.118105873465538</v>
      </c>
      <c r="S83" s="227"/>
      <c r="T83" s="110" t="s">
        <v>62</v>
      </c>
      <c r="U83" s="121">
        <v>1.2837778329849201</v>
      </c>
      <c r="V83" s="116">
        <v>1.2048356533050499</v>
      </c>
      <c r="W83" s="116">
        <v>1.30609762668609</v>
      </c>
      <c r="X83" s="116">
        <v>1.3338664770126301</v>
      </c>
      <c r="Y83" s="120">
        <v>1.0084825754165601</v>
      </c>
      <c r="Z83" s="121">
        <v>1.3550379276275599</v>
      </c>
      <c r="AA83" s="116">
        <v>1.3175523281097401</v>
      </c>
      <c r="AB83" s="116">
        <v>1.5045853853225699</v>
      </c>
      <c r="AC83" s="116">
        <v>1.71445441246032</v>
      </c>
      <c r="AD83" s="120">
        <v>1.10886454582214</v>
      </c>
      <c r="AE83" s="121">
        <v>1.16191411018371</v>
      </c>
      <c r="AF83" s="116">
        <v>1.05613493919372</v>
      </c>
      <c r="AG83" s="116">
        <v>1.64059686660766</v>
      </c>
      <c r="AH83" s="116">
        <v>1.3476263284683201</v>
      </c>
      <c r="AI83" s="120">
        <v>1.35208356380462</v>
      </c>
    </row>
    <row r="84" spans="1:35" x14ac:dyDescent="0.25">
      <c r="A84" s="227"/>
      <c r="B84" s="112" t="s">
        <v>62</v>
      </c>
      <c r="C84" s="93">
        <v>0.19453799724578799</v>
      </c>
      <c r="D84" s="34">
        <v>0.16856010258197701</v>
      </c>
      <c r="E84" s="34">
        <v>0.17332857847213701</v>
      </c>
      <c r="F84" s="34">
        <v>0.13311819732189101</v>
      </c>
      <c r="G84" s="111">
        <v>0.109224192798137</v>
      </c>
      <c r="H84" s="93">
        <v>0.159419685602188</v>
      </c>
      <c r="I84" s="34">
        <v>0.13197369873523701</v>
      </c>
      <c r="J84" s="34">
        <v>0.14429920911788899</v>
      </c>
      <c r="K84" s="34">
        <v>0.147081568837165</v>
      </c>
      <c r="L84" s="111">
        <v>0.15084376931190399</v>
      </c>
      <c r="M84" s="93">
        <v>0.13950039446353901</v>
      </c>
      <c r="N84" s="34">
        <v>0.16384208202361999</v>
      </c>
      <c r="O84" s="34">
        <v>0.14949204027652699</v>
      </c>
      <c r="P84" s="34">
        <v>0.12794162333011599</v>
      </c>
      <c r="Q84" s="111">
        <v>0.129767715930938</v>
      </c>
      <c r="S84" s="227"/>
      <c r="T84" s="112" t="s">
        <v>62</v>
      </c>
      <c r="U84" s="121">
        <v>1.01226222515106</v>
      </c>
      <c r="V84" s="116">
        <v>1.1116015911102199</v>
      </c>
      <c r="W84" s="116">
        <v>1.38657510280609</v>
      </c>
      <c r="X84" s="116">
        <v>1.2745612859725901</v>
      </c>
      <c r="Y84" s="120">
        <v>1.0125052928924501</v>
      </c>
      <c r="Z84" s="121">
        <v>1.4528362751007</v>
      </c>
      <c r="AA84" s="116">
        <v>1.16255378723144</v>
      </c>
      <c r="AB84" s="116">
        <v>1.6047517061233501</v>
      </c>
      <c r="AC84" s="116">
        <v>1.76417124271392</v>
      </c>
      <c r="AD84" s="120">
        <v>1.3818278312683101</v>
      </c>
      <c r="AE84" s="121">
        <v>1.5164198875427199</v>
      </c>
      <c r="AF84" s="116">
        <v>1.1207035779953001</v>
      </c>
      <c r="AG84" s="116">
        <v>1.31196784973144</v>
      </c>
      <c r="AH84" s="116">
        <v>1.5791705846786499</v>
      </c>
      <c r="AI84" s="120">
        <v>1.69086253643035</v>
      </c>
    </row>
    <row r="85" spans="1:35" x14ac:dyDescent="0.25">
      <c r="A85" s="227"/>
      <c r="B85" s="110" t="s">
        <v>63</v>
      </c>
      <c r="C85" s="60">
        <v>0.101351097226142</v>
      </c>
      <c r="D85" s="34">
        <v>0.11824681609869001</v>
      </c>
      <c r="E85" s="34">
        <v>8.8013209402561104E-2</v>
      </c>
      <c r="F85" s="34">
        <v>9.4550125300884205E-2</v>
      </c>
      <c r="G85" s="33">
        <v>0.11313020437955799</v>
      </c>
      <c r="H85" s="60">
        <v>0.126103594899177</v>
      </c>
      <c r="I85" s="34">
        <v>0.12541006505489299</v>
      </c>
      <c r="J85" s="34">
        <v>0.132435798645019</v>
      </c>
      <c r="K85" s="34">
        <v>0.120465621352195</v>
      </c>
      <c r="L85" s="33">
        <v>0.168195560574531</v>
      </c>
      <c r="M85" s="60">
        <v>0.119084909558296</v>
      </c>
      <c r="N85" s="34">
        <v>0.12861755490303001</v>
      </c>
      <c r="O85" s="34">
        <v>0.12897396087646401</v>
      </c>
      <c r="P85" s="34">
        <v>0.111038528382778</v>
      </c>
      <c r="Q85" s="33">
        <v>0.132521882653236</v>
      </c>
      <c r="S85" s="227"/>
      <c r="T85" s="110" t="s">
        <v>63</v>
      </c>
      <c r="U85" s="121">
        <v>1.0026557445526101</v>
      </c>
      <c r="V85" s="116">
        <v>1.0740450620651201</v>
      </c>
      <c r="W85" s="116">
        <v>1.10943722724914</v>
      </c>
      <c r="X85" s="116">
        <v>1.0553345680236801</v>
      </c>
      <c r="Y85" s="120">
        <v>1.0797524452209399</v>
      </c>
      <c r="Z85" s="121">
        <v>1.36866235733032</v>
      </c>
      <c r="AA85" s="116">
        <v>1.33413922786712</v>
      </c>
      <c r="AB85" s="116">
        <v>1.08033227920532</v>
      </c>
      <c r="AC85" s="116">
        <v>1.3113263845443699</v>
      </c>
      <c r="AD85" s="120">
        <v>1.7907407283782899</v>
      </c>
      <c r="AE85" s="121">
        <v>1.3571810722351001</v>
      </c>
      <c r="AF85" s="116">
        <v>1.01710200309753</v>
      </c>
      <c r="AG85" s="116">
        <v>1.1792421340942301</v>
      </c>
      <c r="AH85" s="116">
        <v>1.4390218257903999</v>
      </c>
      <c r="AI85" s="120">
        <v>1.32773196697235</v>
      </c>
    </row>
    <row r="86" spans="1:35" x14ac:dyDescent="0.25">
      <c r="A86" s="227"/>
      <c r="B86" s="110" t="s">
        <v>63</v>
      </c>
      <c r="C86" s="60">
        <v>0.11533635854721</v>
      </c>
      <c r="D86" s="34">
        <v>9.37005579471588E-2</v>
      </c>
      <c r="E86" s="34">
        <v>8.6576513946056297E-2</v>
      </c>
      <c r="F86" s="34">
        <v>0.100610695779323</v>
      </c>
      <c r="G86" s="33">
        <v>9.0472213923931094E-2</v>
      </c>
      <c r="H86" s="60">
        <v>0.13111710548400801</v>
      </c>
      <c r="I86" s="34">
        <v>0.13161018490791301</v>
      </c>
      <c r="J86" s="34">
        <v>0.136439353227615</v>
      </c>
      <c r="K86" s="34">
        <v>0.12861475348472501</v>
      </c>
      <c r="L86" s="33">
        <v>0.14925423264503401</v>
      </c>
      <c r="M86" s="60">
        <v>0.12880755960941301</v>
      </c>
      <c r="N86" s="34">
        <v>0.112144745886325</v>
      </c>
      <c r="O86" s="34">
        <v>0.13018015027046201</v>
      </c>
      <c r="P86" s="34">
        <v>0.114728100597858</v>
      </c>
      <c r="Q86" s="33">
        <v>0.12623140215873699</v>
      </c>
      <c r="S86" s="227"/>
      <c r="T86" s="110" t="s">
        <v>63</v>
      </c>
      <c r="U86" s="121">
        <v>1.01980352401733</v>
      </c>
      <c r="V86" s="116">
        <v>0.91232782602310103</v>
      </c>
      <c r="W86" s="116">
        <v>1.0059850215911801</v>
      </c>
      <c r="X86" s="116">
        <v>1.0364736318588199</v>
      </c>
      <c r="Y86" s="120">
        <v>1.3101174831390301</v>
      </c>
      <c r="Z86" s="121">
        <v>1.40522837638854</v>
      </c>
      <c r="AA86" s="116">
        <v>1.4618288278579701</v>
      </c>
      <c r="AB86" s="116">
        <v>1.16591489315032</v>
      </c>
      <c r="AC86" s="116">
        <v>1.28370904922485</v>
      </c>
      <c r="AD86" s="120">
        <v>1.38526034355163</v>
      </c>
      <c r="AE86" s="121">
        <v>1.0993635654449401</v>
      </c>
      <c r="AF86" s="116">
        <v>1.3123245239257799</v>
      </c>
      <c r="AG86" s="116">
        <v>1.3975464105605999</v>
      </c>
      <c r="AH86" s="116">
        <v>1.690647482872</v>
      </c>
      <c r="AI86" s="120">
        <v>1.54852795600891</v>
      </c>
    </row>
    <row r="87" spans="1:35" x14ac:dyDescent="0.25">
      <c r="A87" s="228"/>
      <c r="B87" s="112" t="s">
        <v>63</v>
      </c>
      <c r="C87" s="38">
        <v>9.4562374055385603E-2</v>
      </c>
      <c r="D87" s="34">
        <v>9.8954074084758703E-2</v>
      </c>
      <c r="E87" s="34">
        <v>0.11139801144599901</v>
      </c>
      <c r="F87" s="34">
        <v>0.10072519630193701</v>
      </c>
      <c r="G87" s="32">
        <v>9.53397527337074E-2</v>
      </c>
      <c r="H87" s="38">
        <v>0.12593936920165999</v>
      </c>
      <c r="I87" s="34">
        <v>0.155305415391922</v>
      </c>
      <c r="J87" s="34">
        <v>0.134447991847991</v>
      </c>
      <c r="K87" s="34">
        <v>0.142990127205848</v>
      </c>
      <c r="L87" s="32">
        <v>0.16554373502731301</v>
      </c>
      <c r="M87" s="38">
        <v>0.12064757943153299</v>
      </c>
      <c r="N87" s="34">
        <v>0.136746495962142</v>
      </c>
      <c r="O87" s="34">
        <v>0.12953430414199801</v>
      </c>
      <c r="P87" s="34">
        <v>0.11397919058799701</v>
      </c>
      <c r="Q87" s="32">
        <v>0.13385672867298101</v>
      </c>
      <c r="S87" s="228"/>
      <c r="T87" s="112" t="s">
        <v>63</v>
      </c>
      <c r="U87" s="83">
        <v>1.0476777553558301</v>
      </c>
      <c r="V87" s="84">
        <v>1.2273745536804199</v>
      </c>
      <c r="W87" s="84">
        <v>1.11340939998626</v>
      </c>
      <c r="X87" s="116">
        <v>1.09901595115661</v>
      </c>
      <c r="Y87" s="85">
        <v>1.11134934425354</v>
      </c>
      <c r="Z87" s="83">
        <v>1.2587966918945299</v>
      </c>
      <c r="AA87" s="84">
        <v>1.2115464210510201</v>
      </c>
      <c r="AB87" s="116">
        <v>1.2095228433609</v>
      </c>
      <c r="AC87" s="116">
        <v>1.1108430624008101</v>
      </c>
      <c r="AD87" s="85">
        <v>1.4026792049407899</v>
      </c>
      <c r="AE87" s="83">
        <v>1.2754426002502399</v>
      </c>
      <c r="AF87" s="116">
        <v>1.2798541784286499</v>
      </c>
      <c r="AG87" s="116">
        <v>0.88755339384078902</v>
      </c>
      <c r="AH87" s="116">
        <v>1.24914586544036</v>
      </c>
      <c r="AI87" s="85">
        <v>1.2456846237182599</v>
      </c>
    </row>
    <row r="88" spans="1:35" x14ac:dyDescent="0.25">
      <c r="B88" s="105" t="s">
        <v>11</v>
      </c>
      <c r="C88" s="98">
        <f t="shared" ref="C88:Q88" si="8">AVERAGE(C73:C87)</f>
        <v>0.11407606452703449</v>
      </c>
      <c r="D88" s="99">
        <f t="shared" si="8"/>
        <v>0.11843204771478942</v>
      </c>
      <c r="E88" s="99">
        <f t="shared" si="8"/>
        <v>0.10865380888183883</v>
      </c>
      <c r="F88" s="99">
        <f t="shared" si="8"/>
        <v>0.10062754005193689</v>
      </c>
      <c r="G88" s="102">
        <f t="shared" si="8"/>
        <v>9.154616097609182E-2</v>
      </c>
      <c r="H88" s="98">
        <f t="shared" si="8"/>
        <v>0.12257299125194507</v>
      </c>
      <c r="I88" s="99">
        <f t="shared" si="8"/>
        <v>0.11653758759299875</v>
      </c>
      <c r="J88" s="99">
        <f t="shared" si="8"/>
        <v>0.11213325709104516</v>
      </c>
      <c r="K88" s="99">
        <f t="shared" si="8"/>
        <v>0.10752987787127447</v>
      </c>
      <c r="L88" s="102">
        <f t="shared" si="8"/>
        <v>0.1116237737238405</v>
      </c>
      <c r="M88" s="98">
        <f t="shared" si="8"/>
        <v>0.11220851838588679</v>
      </c>
      <c r="N88" s="99">
        <f t="shared" si="8"/>
        <v>0.1200692303478713</v>
      </c>
      <c r="O88" s="99">
        <f t="shared" si="8"/>
        <v>0.11121604566772755</v>
      </c>
      <c r="P88" s="99">
        <f t="shared" si="8"/>
        <v>0.10037484318017934</v>
      </c>
      <c r="Q88" s="102">
        <f t="shared" si="8"/>
        <v>0.10452816262841208</v>
      </c>
      <c r="T88" s="105" t="s">
        <v>11</v>
      </c>
      <c r="U88" s="118">
        <f t="shared" ref="U88:AI88" si="9">AVERAGE(U73:U87)</f>
        <v>1.1219176014264385</v>
      </c>
      <c r="V88" s="119">
        <f t="shared" si="9"/>
        <v>1.1459744056065839</v>
      </c>
      <c r="W88" s="119">
        <f t="shared" si="9"/>
        <v>1.1608163356780952</v>
      </c>
      <c r="X88" s="119">
        <f t="shared" si="9"/>
        <v>1.1600995739301001</v>
      </c>
      <c r="Y88" s="117">
        <f t="shared" si="9"/>
        <v>1.242366580168403</v>
      </c>
      <c r="Z88" s="118">
        <f t="shared" si="9"/>
        <v>1.2407368580500238</v>
      </c>
      <c r="AA88" s="119">
        <f t="shared" si="9"/>
        <v>1.2179890354474348</v>
      </c>
      <c r="AB88" s="119">
        <f t="shared" si="9"/>
        <v>1.2101737777392041</v>
      </c>
      <c r="AC88" s="119">
        <f t="shared" si="9"/>
        <v>1.2963945468266758</v>
      </c>
      <c r="AD88" s="117">
        <f t="shared" si="9"/>
        <v>1.3726436813672345</v>
      </c>
      <c r="AE88" s="118">
        <f t="shared" si="9"/>
        <v>1.2083706140518149</v>
      </c>
      <c r="AF88" s="119">
        <f t="shared" si="9"/>
        <v>1.1977798660596191</v>
      </c>
      <c r="AG88" s="119">
        <f t="shared" si="9"/>
        <v>1.17915236552556</v>
      </c>
      <c r="AH88" s="119">
        <f t="shared" si="9"/>
        <v>1.2559241851170826</v>
      </c>
      <c r="AI88" s="117">
        <f t="shared" si="9"/>
        <v>1.3328987479209866</v>
      </c>
    </row>
    <row r="89" spans="1:35" x14ac:dyDescent="0.25">
      <c r="B89" s="109" t="s">
        <v>12</v>
      </c>
      <c r="C89" s="80">
        <f t="shared" ref="C89:Q89" si="10">SQRT(AVERAGE(VAR(C82:C84),VAR(C79:C81),VAR(C76:C78),VAR(C73:C75),VAR(C85:C87)))</f>
        <v>2.281499812722481E-2</v>
      </c>
      <c r="D89" s="81">
        <f t="shared" si="10"/>
        <v>1.0891053837768302E-2</v>
      </c>
      <c r="E89" s="81">
        <f t="shared" si="10"/>
        <v>1.100695800355274E-2</v>
      </c>
      <c r="F89" s="81">
        <f t="shared" si="10"/>
        <v>8.4904638802128334E-3</v>
      </c>
      <c r="G89" s="82">
        <f t="shared" si="10"/>
        <v>1.0761641050329932E-2</v>
      </c>
      <c r="H89" s="80">
        <f t="shared" si="10"/>
        <v>1.3600808221763957E-2</v>
      </c>
      <c r="I89" s="81">
        <f t="shared" si="10"/>
        <v>1.2142841605746938E-2</v>
      </c>
      <c r="J89" s="81">
        <f t="shared" si="10"/>
        <v>5.0915838971284412E-3</v>
      </c>
      <c r="K89" s="81">
        <f t="shared" si="10"/>
        <v>8.0858624148699276E-3</v>
      </c>
      <c r="L89" s="82">
        <f t="shared" si="10"/>
        <v>1.1630247536443331E-2</v>
      </c>
      <c r="M89" s="80">
        <f t="shared" si="10"/>
        <v>1.1903157036476115E-2</v>
      </c>
      <c r="N89" s="81">
        <f t="shared" si="10"/>
        <v>1.3285812700206184E-2</v>
      </c>
      <c r="O89" s="81">
        <f t="shared" si="10"/>
        <v>9.5402524336776016E-3</v>
      </c>
      <c r="P89" s="81">
        <f t="shared" si="10"/>
        <v>7.8090796171305836E-3</v>
      </c>
      <c r="Q89" s="82">
        <f t="shared" si="10"/>
        <v>1.3401510594708376E-2</v>
      </c>
      <c r="T89" s="109" t="s">
        <v>12</v>
      </c>
      <c r="U89" s="83">
        <f t="shared" ref="U89:AI89" si="11">SQRT(AVERAGE(VAR(U82:U84),VAR(U79:U81),VAR(U76:U78),VAR(U73:U75),VAR(U85:U87)))</f>
        <v>0.15689246255506992</v>
      </c>
      <c r="V89" s="84">
        <f t="shared" si="11"/>
        <v>0.12474192151862006</v>
      </c>
      <c r="W89" s="84">
        <f t="shared" si="11"/>
        <v>9.0789522320838492E-2</v>
      </c>
      <c r="X89" s="84">
        <f t="shared" si="11"/>
        <v>0.11777111829850402</v>
      </c>
      <c r="Y89" s="85">
        <f t="shared" si="11"/>
        <v>0.12329450726329821</v>
      </c>
      <c r="Z89" s="83">
        <f t="shared" si="11"/>
        <v>6.4979548647512222E-2</v>
      </c>
      <c r="AA89" s="84">
        <f t="shared" si="11"/>
        <v>0.10956819906180018</v>
      </c>
      <c r="AB89" s="84">
        <f t="shared" si="11"/>
        <v>0.14959376761613355</v>
      </c>
      <c r="AC89" s="84">
        <f t="shared" si="11"/>
        <v>0.11861706633420863</v>
      </c>
      <c r="AD89" s="85">
        <f t="shared" si="11"/>
        <v>0.12725658766417863</v>
      </c>
      <c r="AE89" s="83">
        <f t="shared" si="11"/>
        <v>0.15665070701754957</v>
      </c>
      <c r="AF89" s="84">
        <f t="shared" si="11"/>
        <v>0.23029183989265886</v>
      </c>
      <c r="AG89" s="84">
        <f t="shared" si="11"/>
        <v>0.17040758441118983</v>
      </c>
      <c r="AH89" s="84">
        <f t="shared" si="11"/>
        <v>0.18612401024088768</v>
      </c>
      <c r="AI89" s="85">
        <f t="shared" si="11"/>
        <v>0.16071093857617599</v>
      </c>
    </row>
    <row r="91" spans="1:35" x14ac:dyDescent="0.25">
      <c r="B91" s="122" t="s">
        <v>58</v>
      </c>
      <c r="C91" s="229" t="s">
        <v>46</v>
      </c>
      <c r="D91" s="230"/>
      <c r="E91" s="230"/>
      <c r="F91" s="230"/>
      <c r="G91" s="231"/>
      <c r="H91" s="229" t="s">
        <v>24</v>
      </c>
      <c r="I91" s="230"/>
      <c r="J91" s="230"/>
      <c r="K91" s="230"/>
      <c r="L91" s="231"/>
      <c r="M91" s="229" t="s">
        <v>66</v>
      </c>
      <c r="N91" s="230"/>
      <c r="O91" s="230"/>
      <c r="P91" s="230"/>
      <c r="Q91" s="231"/>
      <c r="T91" s="122" t="s">
        <v>58</v>
      </c>
      <c r="U91" s="229" t="s">
        <v>46</v>
      </c>
      <c r="V91" s="230"/>
      <c r="W91" s="230"/>
      <c r="X91" s="230"/>
      <c r="Y91" s="231"/>
      <c r="Z91" s="229" t="s">
        <v>24</v>
      </c>
      <c r="AA91" s="230"/>
      <c r="AB91" s="230"/>
      <c r="AC91" s="230"/>
      <c r="AD91" s="231"/>
      <c r="AE91" s="229" t="s">
        <v>66</v>
      </c>
      <c r="AF91" s="230"/>
      <c r="AG91" s="230"/>
      <c r="AH91" s="230"/>
      <c r="AI91" s="231"/>
    </row>
    <row r="92" spans="1:35" x14ac:dyDescent="0.25">
      <c r="B92" s="109" t="s">
        <v>10</v>
      </c>
      <c r="C92" s="18">
        <v>1E-3</v>
      </c>
      <c r="D92" s="19">
        <v>4.0000000000000002E-4</v>
      </c>
      <c r="E92" s="19">
        <v>1E-4</v>
      </c>
      <c r="F92" s="19">
        <v>4.0000000000000003E-5</v>
      </c>
      <c r="G92" s="20">
        <v>1.0000000000000001E-5</v>
      </c>
      <c r="H92" s="18">
        <v>1E-3</v>
      </c>
      <c r="I92" s="19">
        <v>4.0000000000000002E-4</v>
      </c>
      <c r="J92" s="19">
        <v>1E-4</v>
      </c>
      <c r="K92" s="19">
        <v>4.0000000000000003E-5</v>
      </c>
      <c r="L92" s="20">
        <v>1.0000000000000001E-5</v>
      </c>
      <c r="M92" s="18">
        <v>1E-3</v>
      </c>
      <c r="N92" s="19">
        <v>4.0000000000000002E-4</v>
      </c>
      <c r="O92" s="19">
        <v>1E-4</v>
      </c>
      <c r="P92" s="19">
        <v>4.0000000000000003E-5</v>
      </c>
      <c r="Q92" s="20">
        <v>1.0000000000000001E-5</v>
      </c>
      <c r="T92" s="109" t="s">
        <v>10</v>
      </c>
      <c r="U92" s="18">
        <v>1E-3</v>
      </c>
      <c r="V92" s="19">
        <v>4.0000000000000002E-4</v>
      </c>
      <c r="W92" s="19">
        <v>1E-4</v>
      </c>
      <c r="X92" s="19">
        <v>4.0000000000000003E-5</v>
      </c>
      <c r="Y92" s="20">
        <v>1.0000000000000001E-5</v>
      </c>
      <c r="Z92" s="18">
        <v>1E-3</v>
      </c>
      <c r="AA92" s="19">
        <v>4.0000000000000002E-4</v>
      </c>
      <c r="AB92" s="19">
        <v>1E-4</v>
      </c>
      <c r="AC92" s="19">
        <v>4.0000000000000003E-5</v>
      </c>
      <c r="AD92" s="20">
        <v>1.0000000000000001E-5</v>
      </c>
      <c r="AE92" s="18">
        <v>1E-3</v>
      </c>
      <c r="AF92" s="19">
        <v>4.0000000000000002E-4</v>
      </c>
      <c r="AG92" s="19">
        <v>1E-4</v>
      </c>
      <c r="AH92" s="19">
        <v>4.0000000000000003E-5</v>
      </c>
      <c r="AI92" s="20">
        <v>1.0000000000000001E-5</v>
      </c>
    </row>
    <row r="93" spans="1:35" ht="13.8" customHeight="1" x14ac:dyDescent="0.25">
      <c r="A93" s="232" t="s">
        <v>170</v>
      </c>
      <c r="B93" s="110" t="s">
        <v>64</v>
      </c>
      <c r="C93" s="98">
        <v>0.10258287936449</v>
      </c>
      <c r="D93" s="34">
        <v>0.11842367798089901</v>
      </c>
      <c r="E93" s="34">
        <v>0.10333127528428999</v>
      </c>
      <c r="F93" s="34">
        <v>0.101148165762424</v>
      </c>
      <c r="G93" s="102">
        <v>9.9997907876968301E-2</v>
      </c>
      <c r="H93" s="34">
        <v>8.4334462881088201E-2</v>
      </c>
      <c r="I93" s="34">
        <v>7.3670387268066406E-2</v>
      </c>
      <c r="J93" s="34">
        <v>7.9525887966156006E-2</v>
      </c>
      <c r="K93" s="34">
        <v>8.3336070179939201E-2</v>
      </c>
      <c r="L93" s="102">
        <v>8.5382327437400804E-2</v>
      </c>
      <c r="M93" s="34">
        <v>0.100409403443336</v>
      </c>
      <c r="N93" s="34">
        <v>0.110830053687095</v>
      </c>
      <c r="O93" s="34">
        <v>6.9679357111453996E-2</v>
      </c>
      <c r="P93" s="34">
        <v>8.1305310130119296E-2</v>
      </c>
      <c r="Q93" s="102">
        <v>6.93322718143463E-2</v>
      </c>
      <c r="S93" s="232" t="s">
        <v>170</v>
      </c>
      <c r="T93" s="110" t="s">
        <v>64</v>
      </c>
      <c r="U93" s="118">
        <v>0.72521954774856501</v>
      </c>
      <c r="V93" s="119">
        <v>0.68236267566680897</v>
      </c>
      <c r="W93" s="119">
        <v>0.84108984470367398</v>
      </c>
      <c r="X93" s="116">
        <v>0.708168625831604</v>
      </c>
      <c r="Y93" s="117">
        <v>0.94111925363540605</v>
      </c>
      <c r="Z93" s="118">
        <v>0.88441920280456499</v>
      </c>
      <c r="AA93" s="119">
        <v>0.719992935657501</v>
      </c>
      <c r="AB93" s="116">
        <v>0.78889864683151201</v>
      </c>
      <c r="AC93" s="116">
        <v>0.74974948167800903</v>
      </c>
      <c r="AD93" s="117">
        <v>0.81543654203414895</v>
      </c>
      <c r="AE93" s="118">
        <v>0.90137743949890103</v>
      </c>
      <c r="AF93" s="116">
        <v>0.71771895885467496</v>
      </c>
      <c r="AG93" s="116">
        <v>0.92870718240737904</v>
      </c>
      <c r="AH93" s="116">
        <v>0.78358691930770796</v>
      </c>
      <c r="AI93" s="117">
        <v>0.76986616849899203</v>
      </c>
    </row>
    <row r="94" spans="1:35" x14ac:dyDescent="0.25">
      <c r="A94" s="227"/>
      <c r="B94" s="110" t="s">
        <v>64</v>
      </c>
      <c r="C94" s="93">
        <v>0.102105468511581</v>
      </c>
      <c r="D94" s="34">
        <v>0.11843439191579801</v>
      </c>
      <c r="E94" s="34">
        <v>0.10382097214460299</v>
      </c>
      <c r="F94" s="34">
        <v>0.10485687851905801</v>
      </c>
      <c r="G94" s="111">
        <v>7.1310512721538502E-2</v>
      </c>
      <c r="H94" s="34">
        <v>9.7658410668373094E-2</v>
      </c>
      <c r="I94" s="34">
        <v>7.3156848549842807E-2</v>
      </c>
      <c r="J94" s="34">
        <v>9.0018719434738104E-2</v>
      </c>
      <c r="K94" s="34">
        <v>8.2251310348510701E-2</v>
      </c>
      <c r="L94" s="111">
        <v>9.1317027807235704E-2</v>
      </c>
      <c r="M94" s="34">
        <v>9.6865825355052906E-2</v>
      </c>
      <c r="N94" s="34">
        <v>9.2160649597644806E-2</v>
      </c>
      <c r="O94" s="34">
        <v>9.0841613709926605E-2</v>
      </c>
      <c r="P94" s="34">
        <v>8.5255131125450107E-2</v>
      </c>
      <c r="Q94" s="111">
        <v>8.4395006299018804E-2</v>
      </c>
      <c r="S94" s="227"/>
      <c r="T94" s="110" t="s">
        <v>64</v>
      </c>
      <c r="U94" s="121">
        <v>0.75849264860153198</v>
      </c>
      <c r="V94" s="116">
        <v>0.84752261638641302</v>
      </c>
      <c r="W94" s="116">
        <v>0.70403265953063898</v>
      </c>
      <c r="X94" s="116">
        <v>0.79534417390823298</v>
      </c>
      <c r="Y94" s="120">
        <v>0.85472750663757302</v>
      </c>
      <c r="Z94" s="121">
        <v>0.88471716642379705</v>
      </c>
      <c r="AA94" s="116">
        <v>0.89024031162261896</v>
      </c>
      <c r="AB94" s="116">
        <v>0.69282478094100897</v>
      </c>
      <c r="AC94" s="116">
        <v>0.77339476346969604</v>
      </c>
      <c r="AD94" s="120">
        <v>0.92125326395034801</v>
      </c>
      <c r="AE94" s="121">
        <v>1.1963745355605999</v>
      </c>
      <c r="AF94" s="116">
        <v>0.78988730907440097</v>
      </c>
      <c r="AG94" s="116">
        <v>0.78902041912078802</v>
      </c>
      <c r="AH94" s="116">
        <v>0.84646856784820501</v>
      </c>
      <c r="AI94" s="120">
        <v>0.87349134683608998</v>
      </c>
    </row>
    <row r="95" spans="1:35" x14ac:dyDescent="0.25">
      <c r="A95" s="227"/>
      <c r="B95" s="110" t="s">
        <v>64</v>
      </c>
      <c r="C95" s="93">
        <v>0.11232117563486101</v>
      </c>
      <c r="D95" s="34">
        <v>0.13223905861377699</v>
      </c>
      <c r="E95" s="34">
        <v>0.111826412379741</v>
      </c>
      <c r="F95" s="34">
        <v>0.10541930794715799</v>
      </c>
      <c r="G95" s="111">
        <v>7.4833929538726807E-2</v>
      </c>
      <c r="H95" s="34">
        <v>8.9546754956245395E-2</v>
      </c>
      <c r="I95" s="34">
        <v>8.0819204449653598E-2</v>
      </c>
      <c r="J95" s="34">
        <v>8.8442496955394703E-2</v>
      </c>
      <c r="K95" s="34">
        <v>8.8996000587940202E-2</v>
      </c>
      <c r="L95" s="111">
        <v>9.0368360280990601E-2</v>
      </c>
      <c r="M95" s="34">
        <v>9.2846363782882593E-2</v>
      </c>
      <c r="N95" s="34">
        <v>9.0291343629360199E-2</v>
      </c>
      <c r="O95" s="34">
        <v>0.101673401892185</v>
      </c>
      <c r="P95" s="34">
        <v>8.4531709551811204E-2</v>
      </c>
      <c r="Q95" s="111">
        <v>9.1596029698848697E-2</v>
      </c>
      <c r="S95" s="227"/>
      <c r="T95" s="110" t="s">
        <v>64</v>
      </c>
      <c r="U95" s="121">
        <v>0.619806587696075</v>
      </c>
      <c r="V95" s="116">
        <v>0.66027891635894698</v>
      </c>
      <c r="W95" s="116">
        <v>0.71786123514175404</v>
      </c>
      <c r="X95" s="116">
        <v>0.80654329061508101</v>
      </c>
      <c r="Y95" s="120">
        <v>0.75517296791076605</v>
      </c>
      <c r="Z95" s="121">
        <v>0.89037954807281405</v>
      </c>
      <c r="AA95" s="116">
        <v>0.91508364677429199</v>
      </c>
      <c r="AB95" s="116">
        <v>0.66687744855880704</v>
      </c>
      <c r="AC95" s="116">
        <v>0.68064647912979104</v>
      </c>
      <c r="AD95" s="120">
        <v>0.888444423675537</v>
      </c>
      <c r="AE95" s="121">
        <v>1.11849153041839</v>
      </c>
      <c r="AF95" s="116">
        <v>0.93271684646606401</v>
      </c>
      <c r="AG95" s="116">
        <v>0.91675579547882002</v>
      </c>
      <c r="AH95" s="116">
        <v>0.84440261125564497</v>
      </c>
      <c r="AI95" s="120">
        <v>0.74703449010848999</v>
      </c>
    </row>
    <row r="96" spans="1:35" x14ac:dyDescent="0.25">
      <c r="A96" s="227"/>
      <c r="B96" s="124" t="s">
        <v>65</v>
      </c>
      <c r="C96" s="93">
        <v>4.6670973300933803E-2</v>
      </c>
      <c r="D96" s="34">
        <v>4.5403990894555997E-2</v>
      </c>
      <c r="E96" s="34">
        <v>5.4768927395343697E-2</v>
      </c>
      <c r="F96" s="34">
        <v>5.16804829239845E-2</v>
      </c>
      <c r="G96" s="111">
        <v>4.2836878448724698E-2</v>
      </c>
      <c r="H96" s="34">
        <v>5.6375302374362897E-2</v>
      </c>
      <c r="I96" s="34">
        <v>4.9650110304355601E-2</v>
      </c>
      <c r="J96" s="34">
        <v>5.08071482181549E-2</v>
      </c>
      <c r="K96" s="34">
        <v>5.2783410996198599E-2</v>
      </c>
      <c r="L96" s="111">
        <v>7.1013830602168995E-2</v>
      </c>
      <c r="M96" s="34">
        <v>7.2121940553188296E-2</v>
      </c>
      <c r="N96" s="34">
        <v>5.8194711804389898E-2</v>
      </c>
      <c r="O96" s="34">
        <v>5.7263981550931903E-2</v>
      </c>
      <c r="P96" s="34">
        <v>4.8232581466436303E-2</v>
      </c>
      <c r="Q96" s="111">
        <v>5.8800932019948897E-2</v>
      </c>
      <c r="S96" s="227"/>
      <c r="T96" s="124" t="s">
        <v>65</v>
      </c>
      <c r="U96" s="121">
        <v>1.4880129098892201</v>
      </c>
      <c r="V96" s="116">
        <v>1.44796407222747</v>
      </c>
      <c r="W96" s="116">
        <v>1.5056654214859</v>
      </c>
      <c r="X96" s="116">
        <v>1.32862997055053</v>
      </c>
      <c r="Y96" s="120">
        <v>1.6324493885040201</v>
      </c>
      <c r="Z96" s="121">
        <v>1.3621697425842201</v>
      </c>
      <c r="AA96" s="116">
        <v>1.44479703903198</v>
      </c>
      <c r="AB96" s="116">
        <v>1.51279079914093</v>
      </c>
      <c r="AC96" s="116">
        <v>1.21968865394592</v>
      </c>
      <c r="AD96" s="120">
        <v>1.6887735128402701</v>
      </c>
      <c r="AE96" s="121">
        <v>1.38316297531127</v>
      </c>
      <c r="AF96" s="116">
        <v>1.39540839195251</v>
      </c>
      <c r="AG96" s="116">
        <v>1.11119019985198</v>
      </c>
      <c r="AH96" s="116">
        <v>1.2883166074752801</v>
      </c>
      <c r="AI96" s="120">
        <v>1.29966568946838</v>
      </c>
    </row>
    <row r="97" spans="1:35" x14ac:dyDescent="0.25">
      <c r="A97" s="227"/>
      <c r="B97" s="110" t="s">
        <v>65</v>
      </c>
      <c r="C97" s="93">
        <v>5.3769368678331299E-2</v>
      </c>
      <c r="D97" s="34">
        <v>4.3725393712520599E-2</v>
      </c>
      <c r="E97" s="34">
        <v>6.11930973827838E-2</v>
      </c>
      <c r="F97" s="34">
        <v>6.0997147113084703E-2</v>
      </c>
      <c r="G97" s="111">
        <v>5.1626551896333597E-2</v>
      </c>
      <c r="H97" s="34">
        <v>5.4151259362697601E-2</v>
      </c>
      <c r="I97" s="34">
        <v>5.1264286041259703E-2</v>
      </c>
      <c r="J97" s="34">
        <v>5.55882193148136E-2</v>
      </c>
      <c r="K97" s="34">
        <v>5.1215521991252899E-2</v>
      </c>
      <c r="L97" s="111">
        <v>6.5326005220413194E-2</v>
      </c>
      <c r="M97" s="34">
        <v>5.1586151123046799E-2</v>
      </c>
      <c r="N97" s="34">
        <v>5.2756436169147401E-2</v>
      </c>
      <c r="O97" s="34">
        <v>4.8318330198526299E-2</v>
      </c>
      <c r="P97" s="34">
        <v>5.4903879761695799E-2</v>
      </c>
      <c r="Q97" s="111">
        <v>5.1601849496364503E-2</v>
      </c>
      <c r="S97" s="227"/>
      <c r="T97" s="110" t="s">
        <v>65</v>
      </c>
      <c r="U97" s="121">
        <v>1.3325607776641799</v>
      </c>
      <c r="V97" s="116">
        <v>1.1725268363952599</v>
      </c>
      <c r="W97" s="116">
        <v>1.2316211462020801</v>
      </c>
      <c r="X97" s="116">
        <v>1.53674292564392</v>
      </c>
      <c r="Y97" s="120">
        <v>1.1635599136352499</v>
      </c>
      <c r="Z97" s="121">
        <v>1.4712461233139</v>
      </c>
      <c r="AA97" s="116">
        <v>1.2526787519454901</v>
      </c>
      <c r="AB97" s="116">
        <v>1.45787584781646</v>
      </c>
      <c r="AC97" s="116">
        <v>1.1346838474273599</v>
      </c>
      <c r="AD97" s="120">
        <v>1.3194727897644001</v>
      </c>
      <c r="AE97" s="121">
        <v>1.4125062227249101</v>
      </c>
      <c r="AF97" s="116">
        <v>1.31630182266235</v>
      </c>
      <c r="AG97" s="116">
        <v>1.42416703701019</v>
      </c>
      <c r="AH97" s="116">
        <v>1.3112933635711601</v>
      </c>
      <c r="AI97" s="120">
        <v>1.29890120029449</v>
      </c>
    </row>
    <row r="98" spans="1:35" x14ac:dyDescent="0.25">
      <c r="A98" s="227"/>
      <c r="B98" s="112" t="s">
        <v>65</v>
      </c>
      <c r="C98" s="93">
        <v>7.2127141058444894E-2</v>
      </c>
      <c r="D98" s="34">
        <v>4.4982705265283501E-2</v>
      </c>
      <c r="E98" s="34">
        <v>4.7866281121969202E-2</v>
      </c>
      <c r="F98" s="34">
        <v>4.2250946164131102E-2</v>
      </c>
      <c r="G98" s="111">
        <v>6.0436908155679703E-2</v>
      </c>
      <c r="H98" s="34">
        <v>5.5098842829465797E-2</v>
      </c>
      <c r="I98" s="34">
        <v>5.4251629859208998E-2</v>
      </c>
      <c r="J98" s="34">
        <v>5.5934466421604101E-2</v>
      </c>
      <c r="K98" s="34">
        <v>4.6266473829746198E-2</v>
      </c>
      <c r="L98" s="111">
        <v>7.3562614619731903E-2</v>
      </c>
      <c r="M98" s="34">
        <v>5.5584624409675598E-2</v>
      </c>
      <c r="N98" s="34">
        <v>4.9452826380729599E-2</v>
      </c>
      <c r="O98" s="34">
        <v>5.2280724048614502E-2</v>
      </c>
      <c r="P98" s="34">
        <v>5.0599876791238702E-2</v>
      </c>
      <c r="Q98" s="111">
        <v>6.6856808960437705E-2</v>
      </c>
      <c r="S98" s="227"/>
      <c r="T98" s="112" t="s">
        <v>65</v>
      </c>
      <c r="U98" s="121">
        <v>1.10761618614196</v>
      </c>
      <c r="V98" s="116">
        <v>1.5441644191741899</v>
      </c>
      <c r="W98" s="116">
        <v>1.5599240064620901</v>
      </c>
      <c r="X98" s="116">
        <v>1.22144556045532</v>
      </c>
      <c r="Y98" s="120">
        <v>1.5096726417541499</v>
      </c>
      <c r="Z98" s="121">
        <v>1.1865806579589799</v>
      </c>
      <c r="AA98" s="116">
        <v>1.36320805549621</v>
      </c>
      <c r="AB98" s="116">
        <v>1.3087242841720499</v>
      </c>
      <c r="AC98" s="116">
        <v>1.41643154621124</v>
      </c>
      <c r="AD98" s="120">
        <v>1.2141294479370099</v>
      </c>
      <c r="AE98" s="121">
        <v>1.4800887107849099</v>
      </c>
      <c r="AF98" s="116">
        <v>1.22249019145965</v>
      </c>
      <c r="AG98" s="116">
        <v>1.50059485435485</v>
      </c>
      <c r="AH98" s="116">
        <v>1.4319679737091</v>
      </c>
      <c r="AI98" s="120">
        <v>1.3408720493316599</v>
      </c>
    </row>
    <row r="99" spans="1:35" x14ac:dyDescent="0.25">
      <c r="A99" s="227"/>
      <c r="B99" s="110" t="s">
        <v>61</v>
      </c>
      <c r="C99" s="93">
        <v>9.9044084548950195E-2</v>
      </c>
      <c r="D99" s="34">
        <v>8.9990891516208593E-2</v>
      </c>
      <c r="E99" s="34">
        <v>0.111131206154823</v>
      </c>
      <c r="F99" s="34">
        <v>9.6928514540195396E-2</v>
      </c>
      <c r="G99" s="111">
        <v>0.11118929088115601</v>
      </c>
      <c r="H99" s="34">
        <v>9.3460328876972198E-2</v>
      </c>
      <c r="I99" s="34">
        <v>0.14202901721000599</v>
      </c>
      <c r="J99" s="34">
        <v>0.119074814021587</v>
      </c>
      <c r="K99" s="34">
        <v>0.122838459908962</v>
      </c>
      <c r="L99" s="111">
        <v>8.8476605713367407E-2</v>
      </c>
      <c r="M99" s="34">
        <v>0.14623935520648901</v>
      </c>
      <c r="N99" s="34">
        <v>0.13307024538516901</v>
      </c>
      <c r="O99" s="34">
        <v>0.12047117203474</v>
      </c>
      <c r="P99" s="34">
        <v>9.2171616852283395E-2</v>
      </c>
      <c r="Q99" s="111">
        <v>0.105555444955825</v>
      </c>
      <c r="S99" s="227"/>
      <c r="T99" s="110" t="s">
        <v>61</v>
      </c>
      <c r="U99" s="121">
        <v>0.95324236154556197</v>
      </c>
      <c r="V99" s="116">
        <v>1.07498514652252</v>
      </c>
      <c r="W99" s="116">
        <v>1.1704773902893</v>
      </c>
      <c r="X99" s="116">
        <v>1.2512981891632</v>
      </c>
      <c r="Y99" s="120">
        <v>1.27291631698608</v>
      </c>
      <c r="Z99" s="121">
        <v>1.1559798717498699</v>
      </c>
      <c r="AA99" s="116">
        <v>1.38072621822357</v>
      </c>
      <c r="AB99" s="116">
        <v>1.1027466058730999</v>
      </c>
      <c r="AC99" s="116">
        <v>1.2000032663345299</v>
      </c>
      <c r="AD99" s="120">
        <v>1.6418591737747099</v>
      </c>
      <c r="AE99" s="121">
        <v>1.13565278053283</v>
      </c>
      <c r="AF99" s="116">
        <v>1.1445555686950599</v>
      </c>
      <c r="AG99" s="116">
        <v>1.0485643148422199</v>
      </c>
      <c r="AH99" s="116">
        <v>1.2758200168609599</v>
      </c>
      <c r="AI99" s="120">
        <v>1.61414706707</v>
      </c>
    </row>
    <row r="100" spans="1:35" x14ac:dyDescent="0.25">
      <c r="A100" s="227"/>
      <c r="B100" s="110" t="s">
        <v>61</v>
      </c>
      <c r="C100" s="93">
        <v>6.7661389708518899E-2</v>
      </c>
      <c r="D100" s="34">
        <v>0.155981719493865</v>
      </c>
      <c r="E100" s="34">
        <v>7.7688671648502294E-2</v>
      </c>
      <c r="F100" s="34">
        <v>8.8613294064998599E-2</v>
      </c>
      <c r="G100" s="111">
        <v>9.4533883035182897E-2</v>
      </c>
      <c r="H100" s="34">
        <v>0.16125734150409601</v>
      </c>
      <c r="I100" s="34">
        <v>0.10302095860242801</v>
      </c>
      <c r="J100" s="34">
        <v>0.124864049255847</v>
      </c>
      <c r="K100" s="34">
        <v>8.8226705789565998E-2</v>
      </c>
      <c r="L100" s="111">
        <v>9.9298626184463501E-2</v>
      </c>
      <c r="M100" s="34">
        <v>0.15861113369464799</v>
      </c>
      <c r="N100" s="34">
        <v>0.137043938040733</v>
      </c>
      <c r="O100" s="34">
        <v>0.131709143519401</v>
      </c>
      <c r="P100" s="34">
        <v>9.3712896108627305E-2</v>
      </c>
      <c r="Q100" s="111">
        <v>8.41636061668396E-2</v>
      </c>
      <c r="S100" s="227"/>
      <c r="T100" s="110" t="s">
        <v>61</v>
      </c>
      <c r="U100" s="121">
        <v>1.17047727108001</v>
      </c>
      <c r="V100" s="116">
        <v>1.1708962917327801</v>
      </c>
      <c r="W100" s="116">
        <v>1.0980199575424101</v>
      </c>
      <c r="X100" s="116">
        <v>1.2966034412384</v>
      </c>
      <c r="Y100" s="120">
        <v>1.7097680568695</v>
      </c>
      <c r="Z100" s="121">
        <v>1.3463490009307799</v>
      </c>
      <c r="AA100" s="116">
        <v>1.28095662593841</v>
      </c>
      <c r="AB100" s="116">
        <v>1.26786744594573</v>
      </c>
      <c r="AC100" s="116">
        <v>1.22830963134765</v>
      </c>
      <c r="AD100" s="120">
        <v>1.46614789962768</v>
      </c>
      <c r="AE100" s="121">
        <v>1.2390478849411</v>
      </c>
      <c r="AF100" s="116">
        <v>0.90297681093215898</v>
      </c>
      <c r="AG100" s="116">
        <v>1.1951425075530999</v>
      </c>
      <c r="AH100" s="116">
        <v>1.2063308954238801</v>
      </c>
      <c r="AI100" s="120">
        <v>1.5998857021331701</v>
      </c>
    </row>
    <row r="101" spans="1:35" x14ac:dyDescent="0.25">
      <c r="A101" s="227"/>
      <c r="B101" s="110" t="s">
        <v>61</v>
      </c>
      <c r="C101" s="93">
        <v>0.13044656813144601</v>
      </c>
      <c r="D101" s="34">
        <v>0.13539291918277699</v>
      </c>
      <c r="E101" s="34">
        <v>0.10396111756563101</v>
      </c>
      <c r="F101" s="34">
        <v>0.106182694435119</v>
      </c>
      <c r="G101" s="111">
        <v>0.101365819573402</v>
      </c>
      <c r="H101" s="34">
        <v>0.162085026502609</v>
      </c>
      <c r="I101" s="34">
        <v>0.107799895107746</v>
      </c>
      <c r="J101" s="34">
        <v>9.4979815185069996E-2</v>
      </c>
      <c r="K101" s="34">
        <v>9.6226155757903997E-2</v>
      </c>
      <c r="L101" s="111">
        <v>8.9635364711284596E-2</v>
      </c>
      <c r="M101" s="34">
        <v>0.127145990729331</v>
      </c>
      <c r="N101" s="34">
        <v>0.109302967786788</v>
      </c>
      <c r="O101" s="34">
        <v>0.104896441102027</v>
      </c>
      <c r="P101" s="34">
        <v>0.11037496477365399</v>
      </c>
      <c r="Q101" s="111">
        <v>9.1303646564483601E-2</v>
      </c>
      <c r="S101" s="227"/>
      <c r="T101" s="110" t="s">
        <v>61</v>
      </c>
      <c r="U101" s="121">
        <v>0.98148393630981401</v>
      </c>
      <c r="V101" s="116">
        <v>1.0779932737350399</v>
      </c>
      <c r="W101" s="116">
        <v>1.2856466770172099</v>
      </c>
      <c r="X101" s="116">
        <v>1.3037656545639</v>
      </c>
      <c r="Y101" s="120">
        <v>1.5262706279754601</v>
      </c>
      <c r="Z101" s="121">
        <v>1.34730195999145</v>
      </c>
      <c r="AA101" s="116">
        <v>1.3096494674682599</v>
      </c>
      <c r="AB101" s="116">
        <v>1.02262187004089</v>
      </c>
      <c r="AC101" s="116">
        <v>1.10977482795715</v>
      </c>
      <c r="AD101" s="120">
        <v>1.47145235538482</v>
      </c>
      <c r="AE101" s="121">
        <v>1.02438104152679</v>
      </c>
      <c r="AF101" s="116">
        <v>1.38750052452087</v>
      </c>
      <c r="AG101" s="116">
        <v>1.1120908260345399</v>
      </c>
      <c r="AH101" s="116">
        <v>1.2651553153991699</v>
      </c>
      <c r="AI101" s="120">
        <v>1.5125585794448799</v>
      </c>
    </row>
    <row r="102" spans="1:35" x14ac:dyDescent="0.25">
      <c r="A102" s="227"/>
      <c r="B102" s="124" t="s">
        <v>62</v>
      </c>
      <c r="C102" s="93">
        <v>0.18736280500888799</v>
      </c>
      <c r="D102" s="34">
        <v>0.12851488590240401</v>
      </c>
      <c r="E102" s="34">
        <v>0.11591601371765101</v>
      </c>
      <c r="F102" s="34">
        <v>0.114928096532821</v>
      </c>
      <c r="G102" s="111">
        <v>0.12082693725824301</v>
      </c>
      <c r="H102" s="34">
        <v>0.15343599021434701</v>
      </c>
      <c r="I102" s="34">
        <v>0.13939584791660301</v>
      </c>
      <c r="J102" s="34">
        <v>0.13746526837348899</v>
      </c>
      <c r="K102" s="34">
        <v>0.152209863066673</v>
      </c>
      <c r="L102" s="111">
        <v>0.16276077926158899</v>
      </c>
      <c r="M102" s="34">
        <v>0.11798170953989</v>
      </c>
      <c r="N102" s="34">
        <v>0.135747790336608</v>
      </c>
      <c r="O102" s="34">
        <v>0.110195182263851</v>
      </c>
      <c r="P102" s="34">
        <v>0.125692948698997</v>
      </c>
      <c r="Q102" s="111">
        <v>0.133732199668884</v>
      </c>
      <c r="S102" s="227"/>
      <c r="T102" s="124" t="s">
        <v>62</v>
      </c>
      <c r="U102" s="121">
        <v>0.83998751640319802</v>
      </c>
      <c r="V102" s="116">
        <v>1.01365029811859</v>
      </c>
      <c r="W102" s="116">
        <v>0.78362303972244196</v>
      </c>
      <c r="X102" s="116">
        <v>1.1826351881027199</v>
      </c>
      <c r="Y102" s="120">
        <v>0.85668909549713101</v>
      </c>
      <c r="Z102" s="121">
        <v>0.93357014656066895</v>
      </c>
      <c r="AA102" s="116">
        <v>1.0366073846817001</v>
      </c>
      <c r="AB102" s="116">
        <v>1.0345253944396899</v>
      </c>
      <c r="AC102" s="116">
        <v>1.07355833053588</v>
      </c>
      <c r="AD102" s="120">
        <v>1.3053460121154701</v>
      </c>
      <c r="AE102" s="121">
        <v>0.88291263580322199</v>
      </c>
      <c r="AF102" s="116">
        <v>0.75664418935775701</v>
      </c>
      <c r="AG102" s="116">
        <v>1.0492458343505799</v>
      </c>
      <c r="AH102" s="116">
        <v>1.2015902996063199</v>
      </c>
      <c r="AI102" s="120">
        <v>1.35879743099212</v>
      </c>
    </row>
    <row r="103" spans="1:35" x14ac:dyDescent="0.25">
      <c r="A103" s="227"/>
      <c r="B103" s="110" t="s">
        <v>62</v>
      </c>
      <c r="C103" s="93">
        <v>0.11653658747673</v>
      </c>
      <c r="D103" s="34">
        <v>0.14126361906528401</v>
      </c>
      <c r="E103" s="34">
        <v>0.147859707474708</v>
      </c>
      <c r="F103" s="34">
        <v>0.109616316854953</v>
      </c>
      <c r="G103" s="111">
        <v>0.139226004481315</v>
      </c>
      <c r="H103" s="34">
        <v>0.12570165097713401</v>
      </c>
      <c r="I103" s="34">
        <v>0.15297587215900399</v>
      </c>
      <c r="J103" s="34">
        <v>0.143843993544578</v>
      </c>
      <c r="K103" s="34">
        <v>0.126732632517814</v>
      </c>
      <c r="L103" s="111">
        <v>0.14475134015083299</v>
      </c>
      <c r="M103" s="34">
        <v>0.13455314934253601</v>
      </c>
      <c r="N103" s="34">
        <v>0.14506141841411499</v>
      </c>
      <c r="O103" s="34">
        <v>0.136514246463775</v>
      </c>
      <c r="P103" s="34">
        <v>0.12678095698356601</v>
      </c>
      <c r="Q103" s="111">
        <v>0.133640021085739</v>
      </c>
      <c r="S103" s="227"/>
      <c r="T103" s="110" t="s">
        <v>62</v>
      </c>
      <c r="U103" s="121">
        <v>0.86270529031753496</v>
      </c>
      <c r="V103" s="116">
        <v>0.75080019235610895</v>
      </c>
      <c r="W103" s="116">
        <v>0.66852700710296598</v>
      </c>
      <c r="X103" s="116">
        <v>0.97061240673065197</v>
      </c>
      <c r="Y103" s="120">
        <v>1.41262078285217</v>
      </c>
      <c r="Z103" s="121">
        <v>1.19517827033996</v>
      </c>
      <c r="AA103" s="116">
        <v>1.0837697982787999</v>
      </c>
      <c r="AB103" s="116">
        <v>1.07336318492889</v>
      </c>
      <c r="AC103" s="116">
        <v>0.97854715585708596</v>
      </c>
      <c r="AD103" s="120">
        <v>1.0550117492675699</v>
      </c>
      <c r="AE103" s="121">
        <v>1.0738384723663299</v>
      </c>
      <c r="AF103" s="116">
        <v>1.7823683023452701</v>
      </c>
      <c r="AG103" s="116">
        <v>1.1280310153961099</v>
      </c>
      <c r="AH103" s="116">
        <v>1.18682813644409</v>
      </c>
      <c r="AI103" s="120">
        <v>1.2432270050048799</v>
      </c>
    </row>
    <row r="104" spans="1:35" x14ac:dyDescent="0.25">
      <c r="A104" s="227"/>
      <c r="B104" s="112" t="s">
        <v>62</v>
      </c>
      <c r="C104" s="93">
        <v>0.16693922877311701</v>
      </c>
      <c r="D104" s="34">
        <v>0.159792125225067</v>
      </c>
      <c r="E104" s="34">
        <v>0.12775854766368799</v>
      </c>
      <c r="F104" s="34">
        <v>0.123413860797882</v>
      </c>
      <c r="G104" s="111">
        <v>0.115472935140132</v>
      </c>
      <c r="H104" s="34">
        <v>0.144947350025177</v>
      </c>
      <c r="I104" s="34">
        <v>0.145031318068504</v>
      </c>
      <c r="J104" s="34">
        <v>0.13705211877822801</v>
      </c>
      <c r="K104" s="34">
        <v>0.145356029272079</v>
      </c>
      <c r="L104" s="111">
        <v>0.151573941111564</v>
      </c>
      <c r="M104" s="34">
        <v>0.164680480957031</v>
      </c>
      <c r="N104" s="34">
        <v>0.15524199604988001</v>
      </c>
      <c r="O104" s="34">
        <v>0.130573719739913</v>
      </c>
      <c r="P104" s="34">
        <v>0.136155575513839</v>
      </c>
      <c r="Q104" s="111">
        <v>0.13853296637535001</v>
      </c>
      <c r="S104" s="227"/>
      <c r="T104" s="112" t="s">
        <v>62</v>
      </c>
      <c r="U104" s="121">
        <v>0.80580461025238004</v>
      </c>
      <c r="V104" s="116">
        <v>1.2278306484222401</v>
      </c>
      <c r="W104" s="116">
        <v>0.99834609031677202</v>
      </c>
      <c r="X104" s="116">
        <v>0.63765984773635798</v>
      </c>
      <c r="Y104" s="120">
        <v>1.39406418800354</v>
      </c>
      <c r="Z104" s="121">
        <v>1.04984259605407</v>
      </c>
      <c r="AA104" s="116">
        <v>1.22201192378997</v>
      </c>
      <c r="AB104" s="116">
        <v>1.10822176933288</v>
      </c>
      <c r="AC104" s="116">
        <v>1.2180252075195299</v>
      </c>
      <c r="AD104" s="120">
        <v>1.16315329074859</v>
      </c>
      <c r="AE104" s="121">
        <v>0.86656534671783403</v>
      </c>
      <c r="AF104" s="116">
        <v>1.73627316951751</v>
      </c>
      <c r="AG104" s="116">
        <v>1.2224782705307</v>
      </c>
      <c r="AH104" s="116">
        <v>1.15931856632232</v>
      </c>
      <c r="AI104" s="120">
        <v>1.2108747959136901</v>
      </c>
    </row>
    <row r="105" spans="1:35" x14ac:dyDescent="0.25">
      <c r="A105" s="227"/>
      <c r="B105" s="110" t="s">
        <v>63</v>
      </c>
      <c r="C105" s="60">
        <v>7.3816739022731698E-2</v>
      </c>
      <c r="D105" s="34">
        <v>0.10647010803222599</v>
      </c>
      <c r="E105" s="34">
        <v>9.8115436732768999E-2</v>
      </c>
      <c r="F105" s="34">
        <v>9.1052606701850794E-2</v>
      </c>
      <c r="G105" s="33">
        <v>9.6533164381980896E-2</v>
      </c>
      <c r="H105" s="34">
        <v>0.10770367085933601</v>
      </c>
      <c r="I105" s="34">
        <v>0.144300311803817</v>
      </c>
      <c r="J105" s="34">
        <v>0.139364778995513</v>
      </c>
      <c r="K105" s="34">
        <v>0.14553253352642001</v>
      </c>
      <c r="L105" s="33">
        <v>0.13022975623607599</v>
      </c>
      <c r="M105" s="34">
        <v>0.107129216194152</v>
      </c>
      <c r="N105" s="34">
        <v>0.119517147541046</v>
      </c>
      <c r="O105" s="34">
        <v>0.122556835412979</v>
      </c>
      <c r="P105" s="34">
        <v>0.108390241861343</v>
      </c>
      <c r="Q105" s="33">
        <v>0.118362173438072</v>
      </c>
      <c r="S105" s="227"/>
      <c r="T105" s="110" t="s">
        <v>63</v>
      </c>
      <c r="U105" s="121">
        <v>1.26965904235839</v>
      </c>
      <c r="V105" s="116">
        <v>1.1479141712188701</v>
      </c>
      <c r="W105" s="116">
        <v>1.27768683433532</v>
      </c>
      <c r="X105" s="116">
        <v>1.21660363674163</v>
      </c>
      <c r="Y105" s="120">
        <v>1.3053295612335201</v>
      </c>
      <c r="Z105" s="121">
        <v>1.6392844915389999</v>
      </c>
      <c r="AA105" s="116">
        <v>1.2646343708038299</v>
      </c>
      <c r="AB105" s="116">
        <v>1.2732572555541899</v>
      </c>
      <c r="AC105" s="116">
        <v>1.0784481763839699</v>
      </c>
      <c r="AD105" s="120">
        <v>1.3666177988052299</v>
      </c>
      <c r="AE105" s="121">
        <v>1.3562942743301301</v>
      </c>
      <c r="AF105" s="116">
        <v>1.3275127410888601</v>
      </c>
      <c r="AG105" s="116">
        <v>1.1983850002288801</v>
      </c>
      <c r="AH105" s="116">
        <v>1.03595578670501</v>
      </c>
      <c r="AI105" s="120">
        <v>1.2189899682998599</v>
      </c>
    </row>
    <row r="106" spans="1:35" x14ac:dyDescent="0.25">
      <c r="A106" s="227"/>
      <c r="B106" s="110" t="s">
        <v>63</v>
      </c>
      <c r="C106" s="60">
        <v>9.5572263002395602E-2</v>
      </c>
      <c r="D106" s="34">
        <v>8.6351342499256106E-2</v>
      </c>
      <c r="E106" s="34">
        <v>7.4678145349025699E-2</v>
      </c>
      <c r="F106" s="34">
        <v>9.4090886414051E-2</v>
      </c>
      <c r="G106" s="33">
        <v>0.123257838189601</v>
      </c>
      <c r="H106" s="34">
        <v>0.12612593173980699</v>
      </c>
      <c r="I106" s="34">
        <v>0.13031803071498799</v>
      </c>
      <c r="J106" s="34">
        <v>0.140769332647323</v>
      </c>
      <c r="K106" s="34">
        <v>0.120063170790672</v>
      </c>
      <c r="L106" s="33">
        <v>0.133794039487838</v>
      </c>
      <c r="M106" s="34">
        <v>0.14546728134155201</v>
      </c>
      <c r="N106" s="34">
        <v>0.117002785205841</v>
      </c>
      <c r="O106" s="34">
        <v>0.122608445584774</v>
      </c>
      <c r="P106" s="34">
        <v>0.109177440404891</v>
      </c>
      <c r="Q106" s="33">
        <v>0.11920115351676901</v>
      </c>
      <c r="S106" s="227"/>
      <c r="T106" s="110" t="s">
        <v>63</v>
      </c>
      <c r="U106" s="121">
        <v>1.5422785282135001</v>
      </c>
      <c r="V106" s="116">
        <v>1.50795125961303</v>
      </c>
      <c r="W106" s="116">
        <v>1.0807945728302</v>
      </c>
      <c r="X106" s="116">
        <v>1.08506619930267</v>
      </c>
      <c r="Y106" s="120">
        <v>1.21046531200408</v>
      </c>
      <c r="Z106" s="121">
        <v>1.0799934864044101</v>
      </c>
      <c r="AA106" s="116">
        <v>1.26742327213287</v>
      </c>
      <c r="AB106" s="116">
        <v>1.21241927146911</v>
      </c>
      <c r="AC106" s="116">
        <v>1.2485065460205</v>
      </c>
      <c r="AD106" s="120">
        <v>1.2006918191909699</v>
      </c>
      <c r="AE106" s="121">
        <v>1.12495112419128</v>
      </c>
      <c r="AF106" s="116">
        <v>1.3483202457427901</v>
      </c>
      <c r="AG106" s="116">
        <v>1.16911089420318</v>
      </c>
      <c r="AH106" s="116">
        <v>1.15495264530181</v>
      </c>
      <c r="AI106" s="120">
        <v>1.3218697309494001</v>
      </c>
    </row>
    <row r="107" spans="1:35" x14ac:dyDescent="0.25">
      <c r="A107" s="228"/>
      <c r="B107" s="112" t="s">
        <v>63</v>
      </c>
      <c r="C107" s="38">
        <v>8.4177494049072196E-2</v>
      </c>
      <c r="D107" s="34">
        <v>9.2742666602134705E-2</v>
      </c>
      <c r="E107" s="34">
        <v>0.100815095007419</v>
      </c>
      <c r="F107" s="34">
        <v>0.109154216945171</v>
      </c>
      <c r="G107" s="32">
        <v>9.2417970299720695E-2</v>
      </c>
      <c r="H107" s="34">
        <v>0.11930898576974799</v>
      </c>
      <c r="I107" s="34">
        <v>0.125195503234863</v>
      </c>
      <c r="J107" s="34">
        <v>0.13075798749923701</v>
      </c>
      <c r="K107" s="34">
        <v>0.123803183436393</v>
      </c>
      <c r="L107" s="32">
        <v>0.13984383642673401</v>
      </c>
      <c r="M107" s="34">
        <v>0.138913914561271</v>
      </c>
      <c r="N107" s="34">
        <v>0.118935294449329</v>
      </c>
      <c r="O107" s="34">
        <v>0.11588896065950299</v>
      </c>
      <c r="P107" s="34">
        <v>0.103222869336605</v>
      </c>
      <c r="Q107" s="32">
        <v>0.119758300483226</v>
      </c>
      <c r="S107" s="228"/>
      <c r="T107" s="112" t="s">
        <v>63</v>
      </c>
      <c r="U107" s="83">
        <v>1.2641416788101101</v>
      </c>
      <c r="V107" s="84">
        <v>1.3193430900573699</v>
      </c>
      <c r="W107" s="84">
        <v>1.06867694854736</v>
      </c>
      <c r="X107" s="116">
        <v>1.23771095275878</v>
      </c>
      <c r="Y107" s="85">
        <v>1.2099186182021999</v>
      </c>
      <c r="Z107" s="83">
        <v>1.2791786193847601</v>
      </c>
      <c r="AA107" s="84">
        <v>1.2647845745086601</v>
      </c>
      <c r="AB107" s="116">
        <v>1.28550696372985</v>
      </c>
      <c r="AC107" s="116">
        <v>1.4325938224792401</v>
      </c>
      <c r="AD107" s="85">
        <v>1.43965923786163</v>
      </c>
      <c r="AE107" s="83">
        <v>1.6108785867691</v>
      </c>
      <c r="AF107" s="116">
        <v>1.27495908737182</v>
      </c>
      <c r="AG107" s="116">
        <v>1.1679378747939999</v>
      </c>
      <c r="AH107" s="116">
        <v>1.27454650402069</v>
      </c>
      <c r="AI107" s="85">
        <v>1.06793653964996</v>
      </c>
    </row>
    <row r="108" spans="1:35" x14ac:dyDescent="0.25">
      <c r="B108" s="105" t="s">
        <v>11</v>
      </c>
      <c r="C108" s="98">
        <f t="shared" ref="C108:Q108" si="12">AVERAGE(C93:C107)</f>
        <v>0.10074227775136611</v>
      </c>
      <c r="D108" s="99">
        <f t="shared" si="12"/>
        <v>0.10664729972680376</v>
      </c>
      <c r="E108" s="99">
        <f t="shared" si="12"/>
        <v>9.6048727134863177E-2</v>
      </c>
      <c r="F108" s="99">
        <f t="shared" si="12"/>
        <v>9.3355561047792135E-2</v>
      </c>
      <c r="G108" s="102">
        <f t="shared" si="12"/>
        <v>9.3057768791913673E-2</v>
      </c>
      <c r="H108" s="98">
        <f t="shared" si="12"/>
        <v>0.10874608730276394</v>
      </c>
      <c r="I108" s="99">
        <f t="shared" si="12"/>
        <v>0.10485861475268975</v>
      </c>
      <c r="J108" s="99">
        <f t="shared" si="12"/>
        <v>0.10589927310744891</v>
      </c>
      <c r="K108" s="99">
        <f t="shared" si="12"/>
        <v>0.1017225014666714</v>
      </c>
      <c r="L108" s="102">
        <f t="shared" si="12"/>
        <v>0.10782229701677938</v>
      </c>
      <c r="M108" s="98">
        <f t="shared" si="12"/>
        <v>0.11400910268227214</v>
      </c>
      <c r="N108" s="99">
        <f t="shared" si="12"/>
        <v>0.10830730696519172</v>
      </c>
      <c r="O108" s="99">
        <f t="shared" si="12"/>
        <v>0.10103143701950675</v>
      </c>
      <c r="P108" s="99">
        <f t="shared" si="12"/>
        <v>9.4033866624037163E-2</v>
      </c>
      <c r="Q108" s="102">
        <f t="shared" si="12"/>
        <v>9.7788827369610198E-2</v>
      </c>
      <c r="T108" s="105" t="s">
        <v>11</v>
      </c>
      <c r="U108" s="118">
        <f t="shared" ref="U108:AI108" si="13">AVERAGE(U93:U107)</f>
        <v>1.0480992595354688</v>
      </c>
      <c r="V108" s="119">
        <f t="shared" si="13"/>
        <v>1.1097455938657093</v>
      </c>
      <c r="W108" s="119">
        <f t="shared" si="13"/>
        <v>1.0661328554153413</v>
      </c>
      <c r="X108" s="119">
        <f t="shared" si="13"/>
        <v>1.1052553375562</v>
      </c>
      <c r="Y108" s="117">
        <f t="shared" si="13"/>
        <v>1.2503162821133895</v>
      </c>
      <c r="Z108" s="118">
        <f t="shared" si="13"/>
        <v>1.1804127256075496</v>
      </c>
      <c r="AA108" s="119">
        <f t="shared" si="13"/>
        <v>1.1797709584236107</v>
      </c>
      <c r="AB108" s="119">
        <f t="shared" si="13"/>
        <v>1.1205681045850067</v>
      </c>
      <c r="AC108" s="119">
        <f t="shared" si="13"/>
        <v>1.1028241157531702</v>
      </c>
      <c r="AD108" s="117">
        <f t="shared" si="13"/>
        <v>1.2638299544652254</v>
      </c>
      <c r="AE108" s="118">
        <f t="shared" si="13"/>
        <v>1.1871015707651731</v>
      </c>
      <c r="AF108" s="119">
        <f t="shared" si="13"/>
        <v>1.2023756106694496</v>
      </c>
      <c r="AG108" s="119">
        <f t="shared" si="13"/>
        <v>1.1307614684104879</v>
      </c>
      <c r="AH108" s="119">
        <f t="shared" si="13"/>
        <v>1.1511022806167566</v>
      </c>
      <c r="AI108" s="117">
        <f t="shared" si="13"/>
        <v>1.2318745175997372</v>
      </c>
    </row>
    <row r="109" spans="1:35" x14ac:dyDescent="0.25">
      <c r="B109" s="109" t="s">
        <v>12</v>
      </c>
      <c r="C109" s="80">
        <f t="shared" ref="C109:Q109" si="14">SQRT(AVERAGE(VAR(C102:C104),VAR(C99:C101),VAR(C96:C98),VAR(C93:C95),VAR(C105:C107)))</f>
        <v>2.2972587491658255E-2</v>
      </c>
      <c r="D109" s="81">
        <f t="shared" si="14"/>
        <v>1.7648606847321623E-2</v>
      </c>
      <c r="E109" s="81">
        <f t="shared" si="14"/>
        <v>1.2996802393224295E-2</v>
      </c>
      <c r="F109" s="81">
        <f t="shared" si="14"/>
        <v>7.9105737789822699E-3</v>
      </c>
      <c r="G109" s="82">
        <f t="shared" si="14"/>
        <v>1.2867876063307847E-2</v>
      </c>
      <c r="H109" s="80">
        <f t="shared" si="14"/>
        <v>1.9422168236116935E-2</v>
      </c>
      <c r="I109" s="81">
        <f t="shared" si="14"/>
        <v>1.1142881360826726E-2</v>
      </c>
      <c r="J109" s="81">
        <f t="shared" si="14"/>
        <v>8.1889652124243102E-3</v>
      </c>
      <c r="K109" s="81">
        <f t="shared" si="14"/>
        <v>1.1966675464717108E-2</v>
      </c>
      <c r="L109" s="82">
        <f t="shared" si="14"/>
        <v>5.8231602260952258E-3</v>
      </c>
      <c r="M109" s="80">
        <f t="shared" si="14"/>
        <v>1.6523558357717884E-2</v>
      </c>
      <c r="N109" s="81">
        <f t="shared" si="14"/>
        <v>9.6985067607811559E-3</v>
      </c>
      <c r="O109" s="81">
        <f t="shared" si="14"/>
        <v>1.1590245151118221E-2</v>
      </c>
      <c r="P109" s="81">
        <f t="shared" si="14"/>
        <v>5.6799146369812641E-3</v>
      </c>
      <c r="Q109" s="82">
        <f t="shared" si="14"/>
        <v>7.9278376571905815E-3</v>
      </c>
      <c r="T109" s="109" t="s">
        <v>12</v>
      </c>
      <c r="U109" s="83">
        <f t="shared" ref="U109:AI109" si="15">SQRT(AVERAGE(VAR(U102:U104),VAR(U99:U101),VAR(U96:U98),VAR(U93:U95),VAR(U105:U107)))</f>
        <v>0.12796629479632265</v>
      </c>
      <c r="V109" s="84">
        <f t="shared" si="15"/>
        <v>0.16743241591736294</v>
      </c>
      <c r="W109" s="84">
        <f t="shared" si="15"/>
        <v>0.13221677822370601</v>
      </c>
      <c r="X109" s="84">
        <f t="shared" si="15"/>
        <v>0.14948003461597831</v>
      </c>
      <c r="Y109" s="85">
        <f t="shared" si="15"/>
        <v>0.20909762137761539</v>
      </c>
      <c r="Z109" s="83">
        <f t="shared" si="15"/>
        <v>0.1614429392046397</v>
      </c>
      <c r="AA109" s="84">
        <f t="shared" si="15"/>
        <v>8.0622290424369275E-2</v>
      </c>
      <c r="AB109" s="84">
        <f t="shared" si="15"/>
        <v>8.2234551239592904E-2</v>
      </c>
      <c r="AC109" s="84">
        <f t="shared" si="15"/>
        <v>0.12079176162559509</v>
      </c>
      <c r="AD109" s="85">
        <f t="shared" si="15"/>
        <v>0.1454721703329511</v>
      </c>
      <c r="AE109" s="83">
        <f t="shared" si="15"/>
        <v>0.14813786119408492</v>
      </c>
      <c r="AF109" s="84">
        <f t="shared" si="15"/>
        <v>0.28817945484488011</v>
      </c>
      <c r="AG109" s="84">
        <f t="shared" si="15"/>
        <v>0.11116712030111699</v>
      </c>
      <c r="AH109" s="84">
        <f t="shared" si="15"/>
        <v>6.8297336095909045E-2</v>
      </c>
      <c r="AI109" s="85">
        <f t="shared" si="15"/>
        <v>7.8108530994869876E-2</v>
      </c>
    </row>
    <row r="111" spans="1:35" x14ac:dyDescent="0.25">
      <c r="B111" s="122" t="s">
        <v>58</v>
      </c>
      <c r="C111" s="229" t="s">
        <v>46</v>
      </c>
      <c r="D111" s="230"/>
      <c r="E111" s="230"/>
      <c r="F111" s="230"/>
      <c r="G111" s="231"/>
      <c r="H111" s="229" t="s">
        <v>24</v>
      </c>
      <c r="I111" s="230"/>
      <c r="J111" s="230"/>
      <c r="K111" s="230"/>
      <c r="L111" s="231"/>
      <c r="M111" s="229" t="s">
        <v>66</v>
      </c>
      <c r="N111" s="230"/>
      <c r="O111" s="230"/>
      <c r="P111" s="230"/>
      <c r="Q111" s="231"/>
      <c r="T111" s="122" t="s">
        <v>58</v>
      </c>
      <c r="U111" s="229" t="s">
        <v>46</v>
      </c>
      <c r="V111" s="230"/>
      <c r="W111" s="230"/>
      <c r="X111" s="230"/>
      <c r="Y111" s="231"/>
      <c r="Z111" s="229" t="s">
        <v>24</v>
      </c>
      <c r="AA111" s="230"/>
      <c r="AB111" s="230"/>
      <c r="AC111" s="230"/>
      <c r="AD111" s="231"/>
      <c r="AE111" s="229" t="s">
        <v>66</v>
      </c>
      <c r="AF111" s="230"/>
      <c r="AG111" s="230"/>
      <c r="AH111" s="230"/>
      <c r="AI111" s="231"/>
    </row>
    <row r="112" spans="1:35" x14ac:dyDescent="0.25">
      <c r="B112" s="109" t="s">
        <v>10</v>
      </c>
      <c r="C112" s="18">
        <v>1E-3</v>
      </c>
      <c r="D112" s="19">
        <v>4.0000000000000002E-4</v>
      </c>
      <c r="E112" s="19">
        <v>1E-4</v>
      </c>
      <c r="F112" s="19">
        <v>4.0000000000000003E-5</v>
      </c>
      <c r="G112" s="20">
        <v>1.0000000000000001E-5</v>
      </c>
      <c r="H112" s="18">
        <v>1E-3</v>
      </c>
      <c r="I112" s="19">
        <v>4.0000000000000002E-4</v>
      </c>
      <c r="J112" s="19">
        <v>1E-4</v>
      </c>
      <c r="K112" s="19">
        <v>4.0000000000000003E-5</v>
      </c>
      <c r="L112" s="20">
        <v>1.0000000000000001E-5</v>
      </c>
      <c r="M112" s="18">
        <v>1E-3</v>
      </c>
      <c r="N112" s="19">
        <v>4.0000000000000002E-4</v>
      </c>
      <c r="O112" s="19">
        <v>1E-4</v>
      </c>
      <c r="P112" s="19">
        <v>4.0000000000000003E-5</v>
      </c>
      <c r="Q112" s="20">
        <v>1.0000000000000001E-5</v>
      </c>
      <c r="T112" s="109" t="s">
        <v>10</v>
      </c>
      <c r="U112" s="18">
        <v>1E-3</v>
      </c>
      <c r="V112" s="19">
        <v>4.0000000000000002E-4</v>
      </c>
      <c r="W112" s="19">
        <v>1E-4</v>
      </c>
      <c r="X112" s="19">
        <v>4.0000000000000003E-5</v>
      </c>
      <c r="Y112" s="20">
        <v>1.0000000000000001E-5</v>
      </c>
      <c r="Z112" s="18">
        <v>1E-3</v>
      </c>
      <c r="AA112" s="19">
        <v>4.0000000000000002E-4</v>
      </c>
      <c r="AB112" s="19">
        <v>1E-4</v>
      </c>
      <c r="AC112" s="19">
        <v>4.0000000000000003E-5</v>
      </c>
      <c r="AD112" s="20">
        <v>1.0000000000000001E-5</v>
      </c>
      <c r="AE112" s="18">
        <v>1E-3</v>
      </c>
      <c r="AF112" s="19">
        <v>4.0000000000000002E-4</v>
      </c>
      <c r="AG112" s="19">
        <v>1E-4</v>
      </c>
      <c r="AH112" s="19">
        <v>4.0000000000000003E-5</v>
      </c>
      <c r="AI112" s="20">
        <v>1.0000000000000001E-5</v>
      </c>
    </row>
    <row r="113" spans="1:35" ht="13.8" customHeight="1" x14ac:dyDescent="0.25">
      <c r="A113" s="232" t="s">
        <v>183</v>
      </c>
      <c r="B113" s="110" t="s">
        <v>64</v>
      </c>
      <c r="C113" s="98">
        <v>5.2196852862834903E-2</v>
      </c>
      <c r="D113" s="99">
        <v>4.8758745193481397E-2</v>
      </c>
      <c r="E113" s="99">
        <v>5.1052797585725701E-2</v>
      </c>
      <c r="F113" s="94">
        <v>5.2754625678062397E-2</v>
      </c>
      <c r="G113" s="102">
        <v>5.62676563858985E-2</v>
      </c>
      <c r="H113" s="98">
        <v>5.7838283479213701E-2</v>
      </c>
      <c r="I113" s="99">
        <v>5.0327539443969699E-2</v>
      </c>
      <c r="J113" s="94">
        <v>5.16082048416137E-2</v>
      </c>
      <c r="K113" s="94">
        <v>5.4394345730543102E-2</v>
      </c>
      <c r="L113" s="102">
        <v>5.6402705609798397E-2</v>
      </c>
      <c r="M113" s="98">
        <v>5.0865568220615297E-2</v>
      </c>
      <c r="N113" s="94">
        <v>5.0924237817525801E-2</v>
      </c>
      <c r="O113" s="94">
        <v>5.2068769931793199E-2</v>
      </c>
      <c r="P113" s="94">
        <v>6.1661023646592997E-2</v>
      </c>
      <c r="Q113" s="102">
        <v>5.5557072162628098E-2</v>
      </c>
      <c r="S113" s="232" t="s">
        <v>183</v>
      </c>
      <c r="T113" s="110" t="s">
        <v>64</v>
      </c>
      <c r="U113" s="118">
        <v>1.24390816688537</v>
      </c>
      <c r="V113" s="119">
        <v>1.2444425821304299</v>
      </c>
      <c r="W113" s="119">
        <v>1.24433493614196</v>
      </c>
      <c r="X113" s="116">
        <v>1.2431490421295099</v>
      </c>
      <c r="Y113" s="117">
        <v>1.2437510490417401</v>
      </c>
      <c r="Z113" s="118">
        <v>1.24425208568573</v>
      </c>
      <c r="AA113" s="119">
        <v>1.24415302276611</v>
      </c>
      <c r="AB113" s="116">
        <v>1.24366378784179</v>
      </c>
      <c r="AC113" s="116">
        <v>1.2430124282836901</v>
      </c>
      <c r="AD113" s="117">
        <v>1.24010694026947</v>
      </c>
      <c r="AE113" s="118">
        <v>1.2450493574142401</v>
      </c>
      <c r="AF113" s="116">
        <v>1.24467897415161</v>
      </c>
      <c r="AG113" s="116">
        <v>1.2445315122604299</v>
      </c>
      <c r="AH113" s="116">
        <v>1.24446868896484</v>
      </c>
      <c r="AI113" s="117">
        <v>1.2406697273254299</v>
      </c>
    </row>
    <row r="114" spans="1:35" x14ac:dyDescent="0.25">
      <c r="A114" s="227"/>
      <c r="B114" s="110" t="s">
        <v>64</v>
      </c>
      <c r="C114" s="93">
        <v>5.2555799484252902E-2</v>
      </c>
      <c r="D114" s="94">
        <v>5.24062477052211E-2</v>
      </c>
      <c r="E114" s="94">
        <v>5.0333317369222599E-2</v>
      </c>
      <c r="F114" s="94">
        <v>5.3075369447469697E-2</v>
      </c>
      <c r="G114" s="111">
        <v>5.6848462671041398E-2</v>
      </c>
      <c r="H114" s="93">
        <v>5.1694825291633599E-2</v>
      </c>
      <c r="I114" s="94">
        <v>5.3231697529554298E-2</v>
      </c>
      <c r="J114" s="94">
        <v>5.2386395633220603E-2</v>
      </c>
      <c r="K114" s="94">
        <v>5.3197100758552503E-2</v>
      </c>
      <c r="L114" s="111">
        <v>5.1606867462396601E-2</v>
      </c>
      <c r="M114" s="93">
        <v>5.2866019308566999E-2</v>
      </c>
      <c r="N114" s="94">
        <v>5.33482767641544E-2</v>
      </c>
      <c r="O114" s="94">
        <v>5.1582768559455802E-2</v>
      </c>
      <c r="P114" s="94">
        <v>4.8653677105903598E-2</v>
      </c>
      <c r="Q114" s="111">
        <v>5.4423518478870302E-2</v>
      </c>
      <c r="S114" s="227"/>
      <c r="T114" s="110" t="s">
        <v>64</v>
      </c>
      <c r="U114" s="121">
        <v>1.24429631233215</v>
      </c>
      <c r="V114" s="116">
        <v>1.244313955307</v>
      </c>
      <c r="W114" s="116">
        <v>1.2444889545440601</v>
      </c>
      <c r="X114" s="116">
        <v>1.24436914920806</v>
      </c>
      <c r="Y114" s="120">
        <v>1.2440646886825499</v>
      </c>
      <c r="Z114" s="121">
        <v>1.24544370174407</v>
      </c>
      <c r="AA114" s="116">
        <v>1.2452039718627901</v>
      </c>
      <c r="AB114" s="116">
        <v>1.24452912807464</v>
      </c>
      <c r="AC114" s="116">
        <v>1.244673371315</v>
      </c>
      <c r="AD114" s="120">
        <v>1.24413967132568</v>
      </c>
      <c r="AE114" s="121">
        <v>1.2430162429809499</v>
      </c>
      <c r="AF114" s="116">
        <v>1.24375236034393</v>
      </c>
      <c r="AG114" s="116">
        <v>1.24360883235931</v>
      </c>
      <c r="AH114" s="116">
        <v>1.24457812309265</v>
      </c>
      <c r="AI114" s="120">
        <v>1.2389949560165401</v>
      </c>
    </row>
    <row r="115" spans="1:35" x14ac:dyDescent="0.25">
      <c r="A115" s="227"/>
      <c r="B115" s="110" t="s">
        <v>64</v>
      </c>
      <c r="C115" s="93">
        <v>5.5318474769592202E-2</v>
      </c>
      <c r="D115" s="94">
        <v>5.1026377826929002E-2</v>
      </c>
      <c r="E115" s="94">
        <v>4.80014532804489E-2</v>
      </c>
      <c r="F115" s="94">
        <v>5.3679641336202601E-2</v>
      </c>
      <c r="G115" s="111">
        <v>5.1941741257905898E-2</v>
      </c>
      <c r="H115" s="93">
        <v>5.1317442208528498E-2</v>
      </c>
      <c r="I115" s="94">
        <v>5.0894781947135898E-2</v>
      </c>
      <c r="J115" s="94">
        <v>5.2371785044670098E-2</v>
      </c>
      <c r="K115" s="94">
        <v>5.6446321308612803E-2</v>
      </c>
      <c r="L115" s="111">
        <v>5.2748452872037797E-2</v>
      </c>
      <c r="M115" s="93">
        <v>5.4857619106769499E-2</v>
      </c>
      <c r="N115" s="94">
        <v>5.1329486072063397E-2</v>
      </c>
      <c r="O115" s="94">
        <v>5.2921615540981203E-2</v>
      </c>
      <c r="P115" s="94">
        <v>5.6056205183267503E-2</v>
      </c>
      <c r="Q115" s="111">
        <v>5.2072770893573699E-2</v>
      </c>
      <c r="S115" s="227"/>
      <c r="T115" s="110" t="s">
        <v>64</v>
      </c>
      <c r="U115" s="121">
        <v>1.2433735132217401</v>
      </c>
      <c r="V115" s="116">
        <v>1.2432011365890501</v>
      </c>
      <c r="W115" s="116">
        <v>1.24551749229431</v>
      </c>
      <c r="X115" s="116">
        <v>1.2445195913314799</v>
      </c>
      <c r="Y115" s="120">
        <v>1.24283790588378</v>
      </c>
      <c r="Z115" s="121">
        <v>1.24399590492248</v>
      </c>
      <c r="AA115" s="116">
        <v>1.2443109750747601</v>
      </c>
      <c r="AB115" s="116">
        <v>1.8394534587860101</v>
      </c>
      <c r="AC115" s="116">
        <v>1.24254202842712</v>
      </c>
      <c r="AD115" s="120">
        <v>1.23906850814819</v>
      </c>
      <c r="AE115" s="121">
        <v>1.2461303472518901</v>
      </c>
      <c r="AF115" s="116">
        <v>1.2444711923599201</v>
      </c>
      <c r="AG115" s="116">
        <v>1.24288582801818</v>
      </c>
      <c r="AH115" s="116">
        <v>1.2460466623306199</v>
      </c>
      <c r="AI115" s="120">
        <v>1.24262571334838</v>
      </c>
    </row>
    <row r="116" spans="1:35" x14ac:dyDescent="0.25">
      <c r="A116" s="227"/>
      <c r="B116" s="124" t="s">
        <v>65</v>
      </c>
      <c r="C116" s="93">
        <v>0.130776911973953</v>
      </c>
      <c r="D116" s="94">
        <v>0.13027721643447801</v>
      </c>
      <c r="E116" s="94">
        <v>0.12656110525131201</v>
      </c>
      <c r="F116" s="94">
        <v>0.12163217365741701</v>
      </c>
      <c r="G116" s="111">
        <v>0.121089629828929</v>
      </c>
      <c r="H116" s="93">
        <v>0.123755499720573</v>
      </c>
      <c r="I116" s="94">
        <v>0.12591573596000599</v>
      </c>
      <c r="J116" s="94">
        <v>0.12568020820617601</v>
      </c>
      <c r="K116" s="94">
        <v>0.120656058192253</v>
      </c>
      <c r="L116" s="111">
        <v>0.123657993972301</v>
      </c>
      <c r="M116" s="93">
        <v>0.122407175600528</v>
      </c>
      <c r="N116" s="94">
        <v>0.12021762132644601</v>
      </c>
      <c r="O116" s="94">
        <v>0.131600156426429</v>
      </c>
      <c r="P116" s="94">
        <v>0.121636435389518</v>
      </c>
      <c r="Q116" s="111">
        <v>0.12047874182462601</v>
      </c>
      <c r="S116" s="227"/>
      <c r="T116" s="124" t="s">
        <v>65</v>
      </c>
      <c r="U116" s="121">
        <v>1.83948838710784</v>
      </c>
      <c r="V116" s="116">
        <v>1.8401060104370099</v>
      </c>
      <c r="W116" s="116">
        <v>1.8400433063507</v>
      </c>
      <c r="X116" s="116">
        <v>1.8396359682083101</v>
      </c>
      <c r="Y116" s="120">
        <v>1.8214362859725901</v>
      </c>
      <c r="Z116" s="121">
        <v>1.83853888511657</v>
      </c>
      <c r="AA116" s="116">
        <v>1.8403902053832999</v>
      </c>
      <c r="AB116" s="116">
        <v>1.2449264526367101</v>
      </c>
      <c r="AC116" s="116">
        <v>1.8395872116088801</v>
      </c>
      <c r="AD116" s="120">
        <v>1.8264799118041899</v>
      </c>
      <c r="AE116" s="121">
        <v>1.8400475978851301</v>
      </c>
      <c r="AF116" s="116">
        <v>1.8409219980239799</v>
      </c>
      <c r="AG116" s="116">
        <v>1.8394403457641599</v>
      </c>
      <c r="AH116" s="116">
        <v>1.8372724056243801</v>
      </c>
      <c r="AI116" s="120">
        <v>1.82348692417144</v>
      </c>
    </row>
    <row r="117" spans="1:35" x14ac:dyDescent="0.25">
      <c r="A117" s="227"/>
      <c r="B117" s="110" t="s">
        <v>65</v>
      </c>
      <c r="C117" s="93">
        <v>0.133219704031944</v>
      </c>
      <c r="D117" s="94">
        <v>0.12591318786144201</v>
      </c>
      <c r="E117" s="94">
        <v>0.126087635755538</v>
      </c>
      <c r="F117" s="94">
        <v>0.124958634376525</v>
      </c>
      <c r="G117" s="111">
        <v>0.119377486407756</v>
      </c>
      <c r="H117" s="93">
        <v>0.121711991727352</v>
      </c>
      <c r="I117" s="94">
        <v>0.121338605880737</v>
      </c>
      <c r="J117" s="94">
        <v>0.126059725880622</v>
      </c>
      <c r="K117" s="94">
        <v>0.123600348830223</v>
      </c>
      <c r="L117" s="111">
        <v>0.12114074826240501</v>
      </c>
      <c r="M117" s="93">
        <v>0.124362491071224</v>
      </c>
      <c r="N117" s="94">
        <v>0.13624401390552501</v>
      </c>
      <c r="O117" s="94">
        <v>0.122408680617809</v>
      </c>
      <c r="P117" s="94">
        <v>0.120640844106674</v>
      </c>
      <c r="Q117" s="111">
        <v>0.120503045618534</v>
      </c>
      <c r="S117" s="227"/>
      <c r="T117" s="110" t="s">
        <v>65</v>
      </c>
      <c r="U117" s="121">
        <v>1.8402686119079501</v>
      </c>
      <c r="V117" s="116">
        <v>1.8397684097289999</v>
      </c>
      <c r="W117" s="116">
        <v>1.83770275115966</v>
      </c>
      <c r="X117" s="116">
        <v>1.8373825550079299</v>
      </c>
      <c r="Y117" s="120">
        <v>1.8302193880081099</v>
      </c>
      <c r="Z117" s="121">
        <v>1.8392693996429399</v>
      </c>
      <c r="AA117" s="116">
        <v>1.84270572662353</v>
      </c>
      <c r="AB117" s="116">
        <v>1.83977675437927</v>
      </c>
      <c r="AC117" s="116">
        <v>1.8371855020523</v>
      </c>
      <c r="AD117" s="120">
        <v>1.8311419486999501</v>
      </c>
      <c r="AE117" s="121">
        <v>1.8399960994720399</v>
      </c>
      <c r="AF117" s="116">
        <v>1.8380426168441699</v>
      </c>
      <c r="AG117" s="116">
        <v>1.84059369564056</v>
      </c>
      <c r="AH117" s="116">
        <v>1.8398149013519201</v>
      </c>
      <c r="AI117" s="120">
        <v>1.82514548301696</v>
      </c>
    </row>
    <row r="118" spans="1:35" x14ac:dyDescent="0.25">
      <c r="A118" s="227"/>
      <c r="B118" s="112" t="s">
        <v>65</v>
      </c>
      <c r="C118" s="93">
        <v>0.121684670448303</v>
      </c>
      <c r="D118" s="94">
        <v>0.120037198066711</v>
      </c>
      <c r="E118" s="94">
        <v>0.122841596603393</v>
      </c>
      <c r="F118" s="94">
        <v>0.12354289740324</v>
      </c>
      <c r="G118" s="111">
        <v>0.121669180691242</v>
      </c>
      <c r="H118" s="93">
        <v>0.12045023590326299</v>
      </c>
      <c r="I118" s="94">
        <v>0.12265900522470401</v>
      </c>
      <c r="J118" s="94">
        <v>0.126771405339241</v>
      </c>
      <c r="K118" s="94">
        <v>0.120858594775199</v>
      </c>
      <c r="L118" s="111">
        <v>0.12064862251281699</v>
      </c>
      <c r="M118" s="93">
        <v>0.123107902705669</v>
      </c>
      <c r="N118" s="94">
        <v>0.12789900600910101</v>
      </c>
      <c r="O118" s="94">
        <v>0.123647861182689</v>
      </c>
      <c r="P118" s="94">
        <v>0.121894158422946</v>
      </c>
      <c r="Q118" s="111">
        <v>0.118943639099597</v>
      </c>
      <c r="S118" s="227"/>
      <c r="T118" s="112" t="s">
        <v>65</v>
      </c>
      <c r="U118" s="121">
        <v>1.8411340713500901</v>
      </c>
      <c r="V118" s="116">
        <v>1.83999848365783</v>
      </c>
      <c r="W118" s="116">
        <v>1.8408274650573699</v>
      </c>
      <c r="X118" s="116">
        <v>1.83404612541198</v>
      </c>
      <c r="Y118" s="120">
        <v>1.8245595693588199</v>
      </c>
      <c r="Z118" s="121">
        <v>1.84120345115661</v>
      </c>
      <c r="AA118" s="116">
        <v>1.8404581546783401</v>
      </c>
      <c r="AB118" s="116">
        <v>1.84052658081054</v>
      </c>
      <c r="AC118" s="116">
        <v>1.8438425064086901</v>
      </c>
      <c r="AD118" s="120">
        <v>1.8225177526473999</v>
      </c>
      <c r="AE118" s="121">
        <v>1.83896195888519</v>
      </c>
      <c r="AF118" s="116">
        <v>1.8389524221420199</v>
      </c>
      <c r="AG118" s="116">
        <v>1.8408128023147501</v>
      </c>
      <c r="AH118" s="116">
        <v>1.83677589893341</v>
      </c>
      <c r="AI118" s="120">
        <v>1.83164250850677</v>
      </c>
    </row>
    <row r="119" spans="1:35" x14ac:dyDescent="0.25">
      <c r="A119" s="227"/>
      <c r="B119" s="110" t="s">
        <v>61</v>
      </c>
      <c r="C119" s="93">
        <v>9.7939960658550207E-2</v>
      </c>
      <c r="D119" s="94">
        <v>9.7292847931384999E-2</v>
      </c>
      <c r="E119" s="94">
        <v>9.75070521235466E-2</v>
      </c>
      <c r="F119" s="94">
        <v>9.8491229116916601E-2</v>
      </c>
      <c r="G119" s="111">
        <v>9.8426640033721896E-2</v>
      </c>
      <c r="H119" s="93">
        <v>9.7876965999603202E-2</v>
      </c>
      <c r="I119" s="94">
        <v>9.7744591534137698E-2</v>
      </c>
      <c r="J119" s="94">
        <v>9.77012664079666E-2</v>
      </c>
      <c r="K119" s="94">
        <v>9.9345497786998693E-2</v>
      </c>
      <c r="L119" s="111">
        <v>9.7488217055797494E-2</v>
      </c>
      <c r="M119" s="93">
        <v>9.7682990133762304E-2</v>
      </c>
      <c r="N119" s="94">
        <v>9.6388101577758803E-2</v>
      </c>
      <c r="O119" s="94">
        <v>9.7125604748725794E-2</v>
      </c>
      <c r="P119" s="94">
        <v>9.7129717469215393E-2</v>
      </c>
      <c r="Q119" s="111">
        <v>9.5184601843357003E-2</v>
      </c>
      <c r="S119" s="227"/>
      <c r="T119" s="110" t="s">
        <v>61</v>
      </c>
      <c r="U119" s="121">
        <v>1.62669706344604</v>
      </c>
      <c r="V119" s="116">
        <v>1.67110955715179</v>
      </c>
      <c r="W119" s="116">
        <v>1.9301038980484</v>
      </c>
      <c r="X119" s="116">
        <v>1.9665672779083201</v>
      </c>
      <c r="Y119" s="120">
        <v>2.0317640304565399</v>
      </c>
      <c r="Z119" s="121">
        <v>1.64619696140289</v>
      </c>
      <c r="AA119" s="116">
        <v>1.72995948791503</v>
      </c>
      <c r="AB119" s="116">
        <v>1.92709159851074</v>
      </c>
      <c r="AC119" s="116">
        <v>2.00775694847106</v>
      </c>
      <c r="AD119" s="120">
        <v>2.0277171134948699</v>
      </c>
      <c r="AE119" s="121">
        <v>1.65449690818786</v>
      </c>
      <c r="AF119" s="116">
        <v>1.6732085943221999</v>
      </c>
      <c r="AG119" s="116">
        <v>1.92073309421539</v>
      </c>
      <c r="AH119" s="116">
        <v>1.9488496780395499</v>
      </c>
      <c r="AI119" s="120">
        <v>2.0564115047454798</v>
      </c>
    </row>
    <row r="120" spans="1:35" x14ac:dyDescent="0.25">
      <c r="A120" s="227"/>
      <c r="B120" s="110" t="s">
        <v>61</v>
      </c>
      <c r="C120" s="93">
        <v>9.7640633583068806E-2</v>
      </c>
      <c r="D120" s="94">
        <v>9.7794122993946006E-2</v>
      </c>
      <c r="E120" s="94">
        <v>9.7808413207530906E-2</v>
      </c>
      <c r="F120" s="94">
        <v>9.6703194081783295E-2</v>
      </c>
      <c r="G120" s="111">
        <v>9.7495920956134796E-2</v>
      </c>
      <c r="H120" s="93">
        <v>9.8072141408920205E-2</v>
      </c>
      <c r="I120" s="94">
        <v>9.7837865352630601E-2</v>
      </c>
      <c r="J120" s="94">
        <v>9.7889095544814994E-2</v>
      </c>
      <c r="K120" s="94">
        <v>9.7826324403285897E-2</v>
      </c>
      <c r="L120" s="111">
        <v>9.8698131740093203E-2</v>
      </c>
      <c r="M120" s="93">
        <v>9.8602890968322698E-2</v>
      </c>
      <c r="N120" s="94">
        <v>9.6726208925247206E-2</v>
      </c>
      <c r="O120" s="94">
        <v>9.8290257155895205E-2</v>
      </c>
      <c r="P120" s="94">
        <v>9.8312154412269606E-2</v>
      </c>
      <c r="Q120" s="111">
        <v>9.7469225525856004E-2</v>
      </c>
      <c r="S120" s="227"/>
      <c r="T120" s="110" t="s">
        <v>61</v>
      </c>
      <c r="U120" s="121">
        <v>1.6465080976486199</v>
      </c>
      <c r="V120" s="116">
        <v>1.6637705564498899</v>
      </c>
      <c r="W120" s="116">
        <v>1.87015688419342</v>
      </c>
      <c r="X120" s="116">
        <v>1.9627256393432599</v>
      </c>
      <c r="Y120" s="120">
        <v>2.05126452445983</v>
      </c>
      <c r="Z120" s="121">
        <v>1.6186827421188299</v>
      </c>
      <c r="AA120" s="116">
        <v>1.70744252204895</v>
      </c>
      <c r="AB120" s="116">
        <v>1.8934123516082699</v>
      </c>
      <c r="AC120" s="116">
        <v>1.9687370061874301</v>
      </c>
      <c r="AD120" s="120">
        <v>2.07186555862426</v>
      </c>
      <c r="AE120" s="121">
        <v>1.66391348838806</v>
      </c>
      <c r="AF120" s="116">
        <v>1.6653133630752499</v>
      </c>
      <c r="AG120" s="116">
        <v>1.7701177597045801</v>
      </c>
      <c r="AH120" s="116">
        <v>1.9596321582794101</v>
      </c>
      <c r="AI120" s="120">
        <v>2.0042653083801198</v>
      </c>
    </row>
    <row r="121" spans="1:35" x14ac:dyDescent="0.25">
      <c r="A121" s="227"/>
      <c r="B121" s="110" t="s">
        <v>61</v>
      </c>
      <c r="C121" s="93">
        <v>9.7754299640655504E-2</v>
      </c>
      <c r="D121" s="94">
        <v>9.4655074179172502E-2</v>
      </c>
      <c r="E121" s="94">
        <v>9.7563967108726501E-2</v>
      </c>
      <c r="F121" s="94">
        <v>9.7014367580413804E-2</v>
      </c>
      <c r="G121" s="111">
        <v>9.6630565822124398E-2</v>
      </c>
      <c r="H121" s="93">
        <v>9.4333462417125702E-2</v>
      </c>
      <c r="I121" s="94">
        <v>9.6922598779201494E-2</v>
      </c>
      <c r="J121" s="94">
        <v>9.7881957888603197E-2</v>
      </c>
      <c r="K121" s="94">
        <v>9.5711700618267004E-2</v>
      </c>
      <c r="L121" s="111">
        <v>9.7303442656993797E-2</v>
      </c>
      <c r="M121" s="93">
        <v>9.8549343645572607E-2</v>
      </c>
      <c r="N121" s="94">
        <v>9.93479043245315E-2</v>
      </c>
      <c r="O121" s="94">
        <v>9.5878452062606798E-2</v>
      </c>
      <c r="P121" s="94">
        <v>9.7283616662025396E-2</v>
      </c>
      <c r="Q121" s="111">
        <v>9.90016534924507E-2</v>
      </c>
      <c r="S121" s="227"/>
      <c r="T121" s="110" t="s">
        <v>61</v>
      </c>
      <c r="U121" s="121">
        <v>1.6204303503036499</v>
      </c>
      <c r="V121" s="116">
        <v>1.7544871568679801</v>
      </c>
      <c r="W121" s="116">
        <v>1.8709026575088501</v>
      </c>
      <c r="X121" s="116">
        <v>1.9803225994110101</v>
      </c>
      <c r="Y121" s="120">
        <v>2.0277948379516602</v>
      </c>
      <c r="Z121" s="121">
        <v>1.62405574321746</v>
      </c>
      <c r="AA121" s="116">
        <v>1.6999601125717101</v>
      </c>
      <c r="AB121" s="116">
        <v>1.446293592453</v>
      </c>
      <c r="AC121" s="116">
        <v>1.9910651445388701</v>
      </c>
      <c r="AD121" s="120">
        <v>2.03154444694519</v>
      </c>
      <c r="AE121" s="121">
        <v>1.6233756542205799</v>
      </c>
      <c r="AF121" s="116">
        <v>1.7206462621688801</v>
      </c>
      <c r="AG121" s="116">
        <v>1.91361272335052</v>
      </c>
      <c r="AH121" s="116">
        <v>1.9908424615859901</v>
      </c>
      <c r="AI121" s="120">
        <v>2.0409855842590301</v>
      </c>
    </row>
    <row r="122" spans="1:35" x14ac:dyDescent="0.25">
      <c r="A122" s="227"/>
      <c r="B122" s="124" t="s">
        <v>62</v>
      </c>
      <c r="C122" s="93">
        <v>0.25030830502509999</v>
      </c>
      <c r="D122" s="94">
        <v>0.25273633003234802</v>
      </c>
      <c r="E122" s="94">
        <v>0.25004795193672102</v>
      </c>
      <c r="F122" s="94">
        <v>0.25074365735053999</v>
      </c>
      <c r="G122" s="111">
        <v>0.25005748867988498</v>
      </c>
      <c r="H122" s="93">
        <v>0.25104814767837502</v>
      </c>
      <c r="I122" s="94">
        <v>0.25155416131019498</v>
      </c>
      <c r="J122" s="94">
        <v>0.23239500820636699</v>
      </c>
      <c r="K122" s="94">
        <v>0.25048184394836398</v>
      </c>
      <c r="L122" s="111">
        <v>0.25002098083495999</v>
      </c>
      <c r="M122" s="93">
        <v>0.252413690090179</v>
      </c>
      <c r="N122" s="94">
        <v>0.25168424844741799</v>
      </c>
      <c r="O122" s="94">
        <v>0.25165650248527499</v>
      </c>
      <c r="P122" s="94">
        <v>0.24826355278491899</v>
      </c>
      <c r="Q122" s="111">
        <v>0.25235554575920099</v>
      </c>
      <c r="S122" s="227"/>
      <c r="T122" s="124" t="s">
        <v>62</v>
      </c>
      <c r="U122" s="121">
        <v>1.4481569528579701</v>
      </c>
      <c r="V122" s="116">
        <v>1.4462257623672401</v>
      </c>
      <c r="W122" s="116">
        <v>1.4475655555725</v>
      </c>
      <c r="X122" s="116">
        <v>1.44628477096557</v>
      </c>
      <c r="Y122" s="120">
        <v>1.40185678005218</v>
      </c>
      <c r="Z122" s="121">
        <v>1.44560134410858</v>
      </c>
      <c r="AA122" s="116">
        <v>1.4452654123306199</v>
      </c>
      <c r="AB122" s="116">
        <v>1.87620890140533</v>
      </c>
      <c r="AC122" s="116">
        <v>1.4169908761978101</v>
      </c>
      <c r="AD122" s="120">
        <v>1.39956867694854</v>
      </c>
      <c r="AE122" s="121">
        <v>1.44398128986358</v>
      </c>
      <c r="AF122" s="116">
        <v>1.4462190866470299</v>
      </c>
      <c r="AG122" s="116">
        <v>1.44241738319396</v>
      </c>
      <c r="AH122" s="116">
        <v>1.41854083538055</v>
      </c>
      <c r="AI122" s="120">
        <v>1.39903104305267</v>
      </c>
    </row>
    <row r="123" spans="1:35" x14ac:dyDescent="0.25">
      <c r="A123" s="227"/>
      <c r="B123" s="110" t="s">
        <v>62</v>
      </c>
      <c r="C123" s="93">
        <v>0.242589741945266</v>
      </c>
      <c r="D123" s="94">
        <v>0.25408354401588401</v>
      </c>
      <c r="E123" s="94">
        <v>0.25021040439605702</v>
      </c>
      <c r="F123" s="94">
        <v>0.24777556955814301</v>
      </c>
      <c r="G123" s="111">
        <v>0.25292357802391002</v>
      </c>
      <c r="H123" s="93">
        <v>0.251485645771026</v>
      </c>
      <c r="I123" s="94">
        <v>0.252230674028396</v>
      </c>
      <c r="J123" s="94">
        <v>0.23056642711162501</v>
      </c>
      <c r="K123" s="94">
        <v>0.25050243735313399</v>
      </c>
      <c r="L123" s="111">
        <v>0.251507937908172</v>
      </c>
      <c r="M123" s="93">
        <v>0.244544252753257</v>
      </c>
      <c r="N123" s="94">
        <v>0.25308164954185403</v>
      </c>
      <c r="O123" s="94">
        <v>0.247915714979171</v>
      </c>
      <c r="P123" s="94">
        <v>0.25246709585189803</v>
      </c>
      <c r="Q123" s="111">
        <v>0.25120484828948902</v>
      </c>
      <c r="S123" s="227"/>
      <c r="T123" s="110" t="s">
        <v>62</v>
      </c>
      <c r="U123" s="121">
        <v>1.4460978507995601</v>
      </c>
      <c r="V123" s="116">
        <v>1.44693267345428</v>
      </c>
      <c r="W123" s="116">
        <v>1.43629002571105</v>
      </c>
      <c r="X123" s="116">
        <v>1.43067967891693</v>
      </c>
      <c r="Y123" s="120">
        <v>1.4011260271072301</v>
      </c>
      <c r="Z123" s="121">
        <v>1.4464746713638299</v>
      </c>
      <c r="AA123" s="116">
        <v>1.4456216096878001</v>
      </c>
      <c r="AB123" s="116">
        <v>1.4469087123870801</v>
      </c>
      <c r="AC123" s="116">
        <v>1.4423741102218599</v>
      </c>
      <c r="AD123" s="120">
        <v>1.40115690231323</v>
      </c>
      <c r="AE123" s="121">
        <v>1.44230496883392</v>
      </c>
      <c r="AF123" s="116">
        <v>1.4453928470611499</v>
      </c>
      <c r="AG123" s="116">
        <v>1.4424412250518801</v>
      </c>
      <c r="AH123" s="116">
        <v>1.40972876548767</v>
      </c>
      <c r="AI123" s="120">
        <v>1.4054844379425</v>
      </c>
    </row>
    <row r="124" spans="1:35" x14ac:dyDescent="0.25">
      <c r="A124" s="227"/>
      <c r="B124" s="112" t="s">
        <v>62</v>
      </c>
      <c r="C124" s="93">
        <v>0.25068432092666598</v>
      </c>
      <c r="D124" s="94">
        <v>0.247673124074935</v>
      </c>
      <c r="E124" s="94">
        <v>0.25189250707626298</v>
      </c>
      <c r="F124" s="94">
        <v>0.249570026993751</v>
      </c>
      <c r="G124" s="111">
        <v>0.25213924050331099</v>
      </c>
      <c r="H124" s="93">
        <v>0.25048223137855502</v>
      </c>
      <c r="I124" s="94">
        <v>0.251554906368255</v>
      </c>
      <c r="J124" s="94">
        <v>0.25282737612724299</v>
      </c>
      <c r="K124" s="94">
        <v>0.24828533828258501</v>
      </c>
      <c r="L124" s="111">
        <v>0.25043720006942699</v>
      </c>
      <c r="M124" s="93">
        <v>0.25074189901351901</v>
      </c>
      <c r="N124" s="94">
        <v>0.253408193588256</v>
      </c>
      <c r="O124" s="94">
        <v>0.25077751278877197</v>
      </c>
      <c r="P124" s="94">
        <v>0.24923132359981501</v>
      </c>
      <c r="Q124" s="111">
        <v>0.25188708305358798</v>
      </c>
      <c r="S124" s="227"/>
      <c r="T124" s="112" t="s">
        <v>62</v>
      </c>
      <c r="U124" s="121">
        <v>1.4449589252471899</v>
      </c>
      <c r="V124" s="116">
        <v>1.4463075399398799</v>
      </c>
      <c r="W124" s="116">
        <v>1.43851995468139</v>
      </c>
      <c r="X124" s="116">
        <v>1.4160460233688299</v>
      </c>
      <c r="Y124" s="120">
        <v>1.4010024070739699</v>
      </c>
      <c r="Z124" s="121">
        <v>1.4458305835723799</v>
      </c>
      <c r="AA124" s="116">
        <v>1.4468796253204299</v>
      </c>
      <c r="AB124" s="116">
        <v>1.44336569309234</v>
      </c>
      <c r="AC124" s="116">
        <v>1.4284646511077801</v>
      </c>
      <c r="AD124" s="120">
        <v>1.40260457992553</v>
      </c>
      <c r="AE124" s="121">
        <v>1.4456326961517301</v>
      </c>
      <c r="AF124" s="116">
        <v>1.44587409496307</v>
      </c>
      <c r="AG124" s="116">
        <v>1.4389444589614799</v>
      </c>
      <c r="AH124" s="116">
        <v>1.42735111713409</v>
      </c>
      <c r="AI124" s="120">
        <v>1.4011580944061199</v>
      </c>
    </row>
    <row r="125" spans="1:35" x14ac:dyDescent="0.25">
      <c r="A125" s="227"/>
      <c r="B125" s="110" t="s">
        <v>63</v>
      </c>
      <c r="C125" s="93">
        <v>0.173605605959892</v>
      </c>
      <c r="D125" s="94">
        <v>0.17379327118396701</v>
      </c>
      <c r="E125" s="94">
        <v>0.172684416174888</v>
      </c>
      <c r="F125" s="94">
        <v>0.17330473661422699</v>
      </c>
      <c r="G125" s="111">
        <v>0.17476280033588401</v>
      </c>
      <c r="H125" s="93">
        <v>0.173747062683105</v>
      </c>
      <c r="I125" s="94">
        <v>0.17322224378585799</v>
      </c>
      <c r="J125" s="94">
        <v>0.174627721309661</v>
      </c>
      <c r="K125" s="94">
        <v>0.17235344648361201</v>
      </c>
      <c r="L125" s="111">
        <v>0.17443946003913799</v>
      </c>
      <c r="M125" s="93">
        <v>0.176424846053123</v>
      </c>
      <c r="N125" s="94">
        <v>0.17504921555519101</v>
      </c>
      <c r="O125" s="94">
        <v>0.17535018920898399</v>
      </c>
      <c r="P125" s="94">
        <v>0.17276871204376201</v>
      </c>
      <c r="Q125" s="111">
        <v>0.17313639819622001</v>
      </c>
      <c r="S125" s="227"/>
      <c r="T125" s="110" t="s">
        <v>63</v>
      </c>
      <c r="U125" s="121">
        <v>2.3567576408386199</v>
      </c>
      <c r="V125" s="116">
        <v>2.35261678695678</v>
      </c>
      <c r="W125" s="116">
        <v>2.3523850440978999</v>
      </c>
      <c r="X125" s="116">
        <v>2.3567364215850799</v>
      </c>
      <c r="Y125" s="120">
        <v>2.36641120910644</v>
      </c>
      <c r="Z125" s="121">
        <v>2.3560702800750701</v>
      </c>
      <c r="AA125" s="116">
        <v>2.3526580333709699</v>
      </c>
      <c r="AB125" s="116">
        <v>2.3514418601989702</v>
      </c>
      <c r="AC125" s="116">
        <v>2.3667423725128098</v>
      </c>
      <c r="AD125" s="120">
        <v>2.3765902519225999</v>
      </c>
      <c r="AE125" s="121">
        <v>2.3532538414001398</v>
      </c>
      <c r="AF125" s="116">
        <v>2.3531589508056601</v>
      </c>
      <c r="AG125" s="116">
        <v>2.3541007041931099</v>
      </c>
      <c r="AH125" s="116">
        <v>2.3647871017456001</v>
      </c>
      <c r="AI125" s="120">
        <v>2.38416147232055</v>
      </c>
    </row>
    <row r="126" spans="1:35" x14ac:dyDescent="0.25">
      <c r="A126" s="227"/>
      <c r="B126" s="110" t="s">
        <v>63</v>
      </c>
      <c r="C126" s="93">
        <v>0.17320705950260101</v>
      </c>
      <c r="D126" s="94">
        <v>0.174330860376358</v>
      </c>
      <c r="E126" s="94">
        <v>0.176758468151092</v>
      </c>
      <c r="F126" s="94">
        <v>0.17371679842471999</v>
      </c>
      <c r="G126" s="111">
        <v>0.172784939408302</v>
      </c>
      <c r="H126" s="93">
        <v>0.17353393137454901</v>
      </c>
      <c r="I126" s="94">
        <v>0.17354568839073101</v>
      </c>
      <c r="J126" s="94">
        <v>0.17343786358833299</v>
      </c>
      <c r="K126" s="94">
        <v>0.172684445977211</v>
      </c>
      <c r="L126" s="111">
        <v>0.17274354398250499</v>
      </c>
      <c r="M126" s="93">
        <v>0.17385824024677199</v>
      </c>
      <c r="N126" s="94">
        <v>0.17582455277442899</v>
      </c>
      <c r="O126" s="94">
        <v>0.17515191435813901</v>
      </c>
      <c r="P126" s="94">
        <v>0.17402689158916401</v>
      </c>
      <c r="Q126" s="111">
        <v>0.17275017499923701</v>
      </c>
      <c r="S126" s="227"/>
      <c r="T126" s="110" t="s">
        <v>63</v>
      </c>
      <c r="U126" s="121">
        <v>2.35346102714538</v>
      </c>
      <c r="V126" s="116">
        <v>2.3537898063659601</v>
      </c>
      <c r="W126" s="116">
        <v>2.35571861267089</v>
      </c>
      <c r="X126" s="116">
        <v>2.3555996417999201</v>
      </c>
      <c r="Y126" s="120">
        <v>2.3835022449493399</v>
      </c>
      <c r="Z126" s="121">
        <v>2.36568903923034</v>
      </c>
      <c r="AA126" s="116">
        <v>2.3582260608672998</v>
      </c>
      <c r="AB126" s="116">
        <v>2.3540585041046098</v>
      </c>
      <c r="AC126" s="116">
        <v>2.3568253517150799</v>
      </c>
      <c r="AD126" s="120">
        <v>2.3802788257598801</v>
      </c>
      <c r="AE126" s="121">
        <v>2.35413646697998</v>
      </c>
      <c r="AF126" s="116">
        <v>2.3538131713867099</v>
      </c>
      <c r="AG126" s="116">
        <v>2.35801696777343</v>
      </c>
      <c r="AH126" s="116">
        <v>2.3491852283477699</v>
      </c>
      <c r="AI126" s="120">
        <v>2.3653542995452801</v>
      </c>
    </row>
    <row r="127" spans="1:35" x14ac:dyDescent="0.25">
      <c r="A127" s="228"/>
      <c r="B127" s="112" t="s">
        <v>63</v>
      </c>
      <c r="C127" s="80">
        <v>0.17712494730949399</v>
      </c>
      <c r="D127" s="81">
        <v>0.172615066170692</v>
      </c>
      <c r="E127" s="81">
        <v>0.172919496893882</v>
      </c>
      <c r="F127" s="94">
        <v>0.17288523912429801</v>
      </c>
      <c r="G127" s="82">
        <v>0.173024222254753</v>
      </c>
      <c r="H127" s="80">
        <v>0.17228788137435899</v>
      </c>
      <c r="I127" s="81">
        <v>0.172406375408172</v>
      </c>
      <c r="J127" s="94">
        <v>0.17413967847824</v>
      </c>
      <c r="K127" s="94">
        <v>0.173147708177566</v>
      </c>
      <c r="L127" s="82">
        <v>0.17250728607177701</v>
      </c>
      <c r="M127" s="80">
        <v>0.17306087911128901</v>
      </c>
      <c r="N127" s="94">
        <v>0.172838360071182</v>
      </c>
      <c r="O127" s="94">
        <v>0.17376594245433799</v>
      </c>
      <c r="P127" s="94">
        <v>0.17291843891143799</v>
      </c>
      <c r="Q127" s="82">
        <v>0.172543734312057</v>
      </c>
      <c r="S127" s="228"/>
      <c r="T127" s="112" t="s">
        <v>63</v>
      </c>
      <c r="U127" s="83">
        <v>2.3625373840332</v>
      </c>
      <c r="V127" s="84">
        <v>2.3556911945343</v>
      </c>
      <c r="W127" s="84">
        <v>2.3545353412628098</v>
      </c>
      <c r="X127" s="116">
        <v>2.3562200069427401</v>
      </c>
      <c r="Y127" s="85">
        <v>2.3774628639221098</v>
      </c>
      <c r="Z127" s="83">
        <v>2.3480236530303902</v>
      </c>
      <c r="AA127" s="84">
        <v>2.3526153564453098</v>
      </c>
      <c r="AB127" s="116">
        <v>2.3455519676208398</v>
      </c>
      <c r="AC127" s="116">
        <v>2.3495690822601301</v>
      </c>
      <c r="AD127" s="85">
        <v>2.3677587509155198</v>
      </c>
      <c r="AE127" s="83">
        <v>2.3520655632018999</v>
      </c>
      <c r="AF127" s="116">
        <v>2.3570816516876198</v>
      </c>
      <c r="AG127" s="116">
        <v>2.3545434474945002</v>
      </c>
      <c r="AH127" s="116">
        <v>2.3539810180664</v>
      </c>
      <c r="AI127" s="85">
        <v>2.3820240497589098</v>
      </c>
    </row>
    <row r="128" spans="1:35" x14ac:dyDescent="0.25">
      <c r="B128" s="105" t="s">
        <v>11</v>
      </c>
      <c r="C128" s="98">
        <f t="shared" ref="C128:Q128" si="16">AVERAGE(C113:C127)</f>
        <v>0.14044048587481156</v>
      </c>
      <c r="D128" s="99">
        <f t="shared" si="16"/>
        <v>0.13955954760313</v>
      </c>
      <c r="E128" s="99">
        <f t="shared" si="16"/>
        <v>0.13948470552762318</v>
      </c>
      <c r="F128" s="99">
        <f t="shared" si="16"/>
        <v>0.13932321071624729</v>
      </c>
      <c r="G128" s="102">
        <f t="shared" si="16"/>
        <v>0.13969597021738661</v>
      </c>
      <c r="H128" s="98">
        <f t="shared" si="16"/>
        <v>0.13930904989441212</v>
      </c>
      <c r="I128" s="99">
        <f t="shared" si="16"/>
        <v>0.1394257647295789</v>
      </c>
      <c r="J128" s="99">
        <f t="shared" si="16"/>
        <v>0.13775627464055978</v>
      </c>
      <c r="K128" s="99">
        <f t="shared" si="16"/>
        <v>0.1392994341750938</v>
      </c>
      <c r="L128" s="102">
        <f t="shared" si="16"/>
        <v>0.13942343940337459</v>
      </c>
      <c r="M128" s="98">
        <f t="shared" si="16"/>
        <v>0.13962305386861132</v>
      </c>
      <c r="N128" s="99">
        <f t="shared" si="16"/>
        <v>0.14095407178004554</v>
      </c>
      <c r="O128" s="99">
        <f t="shared" si="16"/>
        <v>0.14000946283340426</v>
      </c>
      <c r="P128" s="99">
        <f t="shared" si="16"/>
        <v>0.13952958981196056</v>
      </c>
      <c r="Q128" s="102">
        <f t="shared" si="16"/>
        <v>0.13916747023661899</v>
      </c>
      <c r="T128" s="105" t="s">
        <v>11</v>
      </c>
      <c r="U128" s="118">
        <f t="shared" ref="U128:AI128" si="17">AVERAGE(U113:U127)</f>
        <v>1.7038716236750244</v>
      </c>
      <c r="V128" s="119">
        <f t="shared" si="17"/>
        <v>1.7161841074625612</v>
      </c>
      <c r="W128" s="119">
        <f t="shared" si="17"/>
        <v>1.7539395252863514</v>
      </c>
      <c r="X128" s="119">
        <f t="shared" si="17"/>
        <v>1.7676189661025954</v>
      </c>
      <c r="Y128" s="117">
        <f t="shared" si="17"/>
        <v>1.7766035874684591</v>
      </c>
      <c r="Z128" s="118">
        <f t="shared" si="17"/>
        <v>1.7032885630925445</v>
      </c>
      <c r="AA128" s="119">
        <f t="shared" si="17"/>
        <v>1.7197233517964634</v>
      </c>
      <c r="AB128" s="119">
        <f t="shared" si="17"/>
        <v>1.755813956260676</v>
      </c>
      <c r="AC128" s="119">
        <f t="shared" si="17"/>
        <v>1.7719579060872344</v>
      </c>
      <c r="AD128" s="117">
        <f t="shared" si="17"/>
        <v>1.7775026559829668</v>
      </c>
      <c r="AE128" s="118">
        <f t="shared" si="17"/>
        <v>1.7057574987411459</v>
      </c>
      <c r="AF128" s="119">
        <f t="shared" si="17"/>
        <v>1.7141018390655463</v>
      </c>
      <c r="AG128" s="119">
        <f t="shared" si="17"/>
        <v>1.749786718686416</v>
      </c>
      <c r="AH128" s="119">
        <f t="shared" si="17"/>
        <v>1.76479033629099</v>
      </c>
      <c r="AI128" s="117">
        <f t="shared" si="17"/>
        <v>1.7760960737864122</v>
      </c>
    </row>
    <row r="129" spans="1:35" x14ac:dyDescent="0.25">
      <c r="B129" s="109" t="s">
        <v>12</v>
      </c>
      <c r="C129" s="80">
        <f t="shared" ref="C129:Q129" si="18">SQRT(AVERAGE(VAR(C122:C124),VAR(C119:C121),VAR(C116:C118),VAR(C113:C115),VAR(C125:C127)))</f>
        <v>3.6169511873038384E-3</v>
      </c>
      <c r="D129" s="81">
        <f t="shared" si="18"/>
        <v>2.9944885384745111E-3</v>
      </c>
      <c r="E129" s="81">
        <f t="shared" si="18"/>
        <v>1.6089805309592456E-3</v>
      </c>
      <c r="F129" s="81">
        <f t="shared" si="18"/>
        <v>1.1249222995685275E-3</v>
      </c>
      <c r="G129" s="82">
        <f t="shared" si="18"/>
        <v>1.5983545469457536E-3</v>
      </c>
      <c r="H129" s="80">
        <f t="shared" si="18"/>
        <v>2.0729737300674705E-3</v>
      </c>
      <c r="I129" s="81">
        <f t="shared" si="18"/>
        <v>1.3168352287187366E-3</v>
      </c>
      <c r="J129" s="81">
        <f t="shared" si="18"/>
        <v>5.5426220384645255E-3</v>
      </c>
      <c r="K129" s="81">
        <f t="shared" si="18"/>
        <v>1.4503808037557835E-3</v>
      </c>
      <c r="L129" s="82">
        <f t="shared" si="18"/>
        <v>1.4936651960141512E-3</v>
      </c>
      <c r="M129" s="80">
        <f t="shared" si="18"/>
        <v>2.2588045451298056E-3</v>
      </c>
      <c r="N129" s="81">
        <f t="shared" si="18"/>
        <v>3.7894131177804553E-3</v>
      </c>
      <c r="O129" s="81">
        <f t="shared" si="18"/>
        <v>2.504452889641818E-3</v>
      </c>
      <c r="P129" s="81">
        <f t="shared" si="18"/>
        <v>3.122078932791969E-3</v>
      </c>
      <c r="Q129" s="82">
        <f t="shared" si="18"/>
        <v>1.2705636572816915E-3</v>
      </c>
      <c r="T129" s="109" t="s">
        <v>12</v>
      </c>
      <c r="U129" s="83">
        <f t="shared" ref="U129:AI129" si="19">SQRT(AVERAGE(VAR(U122:U124),VAR(U119:U121),VAR(U116:U118),VAR(U113:U115),VAR(U125:U127)))</f>
        <v>6.4796336684048448E-3</v>
      </c>
      <c r="V129" s="84">
        <f t="shared" si="19"/>
        <v>2.2548837117851571E-2</v>
      </c>
      <c r="W129" s="84">
        <f t="shared" si="19"/>
        <v>1.5650765861282032E-2</v>
      </c>
      <c r="X129" s="84">
        <f t="shared" si="19"/>
        <v>8.038354245721243E-3</v>
      </c>
      <c r="Y129" s="85">
        <f t="shared" si="19"/>
        <v>7.1185541666749074E-3</v>
      </c>
      <c r="Z129" s="83">
        <f t="shared" si="19"/>
        <v>7.6630182537112566E-3</v>
      </c>
      <c r="AA129" s="84">
        <f t="shared" si="19"/>
        <v>7.1696289189275833E-3</v>
      </c>
      <c r="AB129" s="84">
        <f t="shared" si="19"/>
        <v>0.27212022726884411</v>
      </c>
      <c r="AC129" s="84">
        <f t="shared" si="19"/>
        <v>1.1240972430563774E-2</v>
      </c>
      <c r="AD129" s="85">
        <f t="shared" si="19"/>
        <v>1.155650169349285E-2</v>
      </c>
      <c r="AE129" s="83">
        <f t="shared" si="19"/>
        <v>9.5583497865175393E-3</v>
      </c>
      <c r="AF129" s="84">
        <f t="shared" si="19"/>
        <v>1.3436697122552882E-2</v>
      </c>
      <c r="AG129" s="84">
        <f t="shared" si="19"/>
        <v>3.8028811491202789E-2</v>
      </c>
      <c r="AH129" s="84">
        <f t="shared" si="19"/>
        <v>1.1140547742258427E-2</v>
      </c>
      <c r="AI129" s="85">
        <f t="shared" si="19"/>
        <v>1.3086760648423424E-2</v>
      </c>
    </row>
    <row r="131" spans="1:35" ht="17.399999999999999" x14ac:dyDescent="0.3">
      <c r="A131" s="177" t="s">
        <v>126</v>
      </c>
      <c r="S131" s="177" t="s">
        <v>126</v>
      </c>
    </row>
    <row r="133" spans="1:35" ht="120.6" customHeight="1" x14ac:dyDescent="0.25">
      <c r="C133" s="188" t="s">
        <v>140</v>
      </c>
      <c r="D133" s="197" t="s">
        <v>139</v>
      </c>
      <c r="E133" s="198" t="s">
        <v>169</v>
      </c>
      <c r="F133" s="198" t="s">
        <v>170</v>
      </c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88"/>
      <c r="T133" s="188"/>
      <c r="U133" s="188" t="s">
        <v>140</v>
      </c>
      <c r="V133" s="197" t="s">
        <v>139</v>
      </c>
      <c r="W133" s="198" t="s">
        <v>169</v>
      </c>
      <c r="X133" s="198" t="s">
        <v>170</v>
      </c>
    </row>
    <row r="134" spans="1:35" x14ac:dyDescent="0.25">
      <c r="B134" s="23" t="s">
        <v>23</v>
      </c>
      <c r="C134" s="4" t="s">
        <v>66</v>
      </c>
      <c r="D134" s="9" t="s">
        <v>46</v>
      </c>
      <c r="E134" s="1" t="s">
        <v>46</v>
      </c>
      <c r="F134" s="2" t="s">
        <v>46</v>
      </c>
      <c r="T134" s="23" t="s">
        <v>23</v>
      </c>
      <c r="U134" s="4" t="s">
        <v>66</v>
      </c>
      <c r="V134" s="9" t="s">
        <v>46</v>
      </c>
      <c r="W134" s="1" t="s">
        <v>46</v>
      </c>
      <c r="X134" s="2" t="s">
        <v>46</v>
      </c>
    </row>
    <row r="135" spans="1:35" x14ac:dyDescent="0.25">
      <c r="B135" s="18" t="s">
        <v>10</v>
      </c>
      <c r="C135" s="5">
        <v>1.0000000000000001E-5</v>
      </c>
      <c r="D135" s="3">
        <v>1.0000000000000001E-5</v>
      </c>
      <c r="E135" s="7">
        <v>1.0000000000000001E-5</v>
      </c>
      <c r="F135" s="8">
        <v>1.0000000000000001E-5</v>
      </c>
      <c r="T135" s="18" t="s">
        <v>10</v>
      </c>
      <c r="U135" s="5">
        <v>1.0000000000000001E-5</v>
      </c>
      <c r="V135" s="3">
        <v>4.0000000000000002E-4</v>
      </c>
      <c r="W135" s="7">
        <v>1E-3</v>
      </c>
      <c r="X135" s="8">
        <v>1E-3</v>
      </c>
    </row>
    <row r="136" spans="1:35" x14ac:dyDescent="0.25">
      <c r="B136" s="139" t="s">
        <v>64</v>
      </c>
      <c r="C136" s="135">
        <v>5.4076593369245501E-2</v>
      </c>
      <c r="D136" s="60">
        <v>9.4948813319206196E-2</v>
      </c>
      <c r="E136" s="34">
        <v>9.8025389015674605E-2</v>
      </c>
      <c r="F136" s="33">
        <v>9.5278866589069297E-2</v>
      </c>
      <c r="T136" s="139" t="s">
        <v>64</v>
      </c>
      <c r="U136" s="170">
        <v>0.81013435125350897</v>
      </c>
      <c r="V136" s="30">
        <v>0.775379478931427</v>
      </c>
      <c r="W136" s="26">
        <v>1.0015401840209901</v>
      </c>
      <c r="X136" s="62">
        <v>0.78370487689971902</v>
      </c>
    </row>
    <row r="137" spans="1:35" x14ac:dyDescent="0.25">
      <c r="B137" s="146" t="s">
        <v>64</v>
      </c>
      <c r="C137" s="135">
        <v>6.6518932580947807E-2</v>
      </c>
      <c r="D137" s="60">
        <v>0.10952877998351999</v>
      </c>
      <c r="E137" s="34">
        <v>0.10266683250665599</v>
      </c>
      <c r="F137" s="33">
        <v>0.10211477428674599</v>
      </c>
      <c r="T137" s="146" t="s">
        <v>64</v>
      </c>
      <c r="U137" s="170">
        <v>0.69922035932540805</v>
      </c>
      <c r="V137" s="30">
        <v>0.79260355234146096</v>
      </c>
      <c r="W137" s="26">
        <v>0.81606417894363403</v>
      </c>
      <c r="X137" s="62">
        <v>1.1271054744720399</v>
      </c>
    </row>
    <row r="138" spans="1:35" x14ac:dyDescent="0.25">
      <c r="B138" s="146" t="s">
        <v>64</v>
      </c>
      <c r="C138" s="135">
        <v>6.7883975803851998E-2</v>
      </c>
      <c r="D138" s="60">
        <v>9.7296804189682007E-2</v>
      </c>
      <c r="E138" s="34">
        <v>0.108554884791374</v>
      </c>
      <c r="F138" s="33">
        <v>0.102829806506633</v>
      </c>
      <c r="T138" s="146" t="s">
        <v>64</v>
      </c>
      <c r="U138" s="170">
        <v>0.68434351682662897</v>
      </c>
      <c r="V138" s="30">
        <v>0.77277022600173895</v>
      </c>
      <c r="W138" s="26">
        <v>0.90088462829589799</v>
      </c>
      <c r="X138" s="62">
        <v>0.81270927190780595</v>
      </c>
    </row>
    <row r="139" spans="1:35" x14ac:dyDescent="0.25">
      <c r="B139" s="146" t="s">
        <v>64</v>
      </c>
      <c r="C139" s="135">
        <v>6.4922563731670296E-2</v>
      </c>
      <c r="D139" s="60">
        <v>0.103784330189228</v>
      </c>
      <c r="E139" s="34">
        <v>0.108684867620468</v>
      </c>
      <c r="F139" s="33">
        <v>0.105004020035266</v>
      </c>
      <c r="T139" s="146" t="s">
        <v>64</v>
      </c>
      <c r="U139" s="170">
        <v>0.83994168043136597</v>
      </c>
      <c r="V139" s="30">
        <v>0.76664233207702603</v>
      </c>
      <c r="W139" s="26">
        <v>0.816370248794555</v>
      </c>
      <c r="X139" s="62">
        <v>0.76026803255081099</v>
      </c>
    </row>
    <row r="140" spans="1:35" x14ac:dyDescent="0.25">
      <c r="B140" s="146" t="s">
        <v>64</v>
      </c>
      <c r="C140" s="135">
        <v>6.1963379383087103E-2</v>
      </c>
      <c r="D140" s="60">
        <v>0.126833885908126</v>
      </c>
      <c r="E140" s="34">
        <v>9.1625466942787101E-2</v>
      </c>
      <c r="F140" s="33">
        <v>7.7880486845970098E-2</v>
      </c>
      <c r="T140" s="146" t="s">
        <v>64</v>
      </c>
      <c r="U140" s="170">
        <v>0.72641295194625799</v>
      </c>
      <c r="V140" s="30">
        <v>0.79352450370788497</v>
      </c>
      <c r="W140" s="26">
        <v>0.90913581848144498</v>
      </c>
      <c r="X140" s="62">
        <v>0.985723257064819</v>
      </c>
    </row>
    <row r="141" spans="1:35" x14ac:dyDescent="0.25">
      <c r="B141" s="146" t="s">
        <v>64</v>
      </c>
      <c r="C141" s="135">
        <v>7.0957154035568196E-2</v>
      </c>
      <c r="D141" s="60">
        <v>0.124826192855834</v>
      </c>
      <c r="E141" s="34">
        <v>9.0488627552986103E-2</v>
      </c>
      <c r="F141" s="33">
        <v>9.3908697366714394E-2</v>
      </c>
      <c r="T141" s="146" t="s">
        <v>64</v>
      </c>
      <c r="U141" s="170">
        <v>0.91188675165176403</v>
      </c>
      <c r="V141" s="30">
        <v>0.86083531379699696</v>
      </c>
      <c r="W141" s="26">
        <v>0.74869513511657704</v>
      </c>
      <c r="X141" s="62">
        <v>0.97967267036437999</v>
      </c>
    </row>
    <row r="142" spans="1:35" x14ac:dyDescent="0.25">
      <c r="B142" s="146" t="s">
        <v>64</v>
      </c>
      <c r="C142" s="135">
        <v>7.06536620855331E-2</v>
      </c>
      <c r="D142" s="60">
        <v>9.3120597302913596E-2</v>
      </c>
      <c r="E142" s="34">
        <v>0.1075936332345</v>
      </c>
      <c r="F142" s="33">
        <v>0.100278571248054</v>
      </c>
      <c r="T142" s="146" t="s">
        <v>64</v>
      </c>
      <c r="U142" s="170">
        <v>0.82832729816436701</v>
      </c>
      <c r="V142" s="30">
        <v>0.85567748546600297</v>
      </c>
      <c r="W142" s="26">
        <v>0.71411585807800204</v>
      </c>
      <c r="X142" s="62">
        <v>0.83533084392547596</v>
      </c>
    </row>
    <row r="143" spans="1:35" x14ac:dyDescent="0.25">
      <c r="B143" s="146" t="s">
        <v>64</v>
      </c>
      <c r="C143" s="135">
        <v>6.5285310149192796E-2</v>
      </c>
      <c r="D143" s="60">
        <v>9.7197957336902605E-2</v>
      </c>
      <c r="E143" s="34">
        <v>9.1432057321071597E-2</v>
      </c>
      <c r="F143" s="33">
        <v>9.5545843243598896E-2</v>
      </c>
      <c r="T143" s="146" t="s">
        <v>64</v>
      </c>
      <c r="U143" s="170">
        <v>0.85871797800063998</v>
      </c>
      <c r="V143" s="30">
        <v>0.84440058469772294</v>
      </c>
      <c r="W143" s="26">
        <v>0.83901667594909601</v>
      </c>
      <c r="X143" s="62">
        <v>1.13708567619323</v>
      </c>
    </row>
    <row r="144" spans="1:35" x14ac:dyDescent="0.25">
      <c r="B144" s="146" t="s">
        <v>64</v>
      </c>
      <c r="C144" s="135">
        <v>6.0871947556734002E-2</v>
      </c>
      <c r="D144" s="60">
        <v>8.9621111750602694E-2</v>
      </c>
      <c r="E144" s="34">
        <v>9.8402366042137104E-2</v>
      </c>
      <c r="F144" s="33">
        <v>8.48813951015472E-2</v>
      </c>
      <c r="T144" s="146" t="s">
        <v>64</v>
      </c>
      <c r="U144" s="170">
        <v>0.823566734790802</v>
      </c>
      <c r="V144" s="30">
        <v>0.98826438188552801</v>
      </c>
      <c r="W144" s="26">
        <v>0.84978836774826005</v>
      </c>
      <c r="X144" s="62">
        <v>1.0399025678634599</v>
      </c>
    </row>
    <row r="145" spans="2:24" x14ac:dyDescent="0.25">
      <c r="B145" s="146" t="s">
        <v>64</v>
      </c>
      <c r="C145" s="135">
        <v>6.1494924128055503E-2</v>
      </c>
      <c r="D145" s="60">
        <v>9.2020511627197196E-2</v>
      </c>
      <c r="E145" s="34">
        <v>0.10608346015214901</v>
      </c>
      <c r="F145" s="33">
        <v>8.7193034589290605E-2</v>
      </c>
      <c r="T145" s="146" t="s">
        <v>64</v>
      </c>
      <c r="U145" s="170">
        <v>0.72016674280166604</v>
      </c>
      <c r="V145" s="30">
        <v>0.86792242527008001</v>
      </c>
      <c r="W145" s="26">
        <v>1.3603433370590201</v>
      </c>
      <c r="X145" s="62">
        <v>0.93308460712432795</v>
      </c>
    </row>
    <row r="146" spans="2:24" x14ac:dyDescent="0.25">
      <c r="B146" s="139" t="s">
        <v>65</v>
      </c>
      <c r="C146" s="136">
        <v>5.9369966387748697E-2</v>
      </c>
      <c r="D146" s="35">
        <v>6.1816077679395599E-2</v>
      </c>
      <c r="E146" s="36">
        <v>6.9951362907886505E-2</v>
      </c>
      <c r="F146" s="31">
        <v>5.8885723352432202E-2</v>
      </c>
      <c r="T146" s="139" t="s">
        <v>65</v>
      </c>
      <c r="U146" s="171">
        <v>1.02122902870178</v>
      </c>
      <c r="V146" s="28">
        <v>1.3438576459884599</v>
      </c>
      <c r="W146" s="65">
        <v>0.67014396190643299</v>
      </c>
      <c r="X146" s="61">
        <v>1.2443116903305</v>
      </c>
    </row>
    <row r="147" spans="2:24" x14ac:dyDescent="0.25">
      <c r="B147" s="146" t="s">
        <v>65</v>
      </c>
      <c r="C147" s="135">
        <v>5.6054942309856401E-2</v>
      </c>
      <c r="D147" s="60">
        <v>4.4665995985269498E-2</v>
      </c>
      <c r="E147" s="34">
        <v>5.0317581743001903E-2</v>
      </c>
      <c r="F147" s="33">
        <v>5.8345086872577598E-2</v>
      </c>
      <c r="T147" s="146" t="s">
        <v>65</v>
      </c>
      <c r="U147" s="170">
        <v>0.60833573341369596</v>
      </c>
      <c r="V147" s="30">
        <v>1.13996446132659</v>
      </c>
      <c r="W147" s="26">
        <v>1.3238732814788801</v>
      </c>
      <c r="X147" s="62">
        <v>1.5486750602722099</v>
      </c>
    </row>
    <row r="148" spans="2:24" x14ac:dyDescent="0.25">
      <c r="B148" s="146" t="s">
        <v>65</v>
      </c>
      <c r="C148" s="135">
        <v>6.3124403357505798E-2</v>
      </c>
      <c r="D148" s="60">
        <v>5.1892813295125899E-2</v>
      </c>
      <c r="E148" s="34">
        <v>7.4008457362651797E-2</v>
      </c>
      <c r="F148" s="33">
        <v>4.7929182648658697E-2</v>
      </c>
      <c r="T148" s="146" t="s">
        <v>65</v>
      </c>
      <c r="U148" s="170">
        <v>0.72549521923065097</v>
      </c>
      <c r="V148" s="30">
        <v>1.4725557565689</v>
      </c>
      <c r="W148" s="26">
        <v>1.30661368370056</v>
      </c>
      <c r="X148" s="62">
        <v>1.4340949058532699</v>
      </c>
    </row>
    <row r="149" spans="2:24" x14ac:dyDescent="0.25">
      <c r="B149" s="146" t="s">
        <v>65</v>
      </c>
      <c r="C149" s="135">
        <v>5.7463638484477997E-2</v>
      </c>
      <c r="D149" s="60">
        <v>7.3430106043815599E-2</v>
      </c>
      <c r="E149" s="34">
        <v>4.4775117188692003E-2</v>
      </c>
      <c r="F149" s="33">
        <v>4.9105439335107803E-2</v>
      </c>
      <c r="T149" s="146" t="s">
        <v>65</v>
      </c>
      <c r="U149" s="170">
        <v>0.94780755043029796</v>
      </c>
      <c r="V149" s="30">
        <v>1.3028134107589699</v>
      </c>
      <c r="W149" s="26">
        <v>1.4187273979187001</v>
      </c>
      <c r="X149" s="62">
        <v>1.42100965976715</v>
      </c>
    </row>
    <row r="150" spans="2:24" x14ac:dyDescent="0.25">
      <c r="B150" s="146" t="s">
        <v>65</v>
      </c>
      <c r="C150" s="135">
        <v>5.6692220270633698E-2</v>
      </c>
      <c r="D150" s="60">
        <v>5.5262461304664598E-2</v>
      </c>
      <c r="E150" s="34">
        <v>5.2372787147760301E-2</v>
      </c>
      <c r="F150" s="33">
        <v>5.8014754205942098E-2</v>
      </c>
      <c r="T150" s="146" t="s">
        <v>65</v>
      </c>
      <c r="U150" s="170">
        <v>0.96302622556686401</v>
      </c>
      <c r="V150" s="30">
        <v>1.4410996437072701</v>
      </c>
      <c r="W150" s="26">
        <v>1.4198468923568699</v>
      </c>
      <c r="X150" s="62">
        <v>1.43603980541229</v>
      </c>
    </row>
    <row r="151" spans="2:24" x14ac:dyDescent="0.25">
      <c r="B151" s="146" t="s">
        <v>65</v>
      </c>
      <c r="C151" s="135">
        <v>5.2710659801959901E-2</v>
      </c>
      <c r="D151" s="60">
        <v>5.8081436902284601E-2</v>
      </c>
      <c r="E151" s="34">
        <v>4.5304361730813897E-2</v>
      </c>
      <c r="F151" s="33">
        <v>5.2640788257121998E-2</v>
      </c>
      <c r="T151" s="146" t="s">
        <v>65</v>
      </c>
      <c r="U151" s="170">
        <v>0.80405145883560103</v>
      </c>
      <c r="V151" s="30">
        <v>1.24431252479553</v>
      </c>
      <c r="W151" s="26">
        <v>1.26558184623718</v>
      </c>
      <c r="X151" s="62">
        <v>1.55664598941802</v>
      </c>
    </row>
    <row r="152" spans="2:24" x14ac:dyDescent="0.25">
      <c r="B152" s="146" t="s">
        <v>65</v>
      </c>
      <c r="C152" s="135">
        <v>5.0618637353181797E-2</v>
      </c>
      <c r="D152" s="60">
        <v>5.6559424847364398E-2</v>
      </c>
      <c r="E152" s="34">
        <v>6.8599350750446306E-2</v>
      </c>
      <c r="F152" s="33">
        <v>4.9741879105567897E-2</v>
      </c>
      <c r="T152" s="146" t="s">
        <v>65</v>
      </c>
      <c r="U152" s="170">
        <v>0.65481120347976596</v>
      </c>
      <c r="V152" s="30">
        <v>1.44297051429748</v>
      </c>
      <c r="W152" s="26">
        <v>1.12497293949127</v>
      </c>
      <c r="X152" s="62">
        <v>1.3486286401748599</v>
      </c>
    </row>
    <row r="153" spans="2:24" x14ac:dyDescent="0.25">
      <c r="B153" s="146" t="s">
        <v>65</v>
      </c>
      <c r="C153" s="135">
        <v>6.0383517295122098E-2</v>
      </c>
      <c r="D153" s="60">
        <v>4.5773252844810403E-2</v>
      </c>
      <c r="E153" s="34">
        <v>5.7755228132009499E-2</v>
      </c>
      <c r="F153" s="33">
        <v>4.5865517109632402E-2</v>
      </c>
      <c r="T153" s="146" t="s">
        <v>65</v>
      </c>
      <c r="U153" s="170">
        <v>0.940490782260894</v>
      </c>
      <c r="V153" s="30">
        <v>1.48751103878021</v>
      </c>
      <c r="W153" s="26">
        <v>1.4777690172195399</v>
      </c>
      <c r="X153" s="62">
        <v>1.13983082771301</v>
      </c>
    </row>
    <row r="154" spans="2:24" x14ac:dyDescent="0.25">
      <c r="B154" s="146" t="s">
        <v>65</v>
      </c>
      <c r="C154" s="135">
        <v>5.6807212531566599E-2</v>
      </c>
      <c r="D154" s="60">
        <v>5.8869607746601098E-2</v>
      </c>
      <c r="E154" s="34">
        <v>4.88878153264522E-2</v>
      </c>
      <c r="F154" s="33">
        <v>4.0042184293270097E-2</v>
      </c>
      <c r="T154" s="146" t="s">
        <v>65</v>
      </c>
      <c r="U154" s="170">
        <v>1.19986701011657</v>
      </c>
      <c r="V154" s="30">
        <v>1.3063321113586399</v>
      </c>
      <c r="W154" s="26">
        <v>1.27980077266693</v>
      </c>
      <c r="X154" s="62">
        <v>1.37854063510894</v>
      </c>
    </row>
    <row r="155" spans="2:24" x14ac:dyDescent="0.25">
      <c r="B155" s="22" t="s">
        <v>65</v>
      </c>
      <c r="C155" s="137">
        <v>5.4628383368253701E-2</v>
      </c>
      <c r="D155" s="38">
        <v>5.54923638701438E-2</v>
      </c>
      <c r="E155" s="37">
        <v>6.1826288700103697E-2</v>
      </c>
      <c r="F155" s="32">
        <v>4.5298412442207302E-2</v>
      </c>
      <c r="T155" s="22" t="s">
        <v>65</v>
      </c>
      <c r="U155" s="172">
        <v>1.13069951534271</v>
      </c>
      <c r="V155" s="27">
        <v>1.3715293407440099</v>
      </c>
      <c r="W155" s="63">
        <v>1.18772840499877</v>
      </c>
      <c r="X155" s="64">
        <v>1.66256439685821</v>
      </c>
    </row>
    <row r="156" spans="2:24" x14ac:dyDescent="0.25">
      <c r="B156" s="146" t="s">
        <v>61</v>
      </c>
      <c r="C156" s="135">
        <v>0.13908506929874401</v>
      </c>
      <c r="D156" s="60">
        <v>7.7759593725204398E-2</v>
      </c>
      <c r="E156" s="34">
        <v>9.5298416912555695E-2</v>
      </c>
      <c r="F156" s="33">
        <v>0.134785175323486</v>
      </c>
      <c r="T156" s="146" t="s">
        <v>61</v>
      </c>
      <c r="U156" s="170">
        <v>0.87564742565154996</v>
      </c>
      <c r="V156" s="30">
        <v>1.4384726285934399</v>
      </c>
      <c r="W156" s="26">
        <v>1.45315730571746</v>
      </c>
      <c r="X156" s="62">
        <v>1.06935286521911</v>
      </c>
    </row>
    <row r="157" spans="2:24" x14ac:dyDescent="0.25">
      <c r="B157" s="146" t="s">
        <v>61</v>
      </c>
      <c r="C157" s="135">
        <v>0.118250861763954</v>
      </c>
      <c r="D157" s="60">
        <v>9.8110437393188393E-2</v>
      </c>
      <c r="E157" s="34">
        <v>0.120382219552993</v>
      </c>
      <c r="F157" s="33">
        <v>0.10979701578617</v>
      </c>
      <c r="T157" s="146" t="s">
        <v>61</v>
      </c>
      <c r="U157" s="170">
        <v>0.67808085680007901</v>
      </c>
      <c r="V157" s="30">
        <v>1.14686655998229</v>
      </c>
      <c r="W157" s="26">
        <v>1.1964086294174101</v>
      </c>
      <c r="X157" s="62">
        <v>1.1095998287200901</v>
      </c>
    </row>
    <row r="158" spans="2:24" x14ac:dyDescent="0.25">
      <c r="B158" s="146" t="s">
        <v>61</v>
      </c>
      <c r="C158" s="135">
        <v>0.14100772142410201</v>
      </c>
      <c r="D158" s="60">
        <v>0.112629160284996</v>
      </c>
      <c r="E158" s="34">
        <v>0.10205353796482</v>
      </c>
      <c r="F158" s="33">
        <v>0.130622833967208</v>
      </c>
      <c r="T158" s="146" t="s">
        <v>61</v>
      </c>
      <c r="U158" s="170">
        <v>0.78596514463424605</v>
      </c>
      <c r="V158" s="30">
        <v>1.34384000301361</v>
      </c>
      <c r="W158" s="26">
        <v>0.94761121273040705</v>
      </c>
      <c r="X158" s="62">
        <v>1.42906057834625</v>
      </c>
    </row>
    <row r="159" spans="2:24" x14ac:dyDescent="0.25">
      <c r="B159" s="146" t="s">
        <v>61</v>
      </c>
      <c r="C159" s="135">
        <v>9.0724259614944402E-2</v>
      </c>
      <c r="D159" s="60">
        <v>0.106947220861911</v>
      </c>
      <c r="E159" s="34">
        <v>9.7223244607448495E-2</v>
      </c>
      <c r="F159" s="33">
        <v>9.3701682984828893E-2</v>
      </c>
      <c r="T159" s="146" t="s">
        <v>61</v>
      </c>
      <c r="U159" s="170">
        <v>0.72147142887115401</v>
      </c>
      <c r="V159" s="30">
        <v>1.1259407997131301</v>
      </c>
      <c r="W159" s="26">
        <v>1.2295843362808201</v>
      </c>
      <c r="X159" s="62">
        <v>1.20683646202087</v>
      </c>
    </row>
    <row r="160" spans="2:24" x14ac:dyDescent="0.25">
      <c r="B160" s="146" t="s">
        <v>61</v>
      </c>
      <c r="C160" s="135">
        <v>0.13361121714115101</v>
      </c>
      <c r="D160" s="60">
        <v>0.119297094643116</v>
      </c>
      <c r="E160" s="34">
        <v>0.14064984023571001</v>
      </c>
      <c r="F160" s="33">
        <v>9.7470425069332095E-2</v>
      </c>
      <c r="T160" s="146" t="s">
        <v>61</v>
      </c>
      <c r="U160" s="170">
        <v>0.61005961894989003</v>
      </c>
      <c r="V160" s="30">
        <v>1.1707584857940601</v>
      </c>
      <c r="W160" s="26">
        <v>1.0718196630477901</v>
      </c>
      <c r="X160" s="62">
        <v>0.88470917940139704</v>
      </c>
    </row>
    <row r="161" spans="2:24" x14ac:dyDescent="0.25">
      <c r="B161" s="146" t="s">
        <v>61</v>
      </c>
      <c r="C161" s="135">
        <v>0.109052047133445</v>
      </c>
      <c r="D161" s="60">
        <v>0.103010267019271</v>
      </c>
      <c r="E161" s="34">
        <v>0.14189311861991799</v>
      </c>
      <c r="F161" s="33">
        <v>0.12046979367733</v>
      </c>
      <c r="T161" s="146" t="s">
        <v>61</v>
      </c>
      <c r="U161" s="170">
        <v>0.83385878801345803</v>
      </c>
      <c r="V161" s="30">
        <v>0.89264518022537198</v>
      </c>
      <c r="W161" s="26">
        <v>1.26898312568664</v>
      </c>
      <c r="X161" s="62">
        <v>0.94395846128463701</v>
      </c>
    </row>
    <row r="162" spans="2:24" x14ac:dyDescent="0.25">
      <c r="B162" s="146" t="s">
        <v>61</v>
      </c>
      <c r="C162" s="135">
        <v>0.11411125957965799</v>
      </c>
      <c r="D162" s="60">
        <v>0.11825578659772799</v>
      </c>
      <c r="E162" s="34">
        <v>0.12462813407182601</v>
      </c>
      <c r="F162" s="33">
        <v>0.108069933950901</v>
      </c>
      <c r="T162" s="146" t="s">
        <v>61</v>
      </c>
      <c r="U162" s="170">
        <v>0.82715487480163497</v>
      </c>
      <c r="V162" s="30">
        <v>1.3382974863052299</v>
      </c>
      <c r="W162" s="26">
        <v>1.2393264770507799</v>
      </c>
      <c r="X162" s="62">
        <v>1.6157635450363099</v>
      </c>
    </row>
    <row r="163" spans="2:24" x14ac:dyDescent="0.25">
      <c r="B163" s="146" t="s">
        <v>61</v>
      </c>
      <c r="C163" s="135">
        <v>0.110357783734798</v>
      </c>
      <c r="D163" s="60">
        <v>9.3612268567085197E-2</v>
      </c>
      <c r="E163" s="34">
        <v>0.10829073935747099</v>
      </c>
      <c r="F163" s="33">
        <v>0.12824758887290899</v>
      </c>
      <c r="T163" s="146" t="s">
        <v>61</v>
      </c>
      <c r="U163" s="170">
        <v>0.79019659757614102</v>
      </c>
      <c r="V163" s="30">
        <v>1.25507819652557</v>
      </c>
      <c r="W163" s="26">
        <v>1.3150053024291899</v>
      </c>
      <c r="X163" s="62">
        <v>1.1527910232543901</v>
      </c>
    </row>
    <row r="164" spans="2:24" x14ac:dyDescent="0.25">
      <c r="B164" s="146" t="s">
        <v>61</v>
      </c>
      <c r="C164" s="135">
        <v>0.12692454457283001</v>
      </c>
      <c r="D164" s="60">
        <v>9.3718148767948095E-2</v>
      </c>
      <c r="E164" s="34">
        <v>0.15569688379764501</v>
      </c>
      <c r="F164" s="33">
        <v>9.6438072621822302E-2</v>
      </c>
      <c r="T164" s="146" t="s">
        <v>61</v>
      </c>
      <c r="U164" s="170">
        <v>0.90679270029068004</v>
      </c>
      <c r="V164" s="30">
        <v>1.1894611120223999</v>
      </c>
      <c r="W164" s="26">
        <v>1.45788538455963</v>
      </c>
      <c r="X164" s="62">
        <v>1.3220252990722601</v>
      </c>
    </row>
    <row r="165" spans="2:24" x14ac:dyDescent="0.25">
      <c r="B165" s="146" t="s">
        <v>61</v>
      </c>
      <c r="C165" s="135">
        <v>0.12099332362413399</v>
      </c>
      <c r="D165" s="60">
        <v>0.109736010432243</v>
      </c>
      <c r="E165" s="34">
        <v>0.12637239694595301</v>
      </c>
      <c r="F165" s="33">
        <v>9.5646418631076799E-2</v>
      </c>
      <c r="T165" s="146" t="s">
        <v>61</v>
      </c>
      <c r="U165" s="170">
        <v>0.62550753355026201</v>
      </c>
      <c r="V165" s="30">
        <v>1.1162629127502399</v>
      </c>
      <c r="W165" s="26">
        <v>0.98697477579116799</v>
      </c>
      <c r="X165" s="62">
        <v>0.98300844430923395</v>
      </c>
    </row>
    <row r="166" spans="2:24" x14ac:dyDescent="0.25">
      <c r="B166" s="139" t="s">
        <v>62</v>
      </c>
      <c r="C166" s="136">
        <v>0.1111766025424</v>
      </c>
      <c r="D166" s="35">
        <v>0.110255509614944</v>
      </c>
      <c r="E166" s="36">
        <v>0.10147628933191299</v>
      </c>
      <c r="F166" s="31">
        <v>0.115665383636951</v>
      </c>
      <c r="T166" s="139" t="s">
        <v>62</v>
      </c>
      <c r="U166" s="171">
        <v>0.74494117498397805</v>
      </c>
      <c r="V166" s="28">
        <v>1.2002551555633501</v>
      </c>
      <c r="W166" s="65">
        <v>0.61538779735565097</v>
      </c>
      <c r="X166" s="61">
        <v>1.1373603343963601</v>
      </c>
    </row>
    <row r="167" spans="2:24" x14ac:dyDescent="0.25">
      <c r="B167" s="146" t="s">
        <v>62</v>
      </c>
      <c r="C167" s="135">
        <v>9.0992227196693407E-2</v>
      </c>
      <c r="D167" s="60">
        <v>0.11414594203233699</v>
      </c>
      <c r="E167" s="34">
        <v>0.12724472582340199</v>
      </c>
      <c r="F167" s="33">
        <v>0.13640497624874101</v>
      </c>
      <c r="T167" s="146" t="s">
        <v>62</v>
      </c>
      <c r="U167" s="170">
        <v>0.95772242546081499</v>
      </c>
      <c r="V167" s="30">
        <v>0.998340904712677</v>
      </c>
      <c r="W167" s="26">
        <v>0.96029430627822798</v>
      </c>
      <c r="X167" s="62">
        <v>0.939983129501342</v>
      </c>
    </row>
    <row r="168" spans="2:24" x14ac:dyDescent="0.25">
      <c r="B168" s="146" t="s">
        <v>62</v>
      </c>
      <c r="C168" s="135">
        <v>0.102473832666873</v>
      </c>
      <c r="D168" s="60">
        <v>0.11133630573749501</v>
      </c>
      <c r="E168" s="34">
        <v>0.12391779571771599</v>
      </c>
      <c r="F168" s="33">
        <v>0.119299352169036</v>
      </c>
      <c r="T168" s="146" t="s">
        <v>62</v>
      </c>
      <c r="U168" s="170">
        <v>0.876231908798217</v>
      </c>
      <c r="V168" s="30">
        <v>1.0559451580047601</v>
      </c>
      <c r="W168" s="26">
        <v>1.2108349800109801</v>
      </c>
      <c r="X168" s="62">
        <v>1.07281029224395</v>
      </c>
    </row>
    <row r="169" spans="2:24" x14ac:dyDescent="0.25">
      <c r="B169" s="146" t="s">
        <v>62</v>
      </c>
      <c r="C169" s="135">
        <v>8.9246064424514701E-2</v>
      </c>
      <c r="D169" s="60">
        <v>0.11845449358224799</v>
      </c>
      <c r="E169" s="34">
        <v>0.11811569333076399</v>
      </c>
      <c r="F169" s="33">
        <v>0.113074876368045</v>
      </c>
      <c r="T169" s="146" t="s">
        <v>62</v>
      </c>
      <c r="U169" s="170">
        <v>0.95927488803863503</v>
      </c>
      <c r="V169" s="30">
        <v>0.74894922971725397</v>
      </c>
      <c r="W169" s="26">
        <v>1.36907410621643</v>
      </c>
      <c r="X169" s="62">
        <v>0.54912036657333296</v>
      </c>
    </row>
    <row r="170" spans="2:24" x14ac:dyDescent="0.25">
      <c r="B170" s="146" t="s">
        <v>62</v>
      </c>
      <c r="C170" s="135">
        <v>0.106729067862033</v>
      </c>
      <c r="D170" s="60">
        <v>0.118633642792701</v>
      </c>
      <c r="E170" s="34">
        <v>0.11757432669401099</v>
      </c>
      <c r="F170" s="33">
        <v>0.123239807784557</v>
      </c>
      <c r="T170" s="146" t="s">
        <v>62</v>
      </c>
      <c r="U170" s="170">
        <v>0.88194328546524003</v>
      </c>
      <c r="V170" s="30">
        <v>1.06122469902038</v>
      </c>
      <c r="W170" s="26">
        <v>1.3942501544952299</v>
      </c>
      <c r="X170" s="62">
        <v>1.03149509429931</v>
      </c>
    </row>
    <row r="171" spans="2:24" x14ac:dyDescent="0.25">
      <c r="B171" s="146" t="s">
        <v>62</v>
      </c>
      <c r="C171" s="135">
        <v>9.8946511745452798E-2</v>
      </c>
      <c r="D171" s="60">
        <v>0.11757714301347701</v>
      </c>
      <c r="E171" s="34">
        <v>0.105272084474563</v>
      </c>
      <c r="F171" s="33">
        <v>0.124616794288158</v>
      </c>
      <c r="T171" s="146" t="s">
        <v>62</v>
      </c>
      <c r="U171" s="170">
        <v>0.701010882854461</v>
      </c>
      <c r="V171" s="30">
        <v>1.2778822183609</v>
      </c>
      <c r="W171" s="26">
        <v>1.36494028568267</v>
      </c>
      <c r="X171" s="62">
        <v>0.70922082662582397</v>
      </c>
    </row>
    <row r="172" spans="2:24" x14ac:dyDescent="0.25">
      <c r="B172" s="146" t="s">
        <v>62</v>
      </c>
      <c r="C172" s="135">
        <v>8.2415230572223594E-2</v>
      </c>
      <c r="D172" s="60">
        <v>0.111782126128673</v>
      </c>
      <c r="E172" s="34">
        <v>0.13515011966228399</v>
      </c>
      <c r="F172" s="33">
        <v>0.115681037306785</v>
      </c>
      <c r="T172" s="146" t="s">
        <v>62</v>
      </c>
      <c r="U172" s="170">
        <v>0.96985608339309604</v>
      </c>
      <c r="V172" s="30">
        <v>1.0323026180267301</v>
      </c>
      <c r="W172" s="26">
        <v>0.90091025829315197</v>
      </c>
      <c r="X172" s="62">
        <v>0.98951530456542902</v>
      </c>
    </row>
    <row r="173" spans="2:24" x14ac:dyDescent="0.25">
      <c r="B173" s="146" t="s">
        <v>62</v>
      </c>
      <c r="C173" s="135">
        <v>9.4603754580020905E-2</v>
      </c>
      <c r="D173" s="60">
        <v>0.13078899681568101</v>
      </c>
      <c r="E173" s="34">
        <v>0.12540259957313499</v>
      </c>
      <c r="F173" s="33">
        <v>0.120586432516574</v>
      </c>
      <c r="T173" s="146" t="s">
        <v>62</v>
      </c>
      <c r="U173" s="170">
        <v>0.91480398178100597</v>
      </c>
      <c r="V173" s="30">
        <v>1.20108914375305</v>
      </c>
      <c r="W173" s="26">
        <v>1.34298408031463</v>
      </c>
      <c r="X173" s="62">
        <v>0.81988310813903797</v>
      </c>
    </row>
    <row r="174" spans="2:24" x14ac:dyDescent="0.25">
      <c r="B174" s="146" t="s">
        <v>62</v>
      </c>
      <c r="C174" s="135">
        <v>0.10639699548482801</v>
      </c>
      <c r="D174" s="60">
        <v>0.111924722790718</v>
      </c>
      <c r="E174" s="34">
        <v>0.12223248183727201</v>
      </c>
      <c r="F174" s="33">
        <v>0.117529831826686</v>
      </c>
      <c r="T174" s="146" t="s">
        <v>62</v>
      </c>
      <c r="U174" s="170">
        <v>0.85724925994873002</v>
      </c>
      <c r="V174" s="30">
        <v>0.96831548213958696</v>
      </c>
      <c r="W174" s="26">
        <v>1.1682207584381099</v>
      </c>
      <c r="X174" s="62">
        <v>1.1288821697235101</v>
      </c>
    </row>
    <row r="175" spans="2:24" x14ac:dyDescent="0.25">
      <c r="B175" s="22" t="s">
        <v>62</v>
      </c>
      <c r="C175" s="137">
        <v>9.3648359179496696E-2</v>
      </c>
      <c r="D175" s="38">
        <v>0.115923419594764</v>
      </c>
      <c r="E175" s="37">
        <v>0.136068150401115</v>
      </c>
      <c r="F175" s="32">
        <v>0.12570297718048001</v>
      </c>
      <c r="T175" s="22" t="s">
        <v>62</v>
      </c>
      <c r="U175" s="172">
        <v>0.72361367940902699</v>
      </c>
      <c r="V175" s="27">
        <v>1.26551890373229</v>
      </c>
      <c r="W175" s="63">
        <v>1.0351912975311199</v>
      </c>
      <c r="X175" s="64">
        <v>1.18222939968109</v>
      </c>
    </row>
    <row r="176" spans="2:24" x14ac:dyDescent="0.25">
      <c r="B176" s="146" t="s">
        <v>63</v>
      </c>
      <c r="C176" s="135">
        <v>0.13109892606735199</v>
      </c>
      <c r="D176" s="60">
        <v>0.147955358028411</v>
      </c>
      <c r="E176" s="34">
        <v>9.2116199433803503E-2</v>
      </c>
      <c r="F176" s="33">
        <v>9.72558557987213E-2</v>
      </c>
      <c r="T176" s="146" t="s">
        <v>63</v>
      </c>
      <c r="U176" s="170">
        <v>0.60903906822204501</v>
      </c>
      <c r="V176" s="30">
        <v>1.14139127731323</v>
      </c>
      <c r="W176" s="26">
        <v>0.96800333261489802</v>
      </c>
      <c r="X176" s="62">
        <v>1.1833800077438299</v>
      </c>
    </row>
    <row r="177" spans="2:24" x14ac:dyDescent="0.25">
      <c r="B177" s="146" t="s">
        <v>63</v>
      </c>
      <c r="C177" s="135">
        <v>9.7443051636218997E-2</v>
      </c>
      <c r="D177" s="60">
        <v>0.130444556474685</v>
      </c>
      <c r="E177" s="34">
        <v>0.100259631872177</v>
      </c>
      <c r="F177" s="33">
        <v>0.103667855262756</v>
      </c>
      <c r="T177" s="146" t="s">
        <v>63</v>
      </c>
      <c r="U177" s="170">
        <v>0.72040575742721502</v>
      </c>
      <c r="V177" s="30">
        <v>1.71020400524139</v>
      </c>
      <c r="W177" s="26">
        <v>0.60921704769134499</v>
      </c>
      <c r="X177" s="62">
        <v>1.2985022068023599</v>
      </c>
    </row>
    <row r="178" spans="2:24" x14ac:dyDescent="0.25">
      <c r="B178" s="146" t="s">
        <v>63</v>
      </c>
      <c r="C178" s="135">
        <v>0.120551370084285</v>
      </c>
      <c r="D178" s="60">
        <v>0.11371561884880001</v>
      </c>
      <c r="E178" s="34">
        <v>9.2703364789485904E-2</v>
      </c>
      <c r="F178" s="33">
        <v>9.29535701870918E-2</v>
      </c>
      <c r="T178" s="146" t="s">
        <v>63</v>
      </c>
      <c r="U178" s="170">
        <v>0.83672773838043202</v>
      </c>
      <c r="V178" s="30">
        <v>1.0091805458068801</v>
      </c>
      <c r="W178" s="26">
        <v>0.83540743589401201</v>
      </c>
      <c r="X178" s="62">
        <v>0.97877520322799605</v>
      </c>
    </row>
    <row r="179" spans="2:24" x14ac:dyDescent="0.25">
      <c r="B179" s="146" t="s">
        <v>63</v>
      </c>
      <c r="C179" s="135">
        <v>0.114283397793769</v>
      </c>
      <c r="D179" s="60">
        <v>9.4992354512214605E-2</v>
      </c>
      <c r="E179" s="34">
        <v>7.6265476644039099E-2</v>
      </c>
      <c r="F179" s="33">
        <v>0.12923887372016901</v>
      </c>
      <c r="T179" s="146" t="s">
        <v>63</v>
      </c>
      <c r="U179" s="170">
        <v>0.63597720861434903</v>
      </c>
      <c r="V179" s="30">
        <v>0.93641585111617998</v>
      </c>
      <c r="W179" s="26">
        <v>1.1650099754333401</v>
      </c>
      <c r="X179" s="62">
        <v>0.78577601909637396</v>
      </c>
    </row>
    <row r="180" spans="2:24" x14ac:dyDescent="0.25">
      <c r="B180" s="146" t="s">
        <v>63</v>
      </c>
      <c r="C180" s="135">
        <v>0.103242136538028</v>
      </c>
      <c r="D180" s="60">
        <v>0.109305344521999</v>
      </c>
      <c r="E180" s="34">
        <v>0.10686478018760601</v>
      </c>
      <c r="F180" s="33">
        <v>0.122700430452823</v>
      </c>
      <c r="T180" s="146" t="s">
        <v>63</v>
      </c>
      <c r="U180" s="170">
        <v>0.78003031015396096</v>
      </c>
      <c r="V180" s="30">
        <v>0.84760546684265103</v>
      </c>
      <c r="W180" s="26">
        <v>0.77472394704818703</v>
      </c>
      <c r="X180" s="62">
        <v>1.5142794847488401</v>
      </c>
    </row>
    <row r="181" spans="2:24" x14ac:dyDescent="0.25">
      <c r="B181" s="146" t="s">
        <v>63</v>
      </c>
      <c r="C181" s="135">
        <v>9.8301559686660697E-2</v>
      </c>
      <c r="D181" s="60">
        <v>0.12121143937110899</v>
      </c>
      <c r="E181" s="34">
        <v>8.3487801253795596E-2</v>
      </c>
      <c r="F181" s="33">
        <v>0.101905912160873</v>
      </c>
      <c r="T181" s="146" t="s">
        <v>63</v>
      </c>
      <c r="U181" s="170">
        <v>0.915729761123657</v>
      </c>
      <c r="V181" s="30">
        <v>1.3236821889877299</v>
      </c>
      <c r="W181" s="26">
        <v>1.25990331172943</v>
      </c>
      <c r="X181" s="62">
        <v>1.2688364982604901</v>
      </c>
    </row>
    <row r="182" spans="2:24" x14ac:dyDescent="0.25">
      <c r="B182" s="146" t="s">
        <v>63</v>
      </c>
      <c r="C182" s="135">
        <v>0.10431864112615501</v>
      </c>
      <c r="D182" s="60">
        <v>0.12969020009040799</v>
      </c>
      <c r="E182" s="34">
        <v>8.4069721400737707E-2</v>
      </c>
      <c r="F182" s="33">
        <v>8.3217546343803406E-2</v>
      </c>
      <c r="T182" s="146" t="s">
        <v>63</v>
      </c>
      <c r="U182" s="170">
        <v>0.74900633096694902</v>
      </c>
      <c r="V182" s="30">
        <v>1.4945588111877399</v>
      </c>
      <c r="W182" s="26">
        <v>0.80559420585632302</v>
      </c>
      <c r="X182" s="62">
        <v>1.01748931407928</v>
      </c>
    </row>
    <row r="183" spans="2:24" x14ac:dyDescent="0.25">
      <c r="B183" s="146" t="s">
        <v>63</v>
      </c>
      <c r="C183" s="135">
        <v>0.103447765111923</v>
      </c>
      <c r="D183" s="60">
        <v>0.13029916584491699</v>
      </c>
      <c r="E183" s="34">
        <v>8.9542053639888694E-2</v>
      </c>
      <c r="F183" s="33">
        <v>9.3777954578399603E-2</v>
      </c>
      <c r="T183" s="146" t="s">
        <v>63</v>
      </c>
      <c r="U183" s="170">
        <v>0.69764918088912897</v>
      </c>
      <c r="V183" s="30">
        <v>1.1054002046585001</v>
      </c>
      <c r="W183" s="26">
        <v>0.90990686416625899</v>
      </c>
      <c r="X183" s="62">
        <v>1.60946905612945</v>
      </c>
    </row>
    <row r="184" spans="2:24" x14ac:dyDescent="0.25">
      <c r="B184" s="146" t="s">
        <v>63</v>
      </c>
      <c r="C184" s="135">
        <v>0.13865436613559701</v>
      </c>
      <c r="D184" s="60">
        <v>8.2403376698493902E-2</v>
      </c>
      <c r="E184" s="34">
        <v>8.7341830134391701E-2</v>
      </c>
      <c r="F184" s="33">
        <v>9.0757764875888797E-2</v>
      </c>
      <c r="T184" s="146" t="s">
        <v>63</v>
      </c>
      <c r="U184" s="170">
        <v>0.70208281278610196</v>
      </c>
      <c r="V184" s="30">
        <v>0.95115935802459695</v>
      </c>
      <c r="W184" s="26">
        <v>0.71078097820281905</v>
      </c>
      <c r="X184" s="62">
        <v>1.35807752609252</v>
      </c>
    </row>
    <row r="185" spans="2:24" x14ac:dyDescent="0.25">
      <c r="B185" s="22" t="s">
        <v>63</v>
      </c>
      <c r="C185" s="135">
        <v>0.122405551373958</v>
      </c>
      <c r="D185" s="60">
        <v>0.113815709948539</v>
      </c>
      <c r="E185" s="34">
        <v>8.2052573561668396E-2</v>
      </c>
      <c r="F185" s="33">
        <v>0.11977410316467201</v>
      </c>
      <c r="T185" s="22" t="s">
        <v>63</v>
      </c>
      <c r="U185" s="170">
        <v>0.97829246520996005</v>
      </c>
      <c r="V185" s="30">
        <v>0.99206447601318304</v>
      </c>
      <c r="W185" s="26">
        <v>0.770935118198394</v>
      </c>
      <c r="X185" s="62">
        <v>1.2304216623306199</v>
      </c>
    </row>
    <row r="186" spans="2:24" x14ac:dyDescent="0.25">
      <c r="B186" s="105" t="s">
        <v>11</v>
      </c>
      <c r="C186" s="136">
        <f>AVERAGE(C136:C185)</f>
        <v>9.0539510473608725E-2</v>
      </c>
      <c r="D186" s="35">
        <f t="shared" ref="D186:E186" si="20">AVERAGE(D136:D185)</f>
        <v>9.9175078794359883E-2</v>
      </c>
      <c r="E186" s="36">
        <f t="shared" si="20"/>
        <v>9.7940043359994622E-2</v>
      </c>
      <c r="F186" s="31">
        <f t="shared" ref="F186" si="21">AVERAGE(F136:F185)</f>
        <v>9.6261694803833675E-2</v>
      </c>
      <c r="T186" s="105" t="s">
        <v>11</v>
      </c>
      <c r="U186" s="171">
        <f>AVERAGE(U136:U185)</f>
        <v>0.815297105312347</v>
      </c>
      <c r="V186" s="28">
        <f t="shared" ref="V186:X186" si="22">AVERAGE(V136:V185)</f>
        <v>1.1242015159130068</v>
      </c>
      <c r="W186" s="65">
        <f t="shared" si="22"/>
        <v>1.0753867816925025</v>
      </c>
      <c r="X186" s="61">
        <f t="shared" si="22"/>
        <v>1.1417508316040006</v>
      </c>
    </row>
    <row r="187" spans="2:24" x14ac:dyDescent="0.25">
      <c r="B187" s="109" t="s">
        <v>12</v>
      </c>
      <c r="C187" s="137">
        <f>SQRT(AVERAGE(VAR(C166:C175),VAR(C156:C165),VAR(C146:C155),VAR(C136:C145),VAR(C176:C185)))</f>
        <v>1.0634835217961928E-2</v>
      </c>
      <c r="D187" s="38">
        <f t="shared" ref="D187:E187" si="23">SQRT(AVERAGE(VAR(D166:D175),VAR(D156:D165),VAR(D146:D155),VAR(D136:D145),VAR(D176:D185)))</f>
        <v>1.272289341517039E-2</v>
      </c>
      <c r="E187" s="37">
        <f t="shared" si="23"/>
        <v>1.2662618944387589E-2</v>
      </c>
      <c r="F187" s="32">
        <f t="shared" ref="F187" si="24">SQRT(AVERAGE(VAR(F166:F175),VAR(F156:F165),VAR(F146:F155),VAR(F136:F145),VAR(F176:F185)))</f>
        <v>1.1410837882918386E-2</v>
      </c>
      <c r="T187" s="109" t="s">
        <v>12</v>
      </c>
      <c r="U187" s="172">
        <f>SQRT(AVERAGE(VAR(U166:U175),VAR(U156:U165),VAR(U146:U155),VAR(U136:U145),VAR(U176:U185)))</f>
        <v>0.12618106974465571</v>
      </c>
      <c r="V187" s="27">
        <f t="shared" ref="V187:X187" si="25">SQRT(AVERAGE(VAR(V166:V175),VAR(V156:V165),VAR(V146:V155),VAR(V136:V145),VAR(V176:V185)))</f>
        <v>0.16885181952579592</v>
      </c>
      <c r="W187" s="63">
        <f t="shared" si="25"/>
        <v>0.21108987837269111</v>
      </c>
      <c r="X187" s="64">
        <f t="shared" si="25"/>
        <v>0.19935357619952793</v>
      </c>
    </row>
    <row r="188" spans="2:24" x14ac:dyDescent="0.25">
      <c r="B188" s="147" t="s">
        <v>59</v>
      </c>
      <c r="C188" s="138">
        <f>_xlfn.CONFIDENCE.NORM(0.05, C187, 50)</f>
        <v>2.9477717599804146E-3</v>
      </c>
      <c r="D188" s="132">
        <f t="shared" ref="D188:E188" si="26">_xlfn.CONFIDENCE.NORM(0.05, D187, 45)</f>
        <v>3.7173009532500689E-3</v>
      </c>
      <c r="E188" s="133">
        <f t="shared" si="26"/>
        <v>3.699690309162586E-3</v>
      </c>
      <c r="F188" s="134">
        <f t="shared" ref="F188" si="27">_xlfn.CONFIDENCE.NORM(0.05, F187, 45)</f>
        <v>3.3339522037477073E-3</v>
      </c>
      <c r="T188" s="147" t="s">
        <v>59</v>
      </c>
      <c r="U188" s="176">
        <f>_xlfn.CONFIDENCE.NORM(0.05, U187, 50)</f>
        <v>3.4974965423930339E-2</v>
      </c>
      <c r="V188" s="173">
        <f t="shared" ref="V188:X188" si="28">_xlfn.CONFIDENCE.NORM(0.05, V187, 45)</f>
        <v>4.9334141943909678E-2</v>
      </c>
      <c r="W188" s="174">
        <f t="shared" si="28"/>
        <v>6.1675012160410915E-2</v>
      </c>
      <c r="X188" s="175">
        <f t="shared" si="28"/>
        <v>5.8245967694479102E-2</v>
      </c>
    </row>
  </sheetData>
  <mergeCells count="51">
    <mergeCell ref="C71:G71"/>
    <mergeCell ref="C91:G91"/>
    <mergeCell ref="C111:G111"/>
    <mergeCell ref="H111:L111"/>
    <mergeCell ref="M111:Q111"/>
    <mergeCell ref="H71:L71"/>
    <mergeCell ref="M71:Q71"/>
    <mergeCell ref="H91:L91"/>
    <mergeCell ref="M91:Q91"/>
    <mergeCell ref="B3:C4"/>
    <mergeCell ref="C51:G51"/>
    <mergeCell ref="H51:L51"/>
    <mergeCell ref="M51:Q51"/>
    <mergeCell ref="C31:G31"/>
    <mergeCell ref="H31:L31"/>
    <mergeCell ref="M31:Q31"/>
    <mergeCell ref="E5:E6"/>
    <mergeCell ref="E9:E10"/>
    <mergeCell ref="E18:E19"/>
    <mergeCell ref="A33:A47"/>
    <mergeCell ref="A53:A67"/>
    <mergeCell ref="C5:C6"/>
    <mergeCell ref="D5:D6"/>
    <mergeCell ref="B9:C9"/>
    <mergeCell ref="B10:C10"/>
    <mergeCell ref="D9:D10"/>
    <mergeCell ref="C18:C19"/>
    <mergeCell ref="D18:D19"/>
    <mergeCell ref="S53:S67"/>
    <mergeCell ref="U71:Y71"/>
    <mergeCell ref="Z71:AD71"/>
    <mergeCell ref="AE71:AI71"/>
    <mergeCell ref="AE31:AI31"/>
    <mergeCell ref="S33:S47"/>
    <mergeCell ref="U51:Y51"/>
    <mergeCell ref="Z51:AD51"/>
    <mergeCell ref="AE51:AI51"/>
    <mergeCell ref="U31:Y31"/>
    <mergeCell ref="Z31:AD31"/>
    <mergeCell ref="U91:Y91"/>
    <mergeCell ref="Z91:AD91"/>
    <mergeCell ref="AE91:AI91"/>
    <mergeCell ref="U111:Y111"/>
    <mergeCell ref="Z111:AD111"/>
    <mergeCell ref="AE111:AI111"/>
    <mergeCell ref="A73:A87"/>
    <mergeCell ref="A93:A107"/>
    <mergeCell ref="A113:A127"/>
    <mergeCell ref="S73:S87"/>
    <mergeCell ref="S93:S107"/>
    <mergeCell ref="S113:S127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6F50-D78D-4524-A605-25B0E38A7C52}">
  <dimension ref="A2:AI99"/>
  <sheetViews>
    <sheetView zoomScale="60" zoomScaleNormal="60" workbookViewId="0"/>
  </sheetViews>
  <sheetFormatPr defaultRowHeight="13.8" x14ac:dyDescent="0.25"/>
  <cols>
    <col min="1" max="36" width="15.69921875" customWidth="1"/>
  </cols>
  <sheetData>
    <row r="2" spans="2:35" ht="14.4" thickBot="1" x14ac:dyDescent="0.3"/>
    <row r="3" spans="2:35" ht="14.4" thickTop="1" x14ac:dyDescent="0.25">
      <c r="B3" s="221" t="s">
        <v>105</v>
      </c>
      <c r="C3" s="221"/>
      <c r="D3" s="40" t="s">
        <v>186</v>
      </c>
      <c r="E3" s="200" t="s">
        <v>186</v>
      </c>
      <c r="F3" s="40" t="s">
        <v>189</v>
      </c>
      <c r="G3" s="40" t="s">
        <v>189</v>
      </c>
    </row>
    <row r="4" spans="2:35" ht="15" customHeight="1" thickBot="1" x14ac:dyDescent="0.3">
      <c r="B4" s="220"/>
      <c r="C4" s="220"/>
      <c r="D4" s="41" t="s">
        <v>187</v>
      </c>
      <c r="E4" s="201" t="s">
        <v>188</v>
      </c>
      <c r="F4" s="41" t="s">
        <v>187</v>
      </c>
      <c r="G4" s="41" t="s">
        <v>188</v>
      </c>
    </row>
    <row r="5" spans="2:35" ht="14.4" customHeight="1" thickTop="1" thickBot="1" x14ac:dyDescent="0.3">
      <c r="B5" s="222" t="s">
        <v>42</v>
      </c>
      <c r="C5" s="166" t="s">
        <v>108</v>
      </c>
      <c r="D5" s="159">
        <v>1E-3</v>
      </c>
      <c r="E5" s="202">
        <v>1.0000000000000001E-5</v>
      </c>
      <c r="F5" s="159">
        <v>1E-4</v>
      </c>
      <c r="G5" s="159">
        <v>1E-3</v>
      </c>
    </row>
    <row r="6" spans="2:35" ht="14.4" customHeight="1" thickBot="1" x14ac:dyDescent="0.3">
      <c r="B6" s="223"/>
      <c r="C6" s="166" t="s">
        <v>110</v>
      </c>
      <c r="D6" s="159" t="s">
        <v>66</v>
      </c>
      <c r="E6" s="202" t="s">
        <v>66</v>
      </c>
      <c r="F6" s="159" t="s">
        <v>66</v>
      </c>
      <c r="G6" s="159" t="s">
        <v>66</v>
      </c>
    </row>
    <row r="7" spans="2:35" ht="15" customHeight="1" thickBot="1" x14ac:dyDescent="0.3">
      <c r="B7" s="224"/>
      <c r="C7" s="167" t="s">
        <v>111</v>
      </c>
      <c r="D7" s="158" t="s">
        <v>190</v>
      </c>
      <c r="E7" s="203" t="s">
        <v>191</v>
      </c>
      <c r="F7" s="158" t="s">
        <v>192</v>
      </c>
      <c r="G7" s="158" t="s">
        <v>193</v>
      </c>
    </row>
    <row r="8" spans="2:35" ht="14.4" customHeight="1" thickTop="1" thickBot="1" x14ac:dyDescent="0.3">
      <c r="B8" s="222" t="s">
        <v>0</v>
      </c>
      <c r="C8" s="166" t="s">
        <v>113</v>
      </c>
      <c r="D8" s="159">
        <v>5.0000000000000001E-3</v>
      </c>
      <c r="E8" s="202">
        <v>5.0000000000000001E-3</v>
      </c>
      <c r="F8" s="159">
        <v>5.0000000000000001E-4</v>
      </c>
      <c r="G8" s="159">
        <v>5.0000000000000001E-3</v>
      </c>
    </row>
    <row r="9" spans="2:35" ht="14.4" thickBot="1" x14ac:dyDescent="0.3">
      <c r="B9" s="224"/>
      <c r="C9" s="167" t="s">
        <v>111</v>
      </c>
      <c r="D9" s="158" t="s">
        <v>194</v>
      </c>
      <c r="E9" s="203" t="s">
        <v>195</v>
      </c>
      <c r="F9" s="158" t="s">
        <v>196</v>
      </c>
      <c r="G9" s="158" t="s">
        <v>197</v>
      </c>
    </row>
    <row r="10" spans="2:35" ht="14.4" customHeight="1" thickTop="1" x14ac:dyDescent="0.25">
      <c r="B10" s="253" t="s">
        <v>145</v>
      </c>
      <c r="C10" s="254"/>
      <c r="D10" s="248" t="s">
        <v>199</v>
      </c>
      <c r="E10" s="250" t="s">
        <v>200</v>
      </c>
      <c r="F10" s="248" t="s">
        <v>201</v>
      </c>
      <c r="G10" s="255" t="s">
        <v>202</v>
      </c>
    </row>
    <row r="11" spans="2:35" ht="14.4" thickBot="1" x14ac:dyDescent="0.3">
      <c r="B11" s="239" t="s">
        <v>198</v>
      </c>
      <c r="C11" s="240"/>
      <c r="D11" s="249"/>
      <c r="E11" s="251"/>
      <c r="F11" s="249"/>
      <c r="G11" s="256"/>
    </row>
    <row r="12" spans="2:35" ht="16.8" customHeight="1" thickTop="1" x14ac:dyDescent="0.25"/>
    <row r="13" spans="2:35" ht="16.8" customHeight="1" x14ac:dyDescent="0.25">
      <c r="B13" s="12"/>
    </row>
    <row r="14" spans="2:35" ht="16.8" customHeight="1" x14ac:dyDescent="0.4">
      <c r="B14" s="21" t="s">
        <v>182</v>
      </c>
      <c r="T14" s="21" t="s">
        <v>16</v>
      </c>
    </row>
    <row r="15" spans="2:35" ht="14.4" customHeight="1" x14ac:dyDescent="0.3">
      <c r="B15" s="177" t="s">
        <v>204</v>
      </c>
      <c r="T15" s="177" t="s">
        <v>204</v>
      </c>
    </row>
    <row r="16" spans="2:35" x14ac:dyDescent="0.25">
      <c r="B16" s="122" t="s">
        <v>58</v>
      </c>
      <c r="C16" s="229" t="s">
        <v>46</v>
      </c>
      <c r="D16" s="230"/>
      <c r="E16" s="230"/>
      <c r="F16" s="230"/>
      <c r="G16" s="231"/>
      <c r="H16" s="229" t="s">
        <v>24</v>
      </c>
      <c r="I16" s="230"/>
      <c r="J16" s="230"/>
      <c r="K16" s="230"/>
      <c r="L16" s="231"/>
      <c r="M16" s="229" t="s">
        <v>66</v>
      </c>
      <c r="N16" s="230"/>
      <c r="O16" s="230"/>
      <c r="P16" s="230"/>
      <c r="Q16" s="231"/>
      <c r="T16" s="122" t="s">
        <v>58</v>
      </c>
      <c r="U16" s="229" t="s">
        <v>46</v>
      </c>
      <c r="V16" s="230"/>
      <c r="W16" s="230"/>
      <c r="X16" s="230"/>
      <c r="Y16" s="231"/>
      <c r="Z16" s="229" t="s">
        <v>24</v>
      </c>
      <c r="AA16" s="230"/>
      <c r="AB16" s="230"/>
      <c r="AC16" s="230"/>
      <c r="AD16" s="231"/>
      <c r="AE16" s="229" t="s">
        <v>66</v>
      </c>
      <c r="AF16" s="230"/>
      <c r="AG16" s="230"/>
      <c r="AH16" s="230"/>
      <c r="AI16" s="231"/>
    </row>
    <row r="17" spans="1:35" x14ac:dyDescent="0.25">
      <c r="B17" s="109" t="s">
        <v>10</v>
      </c>
      <c r="C17" s="3">
        <v>1E-3</v>
      </c>
      <c r="D17" s="7">
        <v>4.0000000000000002E-4</v>
      </c>
      <c r="E17" s="19">
        <v>1E-4</v>
      </c>
      <c r="F17" s="7">
        <v>4.0000000000000003E-5</v>
      </c>
      <c r="G17" s="8">
        <v>1.0000000000000001E-5</v>
      </c>
      <c r="H17" s="3">
        <v>1E-3</v>
      </c>
      <c r="I17" s="7">
        <v>4.0000000000000002E-4</v>
      </c>
      <c r="J17" s="19">
        <v>1E-4</v>
      </c>
      <c r="K17" s="7">
        <v>4.0000000000000003E-5</v>
      </c>
      <c r="L17" s="8">
        <v>1.0000000000000001E-5</v>
      </c>
      <c r="M17" s="3">
        <v>1E-3</v>
      </c>
      <c r="N17" s="7">
        <v>4.0000000000000002E-4</v>
      </c>
      <c r="O17" s="19">
        <v>1E-4</v>
      </c>
      <c r="P17" s="7">
        <v>4.0000000000000003E-5</v>
      </c>
      <c r="Q17" s="8">
        <v>1.0000000000000001E-5</v>
      </c>
      <c r="T17" s="109" t="s">
        <v>10</v>
      </c>
      <c r="U17" s="3">
        <v>1E-3</v>
      </c>
      <c r="V17" s="7">
        <v>4.0000000000000002E-4</v>
      </c>
      <c r="W17" s="19">
        <v>1E-4</v>
      </c>
      <c r="X17" s="7">
        <v>4.0000000000000003E-5</v>
      </c>
      <c r="Y17" s="8">
        <v>1.0000000000000001E-5</v>
      </c>
      <c r="Z17" s="3">
        <v>1E-3</v>
      </c>
      <c r="AA17" s="7">
        <v>4.0000000000000002E-4</v>
      </c>
      <c r="AB17" s="19">
        <v>1E-4</v>
      </c>
      <c r="AC17" s="7">
        <v>4.0000000000000003E-5</v>
      </c>
      <c r="AD17" s="8">
        <v>1.0000000000000001E-5</v>
      </c>
      <c r="AE17" s="3">
        <v>1E-3</v>
      </c>
      <c r="AF17" s="7">
        <v>4.0000000000000002E-4</v>
      </c>
      <c r="AG17" s="19">
        <v>1E-4</v>
      </c>
      <c r="AH17" s="7">
        <v>4.0000000000000003E-5</v>
      </c>
      <c r="AI17" s="8">
        <v>1.0000000000000001E-5</v>
      </c>
    </row>
    <row r="18" spans="1:35" x14ac:dyDescent="0.25">
      <c r="A18" s="226" t="s">
        <v>42</v>
      </c>
      <c r="B18" s="110" t="s">
        <v>61</v>
      </c>
      <c r="C18" s="28">
        <v>0.86557924747466997</v>
      </c>
      <c r="D18" s="65">
        <v>0.952772736549377</v>
      </c>
      <c r="E18" s="65">
        <v>0.98610931634902899</v>
      </c>
      <c r="F18" s="65">
        <v>0.92000091075897195</v>
      </c>
      <c r="G18" s="65">
        <v>1.0865603685378999</v>
      </c>
      <c r="H18" s="28">
        <v>0.87189167737960804</v>
      </c>
      <c r="I18" s="65">
        <v>0.89458411931991499</v>
      </c>
      <c r="J18" s="65">
        <v>0.93376713991165095</v>
      </c>
      <c r="K18" s="65">
        <v>0.910441994667053</v>
      </c>
      <c r="L18" s="65">
        <v>1.2640867233276301</v>
      </c>
      <c r="M18" s="28">
        <v>0.97769600152969305</v>
      </c>
      <c r="N18" s="65">
        <v>1.0832941532135001</v>
      </c>
      <c r="O18" s="65">
        <v>1.0627036094665501</v>
      </c>
      <c r="P18" s="65">
        <v>0.77444875240325906</v>
      </c>
      <c r="Q18" s="61">
        <v>1.25498390197753</v>
      </c>
      <c r="S18" s="226" t="s">
        <v>42</v>
      </c>
      <c r="T18" s="110" t="s">
        <v>61</v>
      </c>
      <c r="U18" s="35">
        <v>0.474247276782989</v>
      </c>
      <c r="V18" s="36">
        <v>0.55301934480667103</v>
      </c>
      <c r="W18" s="36">
        <v>0.49323874711990301</v>
      </c>
      <c r="X18" s="36">
        <v>0.45705169439315702</v>
      </c>
      <c r="Y18" s="36">
        <v>0.51559269428253096</v>
      </c>
      <c r="Z18" s="35">
        <v>0.48991280794143599</v>
      </c>
      <c r="AA18" s="36">
        <v>0.48545131087303101</v>
      </c>
      <c r="AB18" s="36">
        <v>0.49292796850204401</v>
      </c>
      <c r="AC18" s="36">
        <v>0.47901380062103199</v>
      </c>
      <c r="AD18" s="31">
        <v>0.50690269470214799</v>
      </c>
      <c r="AE18" s="36">
        <v>0.50149834156036299</v>
      </c>
      <c r="AF18" s="36">
        <v>0.51298260688781705</v>
      </c>
      <c r="AG18" s="36">
        <v>0.437387764453887</v>
      </c>
      <c r="AH18" s="36">
        <v>0.46629491448402399</v>
      </c>
      <c r="AI18" s="31">
        <v>0.44790390133857699</v>
      </c>
    </row>
    <row r="19" spans="1:35" x14ac:dyDescent="0.25">
      <c r="A19" s="227"/>
      <c r="B19" s="110" t="s">
        <v>61</v>
      </c>
      <c r="C19" s="30">
        <v>0.868258297443389</v>
      </c>
      <c r="D19" s="26">
        <v>1.13300716876983</v>
      </c>
      <c r="E19" s="26">
        <v>0.87595295906066895</v>
      </c>
      <c r="F19" s="26">
        <v>1.0055561065673799</v>
      </c>
      <c r="G19" s="26">
        <v>1.3240830898284901</v>
      </c>
      <c r="H19" s="30">
        <v>0.95564854145050004</v>
      </c>
      <c r="I19" s="26">
        <v>0.99955993890762296</v>
      </c>
      <c r="J19" s="26">
        <v>1.01195120811462</v>
      </c>
      <c r="K19" s="26">
        <v>1.01132011413574</v>
      </c>
      <c r="L19" s="26">
        <v>1.22352218627929</v>
      </c>
      <c r="M19" s="30">
        <v>0.97451722621917702</v>
      </c>
      <c r="N19" s="26">
        <v>0.83687996864318803</v>
      </c>
      <c r="O19" s="26">
        <v>0.99403840303420998</v>
      </c>
      <c r="P19" s="26">
        <v>0.80293190479278498</v>
      </c>
      <c r="Q19" s="62">
        <v>1.2025353908538801</v>
      </c>
      <c r="S19" s="227"/>
      <c r="T19" s="110" t="s">
        <v>61</v>
      </c>
      <c r="U19" s="60">
        <v>0.50667542219161898</v>
      </c>
      <c r="V19" s="34">
        <v>0.49844583868980402</v>
      </c>
      <c r="W19" s="34">
        <v>0.49645119905471802</v>
      </c>
      <c r="X19" s="34">
        <v>0.479170262813568</v>
      </c>
      <c r="Y19" s="34">
        <v>0.49840426445007302</v>
      </c>
      <c r="Z19" s="60">
        <v>0.45049589872360202</v>
      </c>
      <c r="AA19" s="34">
        <v>0.47091063857078502</v>
      </c>
      <c r="AB19" s="34">
        <v>0.48502480983734098</v>
      </c>
      <c r="AC19" s="34">
        <v>0.436659276485443</v>
      </c>
      <c r="AD19" s="33">
        <v>0.49012580513954102</v>
      </c>
      <c r="AE19" s="34">
        <v>0.45516991615295399</v>
      </c>
      <c r="AF19" s="34">
        <v>0.45858362317085199</v>
      </c>
      <c r="AG19" s="34">
        <v>0.43591243028640703</v>
      </c>
      <c r="AH19" s="34">
        <v>0.48524177074432301</v>
      </c>
      <c r="AI19" s="33">
        <v>0.45454251766204801</v>
      </c>
    </row>
    <row r="20" spans="1:35" x14ac:dyDescent="0.25">
      <c r="A20" s="227"/>
      <c r="B20" s="110" t="s">
        <v>61</v>
      </c>
      <c r="C20" s="30">
        <v>1.0276632308959901</v>
      </c>
      <c r="D20" s="26">
        <v>0.81045848131179798</v>
      </c>
      <c r="E20" s="26">
        <v>1.2192201614379801</v>
      </c>
      <c r="F20" s="26">
        <v>1.17443788051605</v>
      </c>
      <c r="G20" s="26">
        <v>1.1700314283370901</v>
      </c>
      <c r="H20" s="30">
        <v>1.0907557010650599</v>
      </c>
      <c r="I20" s="26">
        <v>1.0058064460754299</v>
      </c>
      <c r="J20" s="26">
        <v>0.82825189828872603</v>
      </c>
      <c r="K20" s="26">
        <v>0.95186454057693404</v>
      </c>
      <c r="L20" s="26">
        <v>1.1467957496643</v>
      </c>
      <c r="M20" s="30">
        <v>0.91825795173644997</v>
      </c>
      <c r="N20" s="26">
        <v>0.82607877254485995</v>
      </c>
      <c r="O20" s="26">
        <v>0.81162595748901301</v>
      </c>
      <c r="P20" s="26">
        <v>0.89946901798248202</v>
      </c>
      <c r="Q20" s="62">
        <v>1.1551022529602</v>
      </c>
      <c r="S20" s="227"/>
      <c r="T20" s="110" t="s">
        <v>61</v>
      </c>
      <c r="U20" s="60">
        <v>0.47946816682815502</v>
      </c>
      <c r="V20" s="34">
        <v>0.47036775946617099</v>
      </c>
      <c r="W20" s="34">
        <v>0.47431302070617598</v>
      </c>
      <c r="X20" s="34">
        <v>0.47891414165496798</v>
      </c>
      <c r="Y20" s="34">
        <v>0.48736336827278098</v>
      </c>
      <c r="Z20" s="60">
        <v>0.48867955803871099</v>
      </c>
      <c r="AA20" s="34">
        <v>0.467007726430892</v>
      </c>
      <c r="AB20" s="34">
        <v>0.49507230520248402</v>
      </c>
      <c r="AC20" s="34">
        <v>0.46719655394554099</v>
      </c>
      <c r="AD20" s="33">
        <v>0.55701845884323098</v>
      </c>
      <c r="AE20" s="34">
        <v>0.49262702465057301</v>
      </c>
      <c r="AF20" s="34">
        <v>0.47347503900527899</v>
      </c>
      <c r="AG20" s="34">
        <v>0.48064452409744202</v>
      </c>
      <c r="AH20" s="34">
        <v>0.47652322053909302</v>
      </c>
      <c r="AI20" s="33">
        <v>0.45295464992523099</v>
      </c>
    </row>
    <row r="21" spans="1:35" x14ac:dyDescent="0.25">
      <c r="A21" s="227"/>
      <c r="B21" s="124" t="s">
        <v>62</v>
      </c>
      <c r="C21" s="30">
        <v>0.90602356195449796</v>
      </c>
      <c r="D21" s="26">
        <v>0.95750766992568903</v>
      </c>
      <c r="E21" s="26">
        <v>0.91446518898010198</v>
      </c>
      <c r="F21" s="26">
        <v>0.94034445285797097</v>
      </c>
      <c r="G21" s="26">
        <v>1.28660011291503</v>
      </c>
      <c r="H21" s="30">
        <v>0.82044315338134699</v>
      </c>
      <c r="I21" s="26">
        <v>0.79012310504913297</v>
      </c>
      <c r="J21" s="26">
        <v>0.803389191627502</v>
      </c>
      <c r="K21" s="26">
        <v>0.77893131971359197</v>
      </c>
      <c r="L21" s="26">
        <v>1.1521196365356401</v>
      </c>
      <c r="M21" s="30">
        <v>1.01721286773681</v>
      </c>
      <c r="N21" s="26">
        <v>0.81735372543334905</v>
      </c>
      <c r="O21" s="26">
        <v>0.877338826656341</v>
      </c>
      <c r="P21" s="26">
        <v>0.94361245632171598</v>
      </c>
      <c r="Q21" s="62">
        <v>1.1129119396209699</v>
      </c>
      <c r="S21" s="227"/>
      <c r="T21" s="124" t="s">
        <v>62</v>
      </c>
      <c r="U21" s="60">
        <v>0.57068532705306996</v>
      </c>
      <c r="V21" s="34">
        <v>0.51797747611999501</v>
      </c>
      <c r="W21" s="34">
        <v>0.51150870323181097</v>
      </c>
      <c r="X21" s="34">
        <v>0.499113708734512</v>
      </c>
      <c r="Y21" s="34">
        <v>0.52352833747863703</v>
      </c>
      <c r="Z21" s="60">
        <v>0.46589040756225503</v>
      </c>
      <c r="AA21" s="34">
        <v>0.465491652488708</v>
      </c>
      <c r="AB21" s="34">
        <v>0.48226922750473</v>
      </c>
      <c r="AC21" s="34">
        <v>0.50043183565139704</v>
      </c>
      <c r="AD21" s="33">
        <v>0.52551311254501298</v>
      </c>
      <c r="AE21" s="34">
        <v>0.49152797460556003</v>
      </c>
      <c r="AF21" s="34">
        <v>0.48606076836585999</v>
      </c>
      <c r="AG21" s="34">
        <v>0.44832646846771201</v>
      </c>
      <c r="AH21" s="34">
        <v>0.46934071183204601</v>
      </c>
      <c r="AI21" s="33">
        <v>0.50845545530319203</v>
      </c>
    </row>
    <row r="22" spans="1:35" x14ac:dyDescent="0.25">
      <c r="A22" s="227"/>
      <c r="B22" s="110" t="s">
        <v>62</v>
      </c>
      <c r="C22" s="30">
        <v>0.83061671257018999</v>
      </c>
      <c r="D22" s="26">
        <v>0.87440264225006104</v>
      </c>
      <c r="E22" s="26">
        <v>0.86014217138290405</v>
      </c>
      <c r="F22" s="26">
        <v>0.88469856977462702</v>
      </c>
      <c r="G22" s="26">
        <v>1.2393648624420099</v>
      </c>
      <c r="H22" s="30">
        <v>0.90400922298431396</v>
      </c>
      <c r="I22" s="26">
        <v>0.91518080234527599</v>
      </c>
      <c r="J22" s="26">
        <v>0.76612353324890103</v>
      </c>
      <c r="K22" s="26">
        <v>0.92627567052841198</v>
      </c>
      <c r="L22" s="26">
        <v>1.18534243106842</v>
      </c>
      <c r="M22" s="30">
        <v>0.75354182720184304</v>
      </c>
      <c r="N22" s="26">
        <v>0.86651408672332697</v>
      </c>
      <c r="O22" s="26">
        <v>0.816261887550354</v>
      </c>
      <c r="P22" s="26">
        <v>0.91689968109130804</v>
      </c>
      <c r="Q22" s="62">
        <v>1.07775247097015</v>
      </c>
      <c r="S22" s="227"/>
      <c r="T22" s="110" t="s">
        <v>62</v>
      </c>
      <c r="U22" s="60">
        <v>0.49809926748275701</v>
      </c>
      <c r="V22" s="34">
        <v>0.51791822910308805</v>
      </c>
      <c r="W22" s="34">
        <v>0.56846803426742498</v>
      </c>
      <c r="X22" s="34">
        <v>0.51116555929183904</v>
      </c>
      <c r="Y22" s="34">
        <v>0.48797118663787797</v>
      </c>
      <c r="Z22" s="60">
        <v>0.51544433832168501</v>
      </c>
      <c r="AA22" s="34">
        <v>0.49889999628067</v>
      </c>
      <c r="AB22" s="34">
        <v>0.47414720058441101</v>
      </c>
      <c r="AC22" s="34">
        <v>0.47986012697219799</v>
      </c>
      <c r="AD22" s="33">
        <v>0.50035834312438898</v>
      </c>
      <c r="AE22" s="34">
        <v>0.468308955430984</v>
      </c>
      <c r="AF22" s="34">
        <v>0.49869456887245101</v>
      </c>
      <c r="AG22" s="34">
        <v>0.50105297565460205</v>
      </c>
      <c r="AH22" s="34">
        <v>0.486593097448349</v>
      </c>
      <c r="AI22" s="33">
        <v>0.46819996833801197</v>
      </c>
    </row>
    <row r="23" spans="1:35" x14ac:dyDescent="0.25">
      <c r="A23" s="227"/>
      <c r="B23" s="112" t="s">
        <v>62</v>
      </c>
      <c r="C23" s="30">
        <v>0.93020474910735995</v>
      </c>
      <c r="D23" s="26">
        <v>0.81245577335357599</v>
      </c>
      <c r="E23" s="26">
        <v>0.86372756958007801</v>
      </c>
      <c r="F23" s="26">
        <v>0.97250115871429399</v>
      </c>
      <c r="G23" s="26">
        <v>1.3276180028915401</v>
      </c>
      <c r="H23" s="30">
        <v>1.0066457986831601</v>
      </c>
      <c r="I23" s="26">
        <v>0.79699504375457697</v>
      </c>
      <c r="J23" s="26">
        <v>0.87935936450958196</v>
      </c>
      <c r="K23" s="26">
        <v>0.78966104984283403</v>
      </c>
      <c r="L23" s="26">
        <v>1.1521681547164899</v>
      </c>
      <c r="M23" s="30">
        <v>0.84209060668945301</v>
      </c>
      <c r="N23" s="26">
        <v>0.89342713356018</v>
      </c>
      <c r="O23" s="26">
        <v>0.74582380056381203</v>
      </c>
      <c r="P23" s="26">
        <v>0.82757383584976196</v>
      </c>
      <c r="Q23" s="62">
        <v>1.1505222320556601</v>
      </c>
      <c r="S23" s="227"/>
      <c r="T23" s="112" t="s">
        <v>62</v>
      </c>
      <c r="U23" s="60">
        <v>0.49853968620300299</v>
      </c>
      <c r="V23" s="34">
        <v>0.50864809751510598</v>
      </c>
      <c r="W23" s="34">
        <v>0.52598851919174106</v>
      </c>
      <c r="X23" s="34">
        <v>0.52712690830230702</v>
      </c>
      <c r="Y23" s="34">
        <v>0.51611739397048895</v>
      </c>
      <c r="Z23" s="60">
        <v>0.47211301326751698</v>
      </c>
      <c r="AA23" s="34">
        <v>0.465846598148345</v>
      </c>
      <c r="AB23" s="34">
        <v>0.45488461852073597</v>
      </c>
      <c r="AC23" s="34">
        <v>0.51124787330627397</v>
      </c>
      <c r="AD23" s="33">
        <v>0.49956908822059598</v>
      </c>
      <c r="AE23" s="34">
        <v>0.48671042919158902</v>
      </c>
      <c r="AF23" s="34">
        <v>0.46456152200698803</v>
      </c>
      <c r="AG23" s="34">
        <v>0.46226584911346402</v>
      </c>
      <c r="AH23" s="34">
        <v>0.47440659999847401</v>
      </c>
      <c r="AI23" s="33">
        <v>0.47464722394943198</v>
      </c>
    </row>
    <row r="24" spans="1:35" x14ac:dyDescent="0.25">
      <c r="A24" s="227"/>
      <c r="B24" s="110" t="s">
        <v>63</v>
      </c>
      <c r="C24" s="30">
        <v>1.0882992744445801</v>
      </c>
      <c r="D24" s="26">
        <v>0.93881249427795399</v>
      </c>
      <c r="E24" s="26">
        <v>0.91901123523712103</v>
      </c>
      <c r="F24" s="26">
        <v>1.05816650390625</v>
      </c>
      <c r="G24" s="26">
        <v>1.39122486114501</v>
      </c>
      <c r="H24" s="30">
        <v>0.86920541524886996</v>
      </c>
      <c r="I24" s="26">
        <v>0.90744698047637895</v>
      </c>
      <c r="J24" s="26">
        <v>0.92855405807495095</v>
      </c>
      <c r="K24" s="26">
        <v>0.91716396808624201</v>
      </c>
      <c r="L24" s="26">
        <v>1.14896976947784</v>
      </c>
      <c r="M24" s="30">
        <v>0.93713831901550204</v>
      </c>
      <c r="N24" s="26">
        <v>0.88244962692260698</v>
      </c>
      <c r="O24" s="26">
        <v>0.82411754131317105</v>
      </c>
      <c r="P24" s="26">
        <v>0.85514092445373502</v>
      </c>
      <c r="Q24" s="62">
        <v>1.2129367589950499</v>
      </c>
      <c r="S24" s="227"/>
      <c r="T24" s="110" t="s">
        <v>63</v>
      </c>
      <c r="U24" s="60">
        <v>0.53239524364471402</v>
      </c>
      <c r="V24" s="34">
        <v>0.55685663223266602</v>
      </c>
      <c r="W24" s="34">
        <v>0.54566198587417603</v>
      </c>
      <c r="X24" s="34">
        <v>0.54666751623153598</v>
      </c>
      <c r="Y24" s="34">
        <v>0.58264827728271396</v>
      </c>
      <c r="Z24" s="60">
        <v>0.53459918498992898</v>
      </c>
      <c r="AA24" s="34">
        <v>0.554482161998748</v>
      </c>
      <c r="AB24" s="34">
        <v>0.58772718906402499</v>
      </c>
      <c r="AC24" s="34">
        <v>0.54923629760742099</v>
      </c>
      <c r="AD24" s="33">
        <v>0.62342280149459794</v>
      </c>
      <c r="AE24" s="34">
        <v>0.51786226034164395</v>
      </c>
      <c r="AF24" s="34">
        <v>0.54096722602844205</v>
      </c>
      <c r="AG24" s="34">
        <v>0.53561818599700906</v>
      </c>
      <c r="AH24" s="34">
        <v>0.51001352071761996</v>
      </c>
      <c r="AI24" s="33">
        <v>0.59147489070892301</v>
      </c>
    </row>
    <row r="25" spans="1:35" x14ac:dyDescent="0.25">
      <c r="A25" s="227"/>
      <c r="B25" s="110" t="s">
        <v>63</v>
      </c>
      <c r="C25" s="30">
        <v>1.02926421165466</v>
      </c>
      <c r="D25" s="26">
        <v>0.84647858142852705</v>
      </c>
      <c r="E25" s="26">
        <v>0.95285773277282704</v>
      </c>
      <c r="F25" s="26">
        <v>1.0543181896209699</v>
      </c>
      <c r="G25" s="26">
        <v>1.3564151525497401</v>
      </c>
      <c r="H25" s="30">
        <v>0.99942994117736805</v>
      </c>
      <c r="I25" s="26">
        <v>0.75753444433212203</v>
      </c>
      <c r="J25" s="26">
        <v>0.92585158348083496</v>
      </c>
      <c r="K25" s="26">
        <v>1.0897741317748999</v>
      </c>
      <c r="L25" s="26">
        <v>1.1804230213165201</v>
      </c>
      <c r="M25" s="30">
        <v>0.89242875576019198</v>
      </c>
      <c r="N25" s="26">
        <v>0.92215275764465299</v>
      </c>
      <c r="O25" s="26">
        <v>0.82233154773712103</v>
      </c>
      <c r="P25" s="26">
        <v>0.95981991291046098</v>
      </c>
      <c r="Q25" s="62">
        <v>1.15263235569</v>
      </c>
      <c r="S25" s="227"/>
      <c r="T25" s="110" t="s">
        <v>63</v>
      </c>
      <c r="U25" s="60">
        <v>0.56574785709381104</v>
      </c>
      <c r="V25" s="34">
        <v>0.62061291933059604</v>
      </c>
      <c r="W25" s="34">
        <v>0.61682271957397405</v>
      </c>
      <c r="X25" s="34">
        <v>0.57185071706771795</v>
      </c>
      <c r="Y25" s="34">
        <v>0.60148131847381503</v>
      </c>
      <c r="Z25" s="60">
        <v>0.57438433170318604</v>
      </c>
      <c r="AA25" s="34">
        <v>0.54990780353546098</v>
      </c>
      <c r="AB25" s="34">
        <v>0.56953936815261796</v>
      </c>
      <c r="AC25" s="34">
        <v>0.59763544797897294</v>
      </c>
      <c r="AD25" s="33">
        <v>0.61640357971191395</v>
      </c>
      <c r="AE25" s="34">
        <v>0.54501295089721602</v>
      </c>
      <c r="AF25" s="34">
        <v>0.52938324213027899</v>
      </c>
      <c r="AG25" s="34">
        <v>0.55950063467025701</v>
      </c>
      <c r="AH25" s="34">
        <v>0.529349565505981</v>
      </c>
      <c r="AI25" s="33">
        <v>0.55041533708572299</v>
      </c>
    </row>
    <row r="26" spans="1:35" x14ac:dyDescent="0.25">
      <c r="A26" s="228"/>
      <c r="B26" s="112" t="s">
        <v>63</v>
      </c>
      <c r="C26" s="27">
        <v>0.98722231388091997</v>
      </c>
      <c r="D26" s="63">
        <v>0.98786431550979603</v>
      </c>
      <c r="E26" s="63">
        <v>0.92810976505279497</v>
      </c>
      <c r="F26" s="63">
        <v>1.02313351631164</v>
      </c>
      <c r="G26" s="63">
        <v>1.38868296146392</v>
      </c>
      <c r="H26" s="27">
        <v>0.97342681884765603</v>
      </c>
      <c r="I26" s="63">
        <v>0.96530324220657304</v>
      </c>
      <c r="J26" s="63">
        <v>0.907481908798217</v>
      </c>
      <c r="K26" s="63">
        <v>0.86155813932418801</v>
      </c>
      <c r="L26" s="63">
        <v>1.3274074792861901</v>
      </c>
      <c r="M26" s="27">
        <v>0.82403028011321999</v>
      </c>
      <c r="N26" s="63">
        <v>0.90840238332748402</v>
      </c>
      <c r="O26" s="63">
        <v>0.79108870029449396</v>
      </c>
      <c r="P26" s="63">
        <v>0.94249022006988503</v>
      </c>
      <c r="Q26" s="64">
        <v>1.1031403541564899</v>
      </c>
      <c r="S26" s="228"/>
      <c r="T26" s="112" t="s">
        <v>63</v>
      </c>
      <c r="U26" s="38">
        <v>0.56423896551132202</v>
      </c>
      <c r="V26" s="37">
        <v>0.54661208391189497</v>
      </c>
      <c r="W26" s="37">
        <v>0.53209644556045499</v>
      </c>
      <c r="X26" s="37">
        <v>0.54859727621078402</v>
      </c>
      <c r="Y26" s="37">
        <v>0.52908939123153598</v>
      </c>
      <c r="Z26" s="38">
        <v>0.58739012479782104</v>
      </c>
      <c r="AA26" s="37">
        <v>0.54123556613922097</v>
      </c>
      <c r="AB26" s="37">
        <v>0.58190959692001298</v>
      </c>
      <c r="AC26" s="37">
        <v>0.63269841670989901</v>
      </c>
      <c r="AD26" s="32">
        <v>0.60554569959640503</v>
      </c>
      <c r="AE26" s="37">
        <v>0.51700830459594704</v>
      </c>
      <c r="AF26" s="37">
        <v>0.50140494108199996</v>
      </c>
      <c r="AG26" s="37">
        <v>0.51338672637939398</v>
      </c>
      <c r="AH26" s="37">
        <v>0.54210257530212402</v>
      </c>
      <c r="AI26" s="32">
        <v>0.54327297210693304</v>
      </c>
    </row>
    <row r="27" spans="1:35" x14ac:dyDescent="0.25">
      <c r="B27" s="105" t="s">
        <v>11</v>
      </c>
      <c r="C27" s="28">
        <f t="shared" ref="C27" si="0">AVERAGE(C18:C26)</f>
        <v>0.94812573326958416</v>
      </c>
      <c r="D27" s="65">
        <f>AVERAGE(D18:D26)</f>
        <v>0.92375109593073412</v>
      </c>
      <c r="E27" s="65">
        <f t="shared" ref="E27:Q27" si="1">AVERAGE(E18:E26)</f>
        <v>0.94662178887261161</v>
      </c>
      <c r="F27" s="65">
        <f t="shared" si="1"/>
        <v>1.0036841432253505</v>
      </c>
      <c r="G27" s="65">
        <f t="shared" si="1"/>
        <v>1.2856200933456368</v>
      </c>
      <c r="H27" s="28">
        <f t="shared" si="1"/>
        <v>0.94349514113532029</v>
      </c>
      <c r="I27" s="65">
        <f t="shared" si="1"/>
        <v>0.89250379138522518</v>
      </c>
      <c r="J27" s="65">
        <f t="shared" si="1"/>
        <v>0.887192209561665</v>
      </c>
      <c r="K27" s="65">
        <f t="shared" si="1"/>
        <v>0.91522121429443282</v>
      </c>
      <c r="L27" s="65">
        <f t="shared" si="1"/>
        <v>1.1978705724080356</v>
      </c>
      <c r="M27" s="28">
        <f t="shared" si="1"/>
        <v>0.90410153733359344</v>
      </c>
      <c r="N27" s="65">
        <f t="shared" si="1"/>
        <v>0.89295028977923863</v>
      </c>
      <c r="O27" s="65">
        <f t="shared" si="1"/>
        <v>0.86059225267834072</v>
      </c>
      <c r="P27" s="65">
        <f t="shared" si="1"/>
        <v>0.8802651895417104</v>
      </c>
      <c r="Q27" s="61">
        <f t="shared" si="1"/>
        <v>1.1580575174755479</v>
      </c>
      <c r="T27" s="105" t="s">
        <v>11</v>
      </c>
      <c r="U27" s="35">
        <f t="shared" ref="U27" si="2">AVERAGE(U18:U26)</f>
        <v>0.52112191253238227</v>
      </c>
      <c r="V27" s="36">
        <f>AVERAGE(V18:V26)</f>
        <v>0.53227315346399917</v>
      </c>
      <c r="W27" s="36">
        <f t="shared" ref="W27" si="3">AVERAGE(W18:W26)</f>
        <v>0.52939437495337549</v>
      </c>
      <c r="X27" s="36">
        <f t="shared" ref="X27" si="4">AVERAGE(X18:X26)</f>
        <v>0.51329530941115431</v>
      </c>
      <c r="Y27" s="36">
        <f t="shared" ref="Y27" si="5">AVERAGE(Y18:Y26)</f>
        <v>0.52691069245338384</v>
      </c>
      <c r="Z27" s="35">
        <f t="shared" ref="Z27" si="6">AVERAGE(Z18:Z26)</f>
        <v>0.50876774059401575</v>
      </c>
      <c r="AA27" s="36">
        <f t="shared" ref="AA27" si="7">AVERAGE(AA18:AA26)</f>
        <v>0.49991482827398454</v>
      </c>
      <c r="AB27" s="36">
        <f t="shared" ref="AB27" si="8">AVERAGE(AB18:AB26)</f>
        <v>0.51372247603204479</v>
      </c>
      <c r="AC27" s="36">
        <f t="shared" ref="AC27" si="9">AVERAGE(AC18:AC26)</f>
        <v>0.51710884769757526</v>
      </c>
      <c r="AD27" s="36">
        <f t="shared" ref="AD27" si="10">AVERAGE(AD18:AD26)</f>
        <v>0.54720662037531498</v>
      </c>
      <c r="AE27" s="35">
        <f t="shared" ref="AE27" si="11">AVERAGE(AE18:AE26)</f>
        <v>0.49730290638075886</v>
      </c>
      <c r="AF27" s="36">
        <f t="shared" ref="AF27" si="12">AVERAGE(AF18:AF26)</f>
        <v>0.49623483750555203</v>
      </c>
      <c r="AG27" s="36">
        <f t="shared" ref="AG27" si="13">AVERAGE(AG18:AG26)</f>
        <v>0.4860106176800193</v>
      </c>
      <c r="AH27" s="36">
        <f t="shared" ref="AH27" si="14">AVERAGE(AH18:AH26)</f>
        <v>0.49331844184133711</v>
      </c>
      <c r="AI27" s="31">
        <f t="shared" ref="AI27" si="15">AVERAGE(AI18:AI26)</f>
        <v>0.49909632404645227</v>
      </c>
    </row>
    <row r="28" spans="1:35" x14ac:dyDescent="0.25">
      <c r="B28" s="109" t="s">
        <v>12</v>
      </c>
      <c r="C28" s="27">
        <f t="shared" ref="C28:D28" si="16">SQRT(AVERAGE(VAR(C21:C23),VAR(C18:C20),VAR(C24:C26)))</f>
        <v>6.8046650391403923E-2</v>
      </c>
      <c r="D28" s="63">
        <f t="shared" si="16"/>
        <v>0.11042366013141093</v>
      </c>
      <c r="E28" s="63">
        <f t="shared" ref="E28:Q28" si="17">SQRT(AVERAGE(VAR(E21:E23),VAR(E18:E20),VAR(E24:E26)))</f>
        <v>0.10319518810569744</v>
      </c>
      <c r="F28" s="63">
        <f t="shared" si="17"/>
        <v>7.9802998040746267E-2</v>
      </c>
      <c r="G28" s="63">
        <f t="shared" si="17"/>
        <v>7.4936275485213699E-2</v>
      </c>
      <c r="H28" s="27">
        <f t="shared" si="17"/>
        <v>9.2453077585831753E-2</v>
      </c>
      <c r="I28" s="63">
        <f t="shared" si="17"/>
        <v>8.2351840407099003E-2</v>
      </c>
      <c r="J28" s="63">
        <f t="shared" si="17"/>
        <v>6.3141369121405166E-2</v>
      </c>
      <c r="K28" s="63">
        <f t="shared" si="17"/>
        <v>8.8470033516175009E-2</v>
      </c>
      <c r="L28" s="63">
        <f t="shared" si="17"/>
        <v>6.5797519162976922E-2</v>
      </c>
      <c r="M28" s="27">
        <f t="shared" si="17"/>
        <v>8.6348752677901125E-2</v>
      </c>
      <c r="N28" s="63">
        <f t="shared" si="17"/>
        <v>8.7674759395595825E-2</v>
      </c>
      <c r="O28" s="63">
        <f t="shared" si="17"/>
        <v>8.4684882060279035E-2</v>
      </c>
      <c r="P28" s="63">
        <f t="shared" si="17"/>
        <v>6.0921771218467605E-2</v>
      </c>
      <c r="Q28" s="64">
        <f t="shared" si="17"/>
        <v>4.7763644327776904E-2</v>
      </c>
      <c r="T28" s="109" t="s">
        <v>12</v>
      </c>
      <c r="U28" s="38">
        <f t="shared" ref="U28:AI28" si="18">SQRT(AVERAGE(VAR(U21:U23),VAR(U18:U20),VAR(U24:U26)))</f>
        <v>2.8305571456076744E-2</v>
      </c>
      <c r="V28" s="37">
        <f t="shared" si="18"/>
        <v>3.3678913098201001E-2</v>
      </c>
      <c r="W28" s="37">
        <f t="shared" si="18"/>
        <v>3.2096691577989646E-2</v>
      </c>
      <c r="X28" s="37">
        <f t="shared" si="18"/>
        <v>1.3602807044926184E-2</v>
      </c>
      <c r="Y28" s="37">
        <f t="shared" si="18"/>
        <v>2.5592435131924562E-2</v>
      </c>
      <c r="Z28" s="38">
        <f t="shared" si="18"/>
        <v>2.5738011191342058E-2</v>
      </c>
      <c r="AA28" s="37">
        <f t="shared" si="18"/>
        <v>1.3011117018742887E-2</v>
      </c>
      <c r="AB28" s="37">
        <f t="shared" si="18"/>
        <v>1.0199687429182754E-2</v>
      </c>
      <c r="AC28" s="37">
        <f t="shared" si="18"/>
        <v>2.8799368911751326E-2</v>
      </c>
      <c r="AD28" s="37">
        <f t="shared" si="18"/>
        <v>2.2436221349183289E-2</v>
      </c>
      <c r="AE28" s="38">
        <f t="shared" si="18"/>
        <v>1.8335081016353814E-2</v>
      </c>
      <c r="AF28" s="37">
        <f t="shared" si="18"/>
        <v>2.2374210619508169E-2</v>
      </c>
      <c r="AG28" s="37">
        <f t="shared" si="18"/>
        <v>2.532479883646983E-2</v>
      </c>
      <c r="AH28" s="37">
        <f t="shared" si="18"/>
        <v>1.1966765988666738E-2</v>
      </c>
      <c r="AI28" s="32">
        <f t="shared" si="18"/>
        <v>1.9632025611594082E-2</v>
      </c>
    </row>
    <row r="29" spans="1:35" x14ac:dyDescent="0.25">
      <c r="A29" s="14"/>
      <c r="B29" s="14"/>
      <c r="C29" s="14"/>
      <c r="D29" s="14"/>
      <c r="E29" s="115"/>
      <c r="S29" s="14"/>
      <c r="T29" s="14"/>
      <c r="U29" s="14"/>
      <c r="V29" s="14"/>
      <c r="W29" s="115"/>
    </row>
    <row r="31" spans="1:35" x14ac:dyDescent="0.25">
      <c r="B31" s="122"/>
      <c r="C31" s="24"/>
      <c r="D31" s="24"/>
      <c r="E31" s="24"/>
      <c r="F31" s="25"/>
      <c r="T31" s="122"/>
      <c r="U31" s="24"/>
      <c r="V31" s="24"/>
      <c r="W31" s="24"/>
      <c r="X31" s="25"/>
    </row>
    <row r="32" spans="1:35" x14ac:dyDescent="0.25">
      <c r="B32" s="123" t="s">
        <v>10</v>
      </c>
      <c r="C32" s="19">
        <v>0.5</v>
      </c>
      <c r="D32" s="19">
        <v>0.05</v>
      </c>
      <c r="E32" s="19">
        <v>5.0000000000000001E-3</v>
      </c>
      <c r="F32" s="20">
        <v>5.0000000000000001E-4</v>
      </c>
      <c r="T32" s="123" t="s">
        <v>10</v>
      </c>
      <c r="U32" s="19">
        <v>0.5</v>
      </c>
      <c r="V32" s="19">
        <v>0.05</v>
      </c>
      <c r="W32" s="19">
        <v>5.0000000000000001E-3</v>
      </c>
      <c r="X32" s="20">
        <v>5.0000000000000001E-4</v>
      </c>
    </row>
    <row r="33" spans="1:35" x14ac:dyDescent="0.25">
      <c r="A33" s="225" t="s">
        <v>0</v>
      </c>
      <c r="B33" s="110" t="s">
        <v>61</v>
      </c>
      <c r="C33" s="28">
        <v>4.4715685844421298</v>
      </c>
      <c r="D33" s="65">
        <v>4.4908452033996502</v>
      </c>
      <c r="E33" s="65">
        <v>1.60568571090698</v>
      </c>
      <c r="F33" s="61">
        <v>1.3086024522781301</v>
      </c>
      <c r="S33" s="225" t="s">
        <v>0</v>
      </c>
      <c r="T33" s="110" t="s">
        <v>61</v>
      </c>
      <c r="U33" s="35">
        <v>2.0229399204254102</v>
      </c>
      <c r="V33" s="36">
        <v>1.0093860626220701</v>
      </c>
      <c r="W33" s="36">
        <v>0.64975988864898604</v>
      </c>
      <c r="X33" s="31">
        <v>0.67682230472564697</v>
      </c>
    </row>
    <row r="34" spans="1:35" x14ac:dyDescent="0.25">
      <c r="A34" s="208"/>
      <c r="B34" s="110" t="s">
        <v>61</v>
      </c>
      <c r="C34" s="30">
        <v>4.4722366333007804</v>
      </c>
      <c r="D34" s="26">
        <v>4.4988808631896902</v>
      </c>
      <c r="E34" s="26">
        <v>1.48191165924072</v>
      </c>
      <c r="F34" s="62">
        <v>1.52723217010498</v>
      </c>
      <c r="S34" s="208"/>
      <c r="T34" s="110" t="s">
        <v>61</v>
      </c>
      <c r="U34" s="60">
        <v>1.7295670509338299</v>
      </c>
      <c r="V34" s="34">
        <v>1.0216324329376201</v>
      </c>
      <c r="W34" s="34">
        <v>0.62625008821487405</v>
      </c>
      <c r="X34" s="33">
        <v>0.68284088373184204</v>
      </c>
    </row>
    <row r="35" spans="1:35" x14ac:dyDescent="0.25">
      <c r="A35" s="208"/>
      <c r="B35" s="110" t="s">
        <v>61</v>
      </c>
      <c r="C35" s="30">
        <v>4.50408935546875</v>
      </c>
      <c r="D35" s="26">
        <v>4.4696512222290004</v>
      </c>
      <c r="E35" s="26">
        <v>1.6917543411254801</v>
      </c>
      <c r="F35" s="62">
        <v>1.4147983789443901</v>
      </c>
      <c r="S35" s="208"/>
      <c r="T35" s="110" t="s">
        <v>61</v>
      </c>
      <c r="U35" s="60">
        <v>1.7180650234222401</v>
      </c>
      <c r="V35" s="34">
        <v>0.81056034564971902</v>
      </c>
      <c r="W35" s="34">
        <v>0.57558321952819802</v>
      </c>
      <c r="X35" s="33">
        <v>0.74000674486160201</v>
      </c>
    </row>
    <row r="36" spans="1:35" x14ac:dyDescent="0.25">
      <c r="A36" s="208"/>
      <c r="B36" s="124" t="s">
        <v>62</v>
      </c>
      <c r="C36" s="30">
        <v>4.0725297927856401</v>
      </c>
      <c r="D36" s="26">
        <v>4.1546216011047301</v>
      </c>
      <c r="E36" s="26">
        <v>1.55809378623962</v>
      </c>
      <c r="F36" s="62">
        <v>1.51660120487213</v>
      </c>
      <c r="S36" s="208"/>
      <c r="T36" s="124" t="s">
        <v>62</v>
      </c>
      <c r="U36" s="60">
        <v>1.91784083843231</v>
      </c>
      <c r="V36" s="34">
        <v>0.96085631847381603</v>
      </c>
      <c r="W36" s="34">
        <v>0.73998880386352495</v>
      </c>
      <c r="X36" s="33">
        <v>0.72478669881820601</v>
      </c>
    </row>
    <row r="37" spans="1:35" x14ac:dyDescent="0.25">
      <c r="A37" s="208"/>
      <c r="B37" s="110" t="s">
        <v>62</v>
      </c>
      <c r="C37" s="30">
        <v>4.0555052757263104</v>
      </c>
      <c r="D37" s="26">
        <v>2.3086171150207502</v>
      </c>
      <c r="E37" s="26">
        <v>1.6073291301727199</v>
      </c>
      <c r="F37" s="62">
        <v>1.2288577556610101</v>
      </c>
      <c r="S37" s="208"/>
      <c r="T37" s="110" t="s">
        <v>62</v>
      </c>
      <c r="U37" s="60">
        <v>2.13635206222534</v>
      </c>
      <c r="V37" s="34">
        <v>1.1836951971053999</v>
      </c>
      <c r="W37" s="34">
        <v>0.71340358257293701</v>
      </c>
      <c r="X37" s="33">
        <v>0.83403176069259599</v>
      </c>
    </row>
    <row r="38" spans="1:35" x14ac:dyDescent="0.25">
      <c r="A38" s="208"/>
      <c r="B38" s="112" t="s">
        <v>62</v>
      </c>
      <c r="C38" s="30">
        <v>4.0614504814147896</v>
      </c>
      <c r="D38" s="26">
        <v>2.2583105564117401</v>
      </c>
      <c r="E38" s="26">
        <v>1.47172939777374</v>
      </c>
      <c r="F38" s="62">
        <v>1.33687400817871</v>
      </c>
      <c r="S38" s="208"/>
      <c r="T38" s="112" t="s">
        <v>62</v>
      </c>
      <c r="U38" s="60">
        <v>2.1386365890502899</v>
      </c>
      <c r="V38" s="34">
        <v>0.89834016561508101</v>
      </c>
      <c r="W38" s="34">
        <v>0.70979219675063998</v>
      </c>
      <c r="X38" s="33">
        <v>0.74306946992874101</v>
      </c>
    </row>
    <row r="39" spans="1:35" x14ac:dyDescent="0.25">
      <c r="A39" s="208"/>
      <c r="B39" s="110" t="s">
        <v>63</v>
      </c>
      <c r="C39" s="30">
        <v>3.6993751525878902</v>
      </c>
      <c r="D39" s="26">
        <v>3.6947681903839098</v>
      </c>
      <c r="E39" s="26">
        <v>1.1641471385955799</v>
      </c>
      <c r="F39" s="62">
        <v>1.20509374141693</v>
      </c>
      <c r="S39" s="208"/>
      <c r="T39" s="110" t="s">
        <v>63</v>
      </c>
      <c r="U39" s="60">
        <v>2.2738044261932302</v>
      </c>
      <c r="V39" s="34">
        <v>0.86105775833129805</v>
      </c>
      <c r="W39" s="34">
        <v>0.73151129484176602</v>
      </c>
      <c r="X39" s="33">
        <v>0.78141945600509599</v>
      </c>
    </row>
    <row r="40" spans="1:35" x14ac:dyDescent="0.25">
      <c r="A40" s="208"/>
      <c r="B40" s="110" t="s">
        <v>63</v>
      </c>
      <c r="C40" s="30">
        <v>3.6946120262146001</v>
      </c>
      <c r="D40" s="26">
        <v>2.21398425102233</v>
      </c>
      <c r="E40" s="26">
        <v>1.5169217586517301</v>
      </c>
      <c r="F40" s="62">
        <v>1.1750640869140601</v>
      </c>
      <c r="S40" s="208"/>
      <c r="T40" s="110" t="s">
        <v>63</v>
      </c>
      <c r="U40" s="60">
        <v>1.6894963979721001</v>
      </c>
      <c r="V40" s="34">
        <v>0.81089818477630604</v>
      </c>
      <c r="W40" s="34">
        <v>0.77170896530151301</v>
      </c>
      <c r="X40" s="33">
        <v>0.74676829576492298</v>
      </c>
    </row>
    <row r="41" spans="1:35" x14ac:dyDescent="0.25">
      <c r="A41" s="209"/>
      <c r="B41" s="112" t="s">
        <v>63</v>
      </c>
      <c r="C41" s="27">
        <v>3.6840755939483598</v>
      </c>
      <c r="D41" s="63">
        <v>3.20634841918945</v>
      </c>
      <c r="E41" s="63">
        <v>1.4291574954986499</v>
      </c>
      <c r="F41" s="64">
        <v>1.53075730800628</v>
      </c>
      <c r="S41" s="209"/>
      <c r="T41" s="112" t="s">
        <v>63</v>
      </c>
      <c r="U41" s="38">
        <v>1.5793311595916699</v>
      </c>
      <c r="V41" s="37">
        <v>0.97378349304199197</v>
      </c>
      <c r="W41" s="37">
        <v>0.74228942394256503</v>
      </c>
      <c r="X41" s="32">
        <v>0.75549119710922197</v>
      </c>
    </row>
    <row r="42" spans="1:35" x14ac:dyDescent="0.25">
      <c r="B42" s="89" t="s">
        <v>11</v>
      </c>
      <c r="C42" s="119">
        <f>AVERAGE(C33:C41)</f>
        <v>4.0794936550988048</v>
      </c>
      <c r="D42" s="119">
        <f>AVERAGE(D33:D41)</f>
        <v>3.4773363802168054</v>
      </c>
      <c r="E42" s="119">
        <f>AVERAGE(E33:E41)</f>
        <v>1.5029700464672464</v>
      </c>
      <c r="F42" s="117">
        <f>AVERAGE(F33:F41)</f>
        <v>1.3604312340418465</v>
      </c>
      <c r="T42" s="89" t="s">
        <v>11</v>
      </c>
      <c r="U42" s="99">
        <f>AVERAGE(U33:U41)</f>
        <v>1.9117814964718245</v>
      </c>
      <c r="V42" s="99">
        <f>AVERAGE(V33:V41)</f>
        <v>0.94780110650592242</v>
      </c>
      <c r="W42" s="99">
        <f>AVERAGE(W33:W41)</f>
        <v>0.69558749596277825</v>
      </c>
      <c r="X42" s="102">
        <f>AVERAGE(X33:X41)</f>
        <v>0.74280409018198612</v>
      </c>
    </row>
    <row r="43" spans="1:35" x14ac:dyDescent="0.25">
      <c r="B43" s="90" t="s">
        <v>12</v>
      </c>
      <c r="C43" s="84">
        <f>SQRT(AVERAGE(VAR(C36:C38),VAR(C33:C35),VAR(C39:C41)))</f>
        <v>1.2667442545317788E-2</v>
      </c>
      <c r="D43" s="84">
        <f>SQRT(AVERAGE(VAR(D36:D38),VAR(D33:D35),VAR(D39:D41)))</f>
        <v>0.76098213621570654</v>
      </c>
      <c r="E43" s="84">
        <f>SQRT(AVERAGE(VAR(E36:E38),VAR(E33:E35),VAR(E39:E41)))</f>
        <v>0.12854203331910671</v>
      </c>
      <c r="F43" s="85">
        <f>SQRT(AVERAGE(VAR(F36:F38),VAR(F33:F35),VAR(F39:F41)))</f>
        <v>0.15491211857043882</v>
      </c>
      <c r="T43" s="90" t="s">
        <v>12</v>
      </c>
      <c r="U43" s="81">
        <f>SQRT(AVERAGE(VAR(U36:U38),VAR(U33:U35),VAR(U39:U41)))</f>
        <v>0.24849515388812857</v>
      </c>
      <c r="V43" s="81">
        <f>SQRT(AVERAGE(VAR(V36:V38),VAR(V33:V35),VAR(V39:V41)))</f>
        <v>0.12041149176343402</v>
      </c>
      <c r="W43" s="81">
        <f>SQRT(AVERAGE(VAR(W36:W38),VAR(W33:W35),VAR(W39:W41)))</f>
        <v>2.6719948760399993E-2</v>
      </c>
      <c r="X43" s="82">
        <f>SQRT(AVERAGE(VAR(X36:X38),VAR(X33:X35),VAR(X39:X41)))</f>
        <v>4.0680585442434948E-2</v>
      </c>
    </row>
    <row r="44" spans="1:35" x14ac:dyDescent="0.25">
      <c r="F44" s="12"/>
    </row>
    <row r="45" spans="1:35" x14ac:dyDescent="0.25">
      <c r="F45" s="12"/>
    </row>
    <row r="46" spans="1:35" ht="21" x14ac:dyDescent="0.4">
      <c r="B46" s="21" t="s">
        <v>184</v>
      </c>
      <c r="T46" s="21" t="s">
        <v>185</v>
      </c>
    </row>
    <row r="47" spans="1:35" ht="17.399999999999999" x14ac:dyDescent="0.3">
      <c r="B47" s="177" t="s">
        <v>204</v>
      </c>
      <c r="T47" s="177" t="s">
        <v>204</v>
      </c>
    </row>
    <row r="48" spans="1:35" x14ac:dyDescent="0.25">
      <c r="B48" s="122" t="s">
        <v>58</v>
      </c>
      <c r="C48" s="229" t="s">
        <v>46</v>
      </c>
      <c r="D48" s="230"/>
      <c r="E48" s="230"/>
      <c r="F48" s="230"/>
      <c r="G48" s="231"/>
      <c r="H48" s="229" t="s">
        <v>24</v>
      </c>
      <c r="I48" s="230"/>
      <c r="J48" s="230"/>
      <c r="K48" s="230"/>
      <c r="L48" s="231"/>
      <c r="M48" s="229" t="s">
        <v>66</v>
      </c>
      <c r="N48" s="230"/>
      <c r="O48" s="230"/>
      <c r="P48" s="230"/>
      <c r="Q48" s="231"/>
      <c r="T48" s="122" t="s">
        <v>58</v>
      </c>
      <c r="U48" s="229" t="s">
        <v>46</v>
      </c>
      <c r="V48" s="230"/>
      <c r="W48" s="230"/>
      <c r="X48" s="230"/>
      <c r="Y48" s="231"/>
      <c r="Z48" s="229" t="s">
        <v>24</v>
      </c>
      <c r="AA48" s="230"/>
      <c r="AB48" s="230"/>
      <c r="AC48" s="230"/>
      <c r="AD48" s="231"/>
      <c r="AE48" s="229" t="s">
        <v>66</v>
      </c>
      <c r="AF48" s="230"/>
      <c r="AG48" s="230"/>
      <c r="AH48" s="230"/>
      <c r="AI48" s="231"/>
    </row>
    <row r="49" spans="1:35" x14ac:dyDescent="0.25">
      <c r="B49" s="109" t="s">
        <v>10</v>
      </c>
      <c r="C49" s="3">
        <v>1E-3</v>
      </c>
      <c r="D49" s="7">
        <v>4.0000000000000002E-4</v>
      </c>
      <c r="E49" s="19">
        <v>1E-4</v>
      </c>
      <c r="F49" s="7">
        <v>4.0000000000000003E-5</v>
      </c>
      <c r="G49" s="8">
        <v>1.0000000000000001E-5</v>
      </c>
      <c r="H49" s="3">
        <v>1E-3</v>
      </c>
      <c r="I49" s="7">
        <v>4.0000000000000002E-4</v>
      </c>
      <c r="J49" s="19">
        <v>1E-4</v>
      </c>
      <c r="K49" s="7">
        <v>4.0000000000000003E-5</v>
      </c>
      <c r="L49" s="8">
        <v>1.0000000000000001E-5</v>
      </c>
      <c r="M49" s="3">
        <v>1E-3</v>
      </c>
      <c r="N49" s="7">
        <v>4.0000000000000002E-4</v>
      </c>
      <c r="O49" s="19">
        <v>1E-4</v>
      </c>
      <c r="P49" s="7">
        <v>4.0000000000000003E-5</v>
      </c>
      <c r="Q49" s="8">
        <v>1.0000000000000001E-5</v>
      </c>
      <c r="T49" s="109" t="s">
        <v>10</v>
      </c>
      <c r="U49" s="3">
        <v>1E-3</v>
      </c>
      <c r="V49" s="7">
        <v>4.0000000000000002E-4</v>
      </c>
      <c r="W49" s="19">
        <v>1E-4</v>
      </c>
      <c r="X49" s="7">
        <v>4.0000000000000003E-5</v>
      </c>
      <c r="Y49" s="8">
        <v>1.0000000000000001E-5</v>
      </c>
      <c r="Z49" s="3">
        <v>1E-3</v>
      </c>
      <c r="AA49" s="7">
        <v>4.0000000000000002E-4</v>
      </c>
      <c r="AB49" s="19">
        <v>1E-4</v>
      </c>
      <c r="AC49" s="7">
        <v>4.0000000000000003E-5</v>
      </c>
      <c r="AD49" s="8">
        <v>1.0000000000000001E-5</v>
      </c>
      <c r="AE49" s="3">
        <v>1E-3</v>
      </c>
      <c r="AF49" s="7">
        <v>4.0000000000000002E-4</v>
      </c>
      <c r="AG49" s="19">
        <v>1E-4</v>
      </c>
      <c r="AH49" s="7">
        <v>4.0000000000000003E-5</v>
      </c>
      <c r="AI49" s="8">
        <v>1.0000000000000001E-5</v>
      </c>
    </row>
    <row r="50" spans="1:35" x14ac:dyDescent="0.25">
      <c r="A50" s="226" t="s">
        <v>42</v>
      </c>
      <c r="B50" s="110" t="s">
        <v>61</v>
      </c>
      <c r="C50" s="28">
        <v>2.1804637908935498</v>
      </c>
      <c r="D50" s="65">
        <v>2.1932709217071502</v>
      </c>
      <c r="E50" s="65">
        <v>2.1736278533935498</v>
      </c>
      <c r="F50" s="65">
        <v>2.2322399616241402</v>
      </c>
      <c r="G50" s="65">
        <v>2.1738290786743102</v>
      </c>
      <c r="H50" s="28">
        <v>1.28913354873657</v>
      </c>
      <c r="I50" s="65">
        <v>1.6882287263870199</v>
      </c>
      <c r="J50" s="65">
        <v>1.7905755043029701</v>
      </c>
      <c r="K50" s="65">
        <v>1.7231929302215501</v>
      </c>
      <c r="L50" s="65">
        <v>1.98509764671325</v>
      </c>
      <c r="M50" s="28">
        <v>1.26124680042266</v>
      </c>
      <c r="N50" s="65">
        <v>1.2273373603820801</v>
      </c>
      <c r="O50" s="65">
        <v>1.3925251960754299</v>
      </c>
      <c r="P50" s="65">
        <v>1.3923194408416699</v>
      </c>
      <c r="Q50" s="61">
        <v>1.54095542430877</v>
      </c>
      <c r="S50" s="226" t="s">
        <v>42</v>
      </c>
      <c r="T50" s="110" t="s">
        <v>61</v>
      </c>
      <c r="U50" s="35">
        <v>0.65413725376129095</v>
      </c>
      <c r="V50" s="36">
        <v>0.68897640705108598</v>
      </c>
      <c r="W50" s="36">
        <v>0.720070481300354</v>
      </c>
      <c r="X50" s="36">
        <v>0.677146136760711</v>
      </c>
      <c r="Y50" s="36">
        <v>0.63310879468917802</v>
      </c>
      <c r="Z50" s="35">
        <v>0.61869275569915705</v>
      </c>
      <c r="AA50" s="36">
        <v>0.67065364122390703</v>
      </c>
      <c r="AB50" s="36">
        <v>0.58589500188827504</v>
      </c>
      <c r="AC50" s="36">
        <v>0.58978682756423895</v>
      </c>
      <c r="AD50" s="31">
        <v>0.62943935394287098</v>
      </c>
      <c r="AE50" s="36">
        <v>0.54603940248489302</v>
      </c>
      <c r="AF50" s="36">
        <v>0.49891173839568997</v>
      </c>
      <c r="AG50" s="36">
        <v>0.52651250362396196</v>
      </c>
      <c r="AH50" s="36">
        <v>0.50334846973419101</v>
      </c>
      <c r="AI50" s="31">
        <v>0.609044909477233</v>
      </c>
    </row>
    <row r="51" spans="1:35" x14ac:dyDescent="0.25">
      <c r="A51" s="227"/>
      <c r="B51" s="110" t="s">
        <v>61</v>
      </c>
      <c r="C51" s="30">
        <v>2.1697545051574698</v>
      </c>
      <c r="D51" s="26">
        <v>2.1180467605590798</v>
      </c>
      <c r="E51" s="26">
        <v>2.3095614910125701</v>
      </c>
      <c r="F51" s="26">
        <v>2.4913876056671098</v>
      </c>
      <c r="G51" s="26">
        <v>2.3110713958740199</v>
      </c>
      <c r="H51" s="30">
        <v>1.48751533031463</v>
      </c>
      <c r="I51" s="26">
        <v>1.24826407432556</v>
      </c>
      <c r="J51" s="26">
        <v>1.4467034339904701</v>
      </c>
      <c r="K51" s="26">
        <v>1.5408625602722099</v>
      </c>
      <c r="L51" s="26">
        <v>1.9732961654662999</v>
      </c>
      <c r="M51" s="30">
        <v>1.37273144721984</v>
      </c>
      <c r="N51" s="26">
        <v>1.3877743482589699</v>
      </c>
      <c r="O51" s="26">
        <v>1.4608289003372099</v>
      </c>
      <c r="P51" s="26">
        <v>1.4280033111572199</v>
      </c>
      <c r="Q51" s="62">
        <v>1.51788222789764</v>
      </c>
      <c r="S51" s="227"/>
      <c r="T51" s="110" t="s">
        <v>61</v>
      </c>
      <c r="U51" s="60">
        <v>0.73176538944244296</v>
      </c>
      <c r="V51" s="34">
        <v>0.67196810245513905</v>
      </c>
      <c r="W51" s="34">
        <v>0.67351943254470803</v>
      </c>
      <c r="X51" s="34">
        <v>0.62703055143356301</v>
      </c>
      <c r="Y51" s="34">
        <v>0.61683714389801003</v>
      </c>
      <c r="Z51" s="60">
        <v>0.66468900442123402</v>
      </c>
      <c r="AA51" s="34">
        <v>0.55560505390167203</v>
      </c>
      <c r="AB51" s="34">
        <v>0.61187046766281095</v>
      </c>
      <c r="AC51" s="34">
        <v>0.62926596403121904</v>
      </c>
      <c r="AD51" s="33">
        <v>0.65135735273361195</v>
      </c>
      <c r="AE51" s="34">
        <v>0.46464198827743503</v>
      </c>
      <c r="AF51" s="34">
        <v>0.52620834112167303</v>
      </c>
      <c r="AG51" s="34">
        <v>0.52239245176315297</v>
      </c>
      <c r="AH51" s="34">
        <v>0.56028431653976396</v>
      </c>
      <c r="AI51" s="33">
        <v>0.53197449445724398</v>
      </c>
    </row>
    <row r="52" spans="1:35" x14ac:dyDescent="0.25">
      <c r="A52" s="227"/>
      <c r="B52" s="110" t="s">
        <v>61</v>
      </c>
      <c r="C52" s="30">
        <v>2.1779079437255802</v>
      </c>
      <c r="D52" s="26">
        <v>2.3008675575256299</v>
      </c>
      <c r="E52" s="26">
        <v>2.32023620605468</v>
      </c>
      <c r="F52" s="26">
        <v>2.1904530525207502</v>
      </c>
      <c r="G52" s="26">
        <v>2.3510618209838801</v>
      </c>
      <c r="H52" s="30">
        <v>1.43377709388732</v>
      </c>
      <c r="I52" s="26">
        <v>1.43765521049499</v>
      </c>
      <c r="J52" s="26">
        <v>1.3093125820159901</v>
      </c>
      <c r="K52" s="26">
        <v>1.61647176742553</v>
      </c>
      <c r="L52" s="26">
        <v>1.8777723312377901</v>
      </c>
      <c r="M52" s="30">
        <v>1.3932740688323899</v>
      </c>
      <c r="N52" s="26">
        <v>1.4459160566329901</v>
      </c>
      <c r="O52" s="26">
        <v>1.41331481933593</v>
      </c>
      <c r="P52" s="26">
        <v>1.5411851406097401</v>
      </c>
      <c r="Q52" s="62">
        <v>1.7763490676879801</v>
      </c>
      <c r="S52" s="227"/>
      <c r="T52" s="110" t="s">
        <v>61</v>
      </c>
      <c r="U52" s="60">
        <v>0.690612852573394</v>
      </c>
      <c r="V52" s="34">
        <v>0.66581141948699896</v>
      </c>
      <c r="W52" s="34">
        <v>0.64792817831039395</v>
      </c>
      <c r="X52" s="34">
        <v>0.70257729291915805</v>
      </c>
      <c r="Y52" s="34">
        <v>0.58622443675994795</v>
      </c>
      <c r="Z52" s="60">
        <v>0.55958503484725897</v>
      </c>
      <c r="AA52" s="34">
        <v>0.57551956176757801</v>
      </c>
      <c r="AB52" s="34">
        <v>0.55451703071594205</v>
      </c>
      <c r="AC52" s="34">
        <v>0.56200599670410101</v>
      </c>
      <c r="AD52" s="33">
        <v>0.67129647731780995</v>
      </c>
      <c r="AE52" s="34">
        <v>0.53393673896789495</v>
      </c>
      <c r="AF52" s="34">
        <v>0.51009863615036</v>
      </c>
      <c r="AG52" s="34">
        <v>0.52596789598464899</v>
      </c>
      <c r="AH52" s="34">
        <v>0.51222330331802302</v>
      </c>
      <c r="AI52" s="33">
        <v>0.55930155515670699</v>
      </c>
    </row>
    <row r="53" spans="1:35" x14ac:dyDescent="0.25">
      <c r="A53" s="227"/>
      <c r="B53" s="124" t="s">
        <v>62</v>
      </c>
      <c r="C53" s="30">
        <v>1.79184341430664</v>
      </c>
      <c r="D53" s="26">
        <v>2.1430485248565598</v>
      </c>
      <c r="E53" s="26">
        <v>1.6321674585342401</v>
      </c>
      <c r="F53" s="26">
        <v>1.66349148750305</v>
      </c>
      <c r="G53" s="26">
        <v>1.9177771806716899</v>
      </c>
      <c r="H53" s="30">
        <v>1.13465940952301</v>
      </c>
      <c r="I53" s="26">
        <v>1.0829875469207699</v>
      </c>
      <c r="J53" s="26">
        <v>1.0799214839935301</v>
      </c>
      <c r="K53" s="26">
        <v>1.43724989891052</v>
      </c>
      <c r="L53" s="26">
        <v>1.4112967252731301</v>
      </c>
      <c r="M53" s="30">
        <v>1.18061876296997</v>
      </c>
      <c r="N53" s="26">
        <v>1.2417767047882</v>
      </c>
      <c r="O53" s="26">
        <v>1.1697723865509</v>
      </c>
      <c r="P53" s="26">
        <v>1.088716506958</v>
      </c>
      <c r="Q53" s="62">
        <v>1.39059102535247</v>
      </c>
      <c r="S53" s="227"/>
      <c r="T53" s="124" t="s">
        <v>62</v>
      </c>
      <c r="U53" s="60">
        <v>0.70436912775039595</v>
      </c>
      <c r="V53" s="34">
        <v>0.71314990520477295</v>
      </c>
      <c r="W53" s="34">
        <v>0.68605905771255404</v>
      </c>
      <c r="X53" s="34">
        <v>0.67664986848831099</v>
      </c>
      <c r="Y53" s="34">
        <v>0.77053362131118697</v>
      </c>
      <c r="Z53" s="60">
        <v>0.59334439039230302</v>
      </c>
      <c r="AA53" s="34">
        <v>0.61379927396774203</v>
      </c>
      <c r="AB53" s="34">
        <v>0.62153941392898504</v>
      </c>
      <c r="AC53" s="34">
        <v>0.58306068181991499</v>
      </c>
      <c r="AD53" s="33">
        <v>0.61377489566802901</v>
      </c>
      <c r="AE53" s="34">
        <v>0.59666550159454301</v>
      </c>
      <c r="AF53" s="34">
        <v>0.57003045082092196</v>
      </c>
      <c r="AG53" s="34">
        <v>0.55033600330352705</v>
      </c>
      <c r="AH53" s="34">
        <v>0.57670617103576605</v>
      </c>
      <c r="AI53" s="33">
        <v>0.580150365829467</v>
      </c>
    </row>
    <row r="54" spans="1:35" x14ac:dyDescent="0.25">
      <c r="A54" s="227"/>
      <c r="B54" s="110" t="s">
        <v>62</v>
      </c>
      <c r="C54" s="30">
        <v>1.9984617233276301</v>
      </c>
      <c r="D54" s="26">
        <v>1.80855369567871</v>
      </c>
      <c r="E54" s="26">
        <v>1.8175674676895099</v>
      </c>
      <c r="F54" s="26">
        <v>1.7505536079406701</v>
      </c>
      <c r="G54" s="26">
        <v>2.1485252380371098</v>
      </c>
      <c r="H54" s="30">
        <v>1.40921401977539</v>
      </c>
      <c r="I54" s="26">
        <v>1.3391091823577801</v>
      </c>
      <c r="J54" s="26">
        <v>1.2005028724670399</v>
      </c>
      <c r="K54" s="26">
        <v>1.20138955116271</v>
      </c>
      <c r="L54" s="26">
        <v>1.5398192405700599</v>
      </c>
      <c r="M54" s="30">
        <v>1.0217113494873</v>
      </c>
      <c r="N54" s="26">
        <v>1.3692251443862899</v>
      </c>
      <c r="O54" s="26">
        <v>1.12022805213928</v>
      </c>
      <c r="P54" s="26">
        <v>1.1281932592391899</v>
      </c>
      <c r="Q54" s="62">
        <v>1.5341598987579299</v>
      </c>
      <c r="S54" s="227"/>
      <c r="T54" s="110" t="s">
        <v>62</v>
      </c>
      <c r="U54" s="60">
        <v>0.73654341697692804</v>
      </c>
      <c r="V54" s="34">
        <v>0.78373926877975397</v>
      </c>
      <c r="W54" s="34">
        <v>0.76891714334487904</v>
      </c>
      <c r="X54" s="34">
        <v>0.70341211557388295</v>
      </c>
      <c r="Y54" s="34">
        <v>0.70712226629257202</v>
      </c>
      <c r="Z54" s="60">
        <v>0.62616175413131703</v>
      </c>
      <c r="AA54" s="34">
        <v>0.60317516326904297</v>
      </c>
      <c r="AB54" s="34">
        <v>0.58851081132888705</v>
      </c>
      <c r="AC54" s="34">
        <v>0.61662101745605402</v>
      </c>
      <c r="AD54" s="33">
        <v>0.60907906293868996</v>
      </c>
      <c r="AE54" s="34">
        <v>0.59922528266906705</v>
      </c>
      <c r="AF54" s="34">
        <v>0.60686707496643</v>
      </c>
      <c r="AG54" s="34">
        <v>0.53977084159850997</v>
      </c>
      <c r="AH54" s="34">
        <v>0.59183162450790405</v>
      </c>
      <c r="AI54" s="33">
        <v>0.56524473428726196</v>
      </c>
    </row>
    <row r="55" spans="1:35" x14ac:dyDescent="0.25">
      <c r="A55" s="227"/>
      <c r="B55" s="112" t="s">
        <v>62</v>
      </c>
      <c r="C55" s="30">
        <v>1.88853418827056</v>
      </c>
      <c r="D55" s="26">
        <v>1.8752014636993399</v>
      </c>
      <c r="E55" s="26">
        <v>1.76258373260498</v>
      </c>
      <c r="F55" s="26">
        <v>1.7770816087722701</v>
      </c>
      <c r="G55" s="26">
        <v>1.8327169418334901</v>
      </c>
      <c r="H55" s="30">
        <v>1.3859295845031701</v>
      </c>
      <c r="I55" s="26">
        <v>1.2639026641845701</v>
      </c>
      <c r="J55" s="26">
        <v>1.2477738857269201</v>
      </c>
      <c r="K55" s="26">
        <v>1.3950494527816699</v>
      </c>
      <c r="L55" s="26">
        <v>1.87786316871643</v>
      </c>
      <c r="M55" s="30">
        <v>1.21792376041412</v>
      </c>
      <c r="N55" s="26">
        <v>1.2640700340270901</v>
      </c>
      <c r="O55" s="26">
        <v>1.24184918403625</v>
      </c>
      <c r="P55" s="26">
        <v>1.18425846099853</v>
      </c>
      <c r="Q55" s="62">
        <v>1.4014194011688199</v>
      </c>
      <c r="S55" s="227"/>
      <c r="T55" s="112" t="s">
        <v>62</v>
      </c>
      <c r="U55" s="60">
        <v>0.75672477483749301</v>
      </c>
      <c r="V55" s="34">
        <v>0.73531639575958196</v>
      </c>
      <c r="W55" s="34">
        <v>0.69219678640365601</v>
      </c>
      <c r="X55" s="34">
        <v>0.70122951269149703</v>
      </c>
      <c r="Y55" s="34">
        <v>0.69143700599670399</v>
      </c>
      <c r="Z55" s="60">
        <v>0.65107834339141801</v>
      </c>
      <c r="AA55" s="34">
        <v>0.67665839195251398</v>
      </c>
      <c r="AB55" s="34">
        <v>0.60967671871185303</v>
      </c>
      <c r="AC55" s="34">
        <v>0.61616504192352295</v>
      </c>
      <c r="AD55" s="33">
        <v>0.59906619787216098</v>
      </c>
      <c r="AE55" s="34">
        <v>0.57174628973007202</v>
      </c>
      <c r="AF55" s="34">
        <v>0.56211513280868497</v>
      </c>
      <c r="AG55" s="34">
        <v>0.56502264738082797</v>
      </c>
      <c r="AH55" s="34">
        <v>0.58340060710906905</v>
      </c>
      <c r="AI55" s="33">
        <v>0.60136795043945301</v>
      </c>
    </row>
    <row r="56" spans="1:35" x14ac:dyDescent="0.25">
      <c r="A56" s="227"/>
      <c r="B56" s="110" t="s">
        <v>63</v>
      </c>
      <c r="C56" s="30">
        <v>1.4301278591155999</v>
      </c>
      <c r="D56" s="26">
        <v>1.6545436382293699</v>
      </c>
      <c r="E56" s="26">
        <v>1.6206586360931301</v>
      </c>
      <c r="F56" s="26">
        <v>1.66604900360107</v>
      </c>
      <c r="G56" s="26">
        <v>2.0093541145324698</v>
      </c>
      <c r="H56" s="30">
        <v>1.2846196889877299</v>
      </c>
      <c r="I56" s="26">
        <v>1.2276972532272299</v>
      </c>
      <c r="J56" s="26">
        <v>1.28356301784515</v>
      </c>
      <c r="K56" s="26">
        <v>1.28129005432128</v>
      </c>
      <c r="L56" s="26">
        <v>1.73078417778015</v>
      </c>
      <c r="M56" s="30">
        <v>1.0803308486938401</v>
      </c>
      <c r="N56" s="26">
        <v>1.1947702169418299</v>
      </c>
      <c r="O56" s="26">
        <v>1.1914701461791899</v>
      </c>
      <c r="P56" s="26">
        <v>1.1754177808761499</v>
      </c>
      <c r="Q56" s="62">
        <v>1.7237908840179399</v>
      </c>
      <c r="S56" s="227"/>
      <c r="T56" s="110" t="s">
        <v>63</v>
      </c>
      <c r="U56" s="60">
        <v>0.692987620830535</v>
      </c>
      <c r="V56" s="34">
        <v>0.733681499958038</v>
      </c>
      <c r="W56" s="34">
        <v>0.65186148881912198</v>
      </c>
      <c r="X56" s="34">
        <v>0.69826281070709195</v>
      </c>
      <c r="Y56" s="34">
        <v>0.70686113834381104</v>
      </c>
      <c r="Z56" s="60">
        <v>0.68595522642135598</v>
      </c>
      <c r="AA56" s="34">
        <v>0.67489093542098999</v>
      </c>
      <c r="AB56" s="34">
        <v>0.64920926094055098</v>
      </c>
      <c r="AC56" s="34">
        <v>0.67278373241424505</v>
      </c>
      <c r="AD56" s="33">
        <v>0.78873026371002197</v>
      </c>
      <c r="AE56" s="34">
        <v>0.62962466478347701</v>
      </c>
      <c r="AF56" s="34">
        <v>0.60774677991866999</v>
      </c>
      <c r="AG56" s="34">
        <v>0.59774518013000399</v>
      </c>
      <c r="AH56" s="34">
        <v>0.577822566032409</v>
      </c>
      <c r="AI56" s="33">
        <v>0.65007781982421797</v>
      </c>
    </row>
    <row r="57" spans="1:35" x14ac:dyDescent="0.25">
      <c r="A57" s="227"/>
      <c r="B57" s="110" t="s">
        <v>63</v>
      </c>
      <c r="C57" s="30">
        <v>1.5552864074707</v>
      </c>
      <c r="D57" s="26">
        <v>1.69354832172393</v>
      </c>
      <c r="E57" s="26">
        <v>1.6597473621368399</v>
      </c>
      <c r="F57" s="26">
        <v>1.6824424266815099</v>
      </c>
      <c r="G57" s="26">
        <v>2.0763027667999201</v>
      </c>
      <c r="H57" s="30">
        <v>1.16298055648803</v>
      </c>
      <c r="I57" s="26">
        <v>1.18124055862426</v>
      </c>
      <c r="J57" s="26">
        <v>1.21892213821411</v>
      </c>
      <c r="K57" s="26">
        <v>1.36387598514556</v>
      </c>
      <c r="L57" s="26">
        <v>2.1740708351135201</v>
      </c>
      <c r="M57" s="30">
        <v>1.06501984596252</v>
      </c>
      <c r="N57" s="26">
        <v>1.0975598096847501</v>
      </c>
      <c r="O57" s="26">
        <v>1.0816777944564799</v>
      </c>
      <c r="P57" s="26">
        <v>1.1044495105743399</v>
      </c>
      <c r="Q57" s="62">
        <v>1.46549761295318</v>
      </c>
      <c r="S57" s="227"/>
      <c r="T57" s="110" t="s">
        <v>63</v>
      </c>
      <c r="U57" s="60">
        <v>0.64484727382659901</v>
      </c>
      <c r="V57" s="34">
        <v>0.64650714397430398</v>
      </c>
      <c r="W57" s="34">
        <v>0.67793047428131104</v>
      </c>
      <c r="X57" s="34">
        <v>0.70955997705459595</v>
      </c>
      <c r="Y57" s="34">
        <v>0.67708975076675404</v>
      </c>
      <c r="Z57" s="60">
        <v>0.689292252063751</v>
      </c>
      <c r="AA57" s="34">
        <v>0.65735501050949097</v>
      </c>
      <c r="AB57" s="34">
        <v>0.64948654174804599</v>
      </c>
      <c r="AC57" s="34">
        <v>0.66305577754974299</v>
      </c>
      <c r="AD57" s="33">
        <v>0.73500597476959195</v>
      </c>
      <c r="AE57" s="34">
        <v>0.57819288969039895</v>
      </c>
      <c r="AF57" s="34">
        <v>0.62421596050262396</v>
      </c>
      <c r="AG57" s="34">
        <v>0.65264552831649703</v>
      </c>
      <c r="AH57" s="34">
        <v>0.65358334779739302</v>
      </c>
      <c r="AI57" s="33">
        <v>0.67707461118698098</v>
      </c>
    </row>
    <row r="58" spans="1:35" x14ac:dyDescent="0.25">
      <c r="A58" s="228"/>
      <c r="B58" s="112" t="s">
        <v>63</v>
      </c>
      <c r="C58" s="27">
        <v>1.4967174530029199</v>
      </c>
      <c r="D58" s="63">
        <v>1.88532161712646</v>
      </c>
      <c r="E58" s="63">
        <v>1.62979865074157</v>
      </c>
      <c r="F58" s="63">
        <v>1.57046318054199</v>
      </c>
      <c r="G58" s="63">
        <v>2.06597828865051</v>
      </c>
      <c r="H58" s="27">
        <v>1.08368504047393</v>
      </c>
      <c r="I58" s="63">
        <v>1.16755747795104</v>
      </c>
      <c r="J58" s="63">
        <v>1.1158974170684799</v>
      </c>
      <c r="K58" s="63">
        <v>1.17808961868286</v>
      </c>
      <c r="L58" s="63">
        <v>1.6533629894256501</v>
      </c>
      <c r="M58" s="27">
        <v>1.0271844863891599</v>
      </c>
      <c r="N58" s="63">
        <v>1.1104546785354601</v>
      </c>
      <c r="O58" s="63">
        <v>1.2704327106475799</v>
      </c>
      <c r="P58" s="63">
        <v>1.1937839984893801</v>
      </c>
      <c r="Q58" s="64">
        <v>1.5855683088302599</v>
      </c>
      <c r="S58" s="228"/>
      <c r="T58" s="112" t="s">
        <v>63</v>
      </c>
      <c r="U58" s="38">
        <v>0.70731645822525002</v>
      </c>
      <c r="V58" s="37">
        <v>0.70993924140930098</v>
      </c>
      <c r="W58" s="37">
        <v>0.67397981882095304</v>
      </c>
      <c r="X58" s="37">
        <v>0.65040230751037598</v>
      </c>
      <c r="Y58" s="37">
        <v>0.68722832202911299</v>
      </c>
      <c r="Z58" s="38">
        <v>0.72617036104202204</v>
      </c>
      <c r="AA58" s="37">
        <v>0.67133784294128396</v>
      </c>
      <c r="AB58" s="37">
        <v>0.64984488487243597</v>
      </c>
      <c r="AC58" s="37">
        <v>0.71706843376159601</v>
      </c>
      <c r="AD58" s="32">
        <v>0.781036496162414</v>
      </c>
      <c r="AE58" s="37">
        <v>0.63025790452957098</v>
      </c>
      <c r="AF58" s="37">
        <v>0.57663953304290705</v>
      </c>
      <c r="AG58" s="37">
        <v>0.62820643186569203</v>
      </c>
      <c r="AH58" s="37">
        <v>0.649239182472229</v>
      </c>
      <c r="AI58" s="32">
        <v>0.61505872011184604</v>
      </c>
    </row>
    <row r="59" spans="1:35" x14ac:dyDescent="0.25">
      <c r="B59" s="105" t="s">
        <v>11</v>
      </c>
      <c r="C59" s="28">
        <f t="shared" ref="C59" si="19">AVERAGE(C50:C58)</f>
        <v>1.8543441428078502</v>
      </c>
      <c r="D59" s="65">
        <f>AVERAGE(D50:D58)</f>
        <v>1.9636002779006927</v>
      </c>
      <c r="E59" s="65">
        <f t="shared" ref="E59" si="20">AVERAGE(E50:E58)</f>
        <v>1.8806609842512303</v>
      </c>
      <c r="F59" s="65">
        <f t="shared" ref="F59" si="21">AVERAGE(F50:F58)</f>
        <v>1.8915735483169511</v>
      </c>
      <c r="G59" s="65">
        <f t="shared" ref="G59" si="22">AVERAGE(G50:G58)</f>
        <v>2.0985129806730445</v>
      </c>
      <c r="H59" s="28">
        <f t="shared" ref="H59" si="23">AVERAGE(H50:H58)</f>
        <v>1.2968349191877533</v>
      </c>
      <c r="I59" s="65">
        <f t="shared" ref="I59" si="24">AVERAGE(I50:I58)</f>
        <v>1.2929602993859133</v>
      </c>
      <c r="J59" s="65">
        <f t="shared" ref="J59" si="25">AVERAGE(J50:J58)</f>
        <v>1.2992413706249624</v>
      </c>
      <c r="K59" s="65">
        <f t="shared" ref="K59" si="26">AVERAGE(K50:K58)</f>
        <v>1.4152746465470989</v>
      </c>
      <c r="L59" s="65">
        <f t="shared" ref="L59" si="27">AVERAGE(L50:L58)</f>
        <v>1.80259592003292</v>
      </c>
      <c r="M59" s="28">
        <f t="shared" ref="M59" si="28">AVERAGE(M50:M58)</f>
        <v>1.1800045967102</v>
      </c>
      <c r="N59" s="65">
        <f t="shared" ref="N59" si="29">AVERAGE(N50:N58)</f>
        <v>1.259876039293073</v>
      </c>
      <c r="O59" s="65">
        <f t="shared" ref="O59" si="30">AVERAGE(O50:O58)</f>
        <v>1.2602332433064722</v>
      </c>
      <c r="P59" s="65">
        <f t="shared" ref="P59" si="31">AVERAGE(P50:P58)</f>
        <v>1.2484808233049134</v>
      </c>
      <c r="Q59" s="61">
        <f t="shared" ref="Q59" si="32">AVERAGE(Q50:Q58)</f>
        <v>1.5484682056638879</v>
      </c>
      <c r="T59" s="105" t="s">
        <v>11</v>
      </c>
      <c r="U59" s="35">
        <f t="shared" ref="U59" si="33">AVERAGE(U50:U58)</f>
        <v>0.70214490758048109</v>
      </c>
      <c r="V59" s="36">
        <f>AVERAGE(V50:V58)</f>
        <v>0.70545437600877514</v>
      </c>
      <c r="W59" s="36">
        <f t="shared" ref="W59" si="34">AVERAGE(W50:W58)</f>
        <v>0.68805142905977013</v>
      </c>
      <c r="X59" s="36">
        <f t="shared" ref="X59" si="35">AVERAGE(X50:X58)</f>
        <v>0.68291895257102075</v>
      </c>
      <c r="Y59" s="36">
        <f t="shared" ref="Y59" si="36">AVERAGE(Y50:Y58)</f>
        <v>0.67516027556525293</v>
      </c>
      <c r="Z59" s="35">
        <f t="shared" ref="Z59" si="37">AVERAGE(Z50:Z58)</f>
        <v>0.64610768026775744</v>
      </c>
      <c r="AA59" s="36">
        <f t="shared" ref="AA59" si="38">AVERAGE(AA50:AA58)</f>
        <v>0.63322165277269127</v>
      </c>
      <c r="AB59" s="36">
        <f t="shared" ref="AB59" si="39">AVERAGE(AB50:AB58)</f>
        <v>0.61339445908864287</v>
      </c>
      <c r="AC59" s="36">
        <f t="shared" ref="AC59" si="40">AVERAGE(AC50:AC58)</f>
        <v>0.62775705258051495</v>
      </c>
      <c r="AD59" s="36">
        <f t="shared" ref="AD59" si="41">AVERAGE(AD50:AD58)</f>
        <v>0.67542067501280001</v>
      </c>
      <c r="AE59" s="35">
        <f t="shared" ref="AE59" si="42">AVERAGE(AE50:AE58)</f>
        <v>0.57225896252526132</v>
      </c>
      <c r="AF59" s="36">
        <f t="shared" ref="AF59" si="43">AVERAGE(AF50:AF58)</f>
        <v>0.56475929419199555</v>
      </c>
      <c r="AG59" s="36">
        <f t="shared" ref="AG59" si="44">AVERAGE(AG50:AG58)</f>
        <v>0.56762216488520245</v>
      </c>
      <c r="AH59" s="36">
        <f t="shared" ref="AH59" si="45">AVERAGE(AH50:AH58)</f>
        <v>0.57871550983852749</v>
      </c>
      <c r="AI59" s="31">
        <f t="shared" ref="AI59" si="46">AVERAGE(AI50:AI58)</f>
        <v>0.59881057341893451</v>
      </c>
    </row>
    <row r="60" spans="1:35" x14ac:dyDescent="0.25">
      <c r="B60" s="109" t="s">
        <v>12</v>
      </c>
      <c r="C60" s="27">
        <f t="shared" ref="C60:Q60" si="47">SQRT(AVERAGE(VAR(C53:C55),VAR(C50:C52),VAR(C56:C58)))</f>
        <v>6.9857455157806336E-2</v>
      </c>
      <c r="D60" s="63">
        <f t="shared" si="47"/>
        <v>0.13545945598235959</v>
      </c>
      <c r="E60" s="63">
        <f t="shared" si="47"/>
        <v>7.3408705657823356E-2</v>
      </c>
      <c r="F60" s="63">
        <f t="shared" si="47"/>
        <v>0.10609122416637466</v>
      </c>
      <c r="G60" s="63">
        <f t="shared" si="47"/>
        <v>0.11051795651526476</v>
      </c>
      <c r="H60" s="27">
        <f t="shared" si="47"/>
        <v>0.12103318521750521</v>
      </c>
      <c r="I60" s="63">
        <f t="shared" si="47"/>
        <v>0.14947534547715288</v>
      </c>
      <c r="J60" s="63">
        <f t="shared" si="47"/>
        <v>0.15926766188372826</v>
      </c>
      <c r="K60" s="63">
        <f t="shared" si="47"/>
        <v>0.10468285470317099</v>
      </c>
      <c r="L60" s="63">
        <f t="shared" si="47"/>
        <v>0.21639631122168929</v>
      </c>
      <c r="M60" s="27">
        <f t="shared" si="47"/>
        <v>7.4503930373065644E-2</v>
      </c>
      <c r="N60" s="63">
        <f t="shared" si="47"/>
        <v>8.2131357269290092E-2</v>
      </c>
      <c r="O60" s="63">
        <f t="shared" si="47"/>
        <v>6.8196799919653384E-2</v>
      </c>
      <c r="P60" s="63">
        <f t="shared" si="47"/>
        <v>5.9361843130504861E-2</v>
      </c>
      <c r="Q60" s="64">
        <f t="shared" si="47"/>
        <v>0.12049315979164814</v>
      </c>
      <c r="T60" s="109" t="s">
        <v>12</v>
      </c>
      <c r="U60" s="38">
        <f t="shared" ref="U60:AI60" si="48">SQRT(AVERAGE(VAR(U53:U55),VAR(U50:U52),VAR(U56:U58)))</f>
        <v>3.3047878998343591E-2</v>
      </c>
      <c r="V60" s="37">
        <f t="shared" si="48"/>
        <v>3.4050195113966029E-2</v>
      </c>
      <c r="W60" s="37">
        <f t="shared" si="48"/>
        <v>3.4960288388099205E-2</v>
      </c>
      <c r="X60" s="37">
        <f t="shared" si="48"/>
        <v>2.9915296977489517E-2</v>
      </c>
      <c r="Y60" s="37">
        <f t="shared" si="48"/>
        <v>2.9152780492730439E-2</v>
      </c>
      <c r="Z60" s="38">
        <f t="shared" si="48"/>
        <v>3.7025242746270809E-2</v>
      </c>
      <c r="AA60" s="37">
        <f t="shared" si="48"/>
        <v>4.2598145638814651E-2</v>
      </c>
      <c r="AB60" s="37">
        <f t="shared" si="48"/>
        <v>1.9190471741367673E-2</v>
      </c>
      <c r="AC60" s="37">
        <f t="shared" si="48"/>
        <v>2.7938242999514539E-2</v>
      </c>
      <c r="AD60" s="37">
        <f t="shared" si="48"/>
        <v>2.1125211926667491E-2</v>
      </c>
      <c r="AE60" s="38">
        <f t="shared" si="48"/>
        <v>3.1896346778937781E-2</v>
      </c>
      <c r="AF60" s="37">
        <f t="shared" si="48"/>
        <v>2.1153552929452951E-2</v>
      </c>
      <c r="AG60" s="37">
        <f t="shared" si="48"/>
        <v>1.7534465427974266E-2</v>
      </c>
      <c r="AH60" s="37">
        <f t="shared" si="48"/>
        <v>3.0581305214943739E-2</v>
      </c>
      <c r="AI60" s="32">
        <f t="shared" si="48"/>
        <v>3.0676994406600971E-2</v>
      </c>
    </row>
    <row r="61" spans="1:35" x14ac:dyDescent="0.25">
      <c r="A61" s="14"/>
      <c r="B61" s="14"/>
      <c r="C61" s="14"/>
      <c r="D61" s="14"/>
      <c r="E61" s="115"/>
      <c r="S61" s="14"/>
      <c r="T61" s="14"/>
      <c r="U61" s="14"/>
      <c r="V61" s="14"/>
      <c r="W61" s="115"/>
    </row>
    <row r="63" spans="1:35" x14ac:dyDescent="0.25">
      <c r="B63" s="122"/>
      <c r="C63" s="24"/>
      <c r="D63" s="24"/>
      <c r="E63" s="24"/>
      <c r="F63" s="25"/>
      <c r="T63" s="122"/>
      <c r="U63" s="24"/>
      <c r="V63" s="24"/>
      <c r="W63" s="24"/>
      <c r="X63" s="25"/>
    </row>
    <row r="64" spans="1:35" x14ac:dyDescent="0.25">
      <c r="B64" s="123" t="s">
        <v>10</v>
      </c>
      <c r="C64" s="19">
        <v>0.5</v>
      </c>
      <c r="D64" s="19">
        <v>0.05</v>
      </c>
      <c r="E64" s="19">
        <v>5.0000000000000001E-3</v>
      </c>
      <c r="F64" s="20">
        <v>5.0000000000000001E-4</v>
      </c>
      <c r="T64" s="123" t="s">
        <v>10</v>
      </c>
      <c r="U64" s="19">
        <v>0.5</v>
      </c>
      <c r="V64" s="19">
        <v>0.05</v>
      </c>
      <c r="W64" s="19">
        <v>5.0000000000000001E-3</v>
      </c>
      <c r="X64" s="20">
        <v>5.0000000000000001E-4</v>
      </c>
    </row>
    <row r="65" spans="1:24" x14ac:dyDescent="0.25">
      <c r="A65" s="225" t="s">
        <v>0</v>
      </c>
      <c r="B65" s="110" t="s">
        <v>61</v>
      </c>
      <c r="C65" s="204"/>
      <c r="D65" s="65">
        <v>3.1101336479186998</v>
      </c>
      <c r="E65" s="65">
        <v>1.58232104778289</v>
      </c>
      <c r="F65" s="61">
        <v>1.63232541084289</v>
      </c>
      <c r="S65" s="225" t="s">
        <v>0</v>
      </c>
      <c r="T65" s="110" t="s">
        <v>61</v>
      </c>
      <c r="U65" s="207"/>
      <c r="V65" s="65">
        <v>1.0040076971053999</v>
      </c>
      <c r="W65" s="65">
        <v>0.59864091873168901</v>
      </c>
      <c r="X65" s="61">
        <v>0.69207453727722101</v>
      </c>
    </row>
    <row r="66" spans="1:24" x14ac:dyDescent="0.25">
      <c r="A66" s="208"/>
      <c r="B66" s="110" t="s">
        <v>61</v>
      </c>
      <c r="C66" s="205"/>
      <c r="D66" s="26">
        <v>3.1714200973510698</v>
      </c>
      <c r="E66" s="26">
        <v>1.4670547246932899</v>
      </c>
      <c r="F66" s="62">
        <v>1.6620635986328101</v>
      </c>
      <c r="S66" s="208"/>
      <c r="T66" s="110" t="s">
        <v>61</v>
      </c>
      <c r="U66" s="86"/>
      <c r="V66" s="26">
        <v>0.94917929172515803</v>
      </c>
      <c r="W66" s="26">
        <v>0.61289978027343694</v>
      </c>
      <c r="X66" s="62">
        <v>0.69836592674255304</v>
      </c>
    </row>
    <row r="67" spans="1:24" x14ac:dyDescent="0.25">
      <c r="A67" s="208"/>
      <c r="B67" s="110" t="s">
        <v>61</v>
      </c>
      <c r="C67" s="205"/>
      <c r="D67" s="26">
        <v>3.1804449558257999</v>
      </c>
      <c r="E67" s="26">
        <v>1.5094146728515601</v>
      </c>
      <c r="F67" s="62">
        <v>1.5668187141418399</v>
      </c>
      <c r="S67" s="208"/>
      <c r="T67" s="110" t="s">
        <v>61</v>
      </c>
      <c r="U67" s="86"/>
      <c r="V67" s="26">
        <v>0.73151510953903198</v>
      </c>
      <c r="W67" s="26">
        <v>0.54298704862594604</v>
      </c>
      <c r="X67" s="62">
        <v>0.73259431123733498</v>
      </c>
    </row>
    <row r="68" spans="1:24" x14ac:dyDescent="0.25">
      <c r="A68" s="208"/>
      <c r="B68" s="124" t="s">
        <v>62</v>
      </c>
      <c r="C68" s="205"/>
      <c r="D68" s="26">
        <v>2.8527681827545099</v>
      </c>
      <c r="E68" s="26">
        <v>1.4532779455184901</v>
      </c>
      <c r="F68" s="62">
        <v>1.54517102241516</v>
      </c>
      <c r="S68" s="208"/>
      <c r="T68" s="124" t="s">
        <v>62</v>
      </c>
      <c r="U68" s="86"/>
      <c r="V68" s="26">
        <v>0.91675317287445002</v>
      </c>
      <c r="W68" s="26">
        <v>0.65109378099441495</v>
      </c>
      <c r="X68" s="62">
        <v>0.77633601427078203</v>
      </c>
    </row>
    <row r="69" spans="1:24" x14ac:dyDescent="0.25">
      <c r="A69" s="208"/>
      <c r="B69" s="110" t="s">
        <v>62</v>
      </c>
      <c r="C69" s="205"/>
      <c r="D69" s="26">
        <v>2.36830258369445</v>
      </c>
      <c r="E69" s="26">
        <v>1.5787377357482899</v>
      </c>
      <c r="F69" s="62">
        <v>1.43134188652038</v>
      </c>
      <c r="S69" s="208"/>
      <c r="T69" s="110" t="s">
        <v>62</v>
      </c>
      <c r="U69" s="86"/>
      <c r="V69" s="26">
        <v>0.96877574920654297</v>
      </c>
      <c r="W69" s="26">
        <v>0.70870119333267201</v>
      </c>
      <c r="X69" s="62">
        <v>0.81905049085616999</v>
      </c>
    </row>
    <row r="70" spans="1:24" x14ac:dyDescent="0.25">
      <c r="A70" s="208"/>
      <c r="B70" s="112" t="s">
        <v>62</v>
      </c>
      <c r="C70" s="205"/>
      <c r="D70" s="26">
        <v>2.8547697067260698</v>
      </c>
      <c r="E70" s="26">
        <v>1.2820965051651001</v>
      </c>
      <c r="F70" s="62">
        <v>1.2979662418365401</v>
      </c>
      <c r="S70" s="208"/>
      <c r="T70" s="112" t="s">
        <v>62</v>
      </c>
      <c r="U70" s="86"/>
      <c r="V70" s="26">
        <v>0.84722441434860196</v>
      </c>
      <c r="W70" s="26">
        <v>0.65129452943801802</v>
      </c>
      <c r="X70" s="62">
        <v>0.74322474002838101</v>
      </c>
    </row>
    <row r="71" spans="1:24" x14ac:dyDescent="0.25">
      <c r="A71" s="208"/>
      <c r="B71" s="110" t="s">
        <v>63</v>
      </c>
      <c r="C71" s="205"/>
      <c r="D71" s="26">
        <v>2.52406549453735</v>
      </c>
      <c r="E71" s="26">
        <v>1.38550448417663</v>
      </c>
      <c r="F71" s="62">
        <v>1.3752093315124501</v>
      </c>
      <c r="S71" s="208"/>
      <c r="T71" s="110" t="s">
        <v>63</v>
      </c>
      <c r="U71" s="86"/>
      <c r="V71" s="26">
        <v>1.0364294052123999</v>
      </c>
      <c r="W71" s="26">
        <v>0.66442364454269398</v>
      </c>
      <c r="X71" s="62">
        <v>0.88836485147476196</v>
      </c>
    </row>
    <row r="72" spans="1:24" x14ac:dyDescent="0.25">
      <c r="A72" s="208"/>
      <c r="B72" s="110" t="s">
        <v>63</v>
      </c>
      <c r="C72" s="205"/>
      <c r="D72" s="26">
        <v>2.6063694953918399</v>
      </c>
      <c r="E72" s="26">
        <v>1.35115301609039</v>
      </c>
      <c r="F72" s="62">
        <v>1.46081006526947</v>
      </c>
      <c r="S72" s="208"/>
      <c r="T72" s="110" t="s">
        <v>63</v>
      </c>
      <c r="U72" s="86"/>
      <c r="V72" s="26">
        <v>1.29843866825103</v>
      </c>
      <c r="W72" s="26">
        <v>0.61261242628097501</v>
      </c>
      <c r="X72" s="62">
        <v>0.77493083477020197</v>
      </c>
    </row>
    <row r="73" spans="1:24" x14ac:dyDescent="0.25">
      <c r="A73" s="209"/>
      <c r="B73" s="112" t="s">
        <v>63</v>
      </c>
      <c r="C73" s="206"/>
      <c r="D73" s="63">
        <v>2.59606456756591</v>
      </c>
      <c r="E73" s="63">
        <v>1.24944603443145</v>
      </c>
      <c r="F73" s="64">
        <v>1.3310630321502599</v>
      </c>
      <c r="S73" s="209"/>
      <c r="T73" s="112" t="s">
        <v>63</v>
      </c>
      <c r="U73" s="87"/>
      <c r="V73" s="63">
        <v>1.6924602985382</v>
      </c>
      <c r="W73" s="63">
        <v>0.68559861183166504</v>
      </c>
      <c r="X73" s="64">
        <v>0.82735973596572798</v>
      </c>
    </row>
    <row r="74" spans="1:24" x14ac:dyDescent="0.25">
      <c r="B74" s="89" t="s">
        <v>11</v>
      </c>
      <c r="C74" s="119" t="e">
        <f>AVERAGE(C65:C73)</f>
        <v>#DIV/0!</v>
      </c>
      <c r="D74" s="119">
        <f>AVERAGE(D65:D73)</f>
        <v>2.807148747973967</v>
      </c>
      <c r="E74" s="119">
        <f>AVERAGE(E65:E73)</f>
        <v>1.4287784629397879</v>
      </c>
      <c r="F74" s="117">
        <f>AVERAGE(F65:F73)</f>
        <v>1.4780854781468666</v>
      </c>
      <c r="T74" s="89" t="s">
        <v>11</v>
      </c>
      <c r="U74" s="99" t="e">
        <f>AVERAGE(U65:U73)</f>
        <v>#DIV/0!</v>
      </c>
      <c r="V74" s="119">
        <f>AVERAGE(V65:V73)</f>
        <v>1.0494204229778683</v>
      </c>
      <c r="W74" s="119">
        <f>AVERAGE(W65:W73)</f>
        <v>0.63647243711683454</v>
      </c>
      <c r="X74" s="117">
        <f>AVERAGE(X65:X73)</f>
        <v>0.77247793806923715</v>
      </c>
    </row>
    <row r="75" spans="1:24" x14ac:dyDescent="0.25">
      <c r="B75" s="90" t="s">
        <v>12</v>
      </c>
      <c r="C75" s="84" t="e">
        <f>SQRT(AVERAGE(VAR(C68:C70),VAR(C65:C67),VAR(C71:C73)))</f>
        <v>#DIV/0!</v>
      </c>
      <c r="D75" s="84">
        <f>SQRT(AVERAGE(VAR(D68:D70),VAR(D65:D67),VAR(D71:D73)))</f>
        <v>0.16536262310226987</v>
      </c>
      <c r="E75" s="84">
        <f>SQRT(AVERAGE(VAR(E68:E70),VAR(E65:E67),VAR(E71:E73)))</f>
        <v>0.10095970850486853</v>
      </c>
      <c r="F75" s="85">
        <f>SQRT(AVERAGE(VAR(F68:F70),VAR(F65:F67),VAR(F71:F73)))</f>
        <v>8.5704300239599573E-2</v>
      </c>
      <c r="T75" s="90" t="s">
        <v>12</v>
      </c>
      <c r="U75" s="81" t="e">
        <f>SQRT(AVERAGE(VAR(U68:U70),VAR(U65:U67),VAR(U71:U73)))</f>
        <v>#DIV/0!</v>
      </c>
      <c r="V75" s="84">
        <f>SQRT(AVERAGE(VAR(V68:V70),VAR(V65:V67),VAR(V71:V73)))</f>
        <v>0.21098049097383406</v>
      </c>
      <c r="W75" s="84">
        <f>SQRT(AVERAGE(VAR(W68:W70),VAR(W65:W67),VAR(W71:W73)))</f>
        <v>3.5949349098636375E-2</v>
      </c>
      <c r="X75" s="85">
        <f>SQRT(AVERAGE(VAR(X68:X70),VAR(X65:X67),VAR(X71:X73)))</f>
        <v>4.1406610713074776E-2</v>
      </c>
    </row>
    <row r="77" spans="1:24" ht="17.399999999999999" x14ac:dyDescent="0.3">
      <c r="B77" s="177" t="s">
        <v>126</v>
      </c>
      <c r="T77" s="177" t="s">
        <v>126</v>
      </c>
    </row>
    <row r="78" spans="1:24" x14ac:dyDescent="0.25">
      <c r="C78" s="252" t="s">
        <v>182</v>
      </c>
      <c r="D78" s="252"/>
      <c r="E78" s="252" t="s">
        <v>184</v>
      </c>
      <c r="F78" s="252"/>
      <c r="U78" s="252" t="s">
        <v>16</v>
      </c>
      <c r="V78" s="252"/>
      <c r="W78" s="252" t="s">
        <v>185</v>
      </c>
      <c r="X78" s="252"/>
    </row>
    <row r="79" spans="1:24" x14ac:dyDescent="0.25">
      <c r="C79" s="12" t="s">
        <v>42</v>
      </c>
      <c r="D79" s="12" t="s">
        <v>0</v>
      </c>
      <c r="E79" s="12" t="s">
        <v>42</v>
      </c>
      <c r="F79" s="12" t="s">
        <v>0</v>
      </c>
      <c r="U79" s="12" t="s">
        <v>42</v>
      </c>
      <c r="V79" s="12" t="s">
        <v>0</v>
      </c>
      <c r="W79" s="12" t="s">
        <v>42</v>
      </c>
      <c r="X79" s="12" t="s">
        <v>0</v>
      </c>
    </row>
    <row r="80" spans="1:24" x14ac:dyDescent="0.25">
      <c r="B80" s="23" t="s">
        <v>23</v>
      </c>
      <c r="C80" s="9" t="s">
        <v>66</v>
      </c>
      <c r="D80" s="2"/>
      <c r="E80" s="9" t="s">
        <v>66</v>
      </c>
      <c r="F80" s="2"/>
      <c r="T80" s="23" t="s">
        <v>23</v>
      </c>
      <c r="U80" s="9" t="s">
        <v>66</v>
      </c>
      <c r="V80" s="2"/>
      <c r="W80" s="9" t="s">
        <v>66</v>
      </c>
      <c r="X80" s="2"/>
    </row>
    <row r="81" spans="2:24" x14ac:dyDescent="0.25">
      <c r="B81" s="18" t="s">
        <v>10</v>
      </c>
      <c r="C81" s="3">
        <v>1E-4</v>
      </c>
      <c r="D81" s="8">
        <v>5.0000000000000001E-4</v>
      </c>
      <c r="E81" s="3">
        <v>1E-3</v>
      </c>
      <c r="F81" s="8">
        <v>5.0000000000000001E-3</v>
      </c>
      <c r="T81" s="18" t="s">
        <v>10</v>
      </c>
      <c r="U81" s="3">
        <v>1E-3</v>
      </c>
      <c r="V81" s="8">
        <v>5.0000000000000001E-3</v>
      </c>
      <c r="W81" s="3">
        <v>1.0000000000000001E-5</v>
      </c>
      <c r="X81" s="8">
        <v>5.0000000000000001E-3</v>
      </c>
    </row>
    <row r="82" spans="2:24" x14ac:dyDescent="0.25">
      <c r="B82" s="146" t="s">
        <v>61</v>
      </c>
      <c r="C82" s="30">
        <v>0.68035924434661799</v>
      </c>
      <c r="D82" s="62">
        <v>0.77112829685211104</v>
      </c>
      <c r="E82" s="30">
        <v>0.84092104434966997</v>
      </c>
      <c r="F82" s="62">
        <v>0.90420317649841297</v>
      </c>
      <c r="T82" s="146" t="s">
        <v>61</v>
      </c>
      <c r="U82" s="60">
        <v>0.47652250528335499</v>
      </c>
      <c r="V82" s="33">
        <v>0.41897517442703203</v>
      </c>
      <c r="W82" s="60">
        <v>0.43146386742591802</v>
      </c>
      <c r="X82" s="33">
        <v>0.48699760437011702</v>
      </c>
    </row>
    <row r="83" spans="2:24" x14ac:dyDescent="0.25">
      <c r="B83" s="146" t="s">
        <v>61</v>
      </c>
      <c r="C83" s="30">
        <v>0.73722606897354104</v>
      </c>
      <c r="D83" s="62">
        <v>0.71766746044158902</v>
      </c>
      <c r="E83" s="30">
        <v>1.0883572101593</v>
      </c>
      <c r="F83" s="62">
        <v>0.96954262256622303</v>
      </c>
      <c r="T83" s="146" t="s">
        <v>61</v>
      </c>
      <c r="U83" s="60">
        <v>0.454166740179061</v>
      </c>
      <c r="V83" s="33">
        <v>0.44805699586868197</v>
      </c>
      <c r="W83" s="60">
        <v>0.46238142251968301</v>
      </c>
      <c r="X83" s="33">
        <v>0.53795963525772095</v>
      </c>
    </row>
    <row r="84" spans="2:24" x14ac:dyDescent="0.25">
      <c r="B84" s="146" t="s">
        <v>61</v>
      </c>
      <c r="C84" s="30">
        <v>0.90936201810836803</v>
      </c>
      <c r="D84" s="62">
        <v>0.79394030570983798</v>
      </c>
      <c r="E84" s="30">
        <v>1.18615138530731</v>
      </c>
      <c r="F84" s="62">
        <v>1.0982468128204299</v>
      </c>
      <c r="T84" s="146" t="s">
        <v>61</v>
      </c>
      <c r="U84" s="60">
        <v>0.47588849067687899</v>
      </c>
      <c r="V84" s="33">
        <v>0.43288424611091603</v>
      </c>
      <c r="W84" s="60">
        <v>0.42608344554901101</v>
      </c>
      <c r="X84" s="33">
        <v>0.47631376981735202</v>
      </c>
    </row>
    <row r="85" spans="2:24" x14ac:dyDescent="0.25">
      <c r="B85" s="146" t="s">
        <v>61</v>
      </c>
      <c r="C85" s="30">
        <v>0.77256715297698897</v>
      </c>
      <c r="D85" s="62">
        <v>0.84993886947631803</v>
      </c>
      <c r="E85" s="30">
        <v>0.87844127416610696</v>
      </c>
      <c r="F85" s="62">
        <v>0.99155884981155396</v>
      </c>
      <c r="T85" s="146" t="s">
        <v>61</v>
      </c>
      <c r="U85" s="60">
        <v>0.447987020015716</v>
      </c>
      <c r="V85" s="33">
        <v>0.46594676375389099</v>
      </c>
      <c r="W85" s="60">
        <v>0.47685062885284402</v>
      </c>
      <c r="X85" s="33">
        <v>0.51090008020401001</v>
      </c>
    </row>
    <row r="86" spans="2:24" x14ac:dyDescent="0.25">
      <c r="B86" s="22" t="s">
        <v>61</v>
      </c>
      <c r="C86" s="27">
        <v>0.63852387666702204</v>
      </c>
      <c r="D86" s="64">
        <v>0.75803005695342995</v>
      </c>
      <c r="E86" s="27">
        <v>0.96831953525543202</v>
      </c>
      <c r="F86" s="64">
        <v>1.1202638149261399</v>
      </c>
      <c r="T86" s="22" t="s">
        <v>61</v>
      </c>
      <c r="U86" s="38">
        <v>0.44917476177215498</v>
      </c>
      <c r="V86" s="32">
        <v>0.42894640564918501</v>
      </c>
      <c r="W86" s="38">
        <v>0.48100891709327698</v>
      </c>
      <c r="X86" s="32">
        <v>0.56211853027343694</v>
      </c>
    </row>
    <row r="87" spans="2:24" x14ac:dyDescent="0.25">
      <c r="B87" s="146" t="s">
        <v>62</v>
      </c>
      <c r="C87" s="30">
        <v>0.754780173301696</v>
      </c>
      <c r="D87" s="62">
        <v>0.67170739173889105</v>
      </c>
      <c r="E87" s="30">
        <v>1.06754910945892</v>
      </c>
      <c r="F87" s="62">
        <v>1.18544197082519</v>
      </c>
      <c r="T87" s="146" t="s">
        <v>62</v>
      </c>
      <c r="U87" s="60">
        <v>0.47797560691833402</v>
      </c>
      <c r="V87" s="33">
        <v>0.45183876156806901</v>
      </c>
      <c r="W87" s="60">
        <v>0.52035832405090299</v>
      </c>
      <c r="X87" s="33">
        <v>0.57100099325179998</v>
      </c>
    </row>
    <row r="88" spans="2:24" x14ac:dyDescent="0.25">
      <c r="B88" s="146" t="s">
        <v>62</v>
      </c>
      <c r="C88" s="30">
        <v>0.82662010192871005</v>
      </c>
      <c r="D88" s="62">
        <v>0.87255513668060303</v>
      </c>
      <c r="E88" s="30">
        <v>0.92925977706909102</v>
      </c>
      <c r="F88" s="62">
        <v>1.3284397125244101</v>
      </c>
      <c r="T88" s="146" t="s">
        <v>62</v>
      </c>
      <c r="U88" s="60">
        <v>0.453500986099243</v>
      </c>
      <c r="V88" s="33">
        <v>0.50980520248412997</v>
      </c>
      <c r="W88" s="60">
        <v>0.51906168460845903</v>
      </c>
      <c r="X88" s="33">
        <v>0.54274731874465898</v>
      </c>
    </row>
    <row r="89" spans="2:24" x14ac:dyDescent="0.25">
      <c r="B89" s="146" t="s">
        <v>62</v>
      </c>
      <c r="C89" s="30">
        <v>0.68041872978210405</v>
      </c>
      <c r="D89" s="62">
        <v>0.76405495405197099</v>
      </c>
      <c r="E89" s="30">
        <v>0.86287438869476296</v>
      </c>
      <c r="F89" s="62">
        <v>1.1041996479034399</v>
      </c>
      <c r="T89" s="146" t="s">
        <v>62</v>
      </c>
      <c r="U89" s="60">
        <v>0.432514488697052</v>
      </c>
      <c r="V89" s="33">
        <v>0.47509276866912797</v>
      </c>
      <c r="W89" s="60">
        <v>0.49723041057586598</v>
      </c>
      <c r="X89" s="33">
        <v>0.57300817966461104</v>
      </c>
    </row>
    <row r="90" spans="2:24" x14ac:dyDescent="0.25">
      <c r="B90" s="146" t="s">
        <v>62</v>
      </c>
      <c r="C90" s="30">
        <v>0.96662390232086104</v>
      </c>
      <c r="D90" s="62">
        <v>0.84663951396942105</v>
      </c>
      <c r="E90" s="30">
        <v>1.08556485176086</v>
      </c>
      <c r="F90" s="62">
        <v>1.28140604496002</v>
      </c>
      <c r="T90" s="146" t="s">
        <v>62</v>
      </c>
      <c r="U90" s="60">
        <v>0.460680782794952</v>
      </c>
      <c r="V90" s="33">
        <v>0.45808207988739003</v>
      </c>
      <c r="W90" s="60">
        <v>0.51499843597412098</v>
      </c>
      <c r="X90" s="33">
        <v>0.536268711090087</v>
      </c>
    </row>
    <row r="91" spans="2:24" x14ac:dyDescent="0.25">
      <c r="B91" s="22" t="s">
        <v>62</v>
      </c>
      <c r="C91" s="27">
        <v>0.639085173606872</v>
      </c>
      <c r="D91" s="64">
        <v>0.83824282884597701</v>
      </c>
      <c r="E91" s="27">
        <v>0.84006428718566895</v>
      </c>
      <c r="F91" s="64">
        <v>1.3772901296615601</v>
      </c>
      <c r="T91" s="22" t="s">
        <v>62</v>
      </c>
      <c r="U91" s="38">
        <v>0.44675832986831598</v>
      </c>
      <c r="V91" s="32">
        <v>0.50049179792404097</v>
      </c>
      <c r="W91" s="38">
        <v>0.52417838573455799</v>
      </c>
      <c r="X91" s="32">
        <v>0.55491638183593694</v>
      </c>
    </row>
    <row r="92" spans="2:24" x14ac:dyDescent="0.25">
      <c r="B92" s="146" t="s">
        <v>63</v>
      </c>
      <c r="C92" s="30">
        <v>0.78521835803985596</v>
      </c>
      <c r="D92" s="62">
        <v>0.76793175935745195</v>
      </c>
      <c r="E92" s="30">
        <v>1.06556797027587</v>
      </c>
      <c r="F92" s="62">
        <v>1.08221495151519</v>
      </c>
      <c r="T92" s="146" t="s">
        <v>63</v>
      </c>
      <c r="U92" s="60">
        <v>0.53167819976806596</v>
      </c>
      <c r="V92" s="33">
        <v>0.43133348226547202</v>
      </c>
      <c r="W92" s="60">
        <v>0.53782260417938199</v>
      </c>
      <c r="X92" s="33">
        <v>0.49647283554077098</v>
      </c>
    </row>
    <row r="93" spans="2:24" x14ac:dyDescent="0.25">
      <c r="B93" s="146" t="s">
        <v>63</v>
      </c>
      <c r="C93" s="30">
        <v>0.78806746006011896</v>
      </c>
      <c r="D93" s="62">
        <v>0.65487921237945501</v>
      </c>
      <c r="E93" s="30">
        <v>0.991044402122497</v>
      </c>
      <c r="F93" s="62">
        <v>1.0019726753234801</v>
      </c>
      <c r="T93" s="146" t="s">
        <v>63</v>
      </c>
      <c r="U93" s="60">
        <v>0.53921031951904297</v>
      </c>
      <c r="V93" s="33">
        <v>0.49422433972358698</v>
      </c>
      <c r="W93" s="60">
        <v>0.57654887437820401</v>
      </c>
      <c r="X93" s="33">
        <v>0.53392869234085005</v>
      </c>
    </row>
    <row r="94" spans="2:24" x14ac:dyDescent="0.25">
      <c r="B94" s="146" t="s">
        <v>63</v>
      </c>
      <c r="C94" s="30">
        <v>0.78394579887390103</v>
      </c>
      <c r="D94" s="62">
        <v>0.78580069541931097</v>
      </c>
      <c r="E94" s="30">
        <v>1.1261736154556199</v>
      </c>
      <c r="F94" s="62">
        <v>1.17628145217895</v>
      </c>
      <c r="T94" s="146" t="s">
        <v>63</v>
      </c>
      <c r="U94" s="60">
        <v>0.54781836271286</v>
      </c>
      <c r="V94" s="33">
        <v>0.52768671512603704</v>
      </c>
      <c r="W94" s="60">
        <v>0.58493268489837602</v>
      </c>
      <c r="X94" s="33">
        <v>0.54763358831405595</v>
      </c>
    </row>
    <row r="95" spans="2:24" x14ac:dyDescent="0.25">
      <c r="B95" s="146" t="s">
        <v>63</v>
      </c>
      <c r="C95" s="30">
        <v>0.85368847846984797</v>
      </c>
      <c r="D95" s="62">
        <v>0.78553593158721902</v>
      </c>
      <c r="E95" s="30">
        <v>1.03412508964538</v>
      </c>
      <c r="F95" s="62">
        <v>1.24038970470428</v>
      </c>
      <c r="T95" s="146" t="s">
        <v>63</v>
      </c>
      <c r="U95" s="60">
        <v>0.52812510728836004</v>
      </c>
      <c r="V95" s="33">
        <v>0.47018107771873402</v>
      </c>
      <c r="W95" s="60">
        <v>0.59040278196334794</v>
      </c>
      <c r="X95" s="33">
        <v>0.54370528459548895</v>
      </c>
    </row>
    <row r="96" spans="2:24" x14ac:dyDescent="0.25">
      <c r="B96" s="22" t="s">
        <v>63</v>
      </c>
      <c r="C96" s="27">
        <v>0.72077345848083496</v>
      </c>
      <c r="D96" s="62">
        <v>0.748951196670532</v>
      </c>
      <c r="E96" s="27">
        <v>1.0464293956756501</v>
      </c>
      <c r="F96" s="62">
        <v>1.20531749725341</v>
      </c>
      <c r="T96" s="22" t="s">
        <v>63</v>
      </c>
      <c r="U96" s="38">
        <v>0.54733151197433405</v>
      </c>
      <c r="V96" s="33">
        <v>0.47244241833686801</v>
      </c>
      <c r="W96" s="38">
        <v>0.572909235954284</v>
      </c>
      <c r="X96" s="33">
        <v>0.50400263071060103</v>
      </c>
    </row>
    <row r="97" spans="2:24" x14ac:dyDescent="0.25">
      <c r="B97" s="105" t="s">
        <v>11</v>
      </c>
      <c r="C97" s="28">
        <f>AVERAGE(C82:C96)</f>
        <v>0.76915066639582264</v>
      </c>
      <c r="D97" s="61">
        <f>AVERAGE(D82:D96)</f>
        <v>0.77513357400894134</v>
      </c>
      <c r="E97" s="28">
        <f>AVERAGE(E82:E96)</f>
        <v>1.000722889105476</v>
      </c>
      <c r="F97" s="61">
        <f>AVERAGE(F82:F96)</f>
        <v>1.1377846042315127</v>
      </c>
      <c r="T97" s="105" t="s">
        <v>11</v>
      </c>
      <c r="U97" s="35">
        <f>AVERAGE(U82:U96)</f>
        <v>0.48462221423784835</v>
      </c>
      <c r="V97" s="31">
        <f>AVERAGE(V82:V96)</f>
        <v>0.46573254863421082</v>
      </c>
      <c r="W97" s="35">
        <f>AVERAGE(W82:W96)</f>
        <v>0.51441544691721564</v>
      </c>
      <c r="X97" s="31">
        <f>AVERAGE(X82:X96)</f>
        <v>0.53186494906743309</v>
      </c>
    </row>
    <row r="98" spans="2:24" x14ac:dyDescent="0.25">
      <c r="B98" s="109" t="s">
        <v>12</v>
      </c>
      <c r="C98" s="27">
        <f>SQRT(AVERAGE(VAR(C87:C91),VAR(C82:C86),VAR(C92:C96)))</f>
        <v>9.9733853180131671E-2</v>
      </c>
      <c r="D98" s="64">
        <f>SQRT(AVERAGE(VAR(D87:D91),VAR(D82:D86),VAR(D92:D96)))</f>
        <v>6.3288101523379547E-2</v>
      </c>
      <c r="E98" s="27">
        <f>SQRT(AVERAGE(VAR(E87:E91),VAR(E82:E86),VAR(E92:E96)))</f>
        <v>0.10994792072849885</v>
      </c>
      <c r="F98" s="64">
        <f>SQRT(AVERAGE(VAR(F87:F91),VAR(F82:F86),VAR(F92:F96)))</f>
        <v>9.9814233527281207E-2</v>
      </c>
      <c r="T98" s="109" t="s">
        <v>12</v>
      </c>
      <c r="U98" s="38">
        <f>SQRT(AVERAGE(VAR(U87:U91),VAR(U82:U86),VAR(U92:U96)))</f>
        <v>1.3755272782307662E-2</v>
      </c>
      <c r="V98" s="32">
        <f>SQRT(AVERAGE(VAR(V87:V91),VAR(V82:V86),VAR(V92:V96)))</f>
        <v>2.7300666004615441E-2</v>
      </c>
      <c r="W98" s="38">
        <f>SQRT(AVERAGE(VAR(W87:W91),VAR(W82:W86),VAR(W92:W96)))</f>
        <v>1.9866628690949677E-2</v>
      </c>
      <c r="X98" s="32">
        <f>SQRT(AVERAGE(VAR(X87:X91),VAR(X82:X86),VAR(X92:X96)))</f>
        <v>2.6332531505991689E-2</v>
      </c>
    </row>
    <row r="99" spans="2:24" x14ac:dyDescent="0.25">
      <c r="B99" s="147" t="s">
        <v>59</v>
      </c>
      <c r="C99" s="173">
        <f>_xlfn.CONFIDENCE.NORM(0.05, C98, 15)</f>
        <v>5.0471366075942568E-2</v>
      </c>
      <c r="D99" s="175">
        <f>_xlfn.CONFIDENCE.NORM(0.05, D98, 15)</f>
        <v>3.2027609867521324E-2</v>
      </c>
      <c r="E99" s="173">
        <f>_xlfn.CONFIDENCE.NORM(0.05, E98, 15)</f>
        <v>5.5640302459328418E-2</v>
      </c>
      <c r="F99" s="175">
        <f>_xlfn.CONFIDENCE.NORM(0.05, F98, 15)</f>
        <v>5.0512043396600863E-2</v>
      </c>
      <c r="T99" s="147" t="s">
        <v>59</v>
      </c>
      <c r="U99" s="132">
        <f>_xlfn.CONFIDENCE.NORM(0.05, U98, 15)</f>
        <v>6.961000562330651E-3</v>
      </c>
      <c r="V99" s="134">
        <f>_xlfn.CONFIDENCE.NORM(0.05, V98, 15)</f>
        <v>1.3815789364392903E-2</v>
      </c>
      <c r="W99" s="132">
        <f>_xlfn.CONFIDENCE.NORM(0.05, W98, 15)</f>
        <v>1.0053716540408321E-2</v>
      </c>
      <c r="X99" s="134">
        <f>_xlfn.CONFIDENCE.NORM(0.05, X98, 15)</f>
        <v>1.3325854711988208E-2</v>
      </c>
    </row>
  </sheetData>
  <mergeCells count="33">
    <mergeCell ref="U78:V78"/>
    <mergeCell ref="W78:X78"/>
    <mergeCell ref="A18:A26"/>
    <mergeCell ref="A33:A41"/>
    <mergeCell ref="B10:C10"/>
    <mergeCell ref="B11:C11"/>
    <mergeCell ref="A65:A73"/>
    <mergeCell ref="S50:S58"/>
    <mergeCell ref="S65:S73"/>
    <mergeCell ref="A50:A58"/>
    <mergeCell ref="G10:G11"/>
    <mergeCell ref="C78:D78"/>
    <mergeCell ref="E78:F78"/>
    <mergeCell ref="F10:F11"/>
    <mergeCell ref="AE16:AI16"/>
    <mergeCell ref="S18:S26"/>
    <mergeCell ref="S33:S41"/>
    <mergeCell ref="C48:G48"/>
    <mergeCell ref="H48:L48"/>
    <mergeCell ref="M48:Q48"/>
    <mergeCell ref="C16:G16"/>
    <mergeCell ref="H16:L16"/>
    <mergeCell ref="M16:Q16"/>
    <mergeCell ref="U16:Y16"/>
    <mergeCell ref="Z16:AD16"/>
    <mergeCell ref="U48:Y48"/>
    <mergeCell ref="Z48:AD48"/>
    <mergeCell ref="AE48:AI48"/>
    <mergeCell ref="B3:C4"/>
    <mergeCell ref="B5:B7"/>
    <mergeCell ref="B8:B9"/>
    <mergeCell ref="D10:D11"/>
    <mergeCell ref="E10:E1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939B-3976-445B-9A69-65720AFCA863}">
  <dimension ref="B1:S306"/>
  <sheetViews>
    <sheetView zoomScale="70" zoomScaleNormal="70" workbookViewId="0"/>
  </sheetViews>
  <sheetFormatPr defaultRowHeight="13.8" x14ac:dyDescent="0.25"/>
  <cols>
    <col min="2" max="2" width="51" customWidth="1"/>
    <col min="3" max="3" width="12.8984375" customWidth="1"/>
    <col min="4" max="4" width="14.5" customWidth="1"/>
    <col min="5" max="5" width="12.19921875" customWidth="1"/>
    <col min="6" max="6" width="13.69921875" customWidth="1"/>
    <col min="7" max="17" width="12.5" bestFit="1" customWidth="1"/>
  </cols>
  <sheetData>
    <row r="1" spans="2:17" ht="14.4" thickBot="1" x14ac:dyDescent="0.3">
      <c r="B1" s="14"/>
      <c r="C1" s="14"/>
      <c r="D1" s="14"/>
      <c r="E1" s="14"/>
      <c r="F1" s="14"/>
      <c r="G1" s="14"/>
    </row>
    <row r="2" spans="2:17" ht="19.95" customHeight="1" thickTop="1" thickBot="1" x14ac:dyDescent="0.3">
      <c r="B2" s="160"/>
      <c r="C2" s="160"/>
      <c r="D2" s="260" t="s">
        <v>25</v>
      </c>
      <c r="E2" s="260"/>
      <c r="F2" s="260" t="s">
        <v>26</v>
      </c>
      <c r="G2" s="260"/>
    </row>
    <row r="3" spans="2:17" ht="19.95" customHeight="1" thickTop="1" thickBot="1" x14ac:dyDescent="0.3">
      <c r="B3" s="260" t="s">
        <v>67</v>
      </c>
      <c r="C3" s="260"/>
      <c r="D3" s="161" t="s">
        <v>13</v>
      </c>
      <c r="E3" s="161" t="s">
        <v>14</v>
      </c>
      <c r="F3" s="161" t="s">
        <v>15</v>
      </c>
      <c r="G3" s="161" t="s">
        <v>16</v>
      </c>
    </row>
    <row r="4" spans="2:17" ht="19.95" customHeight="1" thickTop="1" x14ac:dyDescent="0.25">
      <c r="B4" s="261" t="s">
        <v>55</v>
      </c>
      <c r="C4" s="261"/>
      <c r="D4" s="191" t="s">
        <v>68</v>
      </c>
      <c r="E4" s="162" t="s">
        <v>104</v>
      </c>
      <c r="F4" s="162" t="s">
        <v>69</v>
      </c>
      <c r="G4" s="162" t="s">
        <v>70</v>
      </c>
    </row>
    <row r="5" spans="2:17" ht="19.95" customHeight="1" x14ac:dyDescent="0.25">
      <c r="B5" s="262" t="s">
        <v>51</v>
      </c>
      <c r="C5" s="262"/>
      <c r="D5" s="192" t="s">
        <v>71</v>
      </c>
      <c r="E5" s="162" t="s">
        <v>72</v>
      </c>
      <c r="F5" s="162" t="s">
        <v>73</v>
      </c>
      <c r="G5" s="162" t="s">
        <v>74</v>
      </c>
    </row>
    <row r="6" spans="2:17" ht="19.95" customHeight="1" x14ac:dyDescent="0.25">
      <c r="B6" s="262" t="s">
        <v>52</v>
      </c>
      <c r="C6" s="262"/>
      <c r="D6" s="192" t="s">
        <v>75</v>
      </c>
      <c r="E6" s="162" t="s">
        <v>76</v>
      </c>
      <c r="F6" s="162" t="s">
        <v>77</v>
      </c>
      <c r="G6" s="162" t="s">
        <v>78</v>
      </c>
    </row>
    <row r="7" spans="2:17" ht="19.95" customHeight="1" x14ac:dyDescent="0.25">
      <c r="B7" s="258" t="s">
        <v>49</v>
      </c>
      <c r="C7" s="258"/>
      <c r="D7" s="192" t="s">
        <v>79</v>
      </c>
      <c r="E7" s="162" t="s">
        <v>80</v>
      </c>
      <c r="F7" s="162" t="s">
        <v>81</v>
      </c>
      <c r="G7" s="162" t="s">
        <v>82</v>
      </c>
    </row>
    <row r="8" spans="2:17" ht="19.95" customHeight="1" x14ac:dyDescent="0.25">
      <c r="B8" s="258" t="s">
        <v>50</v>
      </c>
      <c r="C8" s="258"/>
      <c r="D8" s="192" t="s">
        <v>83</v>
      </c>
      <c r="E8" s="162" t="s">
        <v>84</v>
      </c>
      <c r="F8" s="162" t="s">
        <v>85</v>
      </c>
      <c r="G8" s="162" t="s">
        <v>86</v>
      </c>
    </row>
    <row r="9" spans="2:17" ht="19.95" customHeight="1" x14ac:dyDescent="0.25">
      <c r="B9" s="258" t="s">
        <v>87</v>
      </c>
      <c r="C9" s="258"/>
      <c r="D9" s="193" t="s">
        <v>88</v>
      </c>
      <c r="E9" s="164" t="s">
        <v>89</v>
      </c>
      <c r="F9" s="164" t="s">
        <v>90</v>
      </c>
      <c r="G9" s="164" t="s">
        <v>91</v>
      </c>
    </row>
    <row r="10" spans="2:17" ht="19.95" customHeight="1" x14ac:dyDescent="0.25">
      <c r="B10" s="258" t="s">
        <v>53</v>
      </c>
      <c r="C10" s="258"/>
      <c r="D10" s="192" t="s">
        <v>92</v>
      </c>
      <c r="E10" s="162" t="s">
        <v>93</v>
      </c>
      <c r="F10" s="162" t="s">
        <v>94</v>
      </c>
      <c r="G10" s="162" t="s">
        <v>95</v>
      </c>
    </row>
    <row r="11" spans="2:17" ht="19.95" customHeight="1" x14ac:dyDescent="0.25">
      <c r="B11" s="258" t="s">
        <v>56</v>
      </c>
      <c r="C11" s="258"/>
      <c r="D11" s="192" t="s">
        <v>96</v>
      </c>
      <c r="E11" s="162" t="s">
        <v>97</v>
      </c>
      <c r="F11" s="162" t="s">
        <v>98</v>
      </c>
      <c r="G11" s="162" t="s">
        <v>99</v>
      </c>
    </row>
    <row r="12" spans="2:17" ht="19.95" customHeight="1" thickBot="1" x14ac:dyDescent="0.3">
      <c r="B12" s="259" t="s">
        <v>57</v>
      </c>
      <c r="C12" s="259"/>
      <c r="D12" s="194" t="s">
        <v>100</v>
      </c>
      <c r="E12" s="163" t="s">
        <v>101</v>
      </c>
      <c r="F12" s="163" t="s">
        <v>102</v>
      </c>
      <c r="G12" s="163" t="s">
        <v>103</v>
      </c>
    </row>
    <row r="13" spans="2:17" ht="19.95" customHeight="1" thickTop="1" x14ac:dyDescent="0.25">
      <c r="B13" s="12" t="s">
        <v>175</v>
      </c>
      <c r="C13" s="164"/>
      <c r="D13" s="162"/>
      <c r="E13" s="162"/>
      <c r="F13" s="162"/>
      <c r="G13" s="162"/>
    </row>
    <row r="14" spans="2:17" ht="19.95" customHeight="1" x14ac:dyDescent="0.25">
      <c r="B14" s="12"/>
      <c r="C14" s="164"/>
      <c r="D14" s="162"/>
      <c r="E14" s="162"/>
      <c r="F14" s="162"/>
      <c r="G14" s="162"/>
    </row>
    <row r="15" spans="2:17" ht="17.399999999999999" x14ac:dyDescent="0.3">
      <c r="B15" s="177" t="s">
        <v>204</v>
      </c>
    </row>
    <row r="16" spans="2:17" ht="34.950000000000003" customHeight="1" x14ac:dyDescent="0.4">
      <c r="B16" s="21" t="s">
        <v>117</v>
      </c>
      <c r="F16" s="29"/>
      <c r="G16" s="29"/>
      <c r="H16" s="29"/>
      <c r="P16" s="257"/>
      <c r="Q16" s="257"/>
    </row>
    <row r="17" spans="2:19" x14ac:dyDescent="0.25">
      <c r="B17" s="105" t="s">
        <v>58</v>
      </c>
      <c r="C17" s="229" t="s">
        <v>46</v>
      </c>
      <c r="D17" s="230"/>
      <c r="E17" s="230"/>
      <c r="F17" s="230"/>
      <c r="G17" s="231"/>
      <c r="H17" s="229" t="s">
        <v>24</v>
      </c>
      <c r="I17" s="230"/>
      <c r="J17" s="230"/>
      <c r="K17" s="230"/>
      <c r="L17" s="231"/>
      <c r="M17" s="229" t="s">
        <v>47</v>
      </c>
      <c r="N17" s="230"/>
      <c r="O17" s="230"/>
      <c r="P17" s="230"/>
      <c r="Q17" s="231"/>
      <c r="R17" s="11"/>
      <c r="S17" s="11"/>
    </row>
    <row r="18" spans="2:19" ht="15" customHeight="1" x14ac:dyDescent="0.25">
      <c r="B18" s="109" t="s">
        <v>10</v>
      </c>
      <c r="C18" s="18">
        <v>1E-3</v>
      </c>
      <c r="D18" s="19">
        <v>4.0000000000000002E-4</v>
      </c>
      <c r="E18" s="19">
        <v>1E-4</v>
      </c>
      <c r="F18" s="19">
        <v>4.0000000000000003E-5</v>
      </c>
      <c r="G18" s="20">
        <v>1.0000000000000001E-5</v>
      </c>
      <c r="H18" s="18">
        <v>1E-3</v>
      </c>
      <c r="I18" s="19">
        <v>4.0000000000000002E-4</v>
      </c>
      <c r="J18" s="19">
        <v>1E-4</v>
      </c>
      <c r="K18" s="19">
        <v>4.0000000000000003E-5</v>
      </c>
      <c r="L18" s="20">
        <v>1.0000000000000001E-5</v>
      </c>
      <c r="M18" s="18">
        <v>1E-3</v>
      </c>
      <c r="N18" s="19">
        <v>4.0000000000000002E-4</v>
      </c>
      <c r="O18" s="19">
        <v>1E-4</v>
      </c>
      <c r="P18" s="19">
        <v>4.0000000000000003E-5</v>
      </c>
      <c r="Q18" s="20">
        <v>1.0000000000000001E-5</v>
      </c>
      <c r="R18" s="14"/>
      <c r="S18" s="14"/>
    </row>
    <row r="19" spans="2:19" x14ac:dyDescent="0.25">
      <c r="B19" s="227" t="s">
        <v>49</v>
      </c>
      <c r="C19" s="94">
        <v>0.84941749260998001</v>
      </c>
      <c r="D19" s="94">
        <v>0.84993914101895296</v>
      </c>
      <c r="E19" s="94">
        <v>0.84454877412623897</v>
      </c>
      <c r="F19" s="94">
        <v>0.82768214223613201</v>
      </c>
      <c r="G19" s="111">
        <v>0.81324986958789702</v>
      </c>
      <c r="H19" s="94">
        <v>0.79203616762302198</v>
      </c>
      <c r="I19" s="94">
        <v>0.817596939662667</v>
      </c>
      <c r="J19" s="94">
        <v>0.82420448617631703</v>
      </c>
      <c r="K19" s="94">
        <v>0.81881411928360204</v>
      </c>
      <c r="L19" s="111">
        <v>0.71761432794296598</v>
      </c>
      <c r="M19" s="94">
        <v>0.80299078421144099</v>
      </c>
      <c r="N19" s="94">
        <v>0.82177012693444595</v>
      </c>
      <c r="O19" s="94">
        <v>0.80959833072509102</v>
      </c>
      <c r="P19" s="94">
        <v>0.80838115110415498</v>
      </c>
      <c r="Q19" s="102">
        <v>0.79846983133368099</v>
      </c>
    </row>
    <row r="20" spans="2:19" x14ac:dyDescent="0.25">
      <c r="B20" s="227"/>
      <c r="C20" s="94">
        <v>0.82820379064510496</v>
      </c>
      <c r="D20" s="94">
        <v>0.82385672057033499</v>
      </c>
      <c r="E20" s="94">
        <v>0.85098243783689698</v>
      </c>
      <c r="F20" s="94">
        <v>0.82403060337332601</v>
      </c>
      <c r="G20" s="111">
        <v>0.82855155625108601</v>
      </c>
      <c r="H20" s="94">
        <v>0.81046774474004502</v>
      </c>
      <c r="I20" s="94">
        <v>0.80646844027125697</v>
      </c>
      <c r="J20" s="94">
        <v>0.80316466701443201</v>
      </c>
      <c r="K20" s="94">
        <v>0.81394540079986</v>
      </c>
      <c r="L20" s="111">
        <v>0.75899843505477305</v>
      </c>
      <c r="M20" s="94">
        <v>0.81933576769257499</v>
      </c>
      <c r="N20" s="94">
        <v>0.81255433837593405</v>
      </c>
      <c r="O20" s="94">
        <v>0.83081203268996695</v>
      </c>
      <c r="P20" s="94">
        <v>0.80299078421144099</v>
      </c>
      <c r="Q20" s="111">
        <v>0.81255433837593405</v>
      </c>
    </row>
    <row r="21" spans="2:19" x14ac:dyDescent="0.25">
      <c r="B21" s="228"/>
      <c r="C21" s="94">
        <v>0.83150756390193004</v>
      </c>
      <c r="D21" s="94">
        <v>0.82855155625108601</v>
      </c>
      <c r="E21" s="94">
        <v>0.82872543905407703</v>
      </c>
      <c r="F21" s="94">
        <v>0.84037558685446001</v>
      </c>
      <c r="G21" s="82">
        <v>0.84280994609633098</v>
      </c>
      <c r="H21" s="94">
        <v>0.79099287080507696</v>
      </c>
      <c r="I21" s="94">
        <v>0.78160319944357504</v>
      </c>
      <c r="J21" s="94">
        <v>0.79899147974265305</v>
      </c>
      <c r="K21" s="94">
        <v>0.80925056511910898</v>
      </c>
      <c r="L21" s="82">
        <v>0.72717788210745904</v>
      </c>
      <c r="M21" s="94">
        <v>0.7849069727004</v>
      </c>
      <c r="N21" s="94">
        <v>0.81185880716397096</v>
      </c>
      <c r="O21" s="94">
        <v>0.82524778299426105</v>
      </c>
      <c r="P21" s="94">
        <v>0.84107111806642298</v>
      </c>
      <c r="Q21" s="82">
        <v>0.75412971657103101</v>
      </c>
    </row>
    <row r="22" spans="2:19" x14ac:dyDescent="0.25">
      <c r="B22" s="105" t="s">
        <v>11</v>
      </c>
      <c r="C22" s="98">
        <f>AVERAGE(C19:C21)</f>
        <v>0.83637628238567174</v>
      </c>
      <c r="D22" s="99">
        <f t="shared" ref="D22:L22" si="0">AVERAGE(D19:D21)</f>
        <v>0.83411580594679136</v>
      </c>
      <c r="E22" s="99">
        <f t="shared" si="0"/>
        <v>0.84141888367240425</v>
      </c>
      <c r="F22" s="99">
        <f t="shared" si="0"/>
        <v>0.83069611082130601</v>
      </c>
      <c r="G22" s="102">
        <f t="shared" si="0"/>
        <v>0.82820379064510463</v>
      </c>
      <c r="H22" s="98">
        <f t="shared" si="0"/>
        <v>0.79783226105604799</v>
      </c>
      <c r="I22" s="99">
        <f t="shared" si="0"/>
        <v>0.80188952645916645</v>
      </c>
      <c r="J22" s="99">
        <f t="shared" si="0"/>
        <v>0.80878687764446733</v>
      </c>
      <c r="K22" s="99">
        <f t="shared" si="0"/>
        <v>0.8140033617341903</v>
      </c>
      <c r="L22" s="102">
        <f t="shared" si="0"/>
        <v>0.73459688170173276</v>
      </c>
      <c r="M22" s="98">
        <f>AVERAGE(M19:M21)</f>
        <v>0.80241117486813873</v>
      </c>
      <c r="N22" s="99">
        <f>AVERAGE(N19:N21)</f>
        <v>0.81539442415811703</v>
      </c>
      <c r="O22" s="99">
        <f>AVERAGE(O19:O21)</f>
        <v>0.82188604880310623</v>
      </c>
      <c r="P22" s="99">
        <f t="shared" ref="P22:Q22" si="1">AVERAGE(P19:P21)</f>
        <v>0.81748101779400628</v>
      </c>
      <c r="Q22" s="102">
        <f t="shared" si="1"/>
        <v>0.78838462876021531</v>
      </c>
    </row>
    <row r="23" spans="2:19" x14ac:dyDescent="0.25">
      <c r="B23" s="109" t="s">
        <v>12</v>
      </c>
      <c r="C23" s="80">
        <f>STDEV(C19:C21)</f>
        <v>1.1414184268666833E-2</v>
      </c>
      <c r="D23" s="81">
        <f t="shared" ref="D23:L23" si="2">STDEV(D19:D21)</f>
        <v>1.3903014785352804E-2</v>
      </c>
      <c r="E23" s="81">
        <f t="shared" si="2"/>
        <v>1.1453849108241565E-2</v>
      </c>
      <c r="F23" s="81">
        <f t="shared" si="2"/>
        <v>8.5791972948491887E-3</v>
      </c>
      <c r="G23" s="82">
        <f t="shared" si="2"/>
        <v>1.4783106455804371E-2</v>
      </c>
      <c r="H23" s="80">
        <f t="shared" si="2"/>
        <v>1.0955076586176834E-2</v>
      </c>
      <c r="I23" s="81">
        <f t="shared" si="2"/>
        <v>1.8428569464659632E-2</v>
      </c>
      <c r="J23" s="81">
        <f t="shared" si="2"/>
        <v>1.351409866148524E-2</v>
      </c>
      <c r="K23" s="81">
        <f t="shared" si="2"/>
        <v>4.7820405337815229E-3</v>
      </c>
      <c r="L23" s="82">
        <f t="shared" si="2"/>
        <v>2.1666615947010612E-2</v>
      </c>
      <c r="M23" s="80">
        <f>STDEV(M19:M21)</f>
        <v>1.7221714240935364E-2</v>
      </c>
      <c r="N23" s="81">
        <f>STDEV(N19:N21)</f>
        <v>5.5324615078435361E-3</v>
      </c>
      <c r="O23" s="81">
        <f>STDEV(O19:O21)</f>
        <v>1.0999146800667277E-2</v>
      </c>
      <c r="P23" s="81">
        <f t="shared" ref="P23:Q23" si="3">STDEV(P19:P21)</f>
        <v>2.060664060337156E-2</v>
      </c>
      <c r="Q23" s="82">
        <f t="shared" si="3"/>
        <v>3.0490040857177717E-2</v>
      </c>
    </row>
    <row r="24" spans="2:19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9" x14ac:dyDescent="0.25">
      <c r="B25" s="105" t="s">
        <v>58</v>
      </c>
      <c r="C25" s="229" t="s">
        <v>46</v>
      </c>
      <c r="D25" s="230"/>
      <c r="E25" s="230"/>
      <c r="F25" s="230"/>
      <c r="G25" s="231"/>
      <c r="H25" s="229" t="s">
        <v>24</v>
      </c>
      <c r="I25" s="230"/>
      <c r="J25" s="230"/>
      <c r="K25" s="230"/>
      <c r="L25" s="231"/>
      <c r="M25" s="229" t="s">
        <v>47</v>
      </c>
      <c r="N25" s="230"/>
      <c r="O25" s="230"/>
      <c r="P25" s="230"/>
      <c r="Q25" s="231"/>
      <c r="R25" s="11"/>
      <c r="S25" s="11"/>
    </row>
    <row r="26" spans="2:19" ht="15" customHeight="1" x14ac:dyDescent="0.25">
      <c r="B26" s="109" t="s">
        <v>10</v>
      </c>
      <c r="C26" s="18">
        <v>1E-3</v>
      </c>
      <c r="D26" s="19">
        <v>4.0000000000000002E-4</v>
      </c>
      <c r="E26" s="19">
        <v>1E-4</v>
      </c>
      <c r="F26" s="19">
        <v>4.0000000000000003E-5</v>
      </c>
      <c r="G26" s="20">
        <v>1.0000000000000001E-5</v>
      </c>
      <c r="H26" s="18">
        <v>1E-3</v>
      </c>
      <c r="I26" s="19">
        <v>4.0000000000000002E-4</v>
      </c>
      <c r="J26" s="19">
        <v>1E-4</v>
      </c>
      <c r="K26" s="19">
        <v>4.0000000000000003E-5</v>
      </c>
      <c r="L26" s="20">
        <v>1.0000000000000001E-5</v>
      </c>
      <c r="M26" s="18">
        <v>1E-3</v>
      </c>
      <c r="N26" s="19">
        <v>4.0000000000000002E-4</v>
      </c>
      <c r="O26" s="19">
        <v>1E-4</v>
      </c>
      <c r="P26" s="19">
        <v>4.0000000000000003E-5</v>
      </c>
      <c r="Q26" s="20">
        <v>1.0000000000000001E-5</v>
      </c>
      <c r="R26" s="14"/>
      <c r="S26" s="14"/>
    </row>
    <row r="27" spans="2:19" x14ac:dyDescent="0.25">
      <c r="B27" s="227" t="s">
        <v>50</v>
      </c>
      <c r="C27" s="94">
        <v>0.82437836897930805</v>
      </c>
      <c r="D27" s="94">
        <v>0.81829247087462997</v>
      </c>
      <c r="E27" s="94">
        <v>0.80386019822639498</v>
      </c>
      <c r="F27" s="94">
        <v>0.82802990784211405</v>
      </c>
      <c r="G27" s="111">
        <v>0.81098939314901697</v>
      </c>
      <c r="H27" s="94">
        <v>0.788558511563206</v>
      </c>
      <c r="I27" s="94">
        <v>0.76021561467570797</v>
      </c>
      <c r="J27" s="94">
        <v>0.76838810641627497</v>
      </c>
      <c r="K27" s="94">
        <v>0.78629803512432594</v>
      </c>
      <c r="L27" s="94">
        <v>0.72248304642670802</v>
      </c>
      <c r="M27" s="98">
        <v>0.80333854981742303</v>
      </c>
      <c r="N27" s="99">
        <v>0.80820726830116496</v>
      </c>
      <c r="O27" s="99">
        <v>0.77256129368805404</v>
      </c>
      <c r="P27" s="99">
        <v>0.79116675360806799</v>
      </c>
      <c r="Q27" s="102">
        <v>0.79533994087984705</v>
      </c>
    </row>
    <row r="28" spans="2:19" x14ac:dyDescent="0.25">
      <c r="B28" s="227"/>
      <c r="C28" s="94">
        <v>0.80229525299947801</v>
      </c>
      <c r="D28" s="94">
        <v>0.81359763519387895</v>
      </c>
      <c r="E28" s="94">
        <v>0.83046426708398502</v>
      </c>
      <c r="F28" s="94">
        <v>0.80699008868022903</v>
      </c>
      <c r="G28" s="111">
        <v>0.81290210398191598</v>
      </c>
      <c r="H28" s="94">
        <v>0.78786298035124303</v>
      </c>
      <c r="I28" s="94">
        <v>0.80177360459050595</v>
      </c>
      <c r="J28" s="94">
        <v>0.76699704399234903</v>
      </c>
      <c r="K28" s="94">
        <v>0.77638671535385095</v>
      </c>
      <c r="L28" s="94">
        <v>0.79412276125891101</v>
      </c>
      <c r="M28" s="93">
        <v>0.834811337158754</v>
      </c>
      <c r="N28" s="94">
        <v>0.80542514345331195</v>
      </c>
      <c r="O28" s="94">
        <v>0.81464093201182397</v>
      </c>
      <c r="P28" s="94">
        <v>0.79533994087984605</v>
      </c>
      <c r="Q28" s="111">
        <v>0.77812554338375906</v>
      </c>
    </row>
    <row r="29" spans="2:19" x14ac:dyDescent="0.25">
      <c r="B29" s="228"/>
      <c r="C29" s="94">
        <v>0.80073030777256105</v>
      </c>
      <c r="D29" s="94">
        <v>0.813075986784906</v>
      </c>
      <c r="E29" s="94">
        <v>0.79325334724395702</v>
      </c>
      <c r="F29" s="94">
        <v>0.79412276125891101</v>
      </c>
      <c r="G29" s="82">
        <v>0.81916188488958397</v>
      </c>
      <c r="H29" s="94">
        <v>0.78681968353329801</v>
      </c>
      <c r="I29" s="94">
        <v>0.79899147974265305</v>
      </c>
      <c r="J29" s="94">
        <v>0.78734133194227096</v>
      </c>
      <c r="K29" s="94">
        <v>0.74178403755868505</v>
      </c>
      <c r="L29" s="94">
        <v>0.69640062597809005</v>
      </c>
      <c r="M29" s="80">
        <v>0.78647191792731697</v>
      </c>
      <c r="N29" s="81">
        <v>0.81272822117892496</v>
      </c>
      <c r="O29" s="81">
        <v>0.79203616762302198</v>
      </c>
      <c r="P29" s="81">
        <v>0.79186228482003096</v>
      </c>
      <c r="Q29" s="82">
        <v>0.77343070770300804</v>
      </c>
    </row>
    <row r="30" spans="2:19" x14ac:dyDescent="0.25">
      <c r="B30" s="105" t="s">
        <v>11</v>
      </c>
      <c r="C30" s="98">
        <f t="shared" ref="C30:Q30" si="4">AVERAGE(C27:C29)</f>
        <v>0.80913464325044904</v>
      </c>
      <c r="D30" s="99">
        <f t="shared" si="4"/>
        <v>0.8149886976178049</v>
      </c>
      <c r="E30" s="99">
        <f t="shared" si="4"/>
        <v>0.80919260418477901</v>
      </c>
      <c r="F30" s="99">
        <f t="shared" si="4"/>
        <v>0.8097142525937514</v>
      </c>
      <c r="G30" s="102">
        <f t="shared" si="4"/>
        <v>0.81435112734017234</v>
      </c>
      <c r="H30" s="98">
        <f t="shared" si="4"/>
        <v>0.78774705848258231</v>
      </c>
      <c r="I30" s="99">
        <f t="shared" si="4"/>
        <v>0.78699356633628892</v>
      </c>
      <c r="J30" s="99">
        <f t="shared" si="4"/>
        <v>0.77424216078363173</v>
      </c>
      <c r="K30" s="99">
        <f t="shared" si="4"/>
        <v>0.76815626267895398</v>
      </c>
      <c r="L30" s="102">
        <f t="shared" si="4"/>
        <v>0.73766881122123629</v>
      </c>
      <c r="M30" s="98">
        <f t="shared" si="4"/>
        <v>0.80820726830116474</v>
      </c>
      <c r="N30" s="99">
        <f t="shared" si="4"/>
        <v>0.80878687764446733</v>
      </c>
      <c r="O30" s="99">
        <f t="shared" si="4"/>
        <v>0.79307946444096666</v>
      </c>
      <c r="P30" s="99">
        <f t="shared" si="4"/>
        <v>0.79278965976931504</v>
      </c>
      <c r="Q30" s="102">
        <f t="shared" si="4"/>
        <v>0.78229873065553812</v>
      </c>
    </row>
    <row r="31" spans="2:19" x14ac:dyDescent="0.25">
      <c r="B31" s="109" t="s">
        <v>12</v>
      </c>
      <c r="C31" s="80">
        <f>STDEV(C27:C29)</f>
        <v>1.3224622639732344E-2</v>
      </c>
      <c r="D31" s="81">
        <f t="shared" ref="D31:L31" si="5">STDEV(D27:D29)</f>
        <v>2.8730154132948953E-3</v>
      </c>
      <c r="E31" s="81">
        <f t="shared" si="5"/>
        <v>1.9170004011841116E-2</v>
      </c>
      <c r="F31" s="81">
        <f t="shared" si="5"/>
        <v>1.7116934571485262E-2</v>
      </c>
      <c r="G31" s="82">
        <f t="shared" si="5"/>
        <v>4.2745943470683025E-3</v>
      </c>
      <c r="H31" s="80">
        <f t="shared" si="5"/>
        <v>8.7519091581423768E-4</v>
      </c>
      <c r="I31" s="81">
        <f t="shared" si="5"/>
        <v>2.3232069989985192E-2</v>
      </c>
      <c r="J31" s="81">
        <f t="shared" si="5"/>
        <v>1.1365517033963329E-2</v>
      </c>
      <c r="K31" s="81">
        <f t="shared" si="5"/>
        <v>2.3370478348629493E-2</v>
      </c>
      <c r="L31" s="82">
        <f t="shared" si="5"/>
        <v>5.0599995259454529E-2</v>
      </c>
      <c r="M31" s="80">
        <f>STDEV(M27:M29)</f>
        <v>2.4534734106233996E-2</v>
      </c>
      <c r="N31" s="81">
        <f t="shared" ref="N31:Q31" si="6">STDEV(N27:N29)</f>
        <v>3.6858779564330024E-3</v>
      </c>
      <c r="O31" s="81">
        <f t="shared" si="6"/>
        <v>2.1059210373434514E-2</v>
      </c>
      <c r="P31" s="81">
        <f t="shared" si="6"/>
        <v>2.2358200338471559E-3</v>
      </c>
      <c r="Q31" s="82">
        <f t="shared" si="6"/>
        <v>1.1535390916795125E-2</v>
      </c>
    </row>
    <row r="32" spans="2:19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2:19" x14ac:dyDescent="0.25">
      <c r="B33" s="105" t="s">
        <v>58</v>
      </c>
      <c r="C33" s="229" t="s">
        <v>46</v>
      </c>
      <c r="D33" s="230"/>
      <c r="E33" s="230"/>
      <c r="F33" s="230"/>
      <c r="G33" s="231"/>
      <c r="H33" s="229" t="s">
        <v>24</v>
      </c>
      <c r="I33" s="230"/>
      <c r="J33" s="230"/>
      <c r="K33" s="230"/>
      <c r="L33" s="231"/>
      <c r="M33" s="229" t="s">
        <v>47</v>
      </c>
      <c r="N33" s="230"/>
      <c r="O33" s="230"/>
      <c r="P33" s="230"/>
      <c r="Q33" s="231"/>
      <c r="R33" s="11"/>
      <c r="S33" s="11"/>
    </row>
    <row r="34" spans="2:19" ht="15" customHeight="1" x14ac:dyDescent="0.25">
      <c r="B34" s="109" t="s">
        <v>10</v>
      </c>
      <c r="C34" s="18">
        <v>1E-3</v>
      </c>
      <c r="D34" s="19">
        <v>4.0000000000000002E-4</v>
      </c>
      <c r="E34" s="19">
        <v>1E-4</v>
      </c>
      <c r="F34" s="19">
        <v>4.0000000000000003E-5</v>
      </c>
      <c r="G34" s="20">
        <v>1.0000000000000001E-5</v>
      </c>
      <c r="H34" s="18">
        <v>1E-3</v>
      </c>
      <c r="I34" s="19">
        <v>4.0000000000000002E-4</v>
      </c>
      <c r="J34" s="19">
        <v>1E-4</v>
      </c>
      <c r="K34" s="19">
        <v>4.0000000000000003E-5</v>
      </c>
      <c r="L34" s="20">
        <v>1.0000000000000001E-5</v>
      </c>
      <c r="M34" s="18">
        <v>1E-3</v>
      </c>
      <c r="N34" s="19">
        <v>4.0000000000000002E-4</v>
      </c>
      <c r="O34" s="19">
        <v>1E-4</v>
      </c>
      <c r="P34" s="19">
        <v>4.0000000000000003E-5</v>
      </c>
      <c r="Q34" s="20">
        <v>1.0000000000000001E-5</v>
      </c>
      <c r="R34" s="14"/>
      <c r="S34" s="14"/>
    </row>
    <row r="35" spans="2:19" x14ac:dyDescent="0.25">
      <c r="B35" s="227" t="s">
        <v>52</v>
      </c>
      <c r="C35" s="93">
        <v>0.82455225178229796</v>
      </c>
      <c r="D35" s="94">
        <v>0.79499217527386501</v>
      </c>
      <c r="E35" s="94">
        <v>0.80507737784733002</v>
      </c>
      <c r="F35" s="94">
        <v>0.77986437141366705</v>
      </c>
      <c r="G35" s="111">
        <v>0.78421144148843602</v>
      </c>
      <c r="H35" s="94">
        <v>0.73569813945400797</v>
      </c>
      <c r="I35" s="94">
        <v>0.72422187445661601</v>
      </c>
      <c r="J35" s="94">
        <v>0.76160667709963403</v>
      </c>
      <c r="K35" s="94">
        <v>0.74491392801251899</v>
      </c>
      <c r="L35" s="111">
        <v>0.76821422361328395</v>
      </c>
      <c r="M35" s="94">
        <v>0.81690140845070403</v>
      </c>
      <c r="N35" s="94">
        <v>0.76456268475047795</v>
      </c>
      <c r="O35" s="94">
        <v>0.77603894974786902</v>
      </c>
      <c r="P35" s="94">
        <v>0.81185880716397096</v>
      </c>
      <c r="Q35" s="111">
        <v>0.81690140845070403</v>
      </c>
    </row>
    <row r="36" spans="2:19" x14ac:dyDescent="0.25">
      <c r="B36" s="227"/>
      <c r="C36" s="93">
        <v>0.79707876890975404</v>
      </c>
      <c r="D36" s="94">
        <v>0.79968701095461603</v>
      </c>
      <c r="E36" s="94">
        <v>0.80316466701443201</v>
      </c>
      <c r="F36" s="94">
        <v>0.79812206572769895</v>
      </c>
      <c r="G36" s="111">
        <v>0.81829247087462997</v>
      </c>
      <c r="H36" s="94">
        <v>0.70770300817249099</v>
      </c>
      <c r="I36" s="94">
        <v>0.74786993566336202</v>
      </c>
      <c r="J36" s="94">
        <v>0.77430012171796203</v>
      </c>
      <c r="K36" s="94">
        <v>0.75239088854112302</v>
      </c>
      <c r="L36" s="111">
        <v>0.78438532429142704</v>
      </c>
      <c r="M36" s="94">
        <v>0.76195444270561596</v>
      </c>
      <c r="N36" s="94">
        <v>0.78890627716918704</v>
      </c>
      <c r="O36" s="94">
        <v>0.79620935489480005</v>
      </c>
      <c r="P36" s="94">
        <v>0.77516953573291603</v>
      </c>
      <c r="Q36" s="111">
        <v>0.79899147974265305</v>
      </c>
    </row>
    <row r="37" spans="2:19" x14ac:dyDescent="0.25">
      <c r="B37" s="228"/>
      <c r="C37" s="80">
        <v>0.80264301860545995</v>
      </c>
      <c r="D37" s="94">
        <v>0.81011997913406297</v>
      </c>
      <c r="E37" s="94">
        <v>0.79342723004694804</v>
      </c>
      <c r="F37" s="94">
        <v>0.78177708224656495</v>
      </c>
      <c r="G37" s="82">
        <v>0.78681968353329801</v>
      </c>
      <c r="H37" s="94">
        <v>0.79099287080507696</v>
      </c>
      <c r="I37" s="94">
        <v>0.73900191271083204</v>
      </c>
      <c r="J37" s="94">
        <v>0.767692575204312</v>
      </c>
      <c r="K37" s="94">
        <v>0.79029733959311399</v>
      </c>
      <c r="L37" s="82">
        <v>0.65832029212310805</v>
      </c>
      <c r="M37" s="94">
        <v>0.78421144148843602</v>
      </c>
      <c r="N37" s="94">
        <v>0.80003477656059796</v>
      </c>
      <c r="O37" s="94">
        <v>0.76908363762823795</v>
      </c>
      <c r="P37" s="94">
        <v>0.77343070770300804</v>
      </c>
      <c r="Q37" s="82">
        <v>0.79238393322900302</v>
      </c>
    </row>
    <row r="38" spans="2:19" x14ac:dyDescent="0.25">
      <c r="B38" s="105" t="s">
        <v>11</v>
      </c>
      <c r="C38" s="98">
        <f t="shared" ref="C38:Q38" si="7">AVERAGE(C35:C37)</f>
        <v>0.80809134643250402</v>
      </c>
      <c r="D38" s="99">
        <f t="shared" si="7"/>
        <v>0.8015997217875146</v>
      </c>
      <c r="E38" s="99">
        <f t="shared" si="7"/>
        <v>0.80055642496957002</v>
      </c>
      <c r="F38" s="99">
        <f t="shared" si="7"/>
        <v>0.78658783979597702</v>
      </c>
      <c r="G38" s="102">
        <f t="shared" si="7"/>
        <v>0.79644119863212126</v>
      </c>
      <c r="H38" s="98">
        <f t="shared" si="7"/>
        <v>0.7447980061438586</v>
      </c>
      <c r="I38" s="99">
        <f t="shared" si="7"/>
        <v>0.73703124094360339</v>
      </c>
      <c r="J38" s="99">
        <f t="shared" si="7"/>
        <v>0.76786645800730258</v>
      </c>
      <c r="K38" s="99">
        <f t="shared" si="7"/>
        <v>0.76253405204891866</v>
      </c>
      <c r="L38" s="102">
        <f t="shared" si="7"/>
        <v>0.73697328000927298</v>
      </c>
      <c r="M38" s="98">
        <f t="shared" si="7"/>
        <v>0.787689097548252</v>
      </c>
      <c r="N38" s="99">
        <f t="shared" si="7"/>
        <v>0.78450124616008754</v>
      </c>
      <c r="O38" s="99">
        <f t="shared" si="7"/>
        <v>0.78044398075696897</v>
      </c>
      <c r="P38" s="99">
        <f t="shared" si="7"/>
        <v>0.78681968353329834</v>
      </c>
      <c r="Q38" s="102">
        <f t="shared" si="7"/>
        <v>0.80275894047412011</v>
      </c>
    </row>
    <row r="39" spans="2:19" x14ac:dyDescent="0.25">
      <c r="B39" s="109" t="s">
        <v>12</v>
      </c>
      <c r="C39" s="80">
        <f>STDEV(C35:C37)</f>
        <v>1.4524505925166535E-2</v>
      </c>
      <c r="D39" s="81">
        <f t="shared" ref="D39:L39" si="8">STDEV(D35:D37)</f>
        <v>7.7431556523081058E-3</v>
      </c>
      <c r="E39" s="81">
        <f t="shared" si="8"/>
        <v>6.2476940438953689E-3</v>
      </c>
      <c r="F39" s="81">
        <f t="shared" si="8"/>
        <v>1.003460968675797E-2</v>
      </c>
      <c r="G39" s="82">
        <f t="shared" si="8"/>
        <v>1.8968640056770486E-2</v>
      </c>
      <c r="H39" s="80">
        <f t="shared" si="8"/>
        <v>4.2384029830450885E-2</v>
      </c>
      <c r="I39" s="81">
        <f t="shared" si="8"/>
        <v>1.194656269058659E-2</v>
      </c>
      <c r="J39" s="81">
        <f t="shared" si="8"/>
        <v>6.3485085249625301E-3</v>
      </c>
      <c r="K39" s="81">
        <f t="shared" si="8"/>
        <v>2.4332618768493231E-2</v>
      </c>
      <c r="L39" s="82">
        <f t="shared" si="8"/>
        <v>6.8593698703682468E-2</v>
      </c>
      <c r="M39" s="80">
        <f>STDEV(M35:M37)</f>
        <v>2.7638068490774666E-2</v>
      </c>
      <c r="N39" s="81">
        <f t="shared" ref="N39:Q39" si="9">STDEV(N35:N37)</f>
        <v>1.8141679855783511E-2</v>
      </c>
      <c r="O39" s="81">
        <f t="shared" si="9"/>
        <v>1.408915746060479E-2</v>
      </c>
      <c r="P39" s="81">
        <f t="shared" si="9"/>
        <v>2.1701939196152022E-2</v>
      </c>
      <c r="Q39" s="82">
        <f t="shared" si="9"/>
        <v>1.2685502279533117E-2</v>
      </c>
    </row>
    <row r="40" spans="2:19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2:19" x14ac:dyDescent="0.25">
      <c r="B41" s="105" t="s">
        <v>58</v>
      </c>
      <c r="C41" s="229" t="s">
        <v>46</v>
      </c>
      <c r="D41" s="230"/>
      <c r="E41" s="230"/>
      <c r="F41" s="230"/>
      <c r="G41" s="231"/>
      <c r="H41" s="229" t="s">
        <v>24</v>
      </c>
      <c r="I41" s="230"/>
      <c r="J41" s="230"/>
      <c r="K41" s="230"/>
      <c r="L41" s="231"/>
      <c r="M41" s="229" t="s">
        <v>47</v>
      </c>
      <c r="N41" s="230"/>
      <c r="O41" s="230"/>
      <c r="P41" s="230"/>
      <c r="Q41" s="231"/>
      <c r="R41" s="11"/>
      <c r="S41" s="11"/>
    </row>
    <row r="42" spans="2:19" ht="15" customHeight="1" x14ac:dyDescent="0.25">
      <c r="B42" s="109" t="s">
        <v>10</v>
      </c>
      <c r="C42" s="18">
        <v>1E-3</v>
      </c>
      <c r="D42" s="19">
        <v>4.0000000000000002E-4</v>
      </c>
      <c r="E42" s="19">
        <v>1E-4</v>
      </c>
      <c r="F42" s="19">
        <v>4.0000000000000003E-5</v>
      </c>
      <c r="G42" s="20">
        <v>1.0000000000000001E-5</v>
      </c>
      <c r="H42" s="18">
        <v>1E-3</v>
      </c>
      <c r="I42" s="19">
        <v>4.0000000000000002E-4</v>
      </c>
      <c r="J42" s="19">
        <v>1E-4</v>
      </c>
      <c r="K42" s="19">
        <v>4.0000000000000003E-5</v>
      </c>
      <c r="L42" s="20">
        <v>1.0000000000000001E-5</v>
      </c>
      <c r="M42" s="18">
        <v>1E-3</v>
      </c>
      <c r="N42" s="19">
        <v>4.0000000000000002E-4</v>
      </c>
      <c r="O42" s="19">
        <v>1E-4</v>
      </c>
      <c r="P42" s="19">
        <v>4.0000000000000003E-5</v>
      </c>
      <c r="Q42" s="20">
        <v>1.0000000000000001E-5</v>
      </c>
      <c r="R42" s="14"/>
      <c r="S42" s="14"/>
    </row>
    <row r="43" spans="2:19" x14ac:dyDescent="0.25">
      <c r="B43" s="227" t="s">
        <v>51</v>
      </c>
      <c r="C43" s="94">
        <v>0.82368283776734397</v>
      </c>
      <c r="D43" s="94">
        <v>0.81255433837593405</v>
      </c>
      <c r="E43" s="94">
        <v>0.81777082246565802</v>
      </c>
      <c r="F43" s="94">
        <v>0.81933576769257499</v>
      </c>
      <c r="G43" s="111">
        <v>0.79725265171274495</v>
      </c>
      <c r="H43" s="94">
        <v>0.78351591027647305</v>
      </c>
      <c r="I43" s="94">
        <v>0.80629455746826595</v>
      </c>
      <c r="J43" s="94">
        <v>0.75152147452616902</v>
      </c>
      <c r="K43" s="94">
        <v>0.75239088854112302</v>
      </c>
      <c r="L43" s="111">
        <v>0.78803686315423305</v>
      </c>
      <c r="M43" s="94">
        <v>0.78090766823161195</v>
      </c>
      <c r="N43" s="94">
        <v>0.79620935489480005</v>
      </c>
      <c r="O43" s="94">
        <v>0.82472613458528898</v>
      </c>
      <c r="P43" s="94">
        <v>0.788558511563206</v>
      </c>
      <c r="Q43" s="111">
        <v>0.81185880716397096</v>
      </c>
    </row>
    <row r="44" spans="2:19" x14ac:dyDescent="0.25">
      <c r="B44" s="227"/>
      <c r="C44" s="94">
        <v>0.78821074595722396</v>
      </c>
      <c r="D44" s="94">
        <v>0.83255086071987405</v>
      </c>
      <c r="E44" s="94">
        <v>0.78577638671535299</v>
      </c>
      <c r="F44" s="94">
        <v>0.82159624413145504</v>
      </c>
      <c r="G44" s="111">
        <v>0.82455225178229796</v>
      </c>
      <c r="H44" s="94">
        <v>0.76038949747869899</v>
      </c>
      <c r="I44" s="94">
        <v>0.72474352286558796</v>
      </c>
      <c r="J44" s="94">
        <v>0.78873239436619702</v>
      </c>
      <c r="K44" s="94">
        <v>0.78473308989740898</v>
      </c>
      <c r="L44" s="111">
        <v>0.77499565292992501</v>
      </c>
      <c r="M44" s="94">
        <v>0.75743348982785597</v>
      </c>
      <c r="N44" s="94">
        <v>0.82681272822117802</v>
      </c>
      <c r="O44" s="94">
        <v>0.78542862110937195</v>
      </c>
      <c r="P44" s="94">
        <v>0.80333854981742303</v>
      </c>
      <c r="Q44" s="111">
        <v>0.80629455746826595</v>
      </c>
    </row>
    <row r="45" spans="2:19" x14ac:dyDescent="0.25">
      <c r="B45" s="228"/>
      <c r="C45" s="94">
        <v>0.81220657276995201</v>
      </c>
      <c r="D45" s="94">
        <v>0.81046774474004502</v>
      </c>
      <c r="E45" s="94">
        <v>0.82003129890453796</v>
      </c>
      <c r="F45" s="94">
        <v>0.82681272822117802</v>
      </c>
      <c r="G45" s="82">
        <v>0.830290384280994</v>
      </c>
      <c r="H45" s="94">
        <v>0.779516605807685</v>
      </c>
      <c r="I45" s="94">
        <v>0.77569118414188798</v>
      </c>
      <c r="J45" s="94">
        <v>0.78908015997217795</v>
      </c>
      <c r="K45" s="94">
        <v>0.77360459050599895</v>
      </c>
      <c r="L45" s="82">
        <v>0.76804034081029304</v>
      </c>
      <c r="M45" s="94">
        <v>0.75760737263084599</v>
      </c>
      <c r="N45" s="94">
        <v>0.79742653451573597</v>
      </c>
      <c r="O45" s="94">
        <v>0.78577638671535299</v>
      </c>
      <c r="P45" s="94">
        <v>0.80629455746826595</v>
      </c>
      <c r="Q45" s="82">
        <v>0.81829247087462997</v>
      </c>
    </row>
    <row r="46" spans="2:19" x14ac:dyDescent="0.25">
      <c r="B46" s="105" t="s">
        <v>11</v>
      </c>
      <c r="C46" s="98">
        <f t="shared" ref="C46:Q46" si="10">AVERAGE(C43:C45)</f>
        <v>0.80803338549817338</v>
      </c>
      <c r="D46" s="99">
        <f t="shared" si="10"/>
        <v>0.81852431461195108</v>
      </c>
      <c r="E46" s="99">
        <f t="shared" si="10"/>
        <v>0.80785950269518292</v>
      </c>
      <c r="F46" s="99">
        <f t="shared" si="10"/>
        <v>0.82258158001506931</v>
      </c>
      <c r="G46" s="102">
        <f t="shared" si="10"/>
        <v>0.81736509592534556</v>
      </c>
      <c r="H46" s="98">
        <f t="shared" si="10"/>
        <v>0.77447400452095227</v>
      </c>
      <c r="I46" s="99">
        <f t="shared" si="10"/>
        <v>0.76890975482524737</v>
      </c>
      <c r="J46" s="99">
        <f t="shared" si="10"/>
        <v>0.77644467628818126</v>
      </c>
      <c r="K46" s="99">
        <f t="shared" si="10"/>
        <v>0.77024285631484357</v>
      </c>
      <c r="L46" s="102">
        <f t="shared" si="10"/>
        <v>0.77702428563148374</v>
      </c>
      <c r="M46" s="98">
        <f t="shared" si="10"/>
        <v>0.76531617689677134</v>
      </c>
      <c r="N46" s="99">
        <f t="shared" si="10"/>
        <v>0.80681620587723801</v>
      </c>
      <c r="O46" s="99">
        <f t="shared" si="10"/>
        <v>0.79864371413667135</v>
      </c>
      <c r="P46" s="99">
        <f t="shared" si="10"/>
        <v>0.79939720628296496</v>
      </c>
      <c r="Q46" s="102">
        <f t="shared" si="10"/>
        <v>0.81214861183562226</v>
      </c>
    </row>
    <row r="47" spans="2:19" x14ac:dyDescent="0.25">
      <c r="B47" s="109" t="s">
        <v>12</v>
      </c>
      <c r="C47" s="80">
        <f>STDEV(C43:C45)</f>
        <v>1.8100523289407894E-2</v>
      </c>
      <c r="D47" s="81">
        <f t="shared" ref="D47:L47" si="11">STDEV(D43:D45)</f>
        <v>1.2192065659214636E-2</v>
      </c>
      <c r="E47" s="81">
        <f t="shared" si="11"/>
        <v>1.9157908209578887E-2</v>
      </c>
      <c r="F47" s="81">
        <f t="shared" si="11"/>
        <v>3.8346316367058523E-3</v>
      </c>
      <c r="G47" s="82">
        <f t="shared" si="11"/>
        <v>1.7652601799646391E-2</v>
      </c>
      <c r="H47" s="80">
        <f t="shared" si="11"/>
        <v>1.236036459923332E-2</v>
      </c>
      <c r="I47" s="81">
        <f t="shared" si="11"/>
        <v>4.1196281978768921E-2</v>
      </c>
      <c r="J47" s="81">
        <f t="shared" si="11"/>
        <v>2.1584826262484855E-2</v>
      </c>
      <c r="K47" s="81">
        <f t="shared" si="11"/>
        <v>1.6431081514058143E-2</v>
      </c>
      <c r="L47" s="82">
        <f t="shared" si="11"/>
        <v>1.0151440264381107E-2</v>
      </c>
      <c r="M47" s="80">
        <f>STDEV(M43:M45)</f>
        <v>1.3502907477302886E-2</v>
      </c>
      <c r="N47" s="81">
        <f t="shared" ref="N47:Q47" si="12">STDEV(N43:N45)</f>
        <v>1.732818689148332E-2</v>
      </c>
      <c r="O47" s="81">
        <f t="shared" si="12"/>
        <v>2.2588707965995485E-2</v>
      </c>
      <c r="P47" s="81">
        <f t="shared" si="12"/>
        <v>9.5022351438521606E-3</v>
      </c>
      <c r="Q47" s="82">
        <f t="shared" si="12"/>
        <v>6.0042044924732202E-3</v>
      </c>
    </row>
    <row r="48" spans="2:19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2:19" x14ac:dyDescent="0.25">
      <c r="B49" s="105" t="s">
        <v>58</v>
      </c>
      <c r="C49" s="229" t="s">
        <v>46</v>
      </c>
      <c r="D49" s="230"/>
      <c r="E49" s="230"/>
      <c r="F49" s="230"/>
      <c r="G49" s="231"/>
      <c r="H49" s="229" t="s">
        <v>24</v>
      </c>
      <c r="I49" s="230"/>
      <c r="J49" s="230"/>
      <c r="K49" s="230"/>
      <c r="L49" s="231"/>
      <c r="M49" s="229" t="s">
        <v>47</v>
      </c>
      <c r="N49" s="230"/>
      <c r="O49" s="230"/>
      <c r="P49" s="230"/>
      <c r="Q49" s="231"/>
      <c r="R49" s="11"/>
      <c r="S49" s="11"/>
    </row>
    <row r="50" spans="2:19" ht="15" customHeight="1" x14ac:dyDescent="0.25">
      <c r="B50" s="109" t="s">
        <v>10</v>
      </c>
      <c r="C50" s="18">
        <v>1E-3</v>
      </c>
      <c r="D50" s="19">
        <v>4.0000000000000002E-4</v>
      </c>
      <c r="E50" s="19">
        <v>1E-4</v>
      </c>
      <c r="F50" s="19">
        <v>4.0000000000000003E-5</v>
      </c>
      <c r="G50" s="20">
        <v>1.0000000000000001E-5</v>
      </c>
      <c r="H50" s="18">
        <v>1E-3</v>
      </c>
      <c r="I50" s="19">
        <v>4.0000000000000002E-4</v>
      </c>
      <c r="J50" s="19">
        <v>1E-4</v>
      </c>
      <c r="K50" s="19">
        <v>4.0000000000000003E-5</v>
      </c>
      <c r="L50" s="20">
        <v>1.0000000000000001E-5</v>
      </c>
      <c r="M50" s="18">
        <v>1E-3</v>
      </c>
      <c r="N50" s="19">
        <v>4.0000000000000002E-4</v>
      </c>
      <c r="O50" s="19">
        <v>1E-4</v>
      </c>
      <c r="P50" s="19">
        <v>4.0000000000000003E-5</v>
      </c>
      <c r="Q50" s="20">
        <v>1.0000000000000001E-5</v>
      </c>
      <c r="R50" s="14"/>
      <c r="S50" s="14"/>
    </row>
    <row r="51" spans="2:19" x14ac:dyDescent="0.25">
      <c r="B51" s="227" t="s">
        <v>53</v>
      </c>
      <c r="C51" s="94">
        <v>0.81446704920883295</v>
      </c>
      <c r="D51" s="94">
        <v>0.80977221352808204</v>
      </c>
      <c r="E51" s="94">
        <v>0.83307250912884701</v>
      </c>
      <c r="F51" s="94">
        <v>0.83533298556772695</v>
      </c>
      <c r="G51" s="94">
        <v>0.78960180838115102</v>
      </c>
      <c r="H51" s="98">
        <v>0.79655712050078198</v>
      </c>
      <c r="I51" s="99">
        <v>0.82403060337332601</v>
      </c>
      <c r="J51" s="99">
        <v>0.81498869761780501</v>
      </c>
      <c r="K51" s="99">
        <v>0.80368631542340396</v>
      </c>
      <c r="L51" s="102">
        <v>0.78908015997217795</v>
      </c>
      <c r="M51" s="94">
        <v>0.81620587723874105</v>
      </c>
      <c r="N51" s="94">
        <v>0.83776734480959802</v>
      </c>
      <c r="O51" s="94">
        <v>0.80194748739349597</v>
      </c>
      <c r="P51" s="94">
        <v>0.79881759693966203</v>
      </c>
      <c r="Q51" s="94">
        <v>0.82107459572248298</v>
      </c>
    </row>
    <row r="52" spans="2:19" x14ac:dyDescent="0.25">
      <c r="B52" s="227"/>
      <c r="C52" s="94">
        <v>0.84941749260998001</v>
      </c>
      <c r="D52" s="94">
        <v>0.82159624413145504</v>
      </c>
      <c r="E52" s="94">
        <v>0.821248478525473</v>
      </c>
      <c r="F52" s="94">
        <v>0.82629107981220595</v>
      </c>
      <c r="G52" s="94">
        <v>0.83289862632585598</v>
      </c>
      <c r="H52" s="93">
        <v>0.80246913580246904</v>
      </c>
      <c r="I52" s="94">
        <v>0.79342723004694804</v>
      </c>
      <c r="J52" s="94">
        <v>0.82802990784211405</v>
      </c>
      <c r="K52" s="94">
        <v>0.80525126065032104</v>
      </c>
      <c r="L52" s="111">
        <v>0.80490349504434</v>
      </c>
      <c r="M52" s="94">
        <v>0.79846983133368099</v>
      </c>
      <c r="N52" s="94">
        <v>0.784906972700399</v>
      </c>
      <c r="O52" s="94">
        <v>0.822117892540427</v>
      </c>
      <c r="P52" s="94">
        <v>0.81446704920883295</v>
      </c>
      <c r="Q52" s="94">
        <v>0.826638845418188</v>
      </c>
    </row>
    <row r="53" spans="2:19" x14ac:dyDescent="0.25">
      <c r="B53" s="228"/>
      <c r="C53" s="94">
        <v>0.81516258042079603</v>
      </c>
      <c r="D53" s="94">
        <v>0.84089723526343196</v>
      </c>
      <c r="E53" s="94">
        <v>0.825769431403234</v>
      </c>
      <c r="F53" s="94">
        <v>0.82942097026604</v>
      </c>
      <c r="G53" s="94">
        <v>0.82785602503912303</v>
      </c>
      <c r="H53" s="80">
        <v>0.78942792557815999</v>
      </c>
      <c r="I53" s="81">
        <v>0.784906972700399</v>
      </c>
      <c r="J53" s="81">
        <v>0.81342375239088804</v>
      </c>
      <c r="K53" s="81">
        <v>0.78473308989740898</v>
      </c>
      <c r="L53" s="82">
        <v>0.784037558685446</v>
      </c>
      <c r="M53" s="94">
        <v>0.79794818292470804</v>
      </c>
      <c r="N53" s="94">
        <v>0.78125543383759299</v>
      </c>
      <c r="O53" s="94">
        <v>0.77343070770300804</v>
      </c>
      <c r="P53" s="94">
        <v>0.81603199443575003</v>
      </c>
      <c r="Q53" s="94">
        <v>0.81098939314901697</v>
      </c>
    </row>
    <row r="54" spans="2:19" x14ac:dyDescent="0.25">
      <c r="B54" s="105" t="s">
        <v>11</v>
      </c>
      <c r="C54" s="98">
        <f t="shared" ref="C54:Q54" si="13">AVERAGE(C51:C53)</f>
        <v>0.82634904074653637</v>
      </c>
      <c r="D54" s="99">
        <f t="shared" si="13"/>
        <v>0.82408856430765631</v>
      </c>
      <c r="E54" s="99">
        <f t="shared" si="13"/>
        <v>0.82669680635251785</v>
      </c>
      <c r="F54" s="99">
        <f t="shared" si="13"/>
        <v>0.8303483452153243</v>
      </c>
      <c r="G54" s="102">
        <f t="shared" si="13"/>
        <v>0.81678548658204331</v>
      </c>
      <c r="H54" s="98">
        <f t="shared" si="13"/>
        <v>0.79615139396047019</v>
      </c>
      <c r="I54" s="99">
        <f t="shared" si="13"/>
        <v>0.8007882687068909</v>
      </c>
      <c r="J54" s="99">
        <f t="shared" si="13"/>
        <v>0.81881411928360237</v>
      </c>
      <c r="K54" s="99">
        <f t="shared" si="13"/>
        <v>0.79789022199037796</v>
      </c>
      <c r="L54" s="102">
        <f t="shared" si="13"/>
        <v>0.79267373790065465</v>
      </c>
      <c r="M54" s="98">
        <f t="shared" si="13"/>
        <v>0.8042079638323768</v>
      </c>
      <c r="N54" s="99">
        <f t="shared" si="13"/>
        <v>0.80130991711586341</v>
      </c>
      <c r="O54" s="99">
        <f t="shared" si="13"/>
        <v>0.79916536254564363</v>
      </c>
      <c r="P54" s="99">
        <f t="shared" si="13"/>
        <v>0.8097722135280816</v>
      </c>
      <c r="Q54" s="102">
        <f t="shared" si="13"/>
        <v>0.81956761142989609</v>
      </c>
    </row>
    <row r="55" spans="2:19" x14ac:dyDescent="0.25">
      <c r="B55" s="109" t="s">
        <v>12</v>
      </c>
      <c r="C55" s="80">
        <f>STDEV(C51:C53)</f>
        <v>1.9980891983310385E-2</v>
      </c>
      <c r="D55" s="81">
        <f t="shared" ref="D55:L55" si="14">STDEV(D51:D53)</f>
        <v>1.5711476359719551E-2</v>
      </c>
      <c r="E55" s="81">
        <f t="shared" si="14"/>
        <v>5.9663173859425944E-3</v>
      </c>
      <c r="F55" s="81">
        <f t="shared" si="14"/>
        <v>4.5917353087205461E-3</v>
      </c>
      <c r="G55" s="82">
        <f t="shared" si="14"/>
        <v>2.3676385436368696E-2</v>
      </c>
      <c r="H55" s="80">
        <f t="shared" si="14"/>
        <v>6.5300652024149501E-3</v>
      </c>
      <c r="I55" s="81">
        <f t="shared" si="14"/>
        <v>2.0574335636243037E-2</v>
      </c>
      <c r="J55" s="81">
        <f t="shared" si="14"/>
        <v>8.0193723231440431E-3</v>
      </c>
      <c r="K55" s="81">
        <f t="shared" si="14"/>
        <v>1.1421245863507585E-2</v>
      </c>
      <c r="L55" s="82">
        <f t="shared" si="14"/>
        <v>1.0887248356650076E-2</v>
      </c>
      <c r="M55" s="80">
        <f>STDEV(M51:M53)</f>
        <v>1.0393770915582525E-2</v>
      </c>
      <c r="N55" s="81">
        <f t="shared" ref="N55:Q55" si="15">STDEV(N51:N53)</f>
        <v>3.1625803698081177E-2</v>
      </c>
      <c r="O55" s="81">
        <f t="shared" si="15"/>
        <v>2.4462535760832883E-2</v>
      </c>
      <c r="P55" s="81">
        <f t="shared" si="15"/>
        <v>9.519190188260326E-3</v>
      </c>
      <c r="Q55" s="82">
        <f t="shared" si="15"/>
        <v>7.9328173006091296E-3</v>
      </c>
    </row>
    <row r="56" spans="2:19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2:19" x14ac:dyDescent="0.25">
      <c r="B57" s="105" t="s">
        <v>58</v>
      </c>
      <c r="C57" s="229" t="s">
        <v>46</v>
      </c>
      <c r="D57" s="230"/>
      <c r="E57" s="230"/>
      <c r="F57" s="230"/>
      <c r="G57" s="231"/>
      <c r="H57" s="229" t="s">
        <v>24</v>
      </c>
      <c r="I57" s="230"/>
      <c r="J57" s="230"/>
      <c r="K57" s="230"/>
      <c r="L57" s="231"/>
      <c r="M57" s="229" t="s">
        <v>47</v>
      </c>
      <c r="N57" s="230"/>
      <c r="O57" s="230"/>
      <c r="P57" s="230"/>
      <c r="Q57" s="231"/>
      <c r="R57" s="11"/>
      <c r="S57" s="11"/>
    </row>
    <row r="58" spans="2:19" ht="15" customHeight="1" x14ac:dyDescent="0.25">
      <c r="B58" s="109" t="s">
        <v>10</v>
      </c>
      <c r="C58" s="18">
        <v>1E-3</v>
      </c>
      <c r="D58" s="19">
        <v>4.0000000000000002E-4</v>
      </c>
      <c r="E58" s="19">
        <v>1E-4</v>
      </c>
      <c r="F58" s="19">
        <v>4.0000000000000003E-5</v>
      </c>
      <c r="G58" s="20">
        <v>1.0000000000000001E-5</v>
      </c>
      <c r="H58" s="18">
        <v>1E-3</v>
      </c>
      <c r="I58" s="19">
        <v>4.0000000000000002E-4</v>
      </c>
      <c r="J58" s="19">
        <v>1E-4</v>
      </c>
      <c r="K58" s="19">
        <v>4.0000000000000003E-5</v>
      </c>
      <c r="L58" s="20">
        <v>1.0000000000000001E-5</v>
      </c>
      <c r="M58" s="18">
        <v>1E-3</v>
      </c>
      <c r="N58" s="19">
        <v>4.0000000000000002E-4</v>
      </c>
      <c r="O58" s="19">
        <v>1E-4</v>
      </c>
      <c r="P58" s="19">
        <v>4.0000000000000003E-5</v>
      </c>
      <c r="Q58" s="20">
        <v>1.0000000000000001E-5</v>
      </c>
      <c r="R58" s="14"/>
      <c r="S58" s="14"/>
    </row>
    <row r="59" spans="2:19" x14ac:dyDescent="0.25">
      <c r="B59" s="263" t="s">
        <v>54</v>
      </c>
      <c r="C59" s="94">
        <v>0.83637628238567197</v>
      </c>
      <c r="D59" s="94">
        <v>0.81029386193705399</v>
      </c>
      <c r="E59" s="94">
        <v>0.83168144670491995</v>
      </c>
      <c r="F59" s="94">
        <v>0.79342723004694804</v>
      </c>
      <c r="G59" s="94">
        <v>0.82263954094939995</v>
      </c>
      <c r="H59" s="94">
        <v>0.75378195096504896</v>
      </c>
      <c r="I59" s="94">
        <v>0.72265692922969904</v>
      </c>
      <c r="J59" s="94">
        <v>0.75430359937402103</v>
      </c>
      <c r="K59" s="94">
        <v>0.63206398887149995</v>
      </c>
      <c r="L59" s="111">
        <v>0.55051295426882196</v>
      </c>
      <c r="M59" s="98">
        <v>0.74595722483046401</v>
      </c>
      <c r="N59" s="99">
        <v>0.81359763519387895</v>
      </c>
      <c r="O59" s="99">
        <v>0.75882455225178203</v>
      </c>
      <c r="P59" s="99">
        <v>0.73882802990784202</v>
      </c>
      <c r="Q59" s="102">
        <v>0.78386367588245498</v>
      </c>
    </row>
    <row r="60" spans="2:19" x14ac:dyDescent="0.25">
      <c r="B60" s="227"/>
      <c r="C60" s="94">
        <v>0.82837767344809599</v>
      </c>
      <c r="D60" s="94">
        <v>0.84020170405146899</v>
      </c>
      <c r="E60" s="94">
        <v>0.80699008868022903</v>
      </c>
      <c r="F60" s="94">
        <v>0.826638845418188</v>
      </c>
      <c r="G60" s="94">
        <v>0.81098939314901697</v>
      </c>
      <c r="H60" s="94">
        <v>0.75256477134411404</v>
      </c>
      <c r="I60" s="94">
        <v>0.76699704399234903</v>
      </c>
      <c r="J60" s="94">
        <v>0.77169187967310005</v>
      </c>
      <c r="K60" s="94">
        <v>0.62302208311597895</v>
      </c>
      <c r="L60" s="111">
        <v>0.52999478351591001</v>
      </c>
      <c r="M60" s="93">
        <v>0.77308294209702599</v>
      </c>
      <c r="N60" s="94">
        <v>0.80159972178751504</v>
      </c>
      <c r="O60" s="94">
        <v>0.77934272300469398</v>
      </c>
      <c r="P60" s="94">
        <v>0.75152147452616902</v>
      </c>
      <c r="Q60" s="111">
        <v>0.79777430012171702</v>
      </c>
    </row>
    <row r="61" spans="2:19" x14ac:dyDescent="0.25">
      <c r="B61" s="228"/>
      <c r="C61" s="94">
        <v>0.817596939662667</v>
      </c>
      <c r="D61" s="94">
        <v>0.77151799687010902</v>
      </c>
      <c r="E61" s="94">
        <v>0.82455225178229796</v>
      </c>
      <c r="F61" s="94">
        <v>0.79447052686489295</v>
      </c>
      <c r="G61" s="94">
        <v>0.82750825943314199</v>
      </c>
      <c r="H61" s="94">
        <v>0.71239784385324201</v>
      </c>
      <c r="I61" s="94">
        <v>0.79707876890975404</v>
      </c>
      <c r="J61" s="94">
        <v>0.57572596070248605</v>
      </c>
      <c r="K61" s="94">
        <v>0.57059641801425798</v>
      </c>
      <c r="L61" s="82">
        <v>0.52964701790992796</v>
      </c>
      <c r="M61" s="80">
        <v>0.74891323248130703</v>
      </c>
      <c r="N61" s="81">
        <v>0.81881411928360204</v>
      </c>
      <c r="O61" s="81">
        <v>0.78438532429142704</v>
      </c>
      <c r="P61" s="81">
        <v>0.78299426186750098</v>
      </c>
      <c r="Q61" s="82">
        <v>0.79238393322900302</v>
      </c>
    </row>
    <row r="62" spans="2:19" x14ac:dyDescent="0.25">
      <c r="B62" s="105" t="s">
        <v>11</v>
      </c>
      <c r="C62" s="98">
        <f t="shared" ref="C62:Q62" si="16">AVERAGE(C59:C61)</f>
        <v>0.82745029849881158</v>
      </c>
      <c r="D62" s="99">
        <f t="shared" si="16"/>
        <v>0.80733785428621063</v>
      </c>
      <c r="E62" s="99">
        <f t="shared" si="16"/>
        <v>0.82107459572248231</v>
      </c>
      <c r="F62" s="99">
        <f t="shared" si="16"/>
        <v>0.8048455341100097</v>
      </c>
      <c r="G62" s="102">
        <f t="shared" si="16"/>
        <v>0.82037906451051956</v>
      </c>
      <c r="H62" s="98">
        <f t="shared" si="16"/>
        <v>0.73958152205413497</v>
      </c>
      <c r="I62" s="99">
        <f t="shared" si="16"/>
        <v>0.76224424737726737</v>
      </c>
      <c r="J62" s="99">
        <f t="shared" si="16"/>
        <v>0.700573813249869</v>
      </c>
      <c r="K62" s="99">
        <f t="shared" si="16"/>
        <v>0.60856083000057903</v>
      </c>
      <c r="L62" s="102">
        <f t="shared" si="16"/>
        <v>0.53671825189821998</v>
      </c>
      <c r="M62" s="98">
        <f t="shared" si="16"/>
        <v>0.75598446646959905</v>
      </c>
      <c r="N62" s="99">
        <f t="shared" si="16"/>
        <v>0.81133715875499879</v>
      </c>
      <c r="O62" s="99">
        <f t="shared" si="16"/>
        <v>0.77418419984930098</v>
      </c>
      <c r="P62" s="99">
        <f t="shared" si="16"/>
        <v>0.75778125543383734</v>
      </c>
      <c r="Q62" s="102">
        <f t="shared" si="16"/>
        <v>0.79134063641105834</v>
      </c>
    </row>
    <row r="63" spans="2:19" x14ac:dyDescent="0.25">
      <c r="B63" s="109" t="s">
        <v>12</v>
      </c>
      <c r="C63" s="80">
        <f>STDEV(C59:C61)</f>
        <v>9.42395598989299E-3</v>
      </c>
      <c r="D63" s="81">
        <f t="shared" ref="D63:L63" si="17">STDEV(D59:D61)</f>
        <v>3.443713684334955E-2</v>
      </c>
      <c r="E63" s="81">
        <f t="shared" si="17"/>
        <v>1.2707728318965843E-2</v>
      </c>
      <c r="F63" s="81">
        <f t="shared" si="17"/>
        <v>1.888076879774666E-2</v>
      </c>
      <c r="G63" s="82">
        <f t="shared" si="17"/>
        <v>8.4882596052577464E-3</v>
      </c>
      <c r="H63" s="80">
        <f t="shared" si="17"/>
        <v>2.3549621057560213E-2</v>
      </c>
      <c r="I63" s="81">
        <f t="shared" si="17"/>
        <v>3.7437873364938895E-2</v>
      </c>
      <c r="J63" s="81">
        <f t="shared" si="17"/>
        <v>0.10847040051188939</v>
      </c>
      <c r="K63" s="81">
        <f t="shared" si="17"/>
        <v>3.3187519461738403E-2</v>
      </c>
      <c r="L63" s="82">
        <f t="shared" si="17"/>
        <v>1.1947828059915117E-2</v>
      </c>
      <c r="M63" s="80">
        <f>STDEV(M59:M61)</f>
        <v>1.4881293522212595E-2</v>
      </c>
      <c r="N63" s="81">
        <f t="shared" ref="N63:Q63" si="18">STDEV(N59:N61)</f>
        <v>8.827014534165626E-3</v>
      </c>
      <c r="O63" s="81">
        <f t="shared" si="18"/>
        <v>1.353868670419028E-2</v>
      </c>
      <c r="P63" s="81">
        <f t="shared" si="18"/>
        <v>2.2738791835486924E-2</v>
      </c>
      <c r="Q63" s="82">
        <f t="shared" si="18"/>
        <v>7.0137520535898798E-3</v>
      </c>
    </row>
    <row r="64" spans="2:19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2:19" x14ac:dyDescent="0.25">
      <c r="B65" s="105" t="s">
        <v>58</v>
      </c>
      <c r="C65" s="229" t="s">
        <v>46</v>
      </c>
      <c r="D65" s="230"/>
      <c r="E65" s="230"/>
      <c r="F65" s="230"/>
      <c r="G65" s="231"/>
      <c r="H65" s="229" t="s">
        <v>24</v>
      </c>
      <c r="I65" s="230"/>
      <c r="J65" s="230"/>
      <c r="K65" s="230"/>
      <c r="L65" s="231"/>
      <c r="M65" s="229" t="s">
        <v>47</v>
      </c>
      <c r="N65" s="230"/>
      <c r="O65" s="230"/>
      <c r="P65" s="230"/>
      <c r="Q65" s="231"/>
      <c r="R65" s="11"/>
      <c r="S65" s="11"/>
    </row>
    <row r="66" spans="2:19" ht="15" customHeight="1" x14ac:dyDescent="0.25">
      <c r="B66" s="109" t="s">
        <v>10</v>
      </c>
      <c r="C66" s="18">
        <v>1E-3</v>
      </c>
      <c r="D66" s="19">
        <v>4.0000000000000002E-4</v>
      </c>
      <c r="E66" s="19">
        <v>1E-4</v>
      </c>
      <c r="F66" s="19">
        <v>4.0000000000000003E-5</v>
      </c>
      <c r="G66" s="20">
        <v>1.0000000000000001E-5</v>
      </c>
      <c r="H66" s="18">
        <v>1E-3</v>
      </c>
      <c r="I66" s="19">
        <v>4.0000000000000002E-4</v>
      </c>
      <c r="J66" s="19">
        <v>1E-4</v>
      </c>
      <c r="K66" s="19">
        <v>4.0000000000000003E-5</v>
      </c>
      <c r="L66" s="20">
        <v>1.0000000000000001E-5</v>
      </c>
      <c r="M66" s="18">
        <v>1E-3</v>
      </c>
      <c r="N66" s="19">
        <v>4.0000000000000002E-4</v>
      </c>
      <c r="O66" s="19">
        <v>1E-4</v>
      </c>
      <c r="P66" s="19">
        <v>4.0000000000000003E-5</v>
      </c>
      <c r="Q66" s="20">
        <v>1.0000000000000001E-5</v>
      </c>
      <c r="R66" s="14"/>
      <c r="S66" s="14"/>
    </row>
    <row r="67" spans="2:19" x14ac:dyDescent="0.25">
      <c r="B67" s="227" t="s">
        <v>55</v>
      </c>
      <c r="C67" s="113"/>
      <c r="D67" s="94">
        <v>0.83428968874978204</v>
      </c>
      <c r="E67" s="94">
        <v>0.83289862632585598</v>
      </c>
      <c r="F67" s="94">
        <v>0.80925056511910898</v>
      </c>
      <c r="G67" s="111">
        <v>0.81568422882976799</v>
      </c>
      <c r="H67" s="94">
        <v>0.77203964527908098</v>
      </c>
      <c r="I67" s="94">
        <v>0.76890975482524704</v>
      </c>
      <c r="J67" s="94">
        <v>0.81238045557294303</v>
      </c>
      <c r="K67" s="94">
        <v>0.80055642496957002</v>
      </c>
      <c r="L67" s="111">
        <v>0.79864371413667101</v>
      </c>
      <c r="M67" s="94">
        <v>0.78003825421665796</v>
      </c>
      <c r="N67" s="94">
        <v>0.76908363762823795</v>
      </c>
      <c r="O67" s="94">
        <v>0.79777430012171802</v>
      </c>
      <c r="P67" s="94">
        <v>0.776734480959833</v>
      </c>
      <c r="Q67" s="102">
        <v>0.77777777777777701</v>
      </c>
    </row>
    <row r="68" spans="2:19" x14ac:dyDescent="0.25">
      <c r="B68" s="227"/>
      <c r="C68" s="113"/>
      <c r="D68" s="94">
        <v>0.82333507216136304</v>
      </c>
      <c r="E68" s="94">
        <v>0.82559554860024298</v>
      </c>
      <c r="F68" s="94">
        <v>0.79151451921404903</v>
      </c>
      <c r="G68" s="111">
        <v>0.82385672057033499</v>
      </c>
      <c r="H68" s="94">
        <v>0.74247956877064802</v>
      </c>
      <c r="I68" s="94">
        <v>0.76543209876543195</v>
      </c>
      <c r="J68" s="94">
        <v>0.78560250391236297</v>
      </c>
      <c r="K68" s="94">
        <v>0.79725265171274495</v>
      </c>
      <c r="L68" s="111">
        <v>0.73882802990784202</v>
      </c>
      <c r="M68" s="94">
        <v>0.76717092679533905</v>
      </c>
      <c r="N68" s="94">
        <v>0.78368979307946396</v>
      </c>
      <c r="O68" s="94">
        <v>0.78003825421665696</v>
      </c>
      <c r="P68" s="94">
        <v>0.77777777777777701</v>
      </c>
      <c r="Q68" s="111">
        <v>0.79881759693966203</v>
      </c>
    </row>
    <row r="69" spans="2:19" x14ac:dyDescent="0.25">
      <c r="B69" s="228"/>
      <c r="C69" s="114"/>
      <c r="D69" s="81">
        <v>0.84263606329333995</v>
      </c>
      <c r="E69" s="81">
        <v>0.82507390019127103</v>
      </c>
      <c r="F69" s="81">
        <v>0.82542166579725196</v>
      </c>
      <c r="G69" s="82">
        <v>0.80838115110415498</v>
      </c>
      <c r="H69" s="94">
        <v>0.78142931664058402</v>
      </c>
      <c r="I69" s="94">
        <v>0.77829942618674997</v>
      </c>
      <c r="J69" s="94">
        <v>0.79134063641105801</v>
      </c>
      <c r="K69" s="94">
        <v>0.79116675360806799</v>
      </c>
      <c r="L69" s="82">
        <v>0.81585811163275901</v>
      </c>
      <c r="M69" s="94">
        <v>0.78647191792731697</v>
      </c>
      <c r="N69" s="94">
        <v>0.77499565292992501</v>
      </c>
      <c r="O69" s="94">
        <v>0.77812554338375906</v>
      </c>
      <c r="P69" s="94">
        <v>0.78734133194227096</v>
      </c>
      <c r="Q69" s="82">
        <v>0.81933576769257499</v>
      </c>
    </row>
    <row r="70" spans="2:19" x14ac:dyDescent="0.25">
      <c r="B70" s="105" t="s">
        <v>11</v>
      </c>
      <c r="C70" s="98" t="e">
        <f t="shared" ref="C70:Q70" si="19">AVERAGE(C67:C69)</f>
        <v>#DIV/0!</v>
      </c>
      <c r="D70" s="99">
        <f t="shared" si="19"/>
        <v>0.83342027473482838</v>
      </c>
      <c r="E70" s="99">
        <f t="shared" si="19"/>
        <v>0.82785602503912337</v>
      </c>
      <c r="F70" s="99">
        <f>AVERAGE(F67:F69)</f>
        <v>0.80872891671013658</v>
      </c>
      <c r="G70" s="102">
        <f t="shared" si="19"/>
        <v>0.81597403350141928</v>
      </c>
      <c r="H70" s="98">
        <f t="shared" si="19"/>
        <v>0.76531617689677101</v>
      </c>
      <c r="I70" s="99">
        <f t="shared" si="19"/>
        <v>0.77088042659247635</v>
      </c>
      <c r="J70" s="99">
        <f t="shared" si="19"/>
        <v>0.79644119863212126</v>
      </c>
      <c r="K70" s="99">
        <f t="shared" si="19"/>
        <v>0.79632527676346099</v>
      </c>
      <c r="L70" s="102">
        <f t="shared" si="19"/>
        <v>0.78444328522575735</v>
      </c>
      <c r="M70" s="98">
        <f t="shared" si="19"/>
        <v>0.77789369964643795</v>
      </c>
      <c r="N70" s="99">
        <f t="shared" si="19"/>
        <v>0.77592302787920897</v>
      </c>
      <c r="O70" s="99">
        <f t="shared" si="19"/>
        <v>0.78531269924071134</v>
      </c>
      <c r="P70" s="99">
        <f t="shared" si="19"/>
        <v>0.78061786355996032</v>
      </c>
      <c r="Q70" s="102">
        <f t="shared" si="19"/>
        <v>0.79864371413667135</v>
      </c>
    </row>
    <row r="71" spans="2:19" x14ac:dyDescent="0.25">
      <c r="B71" s="109" t="s">
        <v>12</v>
      </c>
      <c r="C71" s="80" t="e">
        <f>STDEV(C67:C69)</f>
        <v>#DIV/0!</v>
      </c>
      <c r="D71" s="81">
        <f t="shared" ref="D71:L71" si="20">STDEV(D67:D69)</f>
        <v>9.6798230983944824E-3</v>
      </c>
      <c r="E71" s="81">
        <f t="shared" si="20"/>
        <v>4.374802860514301E-3</v>
      </c>
      <c r="F71" s="81">
        <f t="shared" si="20"/>
        <v>1.6959591243619052E-2</v>
      </c>
      <c r="G71" s="82">
        <f t="shared" si="20"/>
        <v>7.7418539534418965E-3</v>
      </c>
      <c r="H71" s="80">
        <f t="shared" si="20"/>
        <v>2.0326693904785333E-2</v>
      </c>
      <c r="I71" s="81">
        <f t="shared" si="20"/>
        <v>6.6561767669185727E-3</v>
      </c>
      <c r="J71" s="81">
        <f t="shared" si="20"/>
        <v>1.4098811120526951E-2</v>
      </c>
      <c r="K71" s="81">
        <f t="shared" si="20"/>
        <v>4.7630347774997896E-3</v>
      </c>
      <c r="L71" s="82">
        <f t="shared" si="20"/>
        <v>4.0430774276252517E-2</v>
      </c>
      <c r="M71" s="80">
        <f>STDEV(M67:M69)</f>
        <v>9.827583649995612E-3</v>
      </c>
      <c r="N71" s="81">
        <f t="shared" ref="N71:Q71" si="21">STDEV(N67:N69)</f>
        <v>7.3471057218992301E-3</v>
      </c>
      <c r="O71" s="81">
        <f t="shared" si="21"/>
        <v>1.0834354529490947E-2</v>
      </c>
      <c r="P71" s="81">
        <f t="shared" si="21"/>
        <v>5.8460146577417292E-3</v>
      </c>
      <c r="Q71" s="82">
        <f t="shared" si="21"/>
        <v>2.0779540607566246E-2</v>
      </c>
    </row>
    <row r="72" spans="2:19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2:19" x14ac:dyDescent="0.25">
      <c r="B73" s="105" t="s">
        <v>58</v>
      </c>
      <c r="C73" s="229" t="s">
        <v>46</v>
      </c>
      <c r="D73" s="230"/>
      <c r="E73" s="230"/>
      <c r="F73" s="230"/>
      <c r="G73" s="231"/>
      <c r="H73" s="229" t="s">
        <v>24</v>
      </c>
      <c r="I73" s="230"/>
      <c r="J73" s="230"/>
      <c r="K73" s="230"/>
      <c r="L73" s="231"/>
      <c r="M73" s="229" t="s">
        <v>47</v>
      </c>
      <c r="N73" s="230"/>
      <c r="O73" s="230"/>
      <c r="P73" s="230"/>
      <c r="Q73" s="231"/>
      <c r="R73" s="11"/>
      <c r="S73" s="11"/>
    </row>
    <row r="74" spans="2:19" ht="15" customHeight="1" x14ac:dyDescent="0.25">
      <c r="B74" s="109" t="s">
        <v>10</v>
      </c>
      <c r="C74" s="18">
        <v>1E-3</v>
      </c>
      <c r="D74" s="19">
        <v>4.0000000000000002E-4</v>
      </c>
      <c r="E74" s="19">
        <v>1E-4</v>
      </c>
      <c r="F74" s="19">
        <v>4.0000000000000003E-5</v>
      </c>
      <c r="G74" s="20">
        <v>1.0000000000000001E-5</v>
      </c>
      <c r="H74" s="18">
        <v>1E-3</v>
      </c>
      <c r="I74" s="19">
        <v>4.0000000000000002E-4</v>
      </c>
      <c r="J74" s="19">
        <v>1E-4</v>
      </c>
      <c r="K74" s="19">
        <v>4.0000000000000003E-5</v>
      </c>
      <c r="L74" s="20">
        <v>1.0000000000000001E-5</v>
      </c>
      <c r="M74" s="18">
        <v>1E-3</v>
      </c>
      <c r="N74" s="19">
        <v>4.0000000000000002E-4</v>
      </c>
      <c r="O74" s="19">
        <v>1E-4</v>
      </c>
      <c r="P74" s="19">
        <v>4.0000000000000003E-5</v>
      </c>
      <c r="Q74" s="20">
        <v>1.0000000000000001E-5</v>
      </c>
      <c r="R74" s="14"/>
      <c r="S74" s="14"/>
    </row>
    <row r="75" spans="2:19" x14ac:dyDescent="0.25">
      <c r="B75" s="227" t="s">
        <v>56</v>
      </c>
      <c r="C75" s="113"/>
      <c r="D75" s="94">
        <v>0.838462876021561</v>
      </c>
      <c r="E75" s="94">
        <v>0.77725612936880495</v>
      </c>
      <c r="F75" s="94">
        <v>0.61302382194400895</v>
      </c>
      <c r="G75" s="111">
        <v>0.49061032863849702</v>
      </c>
      <c r="H75" s="94">
        <v>0.82385672057033499</v>
      </c>
      <c r="I75" s="94">
        <v>0.78351591027647305</v>
      </c>
      <c r="J75" s="94">
        <v>0.75812902103981905</v>
      </c>
      <c r="K75" s="94">
        <v>0.77308294209702599</v>
      </c>
      <c r="L75" s="111">
        <v>0.75517301338897502</v>
      </c>
      <c r="M75" s="94">
        <v>0.73378542862110896</v>
      </c>
      <c r="N75" s="94">
        <v>0.82246565814640904</v>
      </c>
      <c r="O75" s="94">
        <v>0.80386019822639498</v>
      </c>
      <c r="P75" s="94">
        <v>0.77986437141366705</v>
      </c>
      <c r="Q75" s="111">
        <v>0.78473308989740898</v>
      </c>
    </row>
    <row r="76" spans="2:19" x14ac:dyDescent="0.25">
      <c r="B76" s="227"/>
      <c r="C76" s="113"/>
      <c r="D76" s="94">
        <v>0.80386019822639498</v>
      </c>
      <c r="E76" s="94">
        <v>0.80229525299947801</v>
      </c>
      <c r="F76" s="94">
        <v>0.76160667709963403</v>
      </c>
      <c r="G76" s="111">
        <v>0.558946270213875</v>
      </c>
      <c r="H76" s="94">
        <v>0.71257172665623303</v>
      </c>
      <c r="I76" s="94">
        <v>0.78786298035124303</v>
      </c>
      <c r="J76" s="94">
        <v>0.77082246565814605</v>
      </c>
      <c r="K76" s="94">
        <v>0.78438532429142704</v>
      </c>
      <c r="L76" s="111">
        <v>0.771344114067118</v>
      </c>
      <c r="M76" s="94">
        <v>0.73448095983307204</v>
      </c>
      <c r="N76" s="94">
        <v>0.76386715353851498</v>
      </c>
      <c r="O76" s="94">
        <v>0.79794818292470804</v>
      </c>
      <c r="P76" s="94">
        <v>0.771344114067118</v>
      </c>
      <c r="Q76" s="111">
        <v>0.75256477134411404</v>
      </c>
    </row>
    <row r="77" spans="2:19" x14ac:dyDescent="0.25">
      <c r="B77" s="228"/>
      <c r="C77" s="114"/>
      <c r="D77" s="81">
        <v>0.80299078421144099</v>
      </c>
      <c r="E77" s="81">
        <v>0.75778125543383701</v>
      </c>
      <c r="F77" s="81">
        <v>0.36289340984176599</v>
      </c>
      <c r="G77" s="82">
        <v>0.42079638323769702</v>
      </c>
      <c r="H77" s="94">
        <v>0.77030081724917399</v>
      </c>
      <c r="I77" s="94">
        <v>0.77725612936880495</v>
      </c>
      <c r="J77" s="94">
        <v>0.78299426186750098</v>
      </c>
      <c r="K77" s="94">
        <v>0.75378195096504896</v>
      </c>
      <c r="L77" s="82">
        <v>0.74595722483046401</v>
      </c>
      <c r="M77" s="94">
        <v>0.76977916884020103</v>
      </c>
      <c r="N77" s="94">
        <v>0.78699356633628903</v>
      </c>
      <c r="O77" s="94">
        <v>0.78386367588245498</v>
      </c>
      <c r="P77" s="94">
        <v>0.72735176491044995</v>
      </c>
      <c r="Q77" s="82">
        <v>0.722309163623717</v>
      </c>
    </row>
    <row r="78" spans="2:19" x14ac:dyDescent="0.25">
      <c r="B78" s="105" t="s">
        <v>11</v>
      </c>
      <c r="C78" s="98" t="e">
        <f t="shared" ref="C78:Q78" si="22">AVERAGE(C75:C77)</f>
        <v>#DIV/0!</v>
      </c>
      <c r="D78" s="99">
        <f t="shared" si="22"/>
        <v>0.81510461948646562</v>
      </c>
      <c r="E78" s="99">
        <f t="shared" si="22"/>
        <v>0.77911087926737332</v>
      </c>
      <c r="F78" s="99">
        <f t="shared" si="22"/>
        <v>0.57917463629513632</v>
      </c>
      <c r="G78" s="102">
        <f t="shared" si="22"/>
        <v>0.49011766069668972</v>
      </c>
      <c r="H78" s="98">
        <f t="shared" si="22"/>
        <v>0.76890975482524737</v>
      </c>
      <c r="I78" s="99">
        <f t="shared" si="22"/>
        <v>0.78287833999884038</v>
      </c>
      <c r="J78" s="99">
        <f t="shared" si="22"/>
        <v>0.77064858285515536</v>
      </c>
      <c r="K78" s="99">
        <f t="shared" si="22"/>
        <v>0.77041673911783404</v>
      </c>
      <c r="L78" s="102">
        <f t="shared" si="22"/>
        <v>0.75749145076218571</v>
      </c>
      <c r="M78" s="98">
        <f t="shared" si="22"/>
        <v>0.74601518576479409</v>
      </c>
      <c r="N78" s="99">
        <f t="shared" si="22"/>
        <v>0.79110879267373768</v>
      </c>
      <c r="O78" s="99">
        <f t="shared" si="22"/>
        <v>0.795224019011186</v>
      </c>
      <c r="P78" s="99">
        <f t="shared" si="22"/>
        <v>0.759520083463745</v>
      </c>
      <c r="Q78" s="102">
        <f t="shared" si="22"/>
        <v>0.75320234162174671</v>
      </c>
    </row>
    <row r="79" spans="2:19" x14ac:dyDescent="0.25">
      <c r="B79" s="109" t="s">
        <v>12</v>
      </c>
      <c r="C79" s="80" t="e">
        <f>STDEV(C75:C77)</f>
        <v>#DIV/0!</v>
      </c>
      <c r="D79" s="81">
        <f t="shared" ref="D79:L79" si="23">STDEV(D75:D77)</f>
        <v>2.0233513818707881E-2</v>
      </c>
      <c r="E79" s="81">
        <f t="shared" si="23"/>
        <v>2.2314884443083115E-2</v>
      </c>
      <c r="F79" s="81">
        <f t="shared" si="23"/>
        <v>0.2015003545869829</v>
      </c>
      <c r="G79" s="82">
        <f t="shared" si="23"/>
        <v>6.9076261183986326E-2</v>
      </c>
      <c r="H79" s="80">
        <f t="shared" si="23"/>
        <v>5.5655536639366558E-2</v>
      </c>
      <c r="I79" s="81">
        <f t="shared" si="23"/>
        <v>5.3320909440014606E-3</v>
      </c>
      <c r="J79" s="81">
        <f t="shared" si="23"/>
        <v>1.2433532353138309E-2</v>
      </c>
      <c r="K79" s="81">
        <f t="shared" si="23"/>
        <v>1.5474918206023144E-2</v>
      </c>
      <c r="L79" s="82">
        <f t="shared" si="23"/>
        <v>1.2851260645114144E-2</v>
      </c>
      <c r="M79" s="80">
        <f>STDEV(M75:M77)</f>
        <v>2.0583151110140478E-2</v>
      </c>
      <c r="N79" s="81">
        <f t="shared" ref="N79:Q79" si="24">STDEV(N75:N77)</f>
        <v>2.95152079685485E-2</v>
      </c>
      <c r="O79" s="81">
        <f t="shared" si="24"/>
        <v>1.0272829611831626E-2</v>
      </c>
      <c r="P79" s="81">
        <f t="shared" si="24"/>
        <v>2.8182427773748586E-2</v>
      </c>
      <c r="Q79" s="82">
        <f t="shared" si="24"/>
        <v>3.1216846649686179E-2</v>
      </c>
    </row>
    <row r="80" spans="2:19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2:19" x14ac:dyDescent="0.25">
      <c r="B81" s="105" t="s">
        <v>58</v>
      </c>
      <c r="C81" s="229" t="s">
        <v>46</v>
      </c>
      <c r="D81" s="230"/>
      <c r="E81" s="230"/>
      <c r="F81" s="230"/>
      <c r="G81" s="231"/>
      <c r="H81" s="229" t="s">
        <v>24</v>
      </c>
      <c r="I81" s="230"/>
      <c r="J81" s="230"/>
      <c r="K81" s="230"/>
      <c r="L81" s="231"/>
      <c r="M81" s="229" t="s">
        <v>47</v>
      </c>
      <c r="N81" s="230"/>
      <c r="O81" s="230"/>
      <c r="P81" s="230"/>
      <c r="Q81" s="231"/>
      <c r="R81" s="11"/>
      <c r="S81" s="11"/>
    </row>
    <row r="82" spans="2:19" ht="15" customHeight="1" x14ac:dyDescent="0.25">
      <c r="B82" s="109" t="s">
        <v>10</v>
      </c>
      <c r="C82" s="18">
        <v>1E-3</v>
      </c>
      <c r="D82" s="19">
        <v>4.0000000000000002E-4</v>
      </c>
      <c r="E82" s="19">
        <v>1E-4</v>
      </c>
      <c r="F82" s="19">
        <v>4.0000000000000003E-5</v>
      </c>
      <c r="G82" s="20">
        <v>1.0000000000000001E-5</v>
      </c>
      <c r="H82" s="18">
        <v>1E-3</v>
      </c>
      <c r="I82" s="19">
        <v>4.0000000000000002E-4</v>
      </c>
      <c r="J82" s="19">
        <v>1E-4</v>
      </c>
      <c r="K82" s="19">
        <v>4.0000000000000003E-5</v>
      </c>
      <c r="L82" s="20">
        <v>1.0000000000000001E-5</v>
      </c>
      <c r="M82" s="18">
        <v>1E-3</v>
      </c>
      <c r="N82" s="19">
        <v>4.0000000000000002E-4</v>
      </c>
      <c r="O82" s="19">
        <v>1E-4</v>
      </c>
      <c r="P82" s="19">
        <v>4.0000000000000003E-5</v>
      </c>
      <c r="Q82" s="20">
        <v>1.0000000000000001E-5</v>
      </c>
      <c r="R82" s="14"/>
      <c r="S82" s="14"/>
    </row>
    <row r="83" spans="2:19" x14ac:dyDescent="0.25">
      <c r="B83" s="227" t="s">
        <v>57</v>
      </c>
      <c r="C83" s="113"/>
      <c r="D83" s="94">
        <v>0.79273169883498495</v>
      </c>
      <c r="E83" s="94">
        <v>0.79603547209181003</v>
      </c>
      <c r="F83" s="94">
        <v>0.85324291427577803</v>
      </c>
      <c r="G83" s="111">
        <v>0.82263954094939995</v>
      </c>
      <c r="H83" s="94">
        <v>0.76804034081029304</v>
      </c>
      <c r="I83" s="94">
        <v>0.76664927838636698</v>
      </c>
      <c r="J83" s="94">
        <v>0.73517649104503502</v>
      </c>
      <c r="K83" s="94">
        <v>0.80055642496957002</v>
      </c>
      <c r="L83" s="111">
        <v>0.77812554338375906</v>
      </c>
      <c r="M83" s="94">
        <v>0.77760389497478599</v>
      </c>
      <c r="N83" s="94">
        <v>0.74421839680055601</v>
      </c>
      <c r="O83" s="94">
        <v>0.78003825421665796</v>
      </c>
      <c r="P83" s="94">
        <v>0.79951312815162501</v>
      </c>
      <c r="Q83" s="111">
        <v>0.76421491914449602</v>
      </c>
    </row>
    <row r="84" spans="2:19" x14ac:dyDescent="0.25">
      <c r="B84" s="227"/>
      <c r="C84" s="113"/>
      <c r="D84" s="94">
        <v>0.84854807859502701</v>
      </c>
      <c r="E84" s="94">
        <v>0.82646496261519697</v>
      </c>
      <c r="F84" s="94">
        <v>0.82350895496435395</v>
      </c>
      <c r="G84" s="111">
        <v>0.82524778299426105</v>
      </c>
      <c r="H84" s="94">
        <v>0.78908015997217795</v>
      </c>
      <c r="I84" s="94">
        <v>0.76386715353851498</v>
      </c>
      <c r="J84" s="94">
        <v>0.77047470005216401</v>
      </c>
      <c r="K84" s="94">
        <v>0.77360459050599895</v>
      </c>
      <c r="L84" s="111">
        <v>0.77969048861067602</v>
      </c>
      <c r="M84" s="94">
        <v>0.80229525299947801</v>
      </c>
      <c r="N84" s="94">
        <v>0.768561989219266</v>
      </c>
      <c r="O84" s="94">
        <v>0.772213528082072</v>
      </c>
      <c r="P84" s="94">
        <v>0.79394887845591999</v>
      </c>
      <c r="Q84" s="111">
        <v>0.79899147974265305</v>
      </c>
    </row>
    <row r="85" spans="2:19" x14ac:dyDescent="0.25">
      <c r="B85" s="228"/>
      <c r="C85" s="114"/>
      <c r="D85" s="81">
        <v>0.82542166579725196</v>
      </c>
      <c r="E85" s="81">
        <v>0.83272474352286496</v>
      </c>
      <c r="F85" s="81">
        <v>0.82316118935837201</v>
      </c>
      <c r="G85" s="82">
        <v>0.79933924534863499</v>
      </c>
      <c r="H85" s="94">
        <v>0.74647887323943596</v>
      </c>
      <c r="I85" s="94">
        <v>0.77169187967310005</v>
      </c>
      <c r="J85" s="94">
        <v>0.76421491914449602</v>
      </c>
      <c r="K85" s="94">
        <v>0.79620935489480005</v>
      </c>
      <c r="L85" s="82">
        <v>0.79881759693966203</v>
      </c>
      <c r="M85" s="94">
        <v>0.79116675360806799</v>
      </c>
      <c r="N85" s="94">
        <v>0.76699704399234903</v>
      </c>
      <c r="O85" s="94">
        <v>0.76421491914449602</v>
      </c>
      <c r="P85" s="94">
        <v>0.79342723004694804</v>
      </c>
      <c r="Q85" s="82">
        <v>0.78821074595722396</v>
      </c>
    </row>
    <row r="86" spans="2:19" x14ac:dyDescent="0.25">
      <c r="B86" s="105" t="s">
        <v>11</v>
      </c>
      <c r="C86" s="98" t="e">
        <f t="shared" ref="C86:Q86" si="25">AVERAGE(C83:C85)</f>
        <v>#DIV/0!</v>
      </c>
      <c r="D86" s="99">
        <f t="shared" si="25"/>
        <v>0.82223381440908794</v>
      </c>
      <c r="E86" s="99">
        <f t="shared" si="25"/>
        <v>0.81840839274329058</v>
      </c>
      <c r="F86" s="99">
        <f t="shared" si="25"/>
        <v>0.833304352866168</v>
      </c>
      <c r="G86" s="102">
        <f t="shared" si="25"/>
        <v>0.81574218976409874</v>
      </c>
      <c r="H86" s="98">
        <f t="shared" si="25"/>
        <v>0.76786645800730235</v>
      </c>
      <c r="I86" s="99">
        <f t="shared" si="25"/>
        <v>0.76740277053266082</v>
      </c>
      <c r="J86" s="99">
        <f t="shared" si="25"/>
        <v>0.75662203674723172</v>
      </c>
      <c r="K86" s="99">
        <f t="shared" si="25"/>
        <v>0.79012345679012297</v>
      </c>
      <c r="L86" s="102">
        <f t="shared" si="25"/>
        <v>0.78554454297803245</v>
      </c>
      <c r="M86" s="98">
        <f t="shared" si="25"/>
        <v>0.79035530052744407</v>
      </c>
      <c r="N86" s="99">
        <f t="shared" si="25"/>
        <v>0.75992581000405701</v>
      </c>
      <c r="O86" s="99">
        <f t="shared" si="25"/>
        <v>0.77215556714774192</v>
      </c>
      <c r="P86" s="99">
        <f t="shared" si="25"/>
        <v>0.79562974555149768</v>
      </c>
      <c r="Q86" s="102">
        <f t="shared" si="25"/>
        <v>0.78380571494812434</v>
      </c>
    </row>
    <row r="87" spans="2:19" x14ac:dyDescent="0.25">
      <c r="B87" s="109" t="s">
        <v>12</v>
      </c>
      <c r="C87" s="80" t="e">
        <f>STDEV(C83:C85)</f>
        <v>#DIV/0!</v>
      </c>
      <c r="D87" s="81">
        <f t="shared" ref="D87:L87" si="26">STDEV(D83:D85)</f>
        <v>2.8044408707157159E-2</v>
      </c>
      <c r="E87" s="81">
        <f t="shared" si="26"/>
        <v>1.9626688414276297E-2</v>
      </c>
      <c r="F87" s="81">
        <f t="shared" si="26"/>
        <v>1.7268176178820066E-2</v>
      </c>
      <c r="G87" s="82">
        <f t="shared" si="26"/>
        <v>1.4265103251071776E-2</v>
      </c>
      <c r="H87" s="80">
        <f t="shared" si="26"/>
        <v>2.1301175654015125E-2</v>
      </c>
      <c r="I87" s="81">
        <f t="shared" si="26"/>
        <v>3.9664086503043714E-3</v>
      </c>
      <c r="J87" s="81">
        <f t="shared" si="26"/>
        <v>1.8834271610597409E-2</v>
      </c>
      <c r="K87" s="81">
        <f t="shared" si="26"/>
        <v>1.4469933035205039E-2</v>
      </c>
      <c r="L87" s="82">
        <f t="shared" si="26"/>
        <v>1.1521403321299979E-2</v>
      </c>
      <c r="M87" s="80">
        <f>STDEV(M83:M85)</f>
        <v>1.2365663441660596E-2</v>
      </c>
      <c r="N87" s="81">
        <f t="shared" ref="N87:Q87" si="27">STDEV(N83:N85)</f>
        <v>1.3625504964952699E-2</v>
      </c>
      <c r="O87" s="81">
        <f t="shared" si="27"/>
        <v>7.911826767814675E-3</v>
      </c>
      <c r="P87" s="81">
        <f t="shared" si="27"/>
        <v>3.3732068688229759E-3</v>
      </c>
      <c r="Q87" s="82">
        <f t="shared" si="27"/>
        <v>1.7801840225175287E-2</v>
      </c>
    </row>
    <row r="89" spans="2:19" ht="21" x14ac:dyDescent="0.4">
      <c r="B89" s="21" t="s">
        <v>118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spans="2:19" x14ac:dyDescent="0.25">
      <c r="B90" s="105" t="s">
        <v>58</v>
      </c>
      <c r="C90" s="229" t="s">
        <v>46</v>
      </c>
      <c r="D90" s="230"/>
      <c r="E90" s="230"/>
      <c r="F90" s="230"/>
      <c r="G90" s="231"/>
      <c r="H90" s="229" t="s">
        <v>24</v>
      </c>
      <c r="I90" s="230"/>
      <c r="J90" s="230"/>
      <c r="K90" s="230"/>
      <c r="L90" s="231"/>
      <c r="M90" s="229" t="s">
        <v>47</v>
      </c>
      <c r="N90" s="230"/>
      <c r="O90" s="230"/>
      <c r="P90" s="230"/>
      <c r="Q90" s="231"/>
      <c r="R90" s="11"/>
      <c r="S90" s="11"/>
    </row>
    <row r="91" spans="2:19" x14ac:dyDescent="0.25">
      <c r="B91" s="109" t="s">
        <v>10</v>
      </c>
      <c r="C91" s="18">
        <v>1E-3</v>
      </c>
      <c r="D91" s="19">
        <v>4.0000000000000002E-4</v>
      </c>
      <c r="E91" s="19">
        <v>1E-4</v>
      </c>
      <c r="F91" s="19">
        <v>4.0000000000000003E-5</v>
      </c>
      <c r="G91" s="20">
        <v>1.0000000000000001E-5</v>
      </c>
      <c r="H91" s="18">
        <v>1E-3</v>
      </c>
      <c r="I91" s="19">
        <v>4.0000000000000002E-4</v>
      </c>
      <c r="J91" s="19">
        <v>1E-4</v>
      </c>
      <c r="K91" s="19">
        <v>4.0000000000000003E-5</v>
      </c>
      <c r="L91" s="20">
        <v>1.0000000000000001E-5</v>
      </c>
      <c r="M91" s="18">
        <v>1E-3</v>
      </c>
      <c r="N91" s="19">
        <v>4.0000000000000002E-4</v>
      </c>
      <c r="O91" s="19">
        <v>1E-4</v>
      </c>
      <c r="P91" s="19">
        <v>4.0000000000000003E-5</v>
      </c>
      <c r="Q91" s="20">
        <v>1.0000000000000001E-5</v>
      </c>
      <c r="R91" s="14"/>
      <c r="S91" s="14"/>
    </row>
    <row r="92" spans="2:19" x14ac:dyDescent="0.25">
      <c r="B92" s="227" t="s">
        <v>49</v>
      </c>
      <c r="C92" s="94">
        <v>0.70413773148148096</v>
      </c>
      <c r="D92" s="94">
        <v>0.71590470679012297</v>
      </c>
      <c r="E92" s="94">
        <v>0.71875</v>
      </c>
      <c r="F92" s="94">
        <v>0.72222222222222199</v>
      </c>
      <c r="G92" s="94">
        <v>0.68152006172839497</v>
      </c>
      <c r="H92" s="98">
        <v>0.72752700617283905</v>
      </c>
      <c r="I92" s="94">
        <v>0.67563657407407396</v>
      </c>
      <c r="J92" s="94">
        <v>0.69232253086419704</v>
      </c>
      <c r="K92" s="94">
        <v>0.704282407407407</v>
      </c>
      <c r="L92" s="102">
        <v>0.64814814814814803</v>
      </c>
      <c r="M92" s="98">
        <v>0.70413773148148096</v>
      </c>
      <c r="N92" s="99">
        <v>0.71590470679012297</v>
      </c>
      <c r="O92" s="99">
        <v>0.71875</v>
      </c>
      <c r="P92" s="99">
        <v>0.72222222222222199</v>
      </c>
      <c r="Q92" s="102">
        <v>0.68152006172839497</v>
      </c>
    </row>
    <row r="93" spans="2:19" x14ac:dyDescent="0.25">
      <c r="B93" s="227"/>
      <c r="C93" s="94">
        <v>0.68094135802469102</v>
      </c>
      <c r="D93" s="94">
        <v>0.69367283950617198</v>
      </c>
      <c r="E93" s="94">
        <v>0.70707947530864101</v>
      </c>
      <c r="F93" s="94">
        <v>0.70997299382715995</v>
      </c>
      <c r="G93" s="94">
        <v>0.67660108024691301</v>
      </c>
      <c r="H93" s="93">
        <v>0.68277391975308599</v>
      </c>
      <c r="I93" s="94">
        <v>0.70167824074074003</v>
      </c>
      <c r="J93" s="94">
        <v>0.70688657407407396</v>
      </c>
      <c r="K93" s="94">
        <v>0.67544367283950602</v>
      </c>
      <c r="L93" s="111">
        <v>0.66213348765432101</v>
      </c>
      <c r="M93" s="93">
        <v>0.68094135802469102</v>
      </c>
      <c r="N93" s="94">
        <v>0.69367283950617198</v>
      </c>
      <c r="O93" s="94">
        <v>0.70707947530864101</v>
      </c>
      <c r="P93" s="94">
        <v>0.70997299382715995</v>
      </c>
      <c r="Q93" s="111">
        <v>0.67660108024691301</v>
      </c>
    </row>
    <row r="94" spans="2:19" x14ac:dyDescent="0.25">
      <c r="B94" s="228"/>
      <c r="C94" s="94">
        <v>0.71508487654320896</v>
      </c>
      <c r="D94" s="94">
        <v>0.71440972222222199</v>
      </c>
      <c r="E94" s="94">
        <v>0.701967592592592</v>
      </c>
      <c r="F94" s="94">
        <v>0.70486111111111105</v>
      </c>
      <c r="G94" s="94">
        <v>0.68923611111111105</v>
      </c>
      <c r="H94" s="80">
        <v>0.68856095679012297</v>
      </c>
      <c r="I94" s="94">
        <v>0.70949074074074003</v>
      </c>
      <c r="J94" s="94">
        <v>0.70857445987654299</v>
      </c>
      <c r="K94" s="94">
        <v>0.67496141975308599</v>
      </c>
      <c r="L94" s="82">
        <v>0.67496141975308599</v>
      </c>
      <c r="M94" s="80">
        <v>0.71508487654320896</v>
      </c>
      <c r="N94" s="81">
        <v>0.71440972222222199</v>
      </c>
      <c r="O94" s="81">
        <v>0.701967592592592</v>
      </c>
      <c r="P94" s="81">
        <v>0.70486111111111105</v>
      </c>
      <c r="Q94" s="82">
        <v>0.68923611111111105</v>
      </c>
    </row>
    <row r="95" spans="2:19" x14ac:dyDescent="0.25">
      <c r="B95" s="105" t="s">
        <v>11</v>
      </c>
      <c r="C95" s="98">
        <f t="shared" ref="C95:Q95" si="28">AVERAGE(C92:C94)</f>
        <v>0.70005465534979372</v>
      </c>
      <c r="D95" s="99">
        <f t="shared" si="28"/>
        <v>0.70799575617283894</v>
      </c>
      <c r="E95" s="99">
        <f t="shared" si="28"/>
        <v>0.70926568930041112</v>
      </c>
      <c r="F95" s="99">
        <f t="shared" si="28"/>
        <v>0.71235210905349777</v>
      </c>
      <c r="G95" s="102">
        <f t="shared" si="28"/>
        <v>0.68245241769547305</v>
      </c>
      <c r="H95" s="98">
        <f t="shared" si="28"/>
        <v>0.69962062757201604</v>
      </c>
      <c r="I95" s="99">
        <f t="shared" si="28"/>
        <v>0.6956018518518513</v>
      </c>
      <c r="J95" s="99">
        <f t="shared" si="28"/>
        <v>0.70259452160493796</v>
      </c>
      <c r="K95" s="99">
        <f t="shared" si="28"/>
        <v>0.68489583333333304</v>
      </c>
      <c r="L95" s="102">
        <f t="shared" si="28"/>
        <v>0.66174768518518501</v>
      </c>
      <c r="M95" s="98">
        <f t="shared" si="28"/>
        <v>0.70005465534979372</v>
      </c>
      <c r="N95" s="99">
        <f t="shared" si="28"/>
        <v>0.70799575617283894</v>
      </c>
      <c r="O95" s="99">
        <f t="shared" si="28"/>
        <v>0.70926568930041112</v>
      </c>
      <c r="P95" s="99">
        <f t="shared" si="28"/>
        <v>0.71235210905349777</v>
      </c>
      <c r="Q95" s="102">
        <f t="shared" si="28"/>
        <v>0.68245241769547305</v>
      </c>
    </row>
    <row r="96" spans="2:19" x14ac:dyDescent="0.25">
      <c r="B96" s="109" t="s">
        <v>12</v>
      </c>
      <c r="C96" s="80">
        <f>STDEV(C92:C94)</f>
        <v>1.7434121636290146E-2</v>
      </c>
      <c r="D96" s="81">
        <f t="shared" ref="D96:L96" si="29">STDEV(D92:D94)</f>
        <v>1.2426512024489455E-2</v>
      </c>
      <c r="E96" s="81">
        <f t="shared" si="29"/>
        <v>8.6021478893596025E-3</v>
      </c>
      <c r="F96" s="81">
        <f t="shared" si="29"/>
        <v>8.9217255448836175E-3</v>
      </c>
      <c r="G96" s="82">
        <f t="shared" si="29"/>
        <v>6.3689062618175482E-3</v>
      </c>
      <c r="H96" s="80">
        <f t="shared" si="29"/>
        <v>2.4340232627819428E-2</v>
      </c>
      <c r="I96" s="81">
        <f t="shared" si="29"/>
        <v>1.7726196056129993E-2</v>
      </c>
      <c r="J96" s="81">
        <f t="shared" si="29"/>
        <v>8.9357475878599612E-3</v>
      </c>
      <c r="K96" s="81">
        <f t="shared" si="29"/>
        <v>1.6790997074533989E-2</v>
      </c>
      <c r="L96" s="82">
        <f t="shared" si="29"/>
        <v>1.341079849222024E-2</v>
      </c>
      <c r="M96" s="80">
        <f>STDEV(M92:M94)</f>
        <v>1.7434121636290146E-2</v>
      </c>
      <c r="N96" s="81">
        <f t="shared" ref="N96:Q96" si="30">STDEV(N92:N94)</f>
        <v>1.2426512024489455E-2</v>
      </c>
      <c r="O96" s="81">
        <f t="shared" si="30"/>
        <v>8.6021478893596025E-3</v>
      </c>
      <c r="P96" s="81">
        <f t="shared" si="30"/>
        <v>8.9217255448836175E-3</v>
      </c>
      <c r="Q96" s="82">
        <f t="shared" si="30"/>
        <v>6.3689062618175482E-3</v>
      </c>
    </row>
    <row r="97" spans="2:19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2:19" x14ac:dyDescent="0.25">
      <c r="B98" s="105" t="s">
        <v>58</v>
      </c>
      <c r="C98" s="229" t="s">
        <v>46</v>
      </c>
      <c r="D98" s="230"/>
      <c r="E98" s="230"/>
      <c r="F98" s="230"/>
      <c r="G98" s="231"/>
      <c r="H98" s="229" t="s">
        <v>24</v>
      </c>
      <c r="I98" s="230"/>
      <c r="J98" s="230"/>
      <c r="K98" s="230"/>
      <c r="L98" s="231"/>
      <c r="M98" s="229" t="s">
        <v>47</v>
      </c>
      <c r="N98" s="230"/>
      <c r="O98" s="230"/>
      <c r="P98" s="230"/>
      <c r="Q98" s="231"/>
      <c r="R98" s="11"/>
      <c r="S98" s="11"/>
    </row>
    <row r="99" spans="2:19" x14ac:dyDescent="0.25">
      <c r="B99" s="109" t="s">
        <v>10</v>
      </c>
      <c r="C99" s="18">
        <v>1E-3</v>
      </c>
      <c r="D99" s="19">
        <v>4.0000000000000002E-4</v>
      </c>
      <c r="E99" s="19">
        <v>1E-4</v>
      </c>
      <c r="F99" s="19">
        <v>4.0000000000000003E-5</v>
      </c>
      <c r="G99" s="20">
        <v>1.0000000000000001E-5</v>
      </c>
      <c r="H99" s="18">
        <v>1E-3</v>
      </c>
      <c r="I99" s="19">
        <v>4.0000000000000002E-4</v>
      </c>
      <c r="J99" s="19">
        <v>1E-4</v>
      </c>
      <c r="K99" s="19">
        <v>4.0000000000000003E-5</v>
      </c>
      <c r="L99" s="20">
        <v>1.0000000000000001E-5</v>
      </c>
      <c r="M99" s="18">
        <v>1E-3</v>
      </c>
      <c r="N99" s="19">
        <v>4.0000000000000002E-4</v>
      </c>
      <c r="O99" s="19">
        <v>1E-4</v>
      </c>
      <c r="P99" s="19">
        <v>4.0000000000000003E-5</v>
      </c>
      <c r="Q99" s="20">
        <v>1.0000000000000001E-5</v>
      </c>
      <c r="R99" s="14"/>
      <c r="S99" s="14"/>
    </row>
    <row r="100" spans="2:19" x14ac:dyDescent="0.25">
      <c r="B100" s="227" t="s">
        <v>50</v>
      </c>
      <c r="C100" s="94">
        <v>0.71903935185185097</v>
      </c>
      <c r="D100" s="94">
        <v>0.71084104938271597</v>
      </c>
      <c r="E100" s="94">
        <v>0.68142361111111105</v>
      </c>
      <c r="F100" s="94">
        <v>0.70534336419752997</v>
      </c>
      <c r="G100" s="94">
        <v>0.717978395061728</v>
      </c>
      <c r="H100" s="98">
        <v>0.68894675925925897</v>
      </c>
      <c r="I100" s="99">
        <v>0.67901234567901203</v>
      </c>
      <c r="J100" s="99">
        <v>0.68233989197530798</v>
      </c>
      <c r="K100" s="99">
        <v>0.68431712962962898</v>
      </c>
      <c r="L100" s="102">
        <v>0.68537808641975295</v>
      </c>
      <c r="M100" s="98">
        <v>0.69540895061728303</v>
      </c>
      <c r="N100" s="99">
        <v>0.72472993827160503</v>
      </c>
      <c r="O100" s="99">
        <v>0.69386574074074003</v>
      </c>
      <c r="P100" s="99">
        <v>0.69000771604938205</v>
      </c>
      <c r="Q100" s="102">
        <v>0.68624614197530798</v>
      </c>
    </row>
    <row r="101" spans="2:19" x14ac:dyDescent="0.25">
      <c r="B101" s="227"/>
      <c r="C101" s="94">
        <v>0.7265625</v>
      </c>
      <c r="D101" s="94">
        <v>0.71768904320987603</v>
      </c>
      <c r="E101" s="94">
        <v>0.695698302469135</v>
      </c>
      <c r="F101" s="94">
        <v>0.71344521604938205</v>
      </c>
      <c r="G101" s="94">
        <v>0.717978395061728</v>
      </c>
      <c r="H101" s="93">
        <v>0.68267746913580196</v>
      </c>
      <c r="I101" s="94">
        <v>0.72482638888888895</v>
      </c>
      <c r="J101" s="94">
        <v>0.709780092592592</v>
      </c>
      <c r="K101" s="94">
        <v>0.68094135802469102</v>
      </c>
      <c r="L101" s="111">
        <v>0.66570216049382702</v>
      </c>
      <c r="M101" s="93">
        <v>0.72125771604938205</v>
      </c>
      <c r="N101" s="94">
        <v>0.73958333333333304</v>
      </c>
      <c r="O101" s="94">
        <v>0.69540895061728303</v>
      </c>
      <c r="P101" s="94">
        <v>0.69984567901234496</v>
      </c>
      <c r="Q101" s="111">
        <v>0.66386959876543195</v>
      </c>
    </row>
    <row r="102" spans="2:19" x14ac:dyDescent="0.25">
      <c r="B102" s="228"/>
      <c r="C102" s="94">
        <v>0.71807484567901203</v>
      </c>
      <c r="D102" s="94">
        <v>0.73167438271604901</v>
      </c>
      <c r="E102" s="94">
        <v>0.72096836419752997</v>
      </c>
      <c r="F102" s="94">
        <v>0.70794753086419704</v>
      </c>
      <c r="G102" s="94">
        <v>0.69994212962962898</v>
      </c>
      <c r="H102" s="80">
        <v>0.71440972222222199</v>
      </c>
      <c r="I102" s="81">
        <v>0.69338348765432101</v>
      </c>
      <c r="J102" s="81">
        <v>0.68605324074074003</v>
      </c>
      <c r="K102" s="81">
        <v>0.69714506172839497</v>
      </c>
      <c r="L102" s="82">
        <v>0.65239197530864101</v>
      </c>
      <c r="M102" s="80">
        <v>0.72796103395061695</v>
      </c>
      <c r="N102" s="81">
        <v>0.714843749999999</v>
      </c>
      <c r="O102" s="81">
        <v>0.688657407407407</v>
      </c>
      <c r="P102" s="81">
        <v>0.68759645061728303</v>
      </c>
      <c r="Q102" s="82">
        <v>0.71363811728394999</v>
      </c>
    </row>
    <row r="103" spans="2:19" x14ac:dyDescent="0.25">
      <c r="B103" s="105" t="s">
        <v>11</v>
      </c>
      <c r="C103" s="98">
        <f t="shared" ref="C103:Q103" si="31">AVERAGE(C100:C102)</f>
        <v>0.72122556584362096</v>
      </c>
      <c r="D103" s="99">
        <f t="shared" si="31"/>
        <v>0.72006815843621375</v>
      </c>
      <c r="E103" s="99">
        <f t="shared" si="31"/>
        <v>0.69936342592592526</v>
      </c>
      <c r="F103" s="99">
        <f t="shared" si="31"/>
        <v>0.70891203703703631</v>
      </c>
      <c r="G103" s="102">
        <f t="shared" si="31"/>
        <v>0.71196630658436166</v>
      </c>
      <c r="H103" s="98">
        <f t="shared" si="31"/>
        <v>0.69534465020576086</v>
      </c>
      <c r="I103" s="99">
        <f t="shared" si="31"/>
        <v>0.69907407407407407</v>
      </c>
      <c r="J103" s="99">
        <f t="shared" si="31"/>
        <v>0.6927244084362133</v>
      </c>
      <c r="K103" s="99">
        <f t="shared" si="31"/>
        <v>0.68746784979423836</v>
      </c>
      <c r="L103" s="102">
        <f t="shared" si="31"/>
        <v>0.66782407407407363</v>
      </c>
      <c r="M103" s="98">
        <f t="shared" si="31"/>
        <v>0.71487590020576075</v>
      </c>
      <c r="N103" s="99">
        <f t="shared" si="31"/>
        <v>0.72638567386831232</v>
      </c>
      <c r="O103" s="99">
        <f t="shared" si="31"/>
        <v>0.69264403292181009</v>
      </c>
      <c r="P103" s="99">
        <f t="shared" si="31"/>
        <v>0.69248328189300334</v>
      </c>
      <c r="Q103" s="102">
        <f t="shared" si="31"/>
        <v>0.68791795267489675</v>
      </c>
    </row>
    <row r="104" spans="2:19" x14ac:dyDescent="0.25">
      <c r="B104" s="109" t="s">
        <v>12</v>
      </c>
      <c r="C104" s="80">
        <f>STDEV(C100:C102)</f>
        <v>4.6470116937129304E-3</v>
      </c>
      <c r="D104" s="81">
        <f t="shared" ref="D104:L104" si="32">STDEV(D100:D102)</f>
        <v>1.0618478534591717E-2</v>
      </c>
      <c r="E104" s="81">
        <f t="shared" si="32"/>
        <v>2.0025526750415221E-2</v>
      </c>
      <c r="F104" s="81">
        <f t="shared" si="32"/>
        <v>4.1361461501527724E-3</v>
      </c>
      <c r="G104" s="82">
        <f t="shared" si="32"/>
        <v>1.041324270239791E-2</v>
      </c>
      <c r="H104" s="80">
        <f t="shared" si="32"/>
        <v>1.6805764722488903E-2</v>
      </c>
      <c r="I104" s="81">
        <f t="shared" si="32"/>
        <v>2.3431148481447193E-2</v>
      </c>
      <c r="J104" s="81">
        <f t="shared" si="32"/>
        <v>1.4886890585177405E-2</v>
      </c>
      <c r="K104" s="81">
        <f t="shared" si="32"/>
        <v>8.5489930164969804E-3</v>
      </c>
      <c r="L104" s="82">
        <f t="shared" si="32"/>
        <v>1.6595112819447234E-2</v>
      </c>
      <c r="M104" s="80">
        <f>STDEV(M100:M102)</f>
        <v>1.7188810675305654E-2</v>
      </c>
      <c r="N104" s="81">
        <f t="shared" ref="N104:Q104" si="33">STDEV(N100:N102)</f>
        <v>1.2452623866133499E-2</v>
      </c>
      <c r="O104" s="81">
        <f t="shared" si="33"/>
        <v>3.5376915389603763E-3</v>
      </c>
      <c r="P104" s="81">
        <f t="shared" si="33"/>
        <v>6.4890075322175562E-3</v>
      </c>
      <c r="Q104" s="82">
        <f t="shared" si="33"/>
        <v>2.4926342935606551E-2</v>
      </c>
    </row>
    <row r="105" spans="2:19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2:19" x14ac:dyDescent="0.25">
      <c r="B106" s="105" t="s">
        <v>58</v>
      </c>
      <c r="C106" s="229" t="s">
        <v>46</v>
      </c>
      <c r="D106" s="230"/>
      <c r="E106" s="230"/>
      <c r="F106" s="230"/>
      <c r="G106" s="231"/>
      <c r="H106" s="229" t="s">
        <v>24</v>
      </c>
      <c r="I106" s="230"/>
      <c r="J106" s="230"/>
      <c r="K106" s="230"/>
      <c r="L106" s="231"/>
      <c r="M106" s="229" t="s">
        <v>47</v>
      </c>
      <c r="N106" s="230"/>
      <c r="O106" s="230"/>
      <c r="P106" s="230"/>
      <c r="Q106" s="231"/>
      <c r="R106" s="11"/>
      <c r="S106" s="11"/>
    </row>
    <row r="107" spans="2:19" x14ac:dyDescent="0.25">
      <c r="B107" s="109" t="s">
        <v>10</v>
      </c>
      <c r="C107" s="18">
        <v>1E-3</v>
      </c>
      <c r="D107" s="19">
        <v>4.0000000000000002E-4</v>
      </c>
      <c r="E107" s="19">
        <v>1E-4</v>
      </c>
      <c r="F107" s="19">
        <v>4.0000000000000003E-5</v>
      </c>
      <c r="G107" s="20">
        <v>1.0000000000000001E-5</v>
      </c>
      <c r="H107" s="18">
        <v>1E-3</v>
      </c>
      <c r="I107" s="19">
        <v>4.0000000000000002E-4</v>
      </c>
      <c r="J107" s="19">
        <v>1E-4</v>
      </c>
      <c r="K107" s="19">
        <v>4.0000000000000003E-5</v>
      </c>
      <c r="L107" s="20">
        <v>1.0000000000000001E-5</v>
      </c>
      <c r="M107" s="18">
        <v>1E-3</v>
      </c>
      <c r="N107" s="19">
        <v>4.0000000000000002E-4</v>
      </c>
      <c r="O107" s="19">
        <v>1E-4</v>
      </c>
      <c r="P107" s="19">
        <v>4.0000000000000003E-5</v>
      </c>
      <c r="Q107" s="20">
        <v>1.0000000000000001E-5</v>
      </c>
      <c r="R107" s="14"/>
      <c r="S107" s="14"/>
    </row>
    <row r="108" spans="2:19" x14ac:dyDescent="0.25">
      <c r="B108" s="227" t="s">
        <v>52</v>
      </c>
      <c r="C108" s="94">
        <v>0.713686342592592</v>
      </c>
      <c r="D108" s="94">
        <v>0.69796489197530798</v>
      </c>
      <c r="E108" s="94">
        <v>0.69434799382715995</v>
      </c>
      <c r="F108" s="94">
        <v>0.68894675925925897</v>
      </c>
      <c r="G108" s="94">
        <v>0.67857831790123402</v>
      </c>
      <c r="H108" s="98">
        <v>0.71440972222222199</v>
      </c>
      <c r="I108" s="99">
        <v>0.68566743827160503</v>
      </c>
      <c r="J108" s="99">
        <v>0.68180941358024605</v>
      </c>
      <c r="K108" s="99">
        <v>0.68132716049382702</v>
      </c>
      <c r="L108" s="102">
        <v>0.65923996913580196</v>
      </c>
      <c r="M108" s="98">
        <v>0.713686342592592</v>
      </c>
      <c r="N108" s="99">
        <v>0.69796489197530798</v>
      </c>
      <c r="O108" s="99">
        <v>0.69434799382715995</v>
      </c>
      <c r="P108" s="99">
        <v>0.68894675925925897</v>
      </c>
      <c r="Q108" s="102">
        <v>0.67857831790123402</v>
      </c>
    </row>
    <row r="109" spans="2:19" x14ac:dyDescent="0.25">
      <c r="B109" s="227"/>
      <c r="C109" s="94">
        <v>0.698832947530864</v>
      </c>
      <c r="D109" s="94">
        <v>0.69521604938271597</v>
      </c>
      <c r="E109" s="94">
        <v>0.68721064814814803</v>
      </c>
      <c r="F109" s="94">
        <v>0.69280478395061695</v>
      </c>
      <c r="G109" s="94">
        <v>0.65412808641975295</v>
      </c>
      <c r="H109" s="93">
        <v>0.68841628086419704</v>
      </c>
      <c r="I109" s="94">
        <v>0.68745177469135799</v>
      </c>
      <c r="J109" s="94">
        <v>0.68740354938271597</v>
      </c>
      <c r="K109" s="94">
        <v>0.68113425925925897</v>
      </c>
      <c r="L109" s="111">
        <v>0.66068672839506104</v>
      </c>
      <c r="M109" s="93">
        <v>0.698832947530864</v>
      </c>
      <c r="N109" s="94">
        <v>0.69521604938271597</v>
      </c>
      <c r="O109" s="94">
        <v>0.68721064814814803</v>
      </c>
      <c r="P109" s="94">
        <v>0.69280478395061695</v>
      </c>
      <c r="Q109" s="111">
        <v>0.65412808641975295</v>
      </c>
    </row>
    <row r="110" spans="2:19" x14ac:dyDescent="0.25">
      <c r="B110" s="228"/>
      <c r="C110" s="94">
        <v>0.67568479938271597</v>
      </c>
      <c r="D110" s="94">
        <v>0.73210841049382702</v>
      </c>
      <c r="E110" s="94">
        <v>0.71354166666666596</v>
      </c>
      <c r="F110" s="94">
        <v>0.69675925925925897</v>
      </c>
      <c r="G110" s="94">
        <v>0.66956018518518501</v>
      </c>
      <c r="H110" s="80">
        <v>0.68335262345679004</v>
      </c>
      <c r="I110" s="81">
        <v>0.67534722222222199</v>
      </c>
      <c r="J110" s="81">
        <v>0.67322530864197505</v>
      </c>
      <c r="K110" s="81">
        <v>0.68518518518518501</v>
      </c>
      <c r="L110" s="82">
        <v>0.67013888888888895</v>
      </c>
      <c r="M110" s="80">
        <v>0.67568479938271597</v>
      </c>
      <c r="N110" s="81">
        <v>0.73210841049382702</v>
      </c>
      <c r="O110" s="81">
        <v>0.71354166666666596</v>
      </c>
      <c r="P110" s="81">
        <v>0.69675925925925897</v>
      </c>
      <c r="Q110" s="82">
        <v>0.66956018518518501</v>
      </c>
    </row>
    <row r="111" spans="2:19" x14ac:dyDescent="0.25">
      <c r="B111" s="105" t="s">
        <v>11</v>
      </c>
      <c r="C111" s="98">
        <f t="shared" ref="C111:Q111" si="34">AVERAGE(C108:C110)</f>
        <v>0.69606802983539062</v>
      </c>
      <c r="D111" s="99">
        <f t="shared" si="34"/>
        <v>0.70842978395061706</v>
      </c>
      <c r="E111" s="99">
        <f t="shared" si="34"/>
        <v>0.69836676954732468</v>
      </c>
      <c r="F111" s="99">
        <f t="shared" si="34"/>
        <v>0.69283693415637826</v>
      </c>
      <c r="G111" s="102">
        <f t="shared" si="34"/>
        <v>0.66742219650205736</v>
      </c>
      <c r="H111" s="98">
        <f t="shared" si="34"/>
        <v>0.6953928755144031</v>
      </c>
      <c r="I111" s="99">
        <f t="shared" si="34"/>
        <v>0.68282214506172834</v>
      </c>
      <c r="J111" s="99">
        <f t="shared" si="34"/>
        <v>0.68081275720164569</v>
      </c>
      <c r="K111" s="99">
        <f t="shared" si="34"/>
        <v>0.68254886831275696</v>
      </c>
      <c r="L111" s="102">
        <f t="shared" si="34"/>
        <v>0.66335519547325061</v>
      </c>
      <c r="M111" s="98">
        <f t="shared" si="34"/>
        <v>0.69606802983539062</v>
      </c>
      <c r="N111" s="99">
        <f t="shared" si="34"/>
        <v>0.70842978395061706</v>
      </c>
      <c r="O111" s="99">
        <f t="shared" si="34"/>
        <v>0.69836676954732468</v>
      </c>
      <c r="P111" s="99">
        <f t="shared" si="34"/>
        <v>0.69283693415637826</v>
      </c>
      <c r="Q111" s="102">
        <f t="shared" si="34"/>
        <v>0.66742219650205736</v>
      </c>
    </row>
    <row r="112" spans="2:19" x14ac:dyDescent="0.25">
      <c r="B112" s="109" t="s">
        <v>12</v>
      </c>
      <c r="C112" s="80">
        <f>STDEV(C108:C110)</f>
        <v>1.9151054774609023E-2</v>
      </c>
      <c r="D112" s="81">
        <f t="shared" ref="D112:L112" si="35">STDEV(D108:D110)</f>
        <v>2.0552300361013603E-2</v>
      </c>
      <c r="E112" s="81">
        <f t="shared" si="35"/>
        <v>1.3617766071289833E-2</v>
      </c>
      <c r="F112" s="81">
        <f t="shared" si="35"/>
        <v>3.9063492277698203E-3</v>
      </c>
      <c r="G112" s="82">
        <f t="shared" si="35"/>
        <v>1.2364534022007804E-2</v>
      </c>
      <c r="H112" s="80">
        <f t="shared" si="35"/>
        <v>1.6662547842884373E-2</v>
      </c>
      <c r="I112" s="81">
        <f t="shared" si="35"/>
        <v>6.5346627845011586E-3</v>
      </c>
      <c r="J112" s="81">
        <f t="shared" si="35"/>
        <v>7.141471877586231E-3</v>
      </c>
      <c r="K112" s="81">
        <f t="shared" si="35"/>
        <v>2.2851537607918027E-3</v>
      </c>
      <c r="L112" s="82">
        <f t="shared" si="35"/>
        <v>5.9192187285649267E-3</v>
      </c>
      <c r="M112" s="80">
        <f>STDEV(M108:M110)</f>
        <v>1.9151054774609023E-2</v>
      </c>
      <c r="N112" s="81">
        <f t="shared" ref="N112:Q112" si="36">STDEV(N108:N110)</f>
        <v>2.0552300361013603E-2</v>
      </c>
      <c r="O112" s="81">
        <f t="shared" si="36"/>
        <v>1.3617766071289833E-2</v>
      </c>
      <c r="P112" s="81">
        <f t="shared" si="36"/>
        <v>3.9063492277698203E-3</v>
      </c>
      <c r="Q112" s="82">
        <f t="shared" si="36"/>
        <v>1.2364534022007804E-2</v>
      </c>
    </row>
    <row r="113" spans="2:19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2:19" x14ac:dyDescent="0.25">
      <c r="B114" s="105" t="s">
        <v>58</v>
      </c>
      <c r="C114" s="229" t="s">
        <v>46</v>
      </c>
      <c r="D114" s="230"/>
      <c r="E114" s="230"/>
      <c r="F114" s="230"/>
      <c r="G114" s="231"/>
      <c r="H114" s="229" t="s">
        <v>24</v>
      </c>
      <c r="I114" s="230"/>
      <c r="J114" s="230"/>
      <c r="K114" s="230"/>
      <c r="L114" s="231"/>
      <c r="M114" s="229" t="s">
        <v>47</v>
      </c>
      <c r="N114" s="230"/>
      <c r="O114" s="230"/>
      <c r="P114" s="230"/>
      <c r="Q114" s="231"/>
      <c r="R114" s="11"/>
      <c r="S114" s="11"/>
    </row>
    <row r="115" spans="2:19" x14ac:dyDescent="0.25">
      <c r="B115" s="109" t="s">
        <v>10</v>
      </c>
      <c r="C115" s="18">
        <v>1E-3</v>
      </c>
      <c r="D115" s="19">
        <v>4.0000000000000002E-4</v>
      </c>
      <c r="E115" s="19">
        <v>1E-4</v>
      </c>
      <c r="F115" s="19">
        <v>4.0000000000000003E-5</v>
      </c>
      <c r="G115" s="20">
        <v>1.0000000000000001E-5</v>
      </c>
      <c r="H115" s="18">
        <v>1E-3</v>
      </c>
      <c r="I115" s="19">
        <v>4.0000000000000002E-4</v>
      </c>
      <c r="J115" s="19">
        <v>1E-4</v>
      </c>
      <c r="K115" s="19">
        <v>4.0000000000000003E-5</v>
      </c>
      <c r="L115" s="20">
        <v>1.0000000000000001E-5</v>
      </c>
      <c r="M115" s="18">
        <v>1E-3</v>
      </c>
      <c r="N115" s="19">
        <v>4.0000000000000002E-4</v>
      </c>
      <c r="O115" s="19">
        <v>1E-4</v>
      </c>
      <c r="P115" s="19">
        <v>4.0000000000000003E-5</v>
      </c>
      <c r="Q115" s="20">
        <v>1.0000000000000001E-5</v>
      </c>
      <c r="R115" s="14"/>
      <c r="S115" s="14"/>
    </row>
    <row r="116" spans="2:19" x14ac:dyDescent="0.25">
      <c r="B116" s="227" t="s">
        <v>51</v>
      </c>
      <c r="C116" s="94">
        <v>0.72222222222222199</v>
      </c>
      <c r="D116" s="94">
        <v>0.69000771604938205</v>
      </c>
      <c r="E116" s="94">
        <v>0.70900848765432101</v>
      </c>
      <c r="F116" s="94">
        <v>0.71084104938271597</v>
      </c>
      <c r="G116" s="94">
        <v>0.70659722222222199</v>
      </c>
      <c r="H116" s="98">
        <v>0.715229552469135</v>
      </c>
      <c r="I116" s="99">
        <v>0.69936342592592504</v>
      </c>
      <c r="J116" s="99">
        <v>0.69420331790123402</v>
      </c>
      <c r="K116" s="99">
        <v>0.71002121913580196</v>
      </c>
      <c r="L116" s="102">
        <v>0.66010802469135699</v>
      </c>
      <c r="M116" s="98">
        <v>0.72222222222222199</v>
      </c>
      <c r="N116" s="99">
        <v>0.69000771604938205</v>
      </c>
      <c r="O116" s="99">
        <v>0.70900848765432101</v>
      </c>
      <c r="P116" s="99">
        <v>0.71084104938271597</v>
      </c>
      <c r="Q116" s="102">
        <v>0.70659722222222199</v>
      </c>
    </row>
    <row r="117" spans="2:19" x14ac:dyDescent="0.25">
      <c r="B117" s="227"/>
      <c r="C117" s="94">
        <v>0.717592592592592</v>
      </c>
      <c r="D117" s="94">
        <v>0.70476466049382702</v>
      </c>
      <c r="E117" s="94">
        <v>0.68909143518518501</v>
      </c>
      <c r="F117" s="94">
        <v>0.71469907407407396</v>
      </c>
      <c r="G117" s="94">
        <v>0.70495756172839497</v>
      </c>
      <c r="H117" s="93">
        <v>0.74392361111111105</v>
      </c>
      <c r="I117" s="94">
        <v>0.68639081790123402</v>
      </c>
      <c r="J117" s="94">
        <v>0.72366898148148096</v>
      </c>
      <c r="K117" s="94">
        <v>0.70293209876543195</v>
      </c>
      <c r="L117" s="111">
        <v>0.65682870370370305</v>
      </c>
      <c r="M117" s="93">
        <v>0.717592592592592</v>
      </c>
      <c r="N117" s="94">
        <v>0.70476466049382702</v>
      </c>
      <c r="O117" s="94">
        <v>0.68909143518518501</v>
      </c>
      <c r="P117" s="94">
        <v>0.71469907407407396</v>
      </c>
      <c r="Q117" s="111">
        <v>0.70495756172839497</v>
      </c>
    </row>
    <row r="118" spans="2:19" x14ac:dyDescent="0.25">
      <c r="B118" s="228"/>
      <c r="C118" s="94">
        <v>0.70973186728394999</v>
      </c>
      <c r="D118" s="94">
        <v>0.73885995370370305</v>
      </c>
      <c r="E118" s="94">
        <v>0.71662808641975295</v>
      </c>
      <c r="F118" s="94">
        <v>0.70408950617283905</v>
      </c>
      <c r="G118" s="94">
        <v>0.70148533950617198</v>
      </c>
      <c r="H118" s="80">
        <v>0.70283564814814803</v>
      </c>
      <c r="I118" s="81">
        <v>0.71879822530864201</v>
      </c>
      <c r="J118" s="81">
        <v>0.67081404320987603</v>
      </c>
      <c r="K118" s="81">
        <v>0.694926697530864</v>
      </c>
      <c r="L118" s="82">
        <v>0.68904320987654299</v>
      </c>
      <c r="M118" s="80">
        <v>0.70973186728394999</v>
      </c>
      <c r="N118" s="81">
        <v>0.73885995370370305</v>
      </c>
      <c r="O118" s="81">
        <v>0.71662808641975295</v>
      </c>
      <c r="P118" s="81">
        <v>0.70408950617283905</v>
      </c>
      <c r="Q118" s="82">
        <v>0.70148533950617198</v>
      </c>
    </row>
    <row r="119" spans="2:19" x14ac:dyDescent="0.25">
      <c r="B119" s="105" t="s">
        <v>11</v>
      </c>
      <c r="C119" s="98">
        <f t="shared" ref="C119:Q119" si="37">AVERAGE(C116:C118)</f>
        <v>0.71651556069958799</v>
      </c>
      <c r="D119" s="99">
        <f t="shared" si="37"/>
        <v>0.71121077674897071</v>
      </c>
      <c r="E119" s="99">
        <f t="shared" si="37"/>
        <v>0.70490933641975284</v>
      </c>
      <c r="F119" s="99">
        <f t="shared" si="37"/>
        <v>0.70987654320987625</v>
      </c>
      <c r="G119" s="102">
        <f t="shared" si="37"/>
        <v>0.70434670781892972</v>
      </c>
      <c r="H119" s="98">
        <f t="shared" si="37"/>
        <v>0.72066293724279795</v>
      </c>
      <c r="I119" s="99">
        <f t="shared" si="37"/>
        <v>0.70151748971193373</v>
      </c>
      <c r="J119" s="99">
        <f t="shared" si="37"/>
        <v>0.69622878086419704</v>
      </c>
      <c r="K119" s="99">
        <f t="shared" si="37"/>
        <v>0.70262667181069938</v>
      </c>
      <c r="L119" s="102">
        <f t="shared" si="37"/>
        <v>0.66865997942386768</v>
      </c>
      <c r="M119" s="98">
        <f t="shared" si="37"/>
        <v>0.71651556069958799</v>
      </c>
      <c r="N119" s="99">
        <f t="shared" si="37"/>
        <v>0.71121077674897071</v>
      </c>
      <c r="O119" s="99">
        <f t="shared" si="37"/>
        <v>0.70490933641975284</v>
      </c>
      <c r="P119" s="99">
        <f t="shared" si="37"/>
        <v>0.70987654320987625</v>
      </c>
      <c r="Q119" s="102">
        <f t="shared" si="37"/>
        <v>0.70434670781892972</v>
      </c>
    </row>
    <row r="120" spans="2:19" x14ac:dyDescent="0.25">
      <c r="B120" s="109" t="s">
        <v>12</v>
      </c>
      <c r="C120" s="80">
        <f>STDEV(C116:C118)</f>
        <v>6.314446919162023E-3</v>
      </c>
      <c r="D120" s="81">
        <f t="shared" ref="D120:L120" si="38">STDEV(D116:D118)</f>
        <v>2.505592927910848E-2</v>
      </c>
      <c r="E120" s="81">
        <f t="shared" si="38"/>
        <v>1.4218617054286729E-2</v>
      </c>
      <c r="F120" s="81">
        <f t="shared" si="38"/>
        <v>5.3701430968655615E-3</v>
      </c>
      <c r="G120" s="82">
        <f t="shared" si="38"/>
        <v>2.6101136181581261E-3</v>
      </c>
      <c r="H120" s="80">
        <f t="shared" si="38"/>
        <v>2.1075968013010937E-2</v>
      </c>
      <c r="I120" s="81">
        <f t="shared" si="38"/>
        <v>1.631073287173437E-2</v>
      </c>
      <c r="J120" s="81">
        <f t="shared" si="38"/>
        <v>2.6485618740828817E-2</v>
      </c>
      <c r="K120" s="81">
        <f t="shared" si="38"/>
        <v>7.5518944536449037E-3</v>
      </c>
      <c r="L120" s="82">
        <f t="shared" si="38"/>
        <v>1.7728382591205821E-2</v>
      </c>
      <c r="M120" s="80">
        <f>STDEV(M116:M118)</f>
        <v>6.314446919162023E-3</v>
      </c>
      <c r="N120" s="81">
        <f t="shared" ref="N120:Q120" si="39">STDEV(N116:N118)</f>
        <v>2.505592927910848E-2</v>
      </c>
      <c r="O120" s="81">
        <f t="shared" si="39"/>
        <v>1.4218617054286729E-2</v>
      </c>
      <c r="P120" s="81">
        <f t="shared" si="39"/>
        <v>5.3701430968655615E-3</v>
      </c>
      <c r="Q120" s="82">
        <f t="shared" si="39"/>
        <v>2.6101136181581261E-3</v>
      </c>
    </row>
    <row r="121" spans="2:19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2:19" x14ac:dyDescent="0.25">
      <c r="B122" s="105" t="s">
        <v>58</v>
      </c>
      <c r="C122" s="229" t="s">
        <v>46</v>
      </c>
      <c r="D122" s="230"/>
      <c r="E122" s="230"/>
      <c r="F122" s="230"/>
      <c r="G122" s="231"/>
      <c r="H122" s="229" t="s">
        <v>24</v>
      </c>
      <c r="I122" s="230"/>
      <c r="J122" s="230"/>
      <c r="K122" s="230"/>
      <c r="L122" s="231"/>
      <c r="M122" s="229" t="s">
        <v>47</v>
      </c>
      <c r="N122" s="230"/>
      <c r="O122" s="230"/>
      <c r="P122" s="230"/>
      <c r="Q122" s="231"/>
      <c r="R122" s="11"/>
      <c r="S122" s="11"/>
    </row>
    <row r="123" spans="2:19" ht="15" customHeight="1" x14ac:dyDescent="0.25">
      <c r="B123" s="109" t="s">
        <v>10</v>
      </c>
      <c r="C123" s="18">
        <v>1E-3</v>
      </c>
      <c r="D123" s="19">
        <v>4.0000000000000002E-4</v>
      </c>
      <c r="E123" s="19">
        <v>1E-4</v>
      </c>
      <c r="F123" s="19">
        <v>4.0000000000000003E-5</v>
      </c>
      <c r="G123" s="20">
        <v>1.0000000000000001E-5</v>
      </c>
      <c r="H123" s="18">
        <v>1E-3</v>
      </c>
      <c r="I123" s="19">
        <v>4.0000000000000002E-4</v>
      </c>
      <c r="J123" s="19">
        <v>1E-4</v>
      </c>
      <c r="K123" s="19">
        <v>4.0000000000000003E-5</v>
      </c>
      <c r="L123" s="20">
        <v>1.0000000000000001E-5</v>
      </c>
      <c r="M123" s="18">
        <v>1E-3</v>
      </c>
      <c r="N123" s="19">
        <v>4.0000000000000002E-4</v>
      </c>
      <c r="O123" s="19">
        <v>1E-4</v>
      </c>
      <c r="P123" s="19">
        <v>4.0000000000000003E-5</v>
      </c>
      <c r="Q123" s="20">
        <v>1.0000000000000001E-5</v>
      </c>
      <c r="R123" s="14"/>
      <c r="S123" s="14"/>
    </row>
    <row r="124" spans="2:19" x14ac:dyDescent="0.25">
      <c r="B124" s="227" t="s">
        <v>53</v>
      </c>
      <c r="C124" s="94">
        <v>0.71932870370370305</v>
      </c>
      <c r="D124" s="94">
        <v>0.74083719135802395</v>
      </c>
      <c r="E124" s="94">
        <v>0.72453703703703698</v>
      </c>
      <c r="F124" s="94">
        <v>0.72964891975308599</v>
      </c>
      <c r="G124" s="94">
        <v>0.67988040123456694</v>
      </c>
      <c r="H124" s="98">
        <v>0.68962191358024605</v>
      </c>
      <c r="I124" s="99">
        <v>0.70534336419752997</v>
      </c>
      <c r="J124" s="99">
        <v>0.72984182098765404</v>
      </c>
      <c r="K124" s="99">
        <v>0.687114197530864</v>
      </c>
      <c r="L124" s="102">
        <v>0.69222608024691301</v>
      </c>
      <c r="M124" s="94">
        <v>0.734375</v>
      </c>
      <c r="N124" s="94">
        <v>0.72289737654320896</v>
      </c>
      <c r="O124" s="94">
        <v>0.71585648148148096</v>
      </c>
      <c r="P124" s="94">
        <v>0.70939429012345601</v>
      </c>
      <c r="Q124" s="111">
        <v>0.70360725308641903</v>
      </c>
    </row>
    <row r="125" spans="2:19" x14ac:dyDescent="0.25">
      <c r="B125" s="227"/>
      <c r="C125" s="94">
        <v>0.73640046296296302</v>
      </c>
      <c r="D125" s="94">
        <v>0.72559799382715995</v>
      </c>
      <c r="E125" s="94">
        <v>0.72096836419753096</v>
      </c>
      <c r="F125" s="94">
        <v>0.70698302469135799</v>
      </c>
      <c r="G125" s="94">
        <v>0.686342592592592</v>
      </c>
      <c r="H125" s="93">
        <v>0.71035879629629595</v>
      </c>
      <c r="I125" s="94">
        <v>0.72482638888888795</v>
      </c>
      <c r="J125" s="94">
        <v>0.72955246913580196</v>
      </c>
      <c r="K125" s="94">
        <v>0.71908757716049299</v>
      </c>
      <c r="L125" s="111">
        <v>0.70592206790123402</v>
      </c>
      <c r="M125" s="94">
        <v>0.72955246913580196</v>
      </c>
      <c r="N125" s="94">
        <v>0.74064429012345601</v>
      </c>
      <c r="O125" s="94">
        <v>0.72810570987654299</v>
      </c>
      <c r="P125" s="94">
        <v>0.71315586419752997</v>
      </c>
      <c r="Q125" s="111">
        <v>0.70032793209876498</v>
      </c>
    </row>
    <row r="126" spans="2:19" x14ac:dyDescent="0.25">
      <c r="B126" s="228"/>
      <c r="C126" s="94">
        <v>0.72289737654320896</v>
      </c>
      <c r="D126" s="94">
        <v>0.719135802469135</v>
      </c>
      <c r="E126" s="94">
        <v>0.72038966049382702</v>
      </c>
      <c r="F126" s="94">
        <v>0.70331790123456694</v>
      </c>
      <c r="G126" s="94">
        <v>0.64197530864197505</v>
      </c>
      <c r="H126" s="80">
        <v>0.72193287037037002</v>
      </c>
      <c r="I126" s="81">
        <v>0.72386188271604901</v>
      </c>
      <c r="J126" s="81">
        <v>0.72145061728394999</v>
      </c>
      <c r="K126" s="81">
        <v>0.71846064814814803</v>
      </c>
      <c r="L126" s="82">
        <v>0.64265046296296302</v>
      </c>
      <c r="M126" s="94">
        <v>0.73032407407407396</v>
      </c>
      <c r="N126" s="94">
        <v>0.76128472222222199</v>
      </c>
      <c r="O126" s="94">
        <v>0.72270447530864101</v>
      </c>
      <c r="P126" s="94">
        <v>0.71325231481481399</v>
      </c>
      <c r="Q126" s="82">
        <v>0.70611496913580196</v>
      </c>
    </row>
    <row r="127" spans="2:19" x14ac:dyDescent="0.25">
      <c r="B127" s="105" t="s">
        <v>11</v>
      </c>
      <c r="C127" s="98">
        <f t="shared" ref="C127:Q127" si="40">AVERAGE(C124:C126)</f>
        <v>0.72620884773662497</v>
      </c>
      <c r="D127" s="99">
        <f t="shared" si="40"/>
        <v>0.72852366255143952</v>
      </c>
      <c r="E127" s="99">
        <f t="shared" si="40"/>
        <v>0.72196502057613177</v>
      </c>
      <c r="F127" s="99">
        <f t="shared" si="40"/>
        <v>0.71331661522633694</v>
      </c>
      <c r="G127" s="102">
        <f t="shared" si="40"/>
        <v>0.66939943415637793</v>
      </c>
      <c r="H127" s="98">
        <f t="shared" si="40"/>
        <v>0.70730452674897071</v>
      </c>
      <c r="I127" s="99">
        <f t="shared" si="40"/>
        <v>0.71801054526748898</v>
      </c>
      <c r="J127" s="99">
        <f t="shared" si="40"/>
        <v>0.72694830246913533</v>
      </c>
      <c r="K127" s="99">
        <f t="shared" si="40"/>
        <v>0.7082208076131683</v>
      </c>
      <c r="L127" s="102">
        <f t="shared" si="40"/>
        <v>0.68026620370370328</v>
      </c>
      <c r="M127" s="98">
        <f t="shared" si="40"/>
        <v>0.73141718106995857</v>
      </c>
      <c r="N127" s="99">
        <f t="shared" si="40"/>
        <v>0.74160879629629572</v>
      </c>
      <c r="O127" s="99">
        <f t="shared" si="40"/>
        <v>0.72222222222222177</v>
      </c>
      <c r="P127" s="99">
        <f t="shared" si="40"/>
        <v>0.71193415637860002</v>
      </c>
      <c r="Q127" s="102">
        <f t="shared" si="40"/>
        <v>0.70335005144032869</v>
      </c>
    </row>
    <row r="128" spans="2:19" x14ac:dyDescent="0.25">
      <c r="B128" s="109" t="s">
        <v>12</v>
      </c>
      <c r="C128" s="80">
        <f>STDEV(C124:C126)</f>
        <v>9.0047555297270761E-3</v>
      </c>
      <c r="D128" s="81">
        <f t="shared" ref="D128:L128" si="41">STDEV(D124:D126)</f>
        <v>1.1142586012226669E-2</v>
      </c>
      <c r="E128" s="81">
        <f t="shared" si="41"/>
        <v>2.2461469231878236E-3</v>
      </c>
      <c r="F128" s="81">
        <f t="shared" si="41"/>
        <v>1.4262412518723113E-2</v>
      </c>
      <c r="G128" s="82">
        <f t="shared" si="41"/>
        <v>2.3968770816611112E-2</v>
      </c>
      <c r="H128" s="80">
        <f t="shared" si="41"/>
        <v>1.6370580442492056E-2</v>
      </c>
      <c r="I128" s="81">
        <f t="shared" si="41"/>
        <v>1.0980695571488494E-2</v>
      </c>
      <c r="J128" s="81">
        <f t="shared" si="41"/>
        <v>4.7633326484822934E-3</v>
      </c>
      <c r="K128" s="81">
        <f t="shared" si="41"/>
        <v>1.8281548125677248E-2</v>
      </c>
      <c r="L128" s="82">
        <f t="shared" si="41"/>
        <v>3.3288180831381763E-2</v>
      </c>
      <c r="M128" s="80">
        <f>STDEV(M124:M126)</f>
        <v>2.5904368670891581E-3</v>
      </c>
      <c r="N128" s="81">
        <f t="shared" ref="N128:Q128" si="42">STDEV(N124:N126)</f>
        <v>1.9211839609680651E-2</v>
      </c>
      <c r="O128" s="81">
        <f t="shared" si="42"/>
        <v>6.1388374386457971E-3</v>
      </c>
      <c r="P128" s="81">
        <f t="shared" si="42"/>
        <v>2.2001172982157005E-3</v>
      </c>
      <c r="Q128" s="82">
        <f t="shared" si="42"/>
        <v>2.902079242900361E-3</v>
      </c>
    </row>
    <row r="129" spans="2:19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2:19" x14ac:dyDescent="0.25">
      <c r="B130" s="105" t="s">
        <v>58</v>
      </c>
      <c r="C130" s="229" t="s">
        <v>46</v>
      </c>
      <c r="D130" s="230"/>
      <c r="E130" s="230"/>
      <c r="F130" s="230"/>
      <c r="G130" s="231"/>
      <c r="H130" s="229" t="s">
        <v>24</v>
      </c>
      <c r="I130" s="230"/>
      <c r="J130" s="230"/>
      <c r="K130" s="230"/>
      <c r="L130" s="231"/>
      <c r="M130" s="229" t="s">
        <v>47</v>
      </c>
      <c r="N130" s="230"/>
      <c r="O130" s="230"/>
      <c r="P130" s="230"/>
      <c r="Q130" s="231"/>
    </row>
    <row r="131" spans="2:19" ht="15" customHeight="1" x14ac:dyDescent="0.25">
      <c r="B131" s="109" t="s">
        <v>10</v>
      </c>
      <c r="C131" s="18">
        <v>1E-3</v>
      </c>
      <c r="D131" s="19">
        <v>4.0000000000000002E-4</v>
      </c>
      <c r="E131" s="19">
        <v>1E-4</v>
      </c>
      <c r="F131" s="19">
        <v>4.0000000000000003E-5</v>
      </c>
      <c r="G131" s="20">
        <v>1.0000000000000001E-5</v>
      </c>
      <c r="H131" s="18">
        <v>1E-3</v>
      </c>
      <c r="I131" s="19">
        <v>4.0000000000000002E-4</v>
      </c>
      <c r="J131" s="19">
        <v>1E-4</v>
      </c>
      <c r="K131" s="19">
        <v>4.0000000000000003E-5</v>
      </c>
      <c r="L131" s="20">
        <v>1.0000000000000001E-5</v>
      </c>
      <c r="M131" s="18">
        <v>1E-3</v>
      </c>
      <c r="N131" s="19">
        <v>4.0000000000000002E-4</v>
      </c>
      <c r="O131" s="19">
        <v>1E-4</v>
      </c>
      <c r="P131" s="19">
        <v>4.0000000000000003E-5</v>
      </c>
      <c r="Q131" s="20">
        <v>1.0000000000000001E-5</v>
      </c>
    </row>
    <row r="132" spans="2:19" x14ac:dyDescent="0.25">
      <c r="B132" s="263" t="s">
        <v>54</v>
      </c>
      <c r="C132" s="94">
        <v>0.66415895061728403</v>
      </c>
      <c r="D132" s="94">
        <v>0.68373842592592504</v>
      </c>
      <c r="E132" s="94">
        <v>0.65808256172839497</v>
      </c>
      <c r="F132" s="94">
        <v>0.69859182098765404</v>
      </c>
      <c r="G132" s="94">
        <v>0.69762731481481399</v>
      </c>
      <c r="H132" s="98">
        <v>0.703896604938271</v>
      </c>
      <c r="I132" s="99">
        <v>0.68508873456790098</v>
      </c>
      <c r="J132" s="99">
        <v>0.68653549382715995</v>
      </c>
      <c r="K132" s="99">
        <v>0.66956018518518501</v>
      </c>
      <c r="L132" s="102">
        <v>0.67390046296296302</v>
      </c>
      <c r="M132" s="98">
        <v>0.67129629629629595</v>
      </c>
      <c r="N132" s="99">
        <v>0.68065200617283905</v>
      </c>
      <c r="O132" s="99">
        <v>0.71923225308641903</v>
      </c>
      <c r="P132" s="99">
        <v>0.69651813271604901</v>
      </c>
      <c r="Q132" s="102">
        <v>0.66869212962962898</v>
      </c>
    </row>
    <row r="133" spans="2:19" x14ac:dyDescent="0.25">
      <c r="B133" s="227"/>
      <c r="C133" s="94">
        <v>0.69917052469135799</v>
      </c>
      <c r="D133" s="94">
        <v>0.70553626543209802</v>
      </c>
      <c r="E133" s="94">
        <v>0.71074459876543195</v>
      </c>
      <c r="F133" s="94">
        <v>0.68981481481481399</v>
      </c>
      <c r="G133" s="94">
        <v>0.67708333333333304</v>
      </c>
      <c r="H133" s="93">
        <v>0.71566358024691301</v>
      </c>
      <c r="I133" s="94">
        <v>0.698447145061728</v>
      </c>
      <c r="J133" s="94">
        <v>0.70987654320987603</v>
      </c>
      <c r="K133" s="94">
        <v>0.68123070987654299</v>
      </c>
      <c r="L133" s="111">
        <v>0.67428626543209802</v>
      </c>
      <c r="M133" s="93">
        <v>0.70023148148148096</v>
      </c>
      <c r="N133" s="94">
        <v>0.71961805555555503</v>
      </c>
      <c r="O133" s="94">
        <v>0.71228780864197505</v>
      </c>
      <c r="P133" s="94">
        <v>0.69343171296296302</v>
      </c>
      <c r="Q133" s="111">
        <v>0.68508873456790098</v>
      </c>
    </row>
    <row r="134" spans="2:19" x14ac:dyDescent="0.25">
      <c r="B134" s="228"/>
      <c r="C134" s="94">
        <v>0.71315586419752997</v>
      </c>
      <c r="D134" s="94">
        <v>0.69164737654320896</v>
      </c>
      <c r="E134" s="94">
        <v>0.65856481481481399</v>
      </c>
      <c r="F134" s="94">
        <v>0.64477237654320896</v>
      </c>
      <c r="G134" s="94">
        <v>0.6796875</v>
      </c>
      <c r="H134" s="80">
        <v>0.69945987654320896</v>
      </c>
      <c r="I134" s="81">
        <v>0.71392746913580196</v>
      </c>
      <c r="J134" s="81">
        <v>0.70399305555555503</v>
      </c>
      <c r="K134" s="81">
        <v>0.65904706790123402</v>
      </c>
      <c r="L134" s="82">
        <v>0.66415895061728303</v>
      </c>
      <c r="M134" s="80">
        <v>0.69589120370370305</v>
      </c>
      <c r="N134" s="81">
        <v>0.69753086419752997</v>
      </c>
      <c r="O134" s="81">
        <v>0.68296682098765404</v>
      </c>
      <c r="P134" s="81">
        <v>0.72145061728394999</v>
      </c>
      <c r="Q134" s="82">
        <v>0.69907407407407396</v>
      </c>
    </row>
    <row r="135" spans="2:19" x14ac:dyDescent="0.25">
      <c r="B135" s="105" t="s">
        <v>11</v>
      </c>
      <c r="C135" s="98">
        <f t="shared" ref="C135:Q135" si="43">AVERAGE(C132:C134)</f>
        <v>0.69216177983539062</v>
      </c>
      <c r="D135" s="99">
        <f t="shared" si="43"/>
        <v>0.69364068930041078</v>
      </c>
      <c r="E135" s="99">
        <f t="shared" si="43"/>
        <v>0.67579732510288026</v>
      </c>
      <c r="F135" s="99">
        <f t="shared" si="43"/>
        <v>0.67772633744855904</v>
      </c>
      <c r="G135" s="102">
        <f t="shared" si="43"/>
        <v>0.68479938271604901</v>
      </c>
      <c r="H135" s="98">
        <f t="shared" si="43"/>
        <v>0.70634002057613099</v>
      </c>
      <c r="I135" s="99">
        <f t="shared" si="43"/>
        <v>0.69915444958847706</v>
      </c>
      <c r="J135" s="99">
        <f t="shared" si="43"/>
        <v>0.70013503086419693</v>
      </c>
      <c r="K135" s="99">
        <f t="shared" si="43"/>
        <v>0.66994598765432067</v>
      </c>
      <c r="L135" s="102">
        <f t="shared" si="43"/>
        <v>0.67078189300411462</v>
      </c>
      <c r="M135" s="98">
        <f t="shared" si="43"/>
        <v>0.68913966049382669</v>
      </c>
      <c r="N135" s="99">
        <f t="shared" si="43"/>
        <v>0.69926697530864124</v>
      </c>
      <c r="O135" s="99">
        <f t="shared" si="43"/>
        <v>0.70482896090534941</v>
      </c>
      <c r="P135" s="99">
        <f t="shared" si="43"/>
        <v>0.7038001543209873</v>
      </c>
      <c r="Q135" s="102">
        <f t="shared" si="43"/>
        <v>0.68428497942386801</v>
      </c>
    </row>
    <row r="136" spans="2:19" x14ac:dyDescent="0.25">
      <c r="B136" s="109" t="s">
        <v>12</v>
      </c>
      <c r="C136" s="80">
        <f>STDEV(C132:C134)</f>
        <v>2.5239181116659837E-2</v>
      </c>
      <c r="D136" s="81">
        <f t="shared" ref="D136:L136" si="44">STDEV(D132:D134)</f>
        <v>1.1034782444399897E-2</v>
      </c>
      <c r="E136" s="81">
        <f t="shared" si="44"/>
        <v>3.026618731098777E-2</v>
      </c>
      <c r="F136" s="81">
        <f t="shared" si="44"/>
        <v>2.8874411056383855E-2</v>
      </c>
      <c r="G136" s="82">
        <f t="shared" si="44"/>
        <v>1.1185361078429188E-2</v>
      </c>
      <c r="H136" s="80">
        <f t="shared" si="44"/>
        <v>8.3736320323896593E-3</v>
      </c>
      <c r="I136" s="81">
        <f t="shared" si="44"/>
        <v>1.4432372037874836E-2</v>
      </c>
      <c r="J136" s="81">
        <f t="shared" si="44"/>
        <v>1.2139374467448637E-2</v>
      </c>
      <c r="K136" s="81">
        <f t="shared" si="44"/>
        <v>1.1096852052770008E-2</v>
      </c>
      <c r="L136" s="82">
        <f t="shared" si="44"/>
        <v>5.7388792704469978E-3</v>
      </c>
      <c r="M136" s="80">
        <f>STDEV(M132:M134)</f>
        <v>1.5604446071916767E-2</v>
      </c>
      <c r="N136" s="81">
        <f t="shared" ref="N136:Q136" si="45">STDEV(N132:N134)</f>
        <v>1.9540952189355008E-2</v>
      </c>
      <c r="O136" s="81">
        <f t="shared" si="45"/>
        <v>1.9248927203773147E-2</v>
      </c>
      <c r="P136" s="81">
        <f t="shared" si="45"/>
        <v>1.5363451071560941E-2</v>
      </c>
      <c r="Q136" s="82">
        <f t="shared" si="45"/>
        <v>1.5206911382822118E-2</v>
      </c>
    </row>
    <row r="137" spans="2:19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2:19" x14ac:dyDescent="0.25">
      <c r="B138" s="105" t="s">
        <v>58</v>
      </c>
      <c r="C138" s="229" t="s">
        <v>46</v>
      </c>
      <c r="D138" s="230"/>
      <c r="E138" s="230"/>
      <c r="F138" s="230"/>
      <c r="G138" s="231"/>
      <c r="H138" s="229" t="s">
        <v>24</v>
      </c>
      <c r="I138" s="230"/>
      <c r="J138" s="230"/>
      <c r="K138" s="230"/>
      <c r="L138" s="231"/>
      <c r="M138" s="229" t="s">
        <v>47</v>
      </c>
      <c r="N138" s="230"/>
      <c r="O138" s="230"/>
      <c r="P138" s="230"/>
      <c r="Q138" s="231"/>
      <c r="R138" s="11"/>
      <c r="S138" s="11"/>
    </row>
    <row r="139" spans="2:19" x14ac:dyDescent="0.25">
      <c r="B139" s="109" t="s">
        <v>10</v>
      </c>
      <c r="C139" s="18">
        <v>1E-3</v>
      </c>
      <c r="D139" s="19">
        <v>4.0000000000000002E-4</v>
      </c>
      <c r="E139" s="19">
        <v>1E-4</v>
      </c>
      <c r="F139" s="19">
        <v>4.0000000000000003E-5</v>
      </c>
      <c r="G139" s="20">
        <v>1.0000000000000001E-5</v>
      </c>
      <c r="H139" s="18">
        <v>1E-3</v>
      </c>
      <c r="I139" s="19">
        <v>4.0000000000000002E-4</v>
      </c>
      <c r="J139" s="19">
        <v>1E-4</v>
      </c>
      <c r="K139" s="19">
        <v>4.0000000000000003E-5</v>
      </c>
      <c r="L139" s="20">
        <v>1.0000000000000001E-5</v>
      </c>
      <c r="M139" s="18">
        <v>1E-3</v>
      </c>
      <c r="N139" s="19">
        <v>4.0000000000000002E-4</v>
      </c>
      <c r="O139" s="19">
        <v>1E-4</v>
      </c>
      <c r="P139" s="19">
        <v>4.0000000000000003E-5</v>
      </c>
      <c r="Q139" s="20">
        <v>1.0000000000000001E-5</v>
      </c>
      <c r="R139" s="14"/>
      <c r="S139" s="14"/>
    </row>
    <row r="140" spans="2:19" x14ac:dyDescent="0.25">
      <c r="B140" s="227" t="s">
        <v>55</v>
      </c>
      <c r="C140" s="94">
        <v>0.69357638888888795</v>
      </c>
      <c r="D140" s="94">
        <v>0.70052083333333304</v>
      </c>
      <c r="E140" s="94">
        <v>0.68393132716049299</v>
      </c>
      <c r="F140" s="94">
        <v>0.66849922839506104</v>
      </c>
      <c r="G140" s="94">
        <v>0.69917052469135799</v>
      </c>
      <c r="H140" s="98">
        <v>0.71667631172839497</v>
      </c>
      <c r="I140" s="99">
        <v>0.71879822530864101</v>
      </c>
      <c r="J140" s="99">
        <v>0.70929783950617198</v>
      </c>
      <c r="K140" s="99">
        <v>0.70105131172839497</v>
      </c>
      <c r="L140" s="102">
        <v>0.66734182098765404</v>
      </c>
      <c r="M140" s="98">
        <v>0.71778549382715995</v>
      </c>
      <c r="N140" s="94">
        <v>0.71730324074074003</v>
      </c>
      <c r="O140" s="94">
        <v>0.71450617283950602</v>
      </c>
      <c r="P140" s="94">
        <v>0.69666280864197505</v>
      </c>
      <c r="Q140" s="102">
        <v>0.680073302469135</v>
      </c>
    </row>
    <row r="141" spans="2:19" x14ac:dyDescent="0.25">
      <c r="B141" s="227"/>
      <c r="C141" s="94">
        <v>0.68605324074074003</v>
      </c>
      <c r="D141" s="94">
        <v>0.70288387345679004</v>
      </c>
      <c r="E141" s="94">
        <v>0.70582561728394999</v>
      </c>
      <c r="F141" s="94">
        <v>0.694155092592592</v>
      </c>
      <c r="G141" s="94">
        <v>0.687885802469135</v>
      </c>
      <c r="H141" s="93">
        <v>0.70134066358024605</v>
      </c>
      <c r="I141" s="94">
        <v>0.69714506172839497</v>
      </c>
      <c r="J141" s="94">
        <v>0.68089313271604901</v>
      </c>
      <c r="K141" s="94">
        <v>0.70592206790123402</v>
      </c>
      <c r="L141" s="111">
        <v>0.68123070987654299</v>
      </c>
      <c r="M141" s="93">
        <v>0.72675540123456694</v>
      </c>
      <c r="N141" s="94">
        <v>0.70370370370370305</v>
      </c>
      <c r="O141" s="94">
        <v>0.69965277777777701</v>
      </c>
      <c r="P141" s="94">
        <v>0.70032793209876498</v>
      </c>
      <c r="Q141" s="111">
        <v>0.65769675925925897</v>
      </c>
    </row>
    <row r="142" spans="2:19" x14ac:dyDescent="0.25">
      <c r="B142" s="228"/>
      <c r="C142" s="94">
        <v>0.671489197530864</v>
      </c>
      <c r="D142" s="94">
        <v>0.69974922839506104</v>
      </c>
      <c r="E142" s="94">
        <v>0.73128858024691301</v>
      </c>
      <c r="F142" s="94">
        <v>0.70437885802469102</v>
      </c>
      <c r="G142" s="94">
        <v>0.66608796296296202</v>
      </c>
      <c r="H142" s="80">
        <v>0.68016975308641903</v>
      </c>
      <c r="I142" s="81">
        <v>0.70635609567901203</v>
      </c>
      <c r="J142" s="81">
        <v>0.71932870370370305</v>
      </c>
      <c r="K142" s="81">
        <v>0.67645640432098697</v>
      </c>
      <c r="L142" s="82">
        <v>0.66830632716049299</v>
      </c>
      <c r="M142" s="80">
        <v>0.71238425925925897</v>
      </c>
      <c r="N142" s="94">
        <v>0.68759645061728303</v>
      </c>
      <c r="O142" s="94">
        <v>0.70370370370370305</v>
      </c>
      <c r="P142" s="94">
        <v>0.69704861111111105</v>
      </c>
      <c r="Q142" s="82">
        <v>0.649209104938271</v>
      </c>
    </row>
    <row r="143" spans="2:19" x14ac:dyDescent="0.25">
      <c r="B143" s="105" t="s">
        <v>11</v>
      </c>
      <c r="C143" s="98">
        <f t="shared" ref="C143:Q143" si="46">AVERAGE(C140:C142)</f>
        <v>0.68370627572016396</v>
      </c>
      <c r="D143" s="99">
        <f t="shared" si="46"/>
        <v>0.70105131172839474</v>
      </c>
      <c r="E143" s="99">
        <f t="shared" si="46"/>
        <v>0.70701517489711863</v>
      </c>
      <c r="F143" s="99">
        <f t="shared" si="46"/>
        <v>0.68901105967078136</v>
      </c>
      <c r="G143" s="102">
        <f t="shared" si="46"/>
        <v>0.68438143004115171</v>
      </c>
      <c r="H143" s="98">
        <f t="shared" si="46"/>
        <v>0.69939557613168668</v>
      </c>
      <c r="I143" s="99">
        <f t="shared" si="46"/>
        <v>0.70743312757201604</v>
      </c>
      <c r="J143" s="99">
        <f t="shared" si="46"/>
        <v>0.70317322530864124</v>
      </c>
      <c r="K143" s="99">
        <f t="shared" si="46"/>
        <v>0.69447659465020528</v>
      </c>
      <c r="L143" s="102">
        <f t="shared" si="46"/>
        <v>0.67229295267489653</v>
      </c>
      <c r="M143" s="98">
        <f t="shared" si="46"/>
        <v>0.71897505144032869</v>
      </c>
      <c r="N143" s="99">
        <f t="shared" si="46"/>
        <v>0.70286779835390867</v>
      </c>
      <c r="O143" s="99">
        <f t="shared" si="46"/>
        <v>0.70595421810699543</v>
      </c>
      <c r="P143" s="99">
        <f t="shared" si="46"/>
        <v>0.69801311728395043</v>
      </c>
      <c r="Q143" s="102">
        <f t="shared" si="46"/>
        <v>0.66232638888888828</v>
      </c>
    </row>
    <row r="144" spans="2:19" x14ac:dyDescent="0.25">
      <c r="B144" s="109" t="s">
        <v>12</v>
      </c>
      <c r="C144" s="80">
        <f>STDEV(C140:C142)</f>
        <v>1.1229077839580041E-2</v>
      </c>
      <c r="D144" s="81">
        <f t="shared" ref="D144:L144" si="47">STDEV(D140:D142)</f>
        <v>1.6332652605978947E-3</v>
      </c>
      <c r="E144" s="81">
        <f t="shared" si="47"/>
        <v>2.3701026147808356E-2</v>
      </c>
      <c r="F144" s="81">
        <f t="shared" si="47"/>
        <v>1.8484662875350454E-2</v>
      </c>
      <c r="G144" s="82">
        <f t="shared" si="47"/>
        <v>1.6817385118198063E-2</v>
      </c>
      <c r="H144" s="80">
        <f t="shared" si="47"/>
        <v>1.8330840947892009E-2</v>
      </c>
      <c r="I144" s="81">
        <f t="shared" si="47"/>
        <v>1.086668631792297E-2</v>
      </c>
      <c r="J144" s="81">
        <f t="shared" si="47"/>
        <v>1.9936309929076485E-2</v>
      </c>
      <c r="K144" s="81">
        <f t="shared" si="47"/>
        <v>1.5794825451702632E-2</v>
      </c>
      <c r="L144" s="82">
        <f t="shared" si="47"/>
        <v>7.7553333832947888E-3</v>
      </c>
      <c r="M144" s="80">
        <f>STDEV(M140:M142)</f>
        <v>7.2590437321248024E-3</v>
      </c>
      <c r="N144" s="81">
        <f t="shared" ref="N144:Q144" si="48">STDEV(N140:N142)</f>
        <v>1.4871025458089358E-2</v>
      </c>
      <c r="O144" s="81">
        <f t="shared" si="48"/>
        <v>7.6781799617173909E-3</v>
      </c>
      <c r="P144" s="81">
        <f t="shared" si="48"/>
        <v>2.0139480148359829E-3</v>
      </c>
      <c r="Q144" s="82">
        <f t="shared" si="48"/>
        <v>1.5944427715873167E-2</v>
      </c>
    </row>
    <row r="145" spans="2:19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2:19" x14ac:dyDescent="0.25">
      <c r="B146" s="105" t="s">
        <v>58</v>
      </c>
      <c r="C146" s="229" t="s">
        <v>46</v>
      </c>
      <c r="D146" s="230"/>
      <c r="E146" s="230"/>
      <c r="F146" s="230"/>
      <c r="G146" s="231"/>
      <c r="H146" s="229" t="s">
        <v>24</v>
      </c>
      <c r="I146" s="230"/>
      <c r="J146" s="230"/>
      <c r="K146" s="230"/>
      <c r="L146" s="231"/>
      <c r="M146" s="229" t="s">
        <v>47</v>
      </c>
      <c r="N146" s="230"/>
      <c r="O146" s="230"/>
      <c r="P146" s="230"/>
      <c r="Q146" s="231"/>
      <c r="R146" s="11"/>
      <c r="S146" s="11"/>
    </row>
    <row r="147" spans="2:19" x14ac:dyDescent="0.25">
      <c r="B147" s="109" t="s">
        <v>10</v>
      </c>
      <c r="C147" s="18">
        <v>1E-3</v>
      </c>
      <c r="D147" s="19">
        <v>4.0000000000000002E-4</v>
      </c>
      <c r="E147" s="19">
        <v>1E-4</v>
      </c>
      <c r="F147" s="19">
        <v>4.0000000000000003E-5</v>
      </c>
      <c r="G147" s="20">
        <v>1.0000000000000001E-5</v>
      </c>
      <c r="H147" s="18">
        <v>1E-3</v>
      </c>
      <c r="I147" s="19">
        <v>4.0000000000000002E-4</v>
      </c>
      <c r="J147" s="19">
        <v>1E-4</v>
      </c>
      <c r="K147" s="19">
        <v>4.0000000000000003E-5</v>
      </c>
      <c r="L147" s="20">
        <v>1.0000000000000001E-5</v>
      </c>
      <c r="M147" s="18">
        <v>1E-3</v>
      </c>
      <c r="N147" s="19">
        <v>4.0000000000000002E-4</v>
      </c>
      <c r="O147" s="19">
        <v>1E-4</v>
      </c>
      <c r="P147" s="19">
        <v>4.0000000000000003E-5</v>
      </c>
      <c r="Q147" s="20">
        <v>1.0000000000000001E-5</v>
      </c>
      <c r="R147" s="14"/>
      <c r="S147" s="14"/>
    </row>
    <row r="148" spans="2:19" x14ac:dyDescent="0.25">
      <c r="B148" s="227" t="s">
        <v>56</v>
      </c>
      <c r="C148" s="94">
        <v>0.43441358024691301</v>
      </c>
      <c r="D148" s="94">
        <v>0.63126929012345601</v>
      </c>
      <c r="E148" s="94">
        <v>0.47352430555555503</v>
      </c>
      <c r="F148" s="94">
        <v>0.46576003086419698</v>
      </c>
      <c r="G148" s="111">
        <v>0.46653163580246898</v>
      </c>
      <c r="H148" s="94">
        <v>0.688657407407407</v>
      </c>
      <c r="I148" s="94">
        <v>0.62413194444444398</v>
      </c>
      <c r="J148" s="94">
        <v>0.61043595679012297</v>
      </c>
      <c r="K148" s="94">
        <v>0.59191743827160404</v>
      </c>
      <c r="L148" s="94">
        <v>0.55690586419752997</v>
      </c>
      <c r="M148" s="98">
        <v>0.65817901234567899</v>
      </c>
      <c r="N148" s="99">
        <v>0.64207175925925897</v>
      </c>
      <c r="O148" s="99">
        <v>0.448447145061728</v>
      </c>
      <c r="P148" s="99">
        <v>0.53973765432098697</v>
      </c>
      <c r="Q148" s="102">
        <v>0.461323302469135</v>
      </c>
    </row>
    <row r="149" spans="2:19" x14ac:dyDescent="0.25">
      <c r="B149" s="227"/>
      <c r="C149" s="94">
        <v>0.64708719135802395</v>
      </c>
      <c r="D149" s="94">
        <v>0.45823688271604901</v>
      </c>
      <c r="E149" s="94">
        <v>0.44965277777777701</v>
      </c>
      <c r="F149" s="94">
        <v>0.49488811728394999</v>
      </c>
      <c r="G149" s="111">
        <v>0.454089506172839</v>
      </c>
      <c r="H149" s="94">
        <v>0.62702546296296302</v>
      </c>
      <c r="I149" s="94">
        <v>0.608989197530864</v>
      </c>
      <c r="J149" s="94">
        <v>0.56645447530864201</v>
      </c>
      <c r="K149" s="94">
        <v>0.59153163580246904</v>
      </c>
      <c r="L149" s="94">
        <v>0.62152777777777701</v>
      </c>
      <c r="M149" s="93">
        <v>0.61660879629629595</v>
      </c>
      <c r="N149" s="94">
        <v>0.68065200617283905</v>
      </c>
      <c r="O149" s="94">
        <v>0.54108796296296202</v>
      </c>
      <c r="P149" s="94">
        <v>0.58526234567901203</v>
      </c>
      <c r="Q149" s="111">
        <v>0.47583912037037002</v>
      </c>
    </row>
    <row r="150" spans="2:19" x14ac:dyDescent="0.25">
      <c r="B150" s="228"/>
      <c r="C150" s="94">
        <v>0.50409915123456694</v>
      </c>
      <c r="D150" s="94">
        <v>0.63609182098765404</v>
      </c>
      <c r="E150" s="94">
        <v>0.43325617283950602</v>
      </c>
      <c r="F150" s="94">
        <v>0.46527777777777701</v>
      </c>
      <c r="G150" s="82">
        <v>0.47472993827160398</v>
      </c>
      <c r="H150" s="94">
        <v>0.62934027777777701</v>
      </c>
      <c r="I150" s="94">
        <v>0.62601273148148096</v>
      </c>
      <c r="J150" s="94">
        <v>0.62663966049382702</v>
      </c>
      <c r="K150" s="94">
        <v>0.57725694444444398</v>
      </c>
      <c r="L150" s="94">
        <v>0.56240354938271597</v>
      </c>
      <c r="M150" s="80">
        <v>0.62885802469135799</v>
      </c>
      <c r="N150" s="81">
        <v>0.66792052469135799</v>
      </c>
      <c r="O150" s="81">
        <v>0.68605324074074003</v>
      </c>
      <c r="P150" s="81">
        <v>0.59133873456790098</v>
      </c>
      <c r="Q150" s="82">
        <v>0.46257716049382702</v>
      </c>
    </row>
    <row r="151" spans="2:19" x14ac:dyDescent="0.25">
      <c r="B151" s="105" t="s">
        <v>11</v>
      </c>
      <c r="C151" s="98">
        <f t="shared" ref="C151:Q151" si="49">AVERAGE(C148:C150)</f>
        <v>0.52853330761316797</v>
      </c>
      <c r="D151" s="99">
        <f t="shared" si="49"/>
        <v>0.57519933127571965</v>
      </c>
      <c r="E151" s="99">
        <f t="shared" si="49"/>
        <v>0.45214441872427935</v>
      </c>
      <c r="F151" s="99">
        <f t="shared" si="49"/>
        <v>0.47530864197530803</v>
      </c>
      <c r="G151" s="102">
        <f t="shared" si="49"/>
        <v>0.46511702674897065</v>
      </c>
      <c r="H151" s="98">
        <f t="shared" si="49"/>
        <v>0.64834104938271564</v>
      </c>
      <c r="I151" s="99">
        <f t="shared" si="49"/>
        <v>0.61971129115226298</v>
      </c>
      <c r="J151" s="99">
        <f t="shared" si="49"/>
        <v>0.601176697530864</v>
      </c>
      <c r="K151" s="99">
        <f t="shared" si="49"/>
        <v>0.58690200617283905</v>
      </c>
      <c r="L151" s="102">
        <f t="shared" si="49"/>
        <v>0.58027906378600769</v>
      </c>
      <c r="M151" s="98">
        <f t="shared" si="49"/>
        <v>0.63454861111111105</v>
      </c>
      <c r="N151" s="99">
        <f t="shared" si="49"/>
        <v>0.66354809670781867</v>
      </c>
      <c r="O151" s="99">
        <f t="shared" si="49"/>
        <v>0.55852944958847672</v>
      </c>
      <c r="P151" s="99">
        <f t="shared" si="49"/>
        <v>0.57211291152263344</v>
      </c>
      <c r="Q151" s="102">
        <f t="shared" si="49"/>
        <v>0.46657986111111072</v>
      </c>
    </row>
    <row r="152" spans="2:19" x14ac:dyDescent="0.25">
      <c r="B152" s="109" t="s">
        <v>12</v>
      </c>
      <c r="C152" s="80">
        <f>STDEV(C148:C150)</f>
        <v>0.1084218023010616</v>
      </c>
      <c r="D152" s="81">
        <f t="shared" ref="D152:L152" si="50">STDEV(D148:D150)</f>
        <v>0.10132114774709761</v>
      </c>
      <c r="E152" s="81">
        <f t="shared" si="50"/>
        <v>2.0249366263269807E-2</v>
      </c>
      <c r="F152" s="81">
        <f t="shared" si="50"/>
        <v>1.6958037387360944E-2</v>
      </c>
      <c r="G152" s="82">
        <f t="shared" si="50"/>
        <v>1.0392675227611586E-2</v>
      </c>
      <c r="H152" s="80">
        <f t="shared" si="50"/>
        <v>3.4934168591624445E-2</v>
      </c>
      <c r="I152" s="81">
        <f t="shared" si="50"/>
        <v>9.3331028435994987E-3</v>
      </c>
      <c r="J152" s="81">
        <f t="shared" si="50"/>
        <v>3.1142648257114922E-2</v>
      </c>
      <c r="K152" s="81">
        <f t="shared" si="50"/>
        <v>8.3550956125415278E-3</v>
      </c>
      <c r="L152" s="82">
        <f t="shared" si="50"/>
        <v>3.5828039858188526E-2</v>
      </c>
      <c r="M152" s="80">
        <f>STDEV(M148:M150)</f>
        <v>2.1361362221277085E-2</v>
      </c>
      <c r="N152" s="81">
        <f t="shared" ref="N152:Q152" si="51">STDEV(N148:N150)</f>
        <v>1.9658266908138919E-2</v>
      </c>
      <c r="O152" s="81">
        <f t="shared" si="51"/>
        <v>0.11975941828406171</v>
      </c>
      <c r="P152" s="81">
        <f t="shared" si="51"/>
        <v>2.8201925193802269E-2</v>
      </c>
      <c r="Q152" s="82">
        <f t="shared" si="51"/>
        <v>8.0432239499566328E-3</v>
      </c>
    </row>
    <row r="153" spans="2:19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2:19" x14ac:dyDescent="0.25">
      <c r="B154" s="105" t="s">
        <v>58</v>
      </c>
      <c r="C154" s="229" t="s">
        <v>46</v>
      </c>
      <c r="D154" s="230"/>
      <c r="E154" s="230"/>
      <c r="F154" s="230"/>
      <c r="G154" s="231"/>
      <c r="H154" s="229" t="s">
        <v>24</v>
      </c>
      <c r="I154" s="230"/>
      <c r="J154" s="230"/>
      <c r="K154" s="230"/>
      <c r="L154" s="231"/>
      <c r="M154" s="229" t="s">
        <v>47</v>
      </c>
      <c r="N154" s="230"/>
      <c r="O154" s="230"/>
      <c r="P154" s="230"/>
      <c r="Q154" s="231"/>
      <c r="R154" s="11"/>
      <c r="S154" s="11"/>
    </row>
    <row r="155" spans="2:19" x14ac:dyDescent="0.25">
      <c r="B155" s="109" t="s">
        <v>10</v>
      </c>
      <c r="C155" s="18">
        <v>1E-3</v>
      </c>
      <c r="D155" s="19">
        <v>4.0000000000000002E-4</v>
      </c>
      <c r="E155" s="19">
        <v>1E-4</v>
      </c>
      <c r="F155" s="19">
        <v>4.0000000000000003E-5</v>
      </c>
      <c r="G155" s="20">
        <v>1.0000000000000001E-5</v>
      </c>
      <c r="H155" s="18">
        <v>1E-3</v>
      </c>
      <c r="I155" s="19">
        <v>4.0000000000000002E-4</v>
      </c>
      <c r="J155" s="19">
        <v>1E-4</v>
      </c>
      <c r="K155" s="19">
        <v>4.0000000000000003E-5</v>
      </c>
      <c r="L155" s="20">
        <v>1.0000000000000001E-5</v>
      </c>
      <c r="M155" s="18">
        <v>1E-3</v>
      </c>
      <c r="N155" s="19">
        <v>4.0000000000000002E-4</v>
      </c>
      <c r="O155" s="19">
        <v>1E-4</v>
      </c>
      <c r="P155" s="19">
        <v>4.0000000000000003E-5</v>
      </c>
      <c r="Q155" s="20">
        <v>1.0000000000000001E-5</v>
      </c>
      <c r="R155" s="14"/>
      <c r="S155" s="14"/>
    </row>
    <row r="156" spans="2:19" x14ac:dyDescent="0.25">
      <c r="B156" s="227" t="s">
        <v>57</v>
      </c>
      <c r="C156" s="94">
        <v>0.67341820987654299</v>
      </c>
      <c r="D156" s="94">
        <v>0.70650077160493796</v>
      </c>
      <c r="E156" s="94">
        <v>0.70707947530864101</v>
      </c>
      <c r="F156" s="94">
        <v>0.70177469135802395</v>
      </c>
      <c r="G156" s="94">
        <v>0.66222993827160503</v>
      </c>
      <c r="H156" s="98">
        <v>0.680459104938271</v>
      </c>
      <c r="I156" s="99">
        <v>0.64564043209876498</v>
      </c>
      <c r="J156" s="99">
        <v>0.69550540123456694</v>
      </c>
      <c r="K156" s="99">
        <v>0.69126157407407396</v>
      </c>
      <c r="L156" s="102">
        <v>0.63792438271604901</v>
      </c>
      <c r="M156" s="98">
        <v>0.67042824074074003</v>
      </c>
      <c r="N156" s="99">
        <v>0.69560185185185097</v>
      </c>
      <c r="O156" s="94">
        <v>0.68721064814814803</v>
      </c>
      <c r="P156" s="94">
        <v>0.69463734567901203</v>
      </c>
      <c r="Q156" s="102">
        <v>0.62480709876543195</v>
      </c>
    </row>
    <row r="157" spans="2:19" x14ac:dyDescent="0.25">
      <c r="B157" s="227"/>
      <c r="C157" s="94">
        <v>0.70052083333333304</v>
      </c>
      <c r="D157" s="94">
        <v>0.67881944444444398</v>
      </c>
      <c r="E157" s="94">
        <v>0.69145447530864201</v>
      </c>
      <c r="F157" s="94">
        <v>0.71373456790123402</v>
      </c>
      <c r="G157" s="94">
        <v>0.65692515432098697</v>
      </c>
      <c r="H157" s="93">
        <v>0.67327353395061695</v>
      </c>
      <c r="I157" s="94">
        <v>0.65181327160493796</v>
      </c>
      <c r="J157" s="94">
        <v>0.64809992283950602</v>
      </c>
      <c r="K157" s="94">
        <v>0.65808256172839497</v>
      </c>
      <c r="L157" s="111">
        <v>0.65036651234567899</v>
      </c>
      <c r="M157" s="93">
        <v>0.68412422839506104</v>
      </c>
      <c r="N157" s="94">
        <v>0.68836805555555503</v>
      </c>
      <c r="O157" s="94">
        <v>0.688271604938271</v>
      </c>
      <c r="P157" s="94">
        <v>0.69511959876543195</v>
      </c>
      <c r="Q157" s="111">
        <v>0.63888888888888795</v>
      </c>
    </row>
    <row r="158" spans="2:19" x14ac:dyDescent="0.25">
      <c r="B158" s="228"/>
      <c r="C158" s="94">
        <v>0.69907407407407396</v>
      </c>
      <c r="D158" s="94">
        <v>0.69695216049382702</v>
      </c>
      <c r="E158" s="94">
        <v>0.70524691358024705</v>
      </c>
      <c r="F158" s="94">
        <v>0.70592206790123402</v>
      </c>
      <c r="G158" s="94">
        <v>0.69010416666666596</v>
      </c>
      <c r="H158" s="80">
        <v>0.66743827160493796</v>
      </c>
      <c r="I158" s="81">
        <v>0.68248456790123402</v>
      </c>
      <c r="J158" s="81">
        <v>0.67486496913580196</v>
      </c>
      <c r="K158" s="81">
        <v>0.68566743827160404</v>
      </c>
      <c r="L158" s="82">
        <v>0.66685956790123402</v>
      </c>
      <c r="M158" s="80">
        <v>0.68354552469135799</v>
      </c>
      <c r="N158" s="81">
        <v>0.67761381172839497</v>
      </c>
      <c r="O158" s="94">
        <v>0.69560185185185097</v>
      </c>
      <c r="P158" s="94">
        <v>0.65933641975308599</v>
      </c>
      <c r="Q158" s="82">
        <v>0.65335648148148096</v>
      </c>
    </row>
    <row r="159" spans="2:19" x14ac:dyDescent="0.25">
      <c r="B159" s="105" t="s">
        <v>11</v>
      </c>
      <c r="C159" s="98">
        <f t="shared" ref="C159:Q159" si="52">AVERAGE(C156:C158)</f>
        <v>0.6910043724279834</v>
      </c>
      <c r="D159" s="99">
        <f t="shared" si="52"/>
        <v>0.69409079218106973</v>
      </c>
      <c r="E159" s="99">
        <f t="shared" si="52"/>
        <v>0.70126028806584328</v>
      </c>
      <c r="F159" s="99">
        <f t="shared" si="52"/>
        <v>0.70714377572016396</v>
      </c>
      <c r="G159" s="102">
        <f t="shared" si="52"/>
        <v>0.66975308641975273</v>
      </c>
      <c r="H159" s="98">
        <f t="shared" si="52"/>
        <v>0.67372363683127523</v>
      </c>
      <c r="I159" s="99">
        <f t="shared" si="52"/>
        <v>0.65997942386831232</v>
      </c>
      <c r="J159" s="99">
        <f t="shared" si="52"/>
        <v>0.67282343106995823</v>
      </c>
      <c r="K159" s="99">
        <f t="shared" si="52"/>
        <v>0.67833719135802439</v>
      </c>
      <c r="L159" s="102">
        <f t="shared" si="52"/>
        <v>0.65171682098765393</v>
      </c>
      <c r="M159" s="98">
        <f t="shared" si="52"/>
        <v>0.67936599794238628</v>
      </c>
      <c r="N159" s="99">
        <f t="shared" si="52"/>
        <v>0.6871945730452671</v>
      </c>
      <c r="O159" s="99">
        <f t="shared" si="52"/>
        <v>0.69036136831275663</v>
      </c>
      <c r="P159" s="99">
        <f t="shared" si="52"/>
        <v>0.68303112139917666</v>
      </c>
      <c r="Q159" s="102">
        <f t="shared" si="52"/>
        <v>0.63901748971193362</v>
      </c>
    </row>
    <row r="160" spans="2:19" x14ac:dyDescent="0.25">
      <c r="B160" s="109" t="s">
        <v>12</v>
      </c>
      <c r="C160" s="80">
        <f>STDEV(C156:C158)</f>
        <v>1.5247232963814281E-2</v>
      </c>
      <c r="D160" s="81">
        <f t="shared" ref="D160:L160" si="53">STDEV(D156:D158)</f>
        <v>1.4060744639154589E-2</v>
      </c>
      <c r="E160" s="81">
        <f t="shared" si="53"/>
        <v>8.541372459626325E-3</v>
      </c>
      <c r="F160" s="81">
        <f t="shared" si="53"/>
        <v>6.0728155931439737E-3</v>
      </c>
      <c r="G160" s="82">
        <f t="shared" si="53"/>
        <v>1.782301976666447E-2</v>
      </c>
      <c r="H160" s="80">
        <f t="shared" si="53"/>
        <v>6.5220755611992021E-3</v>
      </c>
      <c r="I160" s="81">
        <f t="shared" si="53"/>
        <v>1.9732894309987977E-2</v>
      </c>
      <c r="J160" s="81">
        <f t="shared" si="53"/>
        <v>2.3768587541582349E-2</v>
      </c>
      <c r="K160" s="81">
        <f t="shared" si="53"/>
        <v>1.7762632263243348E-2</v>
      </c>
      <c r="L160" s="82">
        <f t="shared" si="53"/>
        <v>1.4514776453555246E-2</v>
      </c>
      <c r="M160" s="80">
        <f>STDEV(M156:M158)</f>
        <v>7.7457312334508095E-3</v>
      </c>
      <c r="N160" s="81">
        <f t="shared" ref="N160:Q160" si="54">STDEV(N156:N158)</f>
        <v>9.0512536574901999E-3</v>
      </c>
      <c r="O160" s="81">
        <f t="shared" si="54"/>
        <v>4.5692896734903761E-3</v>
      </c>
      <c r="P160" s="81">
        <f t="shared" si="54"/>
        <v>2.0521630212601998E-2</v>
      </c>
      <c r="Q160" s="82">
        <f t="shared" si="54"/>
        <v>1.4275125813653113E-2</v>
      </c>
    </row>
    <row r="162" spans="2:19" ht="21" x14ac:dyDescent="0.4">
      <c r="B162" s="21" t="s">
        <v>119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9" x14ac:dyDescent="0.25">
      <c r="B163" s="105" t="s">
        <v>58</v>
      </c>
      <c r="C163" s="229" t="s">
        <v>46</v>
      </c>
      <c r="D163" s="230"/>
      <c r="E163" s="230"/>
      <c r="F163" s="230"/>
      <c r="G163" s="231"/>
      <c r="H163" s="229" t="s">
        <v>24</v>
      </c>
      <c r="I163" s="230"/>
      <c r="J163" s="230"/>
      <c r="K163" s="230"/>
      <c r="L163" s="231"/>
      <c r="M163" s="229" t="s">
        <v>47</v>
      </c>
      <c r="N163" s="230"/>
      <c r="O163" s="230"/>
      <c r="P163" s="230"/>
      <c r="Q163" s="231"/>
      <c r="R163" s="11"/>
      <c r="S163" s="11"/>
    </row>
    <row r="164" spans="2:19" x14ac:dyDescent="0.25">
      <c r="B164" s="109" t="s">
        <v>10</v>
      </c>
      <c r="C164" s="18">
        <v>1E-3</v>
      </c>
      <c r="D164" s="19">
        <v>4.0000000000000002E-4</v>
      </c>
      <c r="E164" s="19">
        <v>1E-4</v>
      </c>
      <c r="F164" s="19">
        <v>4.0000000000000003E-5</v>
      </c>
      <c r="G164" s="20">
        <v>1.0000000000000001E-5</v>
      </c>
      <c r="H164" s="18">
        <v>1E-3</v>
      </c>
      <c r="I164" s="19">
        <v>4.0000000000000002E-4</v>
      </c>
      <c r="J164" s="19">
        <v>1E-4</v>
      </c>
      <c r="K164" s="19">
        <v>4.0000000000000003E-5</v>
      </c>
      <c r="L164" s="20">
        <v>1.0000000000000001E-5</v>
      </c>
      <c r="M164" s="18">
        <v>1E-3</v>
      </c>
      <c r="N164" s="19">
        <v>4.0000000000000002E-4</v>
      </c>
      <c r="O164" s="19">
        <v>1E-4</v>
      </c>
      <c r="P164" s="19">
        <v>4.0000000000000003E-5</v>
      </c>
      <c r="Q164" s="20">
        <v>1.0000000000000001E-5</v>
      </c>
      <c r="R164" s="14"/>
    </row>
    <row r="165" spans="2:19" x14ac:dyDescent="0.25">
      <c r="B165" s="227" t="s">
        <v>49</v>
      </c>
      <c r="C165" s="116">
        <v>2.30155205726623</v>
      </c>
      <c r="D165" s="116">
        <v>2.4369356632232599</v>
      </c>
      <c r="E165" s="116">
        <v>2.4308488368988002</v>
      </c>
      <c r="F165" s="116">
        <v>2.7117609977722101</v>
      </c>
      <c r="G165" s="117">
        <v>2.9037952423095699</v>
      </c>
      <c r="H165" s="118">
        <v>2.6754510402679399</v>
      </c>
      <c r="I165" s="119">
        <v>2.0281605720520002</v>
      </c>
      <c r="J165" s="119">
        <v>2.2501022815704301</v>
      </c>
      <c r="K165" s="119">
        <v>2.1202836036682098</v>
      </c>
      <c r="L165" s="117">
        <v>2.4533419609069802</v>
      </c>
      <c r="M165" s="116">
        <v>2.36209869384765</v>
      </c>
      <c r="N165" s="116">
        <v>2.5050785541534402</v>
      </c>
      <c r="O165" s="116">
        <v>2.14148569107055</v>
      </c>
      <c r="P165" s="116">
        <v>2.1766688823699898</v>
      </c>
      <c r="Q165" s="117">
        <v>2.6771972179412802</v>
      </c>
    </row>
    <row r="166" spans="2:19" x14ac:dyDescent="0.25">
      <c r="B166" s="227"/>
      <c r="C166" s="116">
        <v>2.2797431945800701</v>
      </c>
      <c r="D166" s="116">
        <v>2.4550023078918399</v>
      </c>
      <c r="E166" s="116">
        <v>2.2815318107604901</v>
      </c>
      <c r="F166" s="116">
        <v>2.4266362190246502</v>
      </c>
      <c r="G166" s="120">
        <v>2.9252836704254102</v>
      </c>
      <c r="H166" s="121">
        <v>2.1345858573913499</v>
      </c>
      <c r="I166" s="116">
        <v>1.95998275279998</v>
      </c>
      <c r="J166" s="116">
        <v>2.2238163948059002</v>
      </c>
      <c r="K166" s="116">
        <v>2.3131830692291202</v>
      </c>
      <c r="L166" s="120">
        <v>2.5284872055053702</v>
      </c>
      <c r="M166" s="116">
        <v>2.2822315692901598</v>
      </c>
      <c r="N166" s="116">
        <v>2.4877753257751398</v>
      </c>
      <c r="O166" s="116">
        <v>2.1396014690399099</v>
      </c>
      <c r="P166" s="116">
        <v>2.2051744461059499</v>
      </c>
      <c r="Q166" s="120">
        <v>2.6378881931304901</v>
      </c>
    </row>
    <row r="167" spans="2:19" x14ac:dyDescent="0.25">
      <c r="B167" s="228"/>
      <c r="C167" s="116">
        <v>2.4411580562591499</v>
      </c>
      <c r="D167" s="116">
        <v>2.5444965362548801</v>
      </c>
      <c r="E167" s="116">
        <v>2.3310251235961901</v>
      </c>
      <c r="F167" s="116">
        <v>2.36493945121765</v>
      </c>
      <c r="G167" s="85">
        <v>2.8652637004852202</v>
      </c>
      <c r="H167" s="83">
        <v>2.27332162857055</v>
      </c>
      <c r="I167" s="84">
        <v>2.6648435592651301</v>
      </c>
      <c r="J167" s="84">
        <v>2.2367706298828098</v>
      </c>
      <c r="K167" s="84">
        <v>2.4615678787231401</v>
      </c>
      <c r="L167" s="85">
        <v>2.6431388854980402</v>
      </c>
      <c r="M167" s="116">
        <v>2.15311574935913</v>
      </c>
      <c r="N167" s="116">
        <v>2.3672337532043399</v>
      </c>
      <c r="O167" s="116">
        <v>2.0018112659454301</v>
      </c>
      <c r="P167" s="116">
        <v>2.14907455444335</v>
      </c>
      <c r="Q167" s="85">
        <v>2.43231797218322</v>
      </c>
    </row>
    <row r="168" spans="2:19" x14ac:dyDescent="0.25">
      <c r="B168" s="105" t="s">
        <v>11</v>
      </c>
      <c r="C168" s="118">
        <f>AVERAGE(C165:C167)</f>
        <v>2.3408177693684835</v>
      </c>
      <c r="D168" s="119">
        <f>AVERAGE(D165:D167)</f>
        <v>2.4788115024566602</v>
      </c>
      <c r="E168" s="119">
        <f>AVERAGE(E165:E167)</f>
        <v>2.3478019237518271</v>
      </c>
      <c r="F168" s="119">
        <f>AVERAGE(F165:F167)</f>
        <v>2.5011122226715035</v>
      </c>
      <c r="G168" s="117">
        <f>AVERAGE(G165:G167)</f>
        <v>2.8981142044067334</v>
      </c>
      <c r="H168" s="118">
        <f t="shared" ref="H168:Q168" si="55">AVERAGE(H165:H167)</f>
        <v>2.3611195087432795</v>
      </c>
      <c r="I168" s="119">
        <f t="shared" si="55"/>
        <v>2.2176622947057036</v>
      </c>
      <c r="J168" s="119">
        <f t="shared" si="55"/>
        <v>2.2368964354197134</v>
      </c>
      <c r="K168" s="119">
        <f t="shared" si="55"/>
        <v>2.2983448505401567</v>
      </c>
      <c r="L168" s="117">
        <f t="shared" si="55"/>
        <v>2.5416560173034632</v>
      </c>
      <c r="M168" s="118">
        <f t="shared" si="55"/>
        <v>2.2658153374989802</v>
      </c>
      <c r="N168" s="119">
        <f t="shared" si="55"/>
        <v>2.4533625443776401</v>
      </c>
      <c r="O168" s="119">
        <f t="shared" si="55"/>
        <v>2.094299475351963</v>
      </c>
      <c r="P168" s="119">
        <f t="shared" si="55"/>
        <v>2.1769726276397634</v>
      </c>
      <c r="Q168" s="117">
        <f t="shared" si="55"/>
        <v>2.5824677944183301</v>
      </c>
    </row>
    <row r="169" spans="2:19" x14ac:dyDescent="0.25">
      <c r="B169" s="109" t="s">
        <v>12</v>
      </c>
      <c r="C169" s="83">
        <f>STDEV(C165:C167)</f>
        <v>8.757874458389947E-2</v>
      </c>
      <c r="D169" s="84">
        <f>STDEV(D165:D167)</f>
        <v>5.7597687984850349E-2</v>
      </c>
      <c r="E169" s="84">
        <f>STDEV(E165:E167)</f>
        <v>7.6059117410694585E-2</v>
      </c>
      <c r="F169" s="84">
        <f>STDEV(F165:F167)</f>
        <v>0.18501703334565928</v>
      </c>
      <c r="G169" s="85">
        <f>STDEV(G165:G167)</f>
        <v>3.0410604098659828E-2</v>
      </c>
      <c r="H169" s="83">
        <f t="shared" ref="H169:L169" si="56">STDEV(H165:H167)</f>
        <v>0.28091838197980312</v>
      </c>
      <c r="I169" s="84">
        <f t="shared" si="56"/>
        <v>0.38876775366433836</v>
      </c>
      <c r="J169" s="84">
        <f t="shared" si="56"/>
        <v>1.3143394958086705E-2</v>
      </c>
      <c r="K169" s="84">
        <f t="shared" si="56"/>
        <v>0.17112530102336843</v>
      </c>
      <c r="L169" s="85">
        <f t="shared" si="56"/>
        <v>9.5581281374473803E-2</v>
      </c>
      <c r="M169" s="83">
        <f>STDEV(M165:M167)</f>
        <v>0.10545419513437705</v>
      </c>
      <c r="N169" s="84">
        <f t="shared" ref="N169:Q169" si="57">STDEV(N165:N167)</f>
        <v>7.5089792447498152E-2</v>
      </c>
      <c r="O169" s="84">
        <f t="shared" si="57"/>
        <v>8.0102679309653813E-2</v>
      </c>
      <c r="P169" s="84">
        <f t="shared" si="57"/>
        <v>2.8051179244918439E-2</v>
      </c>
      <c r="Q169" s="85">
        <f t="shared" si="57"/>
        <v>0.13151055735499032</v>
      </c>
    </row>
    <row r="170" spans="2:19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2:19" x14ac:dyDescent="0.25">
      <c r="B171" s="105" t="s">
        <v>58</v>
      </c>
      <c r="C171" s="229" t="s">
        <v>46</v>
      </c>
      <c r="D171" s="230"/>
      <c r="E171" s="230"/>
      <c r="F171" s="230"/>
      <c r="G171" s="231"/>
      <c r="H171" s="229" t="s">
        <v>24</v>
      </c>
      <c r="I171" s="230"/>
      <c r="J171" s="230"/>
      <c r="K171" s="230"/>
      <c r="L171" s="231"/>
      <c r="M171" s="229" t="s">
        <v>47</v>
      </c>
      <c r="N171" s="230"/>
      <c r="O171" s="230"/>
      <c r="P171" s="230"/>
      <c r="Q171" s="231"/>
      <c r="R171" s="11"/>
    </row>
    <row r="172" spans="2:19" x14ac:dyDescent="0.25">
      <c r="B172" s="109" t="s">
        <v>10</v>
      </c>
      <c r="C172" s="18">
        <v>1E-3</v>
      </c>
      <c r="D172" s="19">
        <v>4.0000000000000002E-4</v>
      </c>
      <c r="E172" s="19">
        <v>1E-4</v>
      </c>
      <c r="F172" s="19">
        <v>4.0000000000000003E-5</v>
      </c>
      <c r="G172" s="20">
        <v>1.0000000000000001E-5</v>
      </c>
      <c r="H172" s="18">
        <v>1E-3</v>
      </c>
      <c r="I172" s="19">
        <v>4.0000000000000002E-4</v>
      </c>
      <c r="J172" s="19">
        <v>1E-4</v>
      </c>
      <c r="K172" s="19">
        <v>4.0000000000000003E-5</v>
      </c>
      <c r="L172" s="20">
        <v>1.0000000000000001E-5</v>
      </c>
      <c r="M172" s="18">
        <v>1E-3</v>
      </c>
      <c r="N172" s="19">
        <v>4.0000000000000002E-4</v>
      </c>
      <c r="O172" s="19">
        <v>1E-4</v>
      </c>
      <c r="P172" s="19">
        <v>4.0000000000000003E-5</v>
      </c>
      <c r="Q172" s="20">
        <v>1.0000000000000001E-5</v>
      </c>
      <c r="R172" s="14"/>
    </row>
    <row r="173" spans="2:19" x14ac:dyDescent="0.25">
      <c r="B173" s="227" t="s">
        <v>50</v>
      </c>
      <c r="C173" s="116">
        <v>2.4351055622100799</v>
      </c>
      <c r="D173" s="116">
        <v>2.5327177047729399</v>
      </c>
      <c r="E173" s="116">
        <v>2.4804375171661301</v>
      </c>
      <c r="F173" s="116">
        <v>2.2689716815948402</v>
      </c>
      <c r="G173" s="116">
        <v>3.22690677642822</v>
      </c>
      <c r="H173" s="118">
        <v>2.6423354148864702</v>
      </c>
      <c r="I173" s="119">
        <v>2.8606269359588601</v>
      </c>
      <c r="J173" s="119">
        <v>2.3483684062957701</v>
      </c>
      <c r="K173" s="119">
        <v>2.5721147060394198</v>
      </c>
      <c r="L173" s="117">
        <v>2.4400644302368102</v>
      </c>
      <c r="M173" s="118">
        <v>2.42505526542663</v>
      </c>
      <c r="N173" s="119">
        <v>2.1093492507934499</v>
      </c>
      <c r="O173" s="119">
        <v>2.4206571578979399</v>
      </c>
      <c r="P173" s="119">
        <v>2.66385698318481</v>
      </c>
      <c r="Q173" s="117">
        <v>2.8331277370452801</v>
      </c>
    </row>
    <row r="174" spans="2:19" x14ac:dyDescent="0.25">
      <c r="B174" s="227"/>
      <c r="C174" s="116">
        <v>2.2798011302947998</v>
      </c>
      <c r="D174" s="116">
        <v>2.4622595310211102</v>
      </c>
      <c r="E174" s="116">
        <v>2.7252664566039999</v>
      </c>
      <c r="F174" s="116">
        <v>2.41365647315979</v>
      </c>
      <c r="G174" s="116">
        <v>2.60089707374572</v>
      </c>
      <c r="H174" s="121">
        <v>2.2496256828308101</v>
      </c>
      <c r="I174" s="116">
        <v>2.1932811737060498</v>
      </c>
      <c r="J174" s="116">
        <v>2.50715851783752</v>
      </c>
      <c r="K174" s="116">
        <v>2.34928226470947</v>
      </c>
      <c r="L174" s="120">
        <v>2.6181366443634002</v>
      </c>
      <c r="M174" s="121">
        <v>2.1874117851257302</v>
      </c>
      <c r="N174" s="116">
        <v>2.4149327278137198</v>
      </c>
      <c r="O174" s="116">
        <v>2.3110709190368599</v>
      </c>
      <c r="P174" s="116">
        <v>2.2785155773162802</v>
      </c>
      <c r="Q174" s="120">
        <v>2.6259407997131299</v>
      </c>
    </row>
    <row r="175" spans="2:19" x14ac:dyDescent="0.25">
      <c r="B175" s="228"/>
      <c r="C175" s="116">
        <v>2.6162252426147399</v>
      </c>
      <c r="D175" s="116">
        <v>2.24743556976318</v>
      </c>
      <c r="E175" s="116">
        <v>2.48564577102661</v>
      </c>
      <c r="F175" s="116">
        <v>2.6585314273834202</v>
      </c>
      <c r="G175" s="116">
        <v>3.06626296043396</v>
      </c>
      <c r="H175" s="83">
        <v>2.1670958995818999</v>
      </c>
      <c r="I175" s="84">
        <v>2.2111325263977002</v>
      </c>
      <c r="J175" s="84">
        <v>2.5237064361572199</v>
      </c>
      <c r="K175" s="84">
        <v>2.5533745288848801</v>
      </c>
      <c r="L175" s="85">
        <v>2.6699116230010902</v>
      </c>
      <c r="M175" s="83">
        <v>2.5004737377166699</v>
      </c>
      <c r="N175" s="84">
        <v>2.33897805213928</v>
      </c>
      <c r="O175" s="84">
        <v>2.0996930599212602</v>
      </c>
      <c r="P175" s="84">
        <v>2.40641784667968</v>
      </c>
      <c r="Q175" s="85">
        <v>2.5138807296752899</v>
      </c>
    </row>
    <row r="176" spans="2:19" x14ac:dyDescent="0.25">
      <c r="B176" s="105" t="s">
        <v>11</v>
      </c>
      <c r="C176" s="118">
        <f t="shared" ref="C176:Q176" si="58">AVERAGE(C173:C175)</f>
        <v>2.4437106450398729</v>
      </c>
      <c r="D176" s="119">
        <f t="shared" si="58"/>
        <v>2.4141376018524099</v>
      </c>
      <c r="E176" s="119">
        <f t="shared" si="58"/>
        <v>2.56378324826558</v>
      </c>
      <c r="F176" s="119">
        <f t="shared" si="58"/>
        <v>2.4470531940460165</v>
      </c>
      <c r="G176" s="117">
        <f t="shared" si="58"/>
        <v>2.9646889368692997</v>
      </c>
      <c r="H176" s="118">
        <f t="shared" si="58"/>
        <v>2.3530189990997266</v>
      </c>
      <c r="I176" s="119">
        <f t="shared" si="58"/>
        <v>2.42168021202087</v>
      </c>
      <c r="J176" s="119">
        <f t="shared" si="58"/>
        <v>2.45974445343017</v>
      </c>
      <c r="K176" s="119">
        <f t="shared" si="58"/>
        <v>2.491590499877923</v>
      </c>
      <c r="L176" s="117">
        <f t="shared" si="58"/>
        <v>2.5760375658671002</v>
      </c>
      <c r="M176" s="118">
        <f t="shared" si="58"/>
        <v>2.3709802627563437</v>
      </c>
      <c r="N176" s="119">
        <f t="shared" si="58"/>
        <v>2.2877533435821498</v>
      </c>
      <c r="O176" s="119">
        <f t="shared" si="58"/>
        <v>2.2771403789520201</v>
      </c>
      <c r="P176" s="119">
        <f t="shared" si="58"/>
        <v>2.4495968023935899</v>
      </c>
      <c r="Q176" s="117">
        <f t="shared" si="58"/>
        <v>2.6576497554778999</v>
      </c>
    </row>
    <row r="177" spans="2:18" x14ac:dyDescent="0.25">
      <c r="B177" s="109" t="s">
        <v>12</v>
      </c>
      <c r="C177" s="83">
        <f>STDEV(C173:C175)</f>
        <v>0.16837705136224954</v>
      </c>
      <c r="D177" s="84">
        <f t="shared" ref="D177:L177" si="59">STDEV(D173:D175)</f>
        <v>0.14860438818931207</v>
      </c>
      <c r="E177" s="84">
        <f t="shared" si="59"/>
        <v>0.13987280439213673</v>
      </c>
      <c r="F177" s="84">
        <f t="shared" si="59"/>
        <v>0.19691547579908536</v>
      </c>
      <c r="G177" s="85">
        <f t="shared" si="59"/>
        <v>0.32513074087279653</v>
      </c>
      <c r="H177" s="83">
        <f t="shared" si="59"/>
        <v>0.25393066497283051</v>
      </c>
      <c r="I177" s="84">
        <f t="shared" si="59"/>
        <v>0.38024378698428668</v>
      </c>
      <c r="J177" s="84">
        <f t="shared" si="59"/>
        <v>9.6808709869731807E-2</v>
      </c>
      <c r="K177" s="84">
        <f t="shared" si="59"/>
        <v>0.12359823585923767</v>
      </c>
      <c r="L177" s="85">
        <f t="shared" si="59"/>
        <v>0.12056816459199853</v>
      </c>
      <c r="M177" s="83">
        <f>STDEV(M173:M175)</f>
        <v>0.16338612540652458</v>
      </c>
      <c r="N177" s="84">
        <f t="shared" ref="N177:Q177" si="60">STDEV(N173:N175)</f>
        <v>0.15910151926371302</v>
      </c>
      <c r="O177" s="84">
        <f t="shared" si="60"/>
        <v>0.16315008185818541</v>
      </c>
      <c r="P177" s="84">
        <f t="shared" si="60"/>
        <v>0.1962659329368997</v>
      </c>
      <c r="Q177" s="85">
        <f t="shared" si="60"/>
        <v>0.16196838066561867</v>
      </c>
    </row>
    <row r="178" spans="2:18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2:18" x14ac:dyDescent="0.25">
      <c r="B179" s="105" t="s">
        <v>58</v>
      </c>
      <c r="C179" s="229" t="s">
        <v>46</v>
      </c>
      <c r="D179" s="230"/>
      <c r="E179" s="230"/>
      <c r="F179" s="230"/>
      <c r="G179" s="231"/>
      <c r="H179" s="229" t="s">
        <v>24</v>
      </c>
      <c r="I179" s="230"/>
      <c r="J179" s="230"/>
      <c r="K179" s="230"/>
      <c r="L179" s="231"/>
      <c r="M179" s="229" t="s">
        <v>47</v>
      </c>
      <c r="N179" s="230"/>
      <c r="O179" s="230"/>
      <c r="P179" s="230"/>
      <c r="Q179" s="231"/>
      <c r="R179" s="11"/>
    </row>
    <row r="180" spans="2:18" x14ac:dyDescent="0.25">
      <c r="B180" s="109" t="s">
        <v>10</v>
      </c>
      <c r="C180" s="18">
        <v>1E-3</v>
      </c>
      <c r="D180" s="19">
        <v>4.0000000000000002E-4</v>
      </c>
      <c r="E180" s="19">
        <v>1E-4</v>
      </c>
      <c r="F180" s="19">
        <v>4.0000000000000003E-5</v>
      </c>
      <c r="G180" s="20">
        <v>1.0000000000000001E-5</v>
      </c>
      <c r="H180" s="18">
        <v>1E-3</v>
      </c>
      <c r="I180" s="19">
        <v>4.0000000000000002E-4</v>
      </c>
      <c r="J180" s="19">
        <v>1E-4</v>
      </c>
      <c r="K180" s="19">
        <v>4.0000000000000003E-5</v>
      </c>
      <c r="L180" s="20">
        <v>1.0000000000000001E-5</v>
      </c>
      <c r="M180" s="18">
        <v>1E-3</v>
      </c>
      <c r="N180" s="19">
        <v>4.0000000000000002E-4</v>
      </c>
      <c r="O180" s="19">
        <v>1E-4</v>
      </c>
      <c r="P180" s="19">
        <v>4.0000000000000003E-5</v>
      </c>
      <c r="Q180" s="20">
        <v>1.0000000000000001E-5</v>
      </c>
      <c r="R180" s="14"/>
    </row>
    <row r="181" spans="2:18" x14ac:dyDescent="0.25">
      <c r="B181" s="227" t="s">
        <v>52</v>
      </c>
      <c r="C181" s="116">
        <v>2.3894746303558301</v>
      </c>
      <c r="D181" s="116">
        <v>2.57070732116699</v>
      </c>
      <c r="E181" s="116">
        <v>2.43344521522521</v>
      </c>
      <c r="F181" s="116">
        <v>2.45023441314697</v>
      </c>
      <c r="G181" s="116">
        <v>3.0177321434020898</v>
      </c>
      <c r="H181" s="118">
        <v>2.5076763629913299</v>
      </c>
      <c r="I181" s="119">
        <v>2.3790225982665998</v>
      </c>
      <c r="J181" s="119">
        <v>2.50860524177551</v>
      </c>
      <c r="K181" s="119">
        <v>2.4514997005462602</v>
      </c>
      <c r="L181" s="117">
        <v>2.4679768085479701</v>
      </c>
      <c r="M181" s="116">
        <v>2.87175440788269</v>
      </c>
      <c r="N181" s="116">
        <v>2.1481785774230899</v>
      </c>
      <c r="O181" s="116">
        <v>2.0065641403198198</v>
      </c>
      <c r="P181" s="116">
        <v>2.4253921508789</v>
      </c>
      <c r="Q181" s="117">
        <v>2.5810346603393501</v>
      </c>
    </row>
    <row r="182" spans="2:18" x14ac:dyDescent="0.25">
      <c r="B182" s="227"/>
      <c r="C182" s="116">
        <v>2.6645424365997301</v>
      </c>
      <c r="D182" s="116">
        <v>2.5381560325622501</v>
      </c>
      <c r="E182" s="116">
        <v>2.64610743522644</v>
      </c>
      <c r="F182" s="116">
        <v>2.7924292087554901</v>
      </c>
      <c r="G182" s="116">
        <v>2.9635858535766602</v>
      </c>
      <c r="H182" s="121">
        <v>2.28124976158142</v>
      </c>
      <c r="I182" s="116">
        <v>2.2495102882385201</v>
      </c>
      <c r="J182" s="116">
        <v>2.4075112342834402</v>
      </c>
      <c r="K182" s="116">
        <v>2.5494146347045898</v>
      </c>
      <c r="L182" s="120">
        <v>2.59973096847534</v>
      </c>
      <c r="M182" s="116">
        <v>2.0206978321075399</v>
      </c>
      <c r="N182" s="116">
        <v>2.5674991607665998</v>
      </c>
      <c r="O182" s="116">
        <v>2.6476678848266602</v>
      </c>
      <c r="P182" s="116">
        <v>2.41166067123413</v>
      </c>
      <c r="Q182" s="120">
        <v>2.6729543209075901</v>
      </c>
    </row>
    <row r="183" spans="2:18" x14ac:dyDescent="0.25">
      <c r="B183" s="228"/>
      <c r="C183" s="116">
        <v>2.40536165237426</v>
      </c>
      <c r="D183" s="116">
        <v>2.3679516315460201</v>
      </c>
      <c r="E183" s="116">
        <v>2.34322881698608</v>
      </c>
      <c r="F183" s="116">
        <v>2.4544000625610298</v>
      </c>
      <c r="G183" s="116">
        <v>2.8332109451293901</v>
      </c>
      <c r="H183" s="83">
        <v>2.4272968769073402</v>
      </c>
      <c r="I183" s="84">
        <v>2.50459456443786</v>
      </c>
      <c r="J183" s="84">
        <v>2.6288032531738201</v>
      </c>
      <c r="K183" s="84">
        <v>2.4642043113708398</v>
      </c>
      <c r="L183" s="85">
        <v>2.5035257339477499</v>
      </c>
      <c r="M183" s="116">
        <v>2.4870321750640798</v>
      </c>
      <c r="N183" s="116">
        <v>2.31426548957824</v>
      </c>
      <c r="O183" s="116">
        <v>2.4551751613616899</v>
      </c>
      <c r="P183" s="116">
        <v>2.32466721534729</v>
      </c>
      <c r="Q183" s="85">
        <v>2.7211563587188698</v>
      </c>
    </row>
    <row r="184" spans="2:18" x14ac:dyDescent="0.25">
      <c r="B184" s="105" t="s">
        <v>11</v>
      </c>
      <c r="C184" s="118">
        <f t="shared" ref="C184:Q184" si="61">AVERAGE(C181:C183)</f>
        <v>2.4864595731099399</v>
      </c>
      <c r="D184" s="119">
        <f t="shared" si="61"/>
        <v>2.4922716617584197</v>
      </c>
      <c r="E184" s="119">
        <f t="shared" si="61"/>
        <v>2.4742604891459101</v>
      </c>
      <c r="F184" s="119">
        <f t="shared" si="61"/>
        <v>2.5656878948211634</v>
      </c>
      <c r="G184" s="117">
        <f t="shared" si="61"/>
        <v>2.9381763140360468</v>
      </c>
      <c r="H184" s="118">
        <f t="shared" si="61"/>
        <v>2.4054076671600302</v>
      </c>
      <c r="I184" s="119">
        <f t="shared" si="61"/>
        <v>2.3777091503143266</v>
      </c>
      <c r="J184" s="119">
        <f t="shared" si="61"/>
        <v>2.51497324307759</v>
      </c>
      <c r="K184" s="119">
        <f t="shared" si="61"/>
        <v>2.48837288220723</v>
      </c>
      <c r="L184" s="117">
        <f t="shared" si="61"/>
        <v>2.5237445036570203</v>
      </c>
      <c r="M184" s="118">
        <f t="shared" si="61"/>
        <v>2.4598281383514364</v>
      </c>
      <c r="N184" s="119">
        <f t="shared" si="61"/>
        <v>2.3433144092559766</v>
      </c>
      <c r="O184" s="119">
        <f t="shared" si="61"/>
        <v>2.3698023955027234</v>
      </c>
      <c r="P184" s="119">
        <f t="shared" si="61"/>
        <v>2.3872400124867732</v>
      </c>
      <c r="Q184" s="117">
        <f t="shared" si="61"/>
        <v>2.6583817799886034</v>
      </c>
    </row>
    <row r="185" spans="2:18" x14ac:dyDescent="0.25">
      <c r="B185" s="109" t="s">
        <v>12</v>
      </c>
      <c r="C185" s="83">
        <f>STDEV(C181:C183)</f>
        <v>0.15442871840657071</v>
      </c>
      <c r="D185" s="84">
        <f t="shared" ref="D185:L185" si="62">STDEV(D181:D183)</f>
        <v>0.10888755223378979</v>
      </c>
      <c r="E185" s="84">
        <f t="shared" si="62"/>
        <v>0.15550974016348224</v>
      </c>
      <c r="F185" s="84">
        <f t="shared" si="62"/>
        <v>0.19637478387577897</v>
      </c>
      <c r="G185" s="85">
        <f t="shared" si="62"/>
        <v>9.4848572354821151E-2</v>
      </c>
      <c r="H185" s="83">
        <f t="shared" si="62"/>
        <v>0.11478939229751091</v>
      </c>
      <c r="I185" s="84">
        <f t="shared" si="62"/>
        <v>0.12754721027987159</v>
      </c>
      <c r="J185" s="84">
        <f t="shared" si="62"/>
        <v>0.11078336060339812</v>
      </c>
      <c r="K185" s="84">
        <f t="shared" si="62"/>
        <v>5.3243999145562985E-2</v>
      </c>
      <c r="L185" s="85">
        <f t="shared" si="62"/>
        <v>6.8164423645763472E-2</v>
      </c>
      <c r="M185" s="83">
        <f>STDEV(M181:M183)</f>
        <v>0.42617997196328744</v>
      </c>
      <c r="N185" s="84">
        <f t="shared" ref="N185:Q185" si="63">STDEV(N181:N183)</f>
        <v>0.21116419607669773</v>
      </c>
      <c r="O185" s="84">
        <f t="shared" si="63"/>
        <v>0.32896790826459288</v>
      </c>
      <c r="P185" s="84">
        <f t="shared" si="63"/>
        <v>5.462283945112046E-2</v>
      </c>
      <c r="Q185" s="85">
        <f t="shared" si="63"/>
        <v>7.1188424626598759E-2</v>
      </c>
    </row>
    <row r="186" spans="2:18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2:18" x14ac:dyDescent="0.25">
      <c r="B187" s="105" t="s">
        <v>58</v>
      </c>
      <c r="C187" s="229" t="s">
        <v>46</v>
      </c>
      <c r="D187" s="230"/>
      <c r="E187" s="230"/>
      <c r="F187" s="230"/>
      <c r="G187" s="231"/>
      <c r="H187" s="229" t="s">
        <v>24</v>
      </c>
      <c r="I187" s="230"/>
      <c r="J187" s="230"/>
      <c r="K187" s="230"/>
      <c r="L187" s="231"/>
      <c r="M187" s="229" t="s">
        <v>47</v>
      </c>
      <c r="N187" s="230"/>
      <c r="O187" s="230"/>
      <c r="P187" s="230"/>
      <c r="Q187" s="231"/>
      <c r="R187" s="11"/>
    </row>
    <row r="188" spans="2:18" x14ac:dyDescent="0.25">
      <c r="B188" s="109" t="s">
        <v>10</v>
      </c>
      <c r="C188" s="18">
        <v>1E-3</v>
      </c>
      <c r="D188" s="19">
        <v>4.0000000000000002E-4</v>
      </c>
      <c r="E188" s="19">
        <v>1E-4</v>
      </c>
      <c r="F188" s="19">
        <v>4.0000000000000003E-5</v>
      </c>
      <c r="G188" s="20">
        <v>1.0000000000000001E-5</v>
      </c>
      <c r="H188" s="18">
        <v>1E-3</v>
      </c>
      <c r="I188" s="19">
        <v>4.0000000000000002E-4</v>
      </c>
      <c r="J188" s="19">
        <v>1E-4</v>
      </c>
      <c r="K188" s="19">
        <v>4.0000000000000003E-5</v>
      </c>
      <c r="L188" s="20">
        <v>1.0000000000000001E-5</v>
      </c>
      <c r="M188" s="18">
        <v>1E-3</v>
      </c>
      <c r="N188" s="19">
        <v>4.0000000000000002E-4</v>
      </c>
      <c r="O188" s="19">
        <v>1E-4</v>
      </c>
      <c r="P188" s="19">
        <v>4.0000000000000003E-5</v>
      </c>
      <c r="Q188" s="20">
        <v>1.0000000000000001E-5</v>
      </c>
      <c r="R188" s="14"/>
    </row>
    <row r="189" spans="2:18" x14ac:dyDescent="0.25">
      <c r="B189" s="227" t="s">
        <v>51</v>
      </c>
      <c r="C189" s="116">
        <v>2.4765236377715998</v>
      </c>
      <c r="D189" s="116">
        <v>2.6098268032073899</v>
      </c>
      <c r="E189" s="116">
        <v>2.2529146671295099</v>
      </c>
      <c r="F189" s="116">
        <v>2.5193099975585902</v>
      </c>
      <c r="G189" s="117">
        <v>2.8466615676879798</v>
      </c>
      <c r="H189" s="118">
        <v>2.4307122230529701</v>
      </c>
      <c r="I189" s="119">
        <v>2.2477457523345898</v>
      </c>
      <c r="J189" s="119">
        <v>2.09801173210144</v>
      </c>
      <c r="K189" s="119">
        <v>2.45286512374877</v>
      </c>
      <c r="L189" s="117">
        <v>2.4620614051818799</v>
      </c>
      <c r="M189" s="118">
        <v>2.37566065788269</v>
      </c>
      <c r="N189" s="119">
        <v>2.26677393913269</v>
      </c>
      <c r="O189" s="119">
        <v>2.0795767307281401</v>
      </c>
      <c r="P189" s="119">
        <v>2.0677950382232599</v>
      </c>
      <c r="Q189" s="117">
        <v>2.52622246742248</v>
      </c>
    </row>
    <row r="190" spans="2:18" x14ac:dyDescent="0.25">
      <c r="B190" s="227"/>
      <c r="C190" s="116">
        <v>2.7412879467010498</v>
      </c>
      <c r="D190" s="116">
        <v>2.4825518131256099</v>
      </c>
      <c r="E190" s="116">
        <v>2.4680216312408398</v>
      </c>
      <c r="F190" s="116">
        <v>2.39015364646911</v>
      </c>
      <c r="G190" s="120">
        <v>2.7744081020355198</v>
      </c>
      <c r="H190" s="121">
        <v>2.0651059150695801</v>
      </c>
      <c r="I190" s="116">
        <v>2.78125667572021</v>
      </c>
      <c r="J190" s="116">
        <v>2.2733008861541699</v>
      </c>
      <c r="K190" s="116">
        <v>2.2869622707366899</v>
      </c>
      <c r="L190" s="120">
        <v>2.39163947105407</v>
      </c>
      <c r="M190" s="121">
        <v>2.4778981208801198</v>
      </c>
      <c r="N190" s="116">
        <v>2.21365046501159</v>
      </c>
      <c r="O190" s="116">
        <v>2.2070946693420401</v>
      </c>
      <c r="P190" s="116">
        <v>2.09017658233642</v>
      </c>
      <c r="Q190" s="120">
        <v>2.3455548286437899</v>
      </c>
    </row>
    <row r="191" spans="2:18" x14ac:dyDescent="0.25">
      <c r="B191" s="228"/>
      <c r="C191" s="116">
        <v>2.5724298954010001</v>
      </c>
      <c r="D191" s="116">
        <v>2.54433274269104</v>
      </c>
      <c r="E191" s="116">
        <v>2.5381219387054399</v>
      </c>
      <c r="F191" s="116">
        <v>2.7828254699707</v>
      </c>
      <c r="G191" s="85">
        <v>2.9465231895446702</v>
      </c>
      <c r="H191" s="83">
        <v>1.9292589426040601</v>
      </c>
      <c r="I191" s="84">
        <v>2.5464949607849099</v>
      </c>
      <c r="J191" s="84">
        <v>2.2843546867370601</v>
      </c>
      <c r="K191" s="84">
        <v>2.1591434478759699</v>
      </c>
      <c r="L191" s="85">
        <v>2.5917448997497501</v>
      </c>
      <c r="M191" s="83">
        <v>2.22865533828735</v>
      </c>
      <c r="N191" s="84">
        <v>2.3361382484436</v>
      </c>
      <c r="O191" s="84">
        <v>2.5276510715484601</v>
      </c>
      <c r="P191" s="84">
        <v>2.2661380767822199</v>
      </c>
      <c r="Q191" s="85">
        <v>2.7144601345062198</v>
      </c>
    </row>
    <row r="192" spans="2:18" x14ac:dyDescent="0.25">
      <c r="B192" s="105" t="s">
        <v>11</v>
      </c>
      <c r="C192" s="118">
        <f t="shared" ref="C192:Q192" si="64">AVERAGE(C189:C191)</f>
        <v>2.5967471599578831</v>
      </c>
      <c r="D192" s="119">
        <f t="shared" si="64"/>
        <v>2.5455704530080134</v>
      </c>
      <c r="E192" s="119">
        <f t="shared" si="64"/>
        <v>2.4196860790252632</v>
      </c>
      <c r="F192" s="119">
        <f t="shared" si="64"/>
        <v>2.5640963713328002</v>
      </c>
      <c r="G192" s="117">
        <f t="shared" si="64"/>
        <v>2.8558642864227237</v>
      </c>
      <c r="H192" s="118">
        <f t="shared" si="64"/>
        <v>2.1416923602422031</v>
      </c>
      <c r="I192" s="119">
        <f t="shared" si="64"/>
        <v>2.5251657962799032</v>
      </c>
      <c r="J192" s="119">
        <f t="shared" si="64"/>
        <v>2.2185557683308903</v>
      </c>
      <c r="K192" s="119">
        <f t="shared" si="64"/>
        <v>2.2996569474538098</v>
      </c>
      <c r="L192" s="117">
        <f t="shared" si="64"/>
        <v>2.4818152586619</v>
      </c>
      <c r="M192" s="118">
        <f t="shared" si="64"/>
        <v>2.3607380390167201</v>
      </c>
      <c r="N192" s="119">
        <f t="shared" si="64"/>
        <v>2.2721875508626268</v>
      </c>
      <c r="O192" s="119">
        <f t="shared" si="64"/>
        <v>2.2714408238728798</v>
      </c>
      <c r="P192" s="119">
        <f t="shared" si="64"/>
        <v>2.1413698991139665</v>
      </c>
      <c r="Q192" s="117">
        <f t="shared" si="64"/>
        <v>2.5287458101908302</v>
      </c>
    </row>
    <row r="193" spans="2:19" x14ac:dyDescent="0.25">
      <c r="B193" s="109" t="s">
        <v>12</v>
      </c>
      <c r="C193" s="83">
        <f>STDEV(C189:C191)</f>
        <v>0.13404675243126704</v>
      </c>
      <c r="D193" s="84">
        <f t="shared" ref="D193:L193" si="65">STDEV(D189:D191)</f>
        <v>6.364652166615907E-2</v>
      </c>
      <c r="E193" s="84">
        <f t="shared" si="65"/>
        <v>0.14862046005155249</v>
      </c>
      <c r="F193" s="84">
        <f t="shared" si="65"/>
        <v>0.2001303442756705</v>
      </c>
      <c r="G193" s="85">
        <f t="shared" si="65"/>
        <v>8.6425796849978309E-2</v>
      </c>
      <c r="H193" s="83">
        <f t="shared" si="65"/>
        <v>0.25935103779699387</v>
      </c>
      <c r="I193" s="84">
        <f t="shared" si="65"/>
        <v>0.26739423383237998</v>
      </c>
      <c r="J193" s="84">
        <f t="shared" si="65"/>
        <v>0.10454039950993488</v>
      </c>
      <c r="K193" s="84">
        <f t="shared" si="65"/>
        <v>0.14727176182858578</v>
      </c>
      <c r="L193" s="85">
        <f t="shared" si="65"/>
        <v>0.10150471266819611</v>
      </c>
      <c r="M193" s="83">
        <f>STDEV(M189:M191)</f>
        <v>0.12528968267184229</v>
      </c>
      <c r="N193" s="84">
        <f t="shared" ref="N193:Q193" si="66">STDEV(N189:N191)</f>
        <v>6.1423079265807111E-2</v>
      </c>
      <c r="O193" s="84">
        <f t="shared" si="66"/>
        <v>0.23086354070656356</v>
      </c>
      <c r="P193" s="84">
        <f t="shared" si="66"/>
        <v>0.10863036867384251</v>
      </c>
      <c r="Q193" s="85">
        <f t="shared" si="66"/>
        <v>0.18446559738175616</v>
      </c>
    </row>
    <row r="194" spans="2:19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2:19" x14ac:dyDescent="0.25">
      <c r="B195" s="105" t="s">
        <v>58</v>
      </c>
      <c r="C195" s="229" t="s">
        <v>46</v>
      </c>
      <c r="D195" s="230"/>
      <c r="E195" s="230"/>
      <c r="F195" s="230"/>
      <c r="G195" s="231"/>
      <c r="H195" s="229" t="s">
        <v>24</v>
      </c>
      <c r="I195" s="230"/>
      <c r="J195" s="230"/>
      <c r="K195" s="230"/>
      <c r="L195" s="231"/>
      <c r="M195" s="229" t="s">
        <v>47</v>
      </c>
      <c r="N195" s="230"/>
      <c r="O195" s="230"/>
      <c r="P195" s="230"/>
      <c r="Q195" s="231"/>
      <c r="R195" s="11"/>
      <c r="S195" s="11"/>
    </row>
    <row r="196" spans="2:19" ht="15" customHeight="1" x14ac:dyDescent="0.25">
      <c r="B196" s="109" t="s">
        <v>10</v>
      </c>
      <c r="C196" s="18">
        <v>1E-3</v>
      </c>
      <c r="D196" s="19">
        <v>4.0000000000000002E-4</v>
      </c>
      <c r="E196" s="19">
        <v>1E-4</v>
      </c>
      <c r="F196" s="19">
        <v>4.0000000000000003E-5</v>
      </c>
      <c r="G196" s="20">
        <v>1.0000000000000001E-5</v>
      </c>
      <c r="H196" s="18">
        <v>1E-3</v>
      </c>
      <c r="I196" s="19">
        <v>4.0000000000000002E-4</v>
      </c>
      <c r="J196" s="19">
        <v>1E-4</v>
      </c>
      <c r="K196" s="19">
        <v>4.0000000000000003E-5</v>
      </c>
      <c r="L196" s="20">
        <v>1.0000000000000001E-5</v>
      </c>
      <c r="M196" s="18">
        <v>1E-3</v>
      </c>
      <c r="N196" s="19">
        <v>4.0000000000000002E-4</v>
      </c>
      <c r="O196" s="19">
        <v>1E-4</v>
      </c>
      <c r="P196" s="19">
        <v>4.0000000000000003E-5</v>
      </c>
      <c r="Q196" s="20">
        <v>1.0000000000000001E-5</v>
      </c>
      <c r="R196" s="14"/>
      <c r="S196" s="14"/>
    </row>
    <row r="197" spans="2:19" x14ac:dyDescent="0.25">
      <c r="B197" s="227" t="s">
        <v>53</v>
      </c>
      <c r="C197" s="116">
        <v>2.11093544960021</v>
      </c>
      <c r="D197" s="116">
        <v>2.4536714553832999</v>
      </c>
      <c r="E197" s="116">
        <v>2.2701711654663002</v>
      </c>
      <c r="F197" s="116">
        <v>2.79523253440856</v>
      </c>
      <c r="G197" s="116">
        <v>2.79239702224731</v>
      </c>
      <c r="H197" s="118">
        <v>2.30343413352966</v>
      </c>
      <c r="I197" s="119">
        <v>2.3734507560729901</v>
      </c>
      <c r="J197" s="119">
        <v>2.2358660697936998</v>
      </c>
      <c r="K197" s="119">
        <v>2.2735121250152499</v>
      </c>
      <c r="L197" s="117">
        <v>2.6128287315368599</v>
      </c>
      <c r="M197" s="116">
        <v>2.16440606117248</v>
      </c>
      <c r="N197" s="116">
        <v>2.1076157093047998</v>
      </c>
      <c r="O197" s="116">
        <v>2.1829946041107098</v>
      </c>
      <c r="P197" s="116">
        <v>2.4441635608672998</v>
      </c>
      <c r="Q197" s="120">
        <v>2.6577966213226301</v>
      </c>
    </row>
    <row r="198" spans="2:19" x14ac:dyDescent="0.25">
      <c r="B198" s="227"/>
      <c r="C198" s="116">
        <v>2.65416407585144</v>
      </c>
      <c r="D198" s="116">
        <v>2.3762757778167698</v>
      </c>
      <c r="E198" s="116">
        <v>2.5121004581451398</v>
      </c>
      <c r="F198" s="116">
        <v>2.3981025218963601</v>
      </c>
      <c r="G198" s="116">
        <v>3.1584560871124201</v>
      </c>
      <c r="H198" s="121">
        <v>2.0798316001892001</v>
      </c>
      <c r="I198" s="116">
        <v>2.0254626274108798</v>
      </c>
      <c r="J198" s="116">
        <v>2.58601641654968</v>
      </c>
      <c r="K198" s="116">
        <v>2.5146450996398899</v>
      </c>
      <c r="L198" s="120">
        <v>2.51504349708557</v>
      </c>
      <c r="M198" s="116">
        <v>2.3099725246429399</v>
      </c>
      <c r="N198" s="116">
        <v>2.0688731670379599</v>
      </c>
      <c r="O198" s="116">
        <v>2.0824375152587802</v>
      </c>
      <c r="P198" s="116">
        <v>2.1297037601470898</v>
      </c>
      <c r="Q198" s="120">
        <v>2.5724947452545099</v>
      </c>
    </row>
    <row r="199" spans="2:19" x14ac:dyDescent="0.25">
      <c r="B199" s="228"/>
      <c r="C199" s="116">
        <v>2.7034506797790501</v>
      </c>
      <c r="D199" s="116">
        <v>2.5214059352874698</v>
      </c>
      <c r="E199" s="116">
        <v>2.5331296920776301</v>
      </c>
      <c r="F199" s="116">
        <v>2.6685929298400799</v>
      </c>
      <c r="G199" s="116">
        <v>2.9253437519073402</v>
      </c>
      <c r="H199" s="83">
        <v>2.2641530036926198</v>
      </c>
      <c r="I199" s="84">
        <v>2.6013774871826101</v>
      </c>
      <c r="J199" s="84">
        <v>2.4974288940429599</v>
      </c>
      <c r="K199" s="84">
        <v>2.5825638771057098</v>
      </c>
      <c r="L199" s="85">
        <v>2.4024796485900799</v>
      </c>
      <c r="M199" s="116">
        <v>2.4228520393371502</v>
      </c>
      <c r="N199" s="116">
        <v>2.3345959186553902</v>
      </c>
      <c r="O199" s="116">
        <v>2.3121478557586599</v>
      </c>
      <c r="P199" s="116">
        <v>2.3747899532318102</v>
      </c>
      <c r="Q199" s="85">
        <v>2.2641139030456499</v>
      </c>
    </row>
    <row r="200" spans="2:19" x14ac:dyDescent="0.25">
      <c r="B200" s="105" t="s">
        <v>11</v>
      </c>
      <c r="C200" s="118">
        <f t="shared" ref="C200:Q200" si="67">AVERAGE(C197:C199)</f>
        <v>2.4895167350768999</v>
      </c>
      <c r="D200" s="119">
        <f t="shared" si="67"/>
        <v>2.4504510561625135</v>
      </c>
      <c r="E200" s="119">
        <f t="shared" si="67"/>
        <v>2.4384671052296896</v>
      </c>
      <c r="F200" s="119">
        <f t="shared" si="67"/>
        <v>2.6206426620483332</v>
      </c>
      <c r="G200" s="117">
        <f t="shared" si="67"/>
        <v>2.9587322870890236</v>
      </c>
      <c r="H200" s="118">
        <f t="shared" si="67"/>
        <v>2.2158062458038263</v>
      </c>
      <c r="I200" s="119">
        <f t="shared" si="67"/>
        <v>2.33343029022216</v>
      </c>
      <c r="J200" s="119">
        <f t="shared" si="67"/>
        <v>2.4397704601287802</v>
      </c>
      <c r="K200" s="119">
        <f t="shared" si="67"/>
        <v>2.4569070339202832</v>
      </c>
      <c r="L200" s="117">
        <f t="shared" si="67"/>
        <v>2.5101172924041699</v>
      </c>
      <c r="M200" s="118">
        <f t="shared" si="67"/>
        <v>2.2990768750508566</v>
      </c>
      <c r="N200" s="119">
        <f t="shared" si="67"/>
        <v>2.1703615983327165</v>
      </c>
      <c r="O200" s="119">
        <f t="shared" si="67"/>
        <v>2.1925266583760501</v>
      </c>
      <c r="P200" s="119">
        <f t="shared" si="67"/>
        <v>2.3162190914153999</v>
      </c>
      <c r="Q200" s="117">
        <f t="shared" si="67"/>
        <v>2.4981350898742631</v>
      </c>
    </row>
    <row r="201" spans="2:19" x14ac:dyDescent="0.25">
      <c r="B201" s="109" t="s">
        <v>12</v>
      </c>
      <c r="C201" s="83">
        <f>STDEV(C197:C199)</f>
        <v>0.3287858491732405</v>
      </c>
      <c r="D201" s="84">
        <f t="shared" ref="D201:L201" si="68">STDEV(D197:D199)</f>
        <v>7.2618653803437308E-2</v>
      </c>
      <c r="E201" s="84">
        <f t="shared" si="68"/>
        <v>0.14612734061625415</v>
      </c>
      <c r="F201" s="84">
        <f t="shared" si="68"/>
        <v>0.20286074742408935</v>
      </c>
      <c r="G201" s="85">
        <f t="shared" si="68"/>
        <v>0.18529950203296175</v>
      </c>
      <c r="H201" s="83">
        <f t="shared" si="68"/>
        <v>0.11938416971205211</v>
      </c>
      <c r="I201" s="84">
        <f t="shared" si="68"/>
        <v>0.29003570416701929</v>
      </c>
      <c r="J201" s="84">
        <f t="shared" si="68"/>
        <v>0.18205682515195681</v>
      </c>
      <c r="K201" s="84">
        <f t="shared" si="68"/>
        <v>0.16241462231685602</v>
      </c>
      <c r="L201" s="85">
        <f t="shared" si="68"/>
        <v>0.10526103169530554</v>
      </c>
      <c r="M201" s="83">
        <f>STDEV(M197:M199)</f>
        <v>0.12956703783138052</v>
      </c>
      <c r="N201" s="84">
        <f t="shared" ref="N201:Q201" si="69">STDEV(N197:N199)</f>
        <v>0.14354417481811088</v>
      </c>
      <c r="O201" s="84">
        <f t="shared" si="69"/>
        <v>0.11515144452863242</v>
      </c>
      <c r="P201" s="84">
        <f t="shared" si="69"/>
        <v>0.16520941546318207</v>
      </c>
      <c r="Q201" s="85">
        <f t="shared" si="69"/>
        <v>0.20710755521875543</v>
      </c>
    </row>
    <row r="202" spans="2:19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2:19" x14ac:dyDescent="0.25">
      <c r="B203" s="105" t="s">
        <v>58</v>
      </c>
      <c r="C203" s="229" t="s">
        <v>46</v>
      </c>
      <c r="D203" s="230"/>
      <c r="E203" s="230"/>
      <c r="F203" s="230"/>
      <c r="G203" s="231"/>
      <c r="H203" s="229" t="s">
        <v>24</v>
      </c>
      <c r="I203" s="230"/>
      <c r="J203" s="230"/>
      <c r="K203" s="230"/>
      <c r="L203" s="231"/>
      <c r="M203" s="229" t="s">
        <v>47</v>
      </c>
      <c r="N203" s="230"/>
      <c r="O203" s="230"/>
      <c r="P203" s="230"/>
      <c r="Q203" s="231"/>
      <c r="R203" s="11"/>
      <c r="S203" s="11"/>
    </row>
    <row r="204" spans="2:19" ht="15" customHeight="1" x14ac:dyDescent="0.25">
      <c r="B204" s="109" t="s">
        <v>10</v>
      </c>
      <c r="C204" s="18">
        <v>1E-3</v>
      </c>
      <c r="D204" s="19">
        <v>4.0000000000000002E-4</v>
      </c>
      <c r="E204" s="19">
        <v>1E-4</v>
      </c>
      <c r="F204" s="19">
        <v>4.0000000000000003E-5</v>
      </c>
      <c r="G204" s="20">
        <v>1.0000000000000001E-5</v>
      </c>
      <c r="H204" s="18">
        <v>1E-3</v>
      </c>
      <c r="I204" s="19">
        <v>4.0000000000000002E-4</v>
      </c>
      <c r="J204" s="19">
        <v>1E-4</v>
      </c>
      <c r="K204" s="19">
        <v>4.0000000000000003E-5</v>
      </c>
      <c r="L204" s="20">
        <v>1.0000000000000001E-5</v>
      </c>
      <c r="M204" s="18">
        <v>1E-3</v>
      </c>
      <c r="N204" s="19">
        <v>4.0000000000000002E-4</v>
      </c>
      <c r="O204" s="19">
        <v>1E-4</v>
      </c>
      <c r="P204" s="19">
        <v>4.0000000000000003E-5</v>
      </c>
      <c r="Q204" s="20">
        <v>1.0000000000000001E-5</v>
      </c>
      <c r="R204" s="14"/>
      <c r="S204" s="14"/>
    </row>
    <row r="205" spans="2:19" x14ac:dyDescent="0.25">
      <c r="B205" s="263" t="s">
        <v>54</v>
      </c>
      <c r="C205" s="116">
        <v>2.5013434886932302</v>
      </c>
      <c r="D205" s="116">
        <v>2.5928561687469398</v>
      </c>
      <c r="E205" s="116">
        <v>2.7057723999023402</v>
      </c>
      <c r="F205" s="116">
        <v>2.78099465370178</v>
      </c>
      <c r="G205" s="116">
        <v>2.9783403873443599</v>
      </c>
      <c r="H205" s="118">
        <v>2.12892413139343</v>
      </c>
      <c r="I205" s="119">
        <v>2.3582990169525102</v>
      </c>
      <c r="J205" s="119">
        <v>2.3683407306671098</v>
      </c>
      <c r="K205" s="119">
        <v>2.4904136657714799</v>
      </c>
      <c r="L205" s="117">
        <v>2.5956275463104199</v>
      </c>
      <c r="M205" s="118">
        <v>2.1391746997833199</v>
      </c>
      <c r="N205" s="119">
        <v>2.2276744842529199</v>
      </c>
      <c r="O205" s="119">
        <v>2.1506202220916699</v>
      </c>
      <c r="P205" s="119">
        <v>2.74541735649108</v>
      </c>
      <c r="Q205" s="117">
        <v>2.8525309562683101</v>
      </c>
    </row>
    <row r="206" spans="2:19" x14ac:dyDescent="0.25">
      <c r="B206" s="227"/>
      <c r="C206" s="116">
        <v>2.67321324348449</v>
      </c>
      <c r="D206" s="116">
        <v>2.5230815410614</v>
      </c>
      <c r="E206" s="116">
        <v>2.4840126037597599</v>
      </c>
      <c r="F206" s="116">
        <v>2.6409113407135001</v>
      </c>
      <c r="G206" s="116">
        <v>2.5199809074401802</v>
      </c>
      <c r="H206" s="121">
        <v>2.63425612449646</v>
      </c>
      <c r="I206" s="116">
        <v>1.97896015644073</v>
      </c>
      <c r="J206" s="116">
        <v>2.2256722450256299</v>
      </c>
      <c r="K206" s="116">
        <v>2.6217129230499201</v>
      </c>
      <c r="L206" s="120">
        <v>2.7801196575164702</v>
      </c>
      <c r="M206" s="121">
        <v>2.1833410263061501</v>
      </c>
      <c r="N206" s="116">
        <v>2.0444464683532702</v>
      </c>
      <c r="O206" s="116">
        <v>2.1488885879516602</v>
      </c>
      <c r="P206" s="116">
        <v>2.4515180587768501</v>
      </c>
      <c r="Q206" s="120">
        <v>2.6011905670165998</v>
      </c>
    </row>
    <row r="207" spans="2:19" x14ac:dyDescent="0.25">
      <c r="B207" s="228"/>
      <c r="C207" s="116">
        <v>2.1307899951934801</v>
      </c>
      <c r="D207" s="116">
        <v>2.2367267608642498</v>
      </c>
      <c r="E207" s="116">
        <v>2.31768774986267</v>
      </c>
      <c r="F207" s="116">
        <v>2.5800011157989502</v>
      </c>
      <c r="G207" s="116">
        <v>2.8045911788940399</v>
      </c>
      <c r="H207" s="83">
        <v>2.44559526443481</v>
      </c>
      <c r="I207" s="84">
        <v>2.1610944271087602</v>
      </c>
      <c r="J207" s="84">
        <v>2.2920901775360099</v>
      </c>
      <c r="K207" s="84">
        <v>2.3750007152557302</v>
      </c>
      <c r="L207" s="85">
        <v>2.3661141395568799</v>
      </c>
      <c r="M207" s="83">
        <v>2.2240948677062899</v>
      </c>
      <c r="N207" s="84">
        <v>2.35753321647644</v>
      </c>
      <c r="O207" s="84">
        <v>2.4461004734039302</v>
      </c>
      <c r="P207" s="84">
        <v>2.48128938674926</v>
      </c>
      <c r="Q207" s="85">
        <v>2.6443030834197998</v>
      </c>
    </row>
    <row r="208" spans="2:19" x14ac:dyDescent="0.25">
      <c r="B208" s="105" t="s">
        <v>11</v>
      </c>
      <c r="C208" s="118">
        <f t="shared" ref="C208:Q208" si="70">AVERAGE(C205:C207)</f>
        <v>2.4351155757903999</v>
      </c>
      <c r="D208" s="119">
        <f t="shared" si="70"/>
        <v>2.4508881568908634</v>
      </c>
      <c r="E208" s="119">
        <f t="shared" si="70"/>
        <v>2.5024909178415902</v>
      </c>
      <c r="F208" s="119">
        <f t="shared" si="70"/>
        <v>2.6673023700714098</v>
      </c>
      <c r="G208" s="117">
        <f t="shared" si="70"/>
        <v>2.7676374912261932</v>
      </c>
      <c r="H208" s="118">
        <f t="shared" si="70"/>
        <v>2.4029251734415666</v>
      </c>
      <c r="I208" s="119">
        <f t="shared" si="70"/>
        <v>2.1661178668340004</v>
      </c>
      <c r="J208" s="119">
        <f t="shared" si="70"/>
        <v>2.2953677177429168</v>
      </c>
      <c r="K208" s="119">
        <f t="shared" si="70"/>
        <v>2.4957091013590436</v>
      </c>
      <c r="L208" s="117">
        <f t="shared" si="70"/>
        <v>2.58062044779459</v>
      </c>
      <c r="M208" s="118">
        <f t="shared" si="70"/>
        <v>2.1822035312652535</v>
      </c>
      <c r="N208" s="119">
        <f t="shared" si="70"/>
        <v>2.2098847230275438</v>
      </c>
      <c r="O208" s="119">
        <f t="shared" si="70"/>
        <v>2.2485364278157536</v>
      </c>
      <c r="P208" s="119">
        <f t="shared" si="70"/>
        <v>2.5594082673390637</v>
      </c>
      <c r="Q208" s="117">
        <f t="shared" si="70"/>
        <v>2.6993415355682369</v>
      </c>
    </row>
    <row r="209" spans="2:19" x14ac:dyDescent="0.25">
      <c r="B209" s="109" t="s">
        <v>12</v>
      </c>
      <c r="C209" s="83">
        <f>STDEV(C205:C207)</f>
        <v>0.27720993381774989</v>
      </c>
      <c r="D209" s="84">
        <f t="shared" ref="D209:L209" si="71">STDEV(D205:D207)</f>
        <v>0.18872189149172619</v>
      </c>
      <c r="E209" s="84">
        <f t="shared" si="71"/>
        <v>0.19470107849619991</v>
      </c>
      <c r="F209" s="84">
        <f t="shared" si="71"/>
        <v>0.1030629195812035</v>
      </c>
      <c r="G209" s="85">
        <f t="shared" si="71"/>
        <v>0.23140340204650642</v>
      </c>
      <c r="H209" s="83">
        <f t="shared" si="71"/>
        <v>0.25535398628648609</v>
      </c>
      <c r="I209" s="84">
        <f t="shared" si="71"/>
        <v>0.18971931631649638</v>
      </c>
      <c r="J209" s="84">
        <f t="shared" si="71"/>
        <v>7.1390691978465995E-2</v>
      </c>
      <c r="K209" s="84">
        <f t="shared" si="71"/>
        <v>0.12344132046125159</v>
      </c>
      <c r="L209" s="85">
        <f t="shared" si="71"/>
        <v>0.20741034684809007</v>
      </c>
      <c r="M209" s="83">
        <f>STDEV(M205:M207)</f>
        <v>4.2471509877121248E-2</v>
      </c>
      <c r="N209" s="84">
        <f t="shared" ref="N209:Q209" si="72">STDEV(N205:N207)</f>
        <v>0.15729966518059482</v>
      </c>
      <c r="O209" s="84">
        <f t="shared" si="72"/>
        <v>0.17109767304400755</v>
      </c>
      <c r="P209" s="84">
        <f t="shared" si="72"/>
        <v>0.1617749020326773</v>
      </c>
      <c r="Q209" s="85">
        <f t="shared" si="72"/>
        <v>0.13440580801614244</v>
      </c>
    </row>
    <row r="210" spans="2:19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2:19" x14ac:dyDescent="0.25">
      <c r="B211" s="105" t="s">
        <v>58</v>
      </c>
      <c r="C211" s="229" t="s">
        <v>46</v>
      </c>
      <c r="D211" s="230"/>
      <c r="E211" s="230"/>
      <c r="F211" s="230"/>
      <c r="G211" s="231"/>
      <c r="H211" s="229" t="s">
        <v>24</v>
      </c>
      <c r="I211" s="230"/>
      <c r="J211" s="230"/>
      <c r="K211" s="230"/>
      <c r="L211" s="231"/>
      <c r="M211" s="229" t="s">
        <v>47</v>
      </c>
      <c r="N211" s="230"/>
      <c r="O211" s="230"/>
      <c r="P211" s="230"/>
      <c r="Q211" s="231"/>
      <c r="R211" s="11"/>
      <c r="S211" s="11"/>
    </row>
    <row r="212" spans="2:19" x14ac:dyDescent="0.25">
      <c r="B212" s="109" t="s">
        <v>10</v>
      </c>
      <c r="C212" s="18">
        <v>1E-3</v>
      </c>
      <c r="D212" s="19">
        <v>4.0000000000000002E-4</v>
      </c>
      <c r="E212" s="19">
        <v>1E-4</v>
      </c>
      <c r="F212" s="19">
        <v>4.0000000000000003E-5</v>
      </c>
      <c r="G212" s="20">
        <v>1.0000000000000001E-5</v>
      </c>
      <c r="H212" s="18">
        <v>1E-3</v>
      </c>
      <c r="I212" s="19">
        <v>4.0000000000000002E-4</v>
      </c>
      <c r="J212" s="19">
        <v>1E-4</v>
      </c>
      <c r="K212" s="19">
        <v>4.0000000000000003E-5</v>
      </c>
      <c r="L212" s="20">
        <v>1.0000000000000001E-5</v>
      </c>
      <c r="M212" s="18">
        <v>1E-3</v>
      </c>
      <c r="N212" s="19">
        <v>4.0000000000000002E-4</v>
      </c>
      <c r="O212" s="19">
        <v>1E-4</v>
      </c>
      <c r="P212" s="19">
        <v>4.0000000000000003E-5</v>
      </c>
      <c r="Q212" s="20">
        <v>1.0000000000000001E-5</v>
      </c>
      <c r="R212" s="14"/>
      <c r="S212" s="14"/>
    </row>
    <row r="213" spans="2:19" x14ac:dyDescent="0.25">
      <c r="B213" s="227" t="s">
        <v>55</v>
      </c>
      <c r="C213" s="116">
        <v>2.47683334350585</v>
      </c>
      <c r="D213" s="116">
        <v>2.4965922832489</v>
      </c>
      <c r="E213" s="116">
        <v>2.2754940986633301</v>
      </c>
      <c r="F213" s="116">
        <v>2.3675563335418701</v>
      </c>
      <c r="G213" s="116">
        <v>2.9442811012268</v>
      </c>
      <c r="H213" s="118">
        <v>2.0570120811462398</v>
      </c>
      <c r="I213" s="119">
        <v>2.6317567825317298</v>
      </c>
      <c r="J213" s="119">
        <v>2.2188491821289</v>
      </c>
      <c r="K213" s="119">
        <v>2.7475993633270201</v>
      </c>
      <c r="L213" s="117">
        <v>2.4836726188659601</v>
      </c>
      <c r="M213" s="118">
        <v>2.94082427024841</v>
      </c>
      <c r="N213" s="119">
        <v>1.91156661510467</v>
      </c>
      <c r="O213" s="119">
        <v>2.3443932533264098</v>
      </c>
      <c r="P213" s="119">
        <v>2.3061995506286599</v>
      </c>
      <c r="Q213" s="117">
        <v>2.7185466289520201</v>
      </c>
    </row>
    <row r="214" spans="2:19" x14ac:dyDescent="0.25">
      <c r="B214" s="227"/>
      <c r="C214" s="116">
        <v>2.5561335086822501</v>
      </c>
      <c r="D214" s="116">
        <v>2.1268541812896702</v>
      </c>
      <c r="E214" s="116">
        <v>2.64595627784729</v>
      </c>
      <c r="F214" s="116">
        <v>2.54205250740051</v>
      </c>
      <c r="G214" s="116">
        <v>2.7966108322143501</v>
      </c>
      <c r="H214" s="121">
        <v>2.51478672027587</v>
      </c>
      <c r="I214" s="116">
        <v>2.3129532337188698</v>
      </c>
      <c r="J214" s="116">
        <v>2.4478292465209899</v>
      </c>
      <c r="K214" s="116">
        <v>2.4879767894744802</v>
      </c>
      <c r="L214" s="120">
        <v>2.6437799930572501</v>
      </c>
      <c r="M214" s="121">
        <v>2.2117061614990199</v>
      </c>
      <c r="N214" s="116">
        <v>2.0140211582183798</v>
      </c>
      <c r="O214" s="116">
        <v>2.28520584106445</v>
      </c>
      <c r="P214" s="116">
        <v>2.42183113098144</v>
      </c>
      <c r="Q214" s="120">
        <v>2.7440726757049498</v>
      </c>
    </row>
    <row r="215" spans="2:19" x14ac:dyDescent="0.25">
      <c r="B215" s="228"/>
      <c r="C215" s="116">
        <v>1.9713114500045701</v>
      </c>
      <c r="D215" s="116">
        <v>2.57452368736267</v>
      </c>
      <c r="E215" s="116">
        <v>2.53238677978515</v>
      </c>
      <c r="F215" s="116">
        <v>2.4387731552124001</v>
      </c>
      <c r="G215" s="116">
        <v>3.0743551254272399</v>
      </c>
      <c r="H215" s="83">
        <v>2.0261194705963099</v>
      </c>
      <c r="I215" s="84">
        <v>2.08707427978515</v>
      </c>
      <c r="J215" s="84">
        <v>2.1279742717742902</v>
      </c>
      <c r="K215" s="84">
        <v>2.4209058284759499</v>
      </c>
      <c r="L215" s="85">
        <v>2.29923319816589</v>
      </c>
      <c r="M215" s="83">
        <v>2.2129845619201598</v>
      </c>
      <c r="N215" s="84">
        <v>1.82637119293212</v>
      </c>
      <c r="O215" s="84">
        <v>2.2351765632629301</v>
      </c>
      <c r="P215" s="84">
        <v>2.2022037506103498</v>
      </c>
      <c r="Q215" s="85">
        <v>2.3253471851348801</v>
      </c>
    </row>
    <row r="216" spans="2:19" x14ac:dyDescent="0.25">
      <c r="B216" s="105" t="s">
        <v>11</v>
      </c>
      <c r="C216" s="118">
        <f t="shared" ref="C216:Q216" si="73">AVERAGE(C213:C215)</f>
        <v>2.3347594340642233</v>
      </c>
      <c r="D216" s="119">
        <f t="shared" si="73"/>
        <v>2.3993233839670802</v>
      </c>
      <c r="E216" s="119">
        <f t="shared" si="73"/>
        <v>2.4846123854319235</v>
      </c>
      <c r="F216" s="119">
        <f t="shared" si="73"/>
        <v>2.4494606653849265</v>
      </c>
      <c r="G216" s="117">
        <f t="shared" si="73"/>
        <v>2.9384156862894635</v>
      </c>
      <c r="H216" s="118">
        <f t="shared" si="73"/>
        <v>2.1993060906728066</v>
      </c>
      <c r="I216" s="119">
        <f t="shared" si="73"/>
        <v>2.3439280986785831</v>
      </c>
      <c r="J216" s="119">
        <f t="shared" si="73"/>
        <v>2.2648842334747266</v>
      </c>
      <c r="K216" s="119">
        <f t="shared" si="73"/>
        <v>2.5521606604258165</v>
      </c>
      <c r="L216" s="117">
        <f t="shared" si="73"/>
        <v>2.475561936696367</v>
      </c>
      <c r="M216" s="118">
        <f t="shared" si="73"/>
        <v>2.4551716645558632</v>
      </c>
      <c r="N216" s="119">
        <f t="shared" si="73"/>
        <v>1.91731965541839</v>
      </c>
      <c r="O216" s="119">
        <f t="shared" si="73"/>
        <v>2.2882585525512638</v>
      </c>
      <c r="P216" s="119">
        <f t="shared" si="73"/>
        <v>2.3100781440734832</v>
      </c>
      <c r="Q216" s="117">
        <f t="shared" si="73"/>
        <v>2.5959888299306169</v>
      </c>
    </row>
    <row r="217" spans="2:19" x14ac:dyDescent="0.25">
      <c r="B217" s="109" t="s">
        <v>12</v>
      </c>
      <c r="C217" s="83">
        <f>STDEV(C213:C215)</f>
        <v>0.31724274126766361</v>
      </c>
      <c r="D217" s="84">
        <f t="shared" ref="D217:L217" si="74">STDEV(D213:D215)</f>
        <v>0.23916087836963121</v>
      </c>
      <c r="E217" s="84">
        <f t="shared" si="74"/>
        <v>0.18979555083904187</v>
      </c>
      <c r="F217" s="84">
        <f t="shared" si="74"/>
        <v>8.773765342253044E-2</v>
      </c>
      <c r="G217" s="85">
        <f t="shared" si="74"/>
        <v>0.13896501510226328</v>
      </c>
      <c r="H217" s="83">
        <f t="shared" si="74"/>
        <v>0.27365052363864673</v>
      </c>
      <c r="I217" s="84">
        <f t="shared" si="74"/>
        <v>0.27365916555822467</v>
      </c>
      <c r="J217" s="84">
        <f t="shared" si="74"/>
        <v>0.16482178460950678</v>
      </c>
      <c r="K217" s="84">
        <f t="shared" si="74"/>
        <v>0.172545192329706</v>
      </c>
      <c r="L217" s="85">
        <f t="shared" si="74"/>
        <v>0.17241653297007037</v>
      </c>
      <c r="M217" s="83">
        <f>STDEV(M213:M215)</f>
        <v>0.4205879796652312</v>
      </c>
      <c r="N217" s="84">
        <f t="shared" ref="N217:Q217" si="75">STDEV(N213:N215)</f>
        <v>9.3957173609161365E-2</v>
      </c>
      <c r="O217" s="84">
        <f t="shared" si="75"/>
        <v>5.4672302244114762E-2</v>
      </c>
      <c r="P217" s="84">
        <f t="shared" si="75"/>
        <v>0.10986504979974092</v>
      </c>
      <c r="Q217" s="85">
        <f t="shared" si="75"/>
        <v>0.23472978014946125</v>
      </c>
    </row>
    <row r="218" spans="2:19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2:19" x14ac:dyDescent="0.25">
      <c r="B219" s="105" t="s">
        <v>58</v>
      </c>
      <c r="C219" s="229" t="s">
        <v>46</v>
      </c>
      <c r="D219" s="230"/>
      <c r="E219" s="230"/>
      <c r="F219" s="230"/>
      <c r="G219" s="231"/>
      <c r="H219" s="229" t="s">
        <v>24</v>
      </c>
      <c r="I219" s="230"/>
      <c r="J219" s="230"/>
      <c r="K219" s="230"/>
      <c r="L219" s="231"/>
      <c r="M219" s="229" t="s">
        <v>47</v>
      </c>
      <c r="N219" s="230"/>
      <c r="O219" s="230"/>
      <c r="P219" s="230"/>
      <c r="Q219" s="231"/>
      <c r="R219" s="11"/>
      <c r="S219" s="11"/>
    </row>
    <row r="220" spans="2:19" x14ac:dyDescent="0.25">
      <c r="B220" s="109" t="s">
        <v>10</v>
      </c>
      <c r="C220" s="18">
        <v>1E-3</v>
      </c>
      <c r="D220" s="19">
        <v>4.0000000000000002E-4</v>
      </c>
      <c r="E220" s="19">
        <v>1E-4</v>
      </c>
      <c r="F220" s="19">
        <v>4.0000000000000003E-5</v>
      </c>
      <c r="G220" s="20">
        <v>1.0000000000000001E-5</v>
      </c>
      <c r="H220" s="18">
        <v>1E-3</v>
      </c>
      <c r="I220" s="19">
        <v>4.0000000000000002E-4</v>
      </c>
      <c r="J220" s="19">
        <v>1E-4</v>
      </c>
      <c r="K220" s="19">
        <v>4.0000000000000003E-5</v>
      </c>
      <c r="L220" s="20">
        <v>1.0000000000000001E-5</v>
      </c>
      <c r="M220" s="18">
        <v>1E-3</v>
      </c>
      <c r="N220" s="19">
        <v>4.0000000000000002E-4</v>
      </c>
      <c r="O220" s="19">
        <v>1E-4</v>
      </c>
      <c r="P220" s="19">
        <v>4.0000000000000003E-5</v>
      </c>
      <c r="Q220" s="20">
        <v>1.0000000000000001E-5</v>
      </c>
      <c r="R220" s="14"/>
      <c r="S220" s="14"/>
    </row>
    <row r="221" spans="2:19" x14ac:dyDescent="0.25">
      <c r="B221" s="227" t="s">
        <v>56</v>
      </c>
      <c r="C221" s="116">
        <v>4.1624155044555602</v>
      </c>
      <c r="D221" s="116">
        <v>4.1612563133239702</v>
      </c>
      <c r="E221" s="116">
        <v>4.1487526893615696</v>
      </c>
      <c r="F221" s="116">
        <v>3.5012750625610298</v>
      </c>
      <c r="G221" s="116">
        <v>4.3198380470275799</v>
      </c>
      <c r="H221" s="118">
        <v>2.7560555934906001</v>
      </c>
      <c r="I221" s="119">
        <v>2.5531148910522399</v>
      </c>
      <c r="J221" s="119">
        <v>3.1096599102020201</v>
      </c>
      <c r="K221" s="119">
        <v>2.4913749694824201</v>
      </c>
      <c r="L221" s="117">
        <v>3.1381618976593</v>
      </c>
      <c r="M221" s="118">
        <v>2.5306029319763099</v>
      </c>
      <c r="N221" s="119">
        <v>2.6016643047332701</v>
      </c>
      <c r="O221" s="119">
        <v>2.8288793563842698</v>
      </c>
      <c r="P221" s="119">
        <v>2.64065265655517</v>
      </c>
      <c r="Q221" s="117">
        <v>3.5001704692840501</v>
      </c>
    </row>
    <row r="222" spans="2:19" x14ac:dyDescent="0.25">
      <c r="B222" s="227"/>
      <c r="C222" s="116">
        <v>4.12969493865966</v>
      </c>
      <c r="D222" s="116">
        <v>2.7897279262542698</v>
      </c>
      <c r="E222" s="116">
        <v>3.2598559856414702</v>
      </c>
      <c r="F222" s="116">
        <v>4.1652812957763601</v>
      </c>
      <c r="G222" s="116">
        <v>3.7494957447052002</v>
      </c>
      <c r="H222" s="121">
        <v>2.8201205730438201</v>
      </c>
      <c r="I222" s="116">
        <v>2.6863934993743799</v>
      </c>
      <c r="J222" s="116">
        <v>2.4518742561340301</v>
      </c>
      <c r="K222" s="116">
        <v>2.8565721511840798</v>
      </c>
      <c r="L222" s="120">
        <v>2.82802033424377</v>
      </c>
      <c r="M222" s="121">
        <v>3.29560327529907</v>
      </c>
      <c r="N222" s="116">
        <v>3.43268394470214</v>
      </c>
      <c r="O222" s="116">
        <v>2.9850196838378902</v>
      </c>
      <c r="P222" s="116">
        <v>2.6045572757720898</v>
      </c>
      <c r="Q222" s="120">
        <v>3.1467752456664999</v>
      </c>
    </row>
    <row r="223" spans="2:19" x14ac:dyDescent="0.25">
      <c r="B223" s="228"/>
      <c r="C223" s="116">
        <v>3.7070837020874001</v>
      </c>
      <c r="D223" s="116">
        <v>4.1591558456420898</v>
      </c>
      <c r="E223" s="116">
        <v>3.2814507484436</v>
      </c>
      <c r="F223" s="116">
        <v>3.4761447906494101</v>
      </c>
      <c r="G223" s="116">
        <v>4.2242283821105904</v>
      </c>
      <c r="H223" s="83">
        <v>2.8017668724060001</v>
      </c>
      <c r="I223" s="84">
        <v>2.9140596389770499</v>
      </c>
      <c r="J223" s="84">
        <v>2.5705258846282901</v>
      </c>
      <c r="K223" s="84">
        <v>3.1027486324310298</v>
      </c>
      <c r="L223" s="85">
        <v>2.6870768070220898</v>
      </c>
      <c r="M223" s="83">
        <v>2.7283725738525302</v>
      </c>
      <c r="N223" s="84">
        <v>2.8670294284820499</v>
      </c>
      <c r="O223" s="84">
        <v>2.5587270259857098</v>
      </c>
      <c r="P223" s="84">
        <v>2.7215516567230198</v>
      </c>
      <c r="Q223" s="85">
        <v>2.9507966041564901</v>
      </c>
    </row>
    <row r="224" spans="2:19" x14ac:dyDescent="0.25">
      <c r="B224" s="105" t="s">
        <v>11</v>
      </c>
      <c r="C224" s="118">
        <f t="shared" ref="C224:Q224" si="76">AVERAGE(C221:C223)</f>
        <v>3.9997313817342071</v>
      </c>
      <c r="D224" s="119">
        <f t="shared" si="76"/>
        <v>3.7033800284067766</v>
      </c>
      <c r="E224" s="119">
        <f t="shared" si="76"/>
        <v>3.5633531411488799</v>
      </c>
      <c r="F224" s="119">
        <f t="shared" si="76"/>
        <v>3.7142337163289336</v>
      </c>
      <c r="G224" s="117">
        <f t="shared" si="76"/>
        <v>4.0978540579477905</v>
      </c>
      <c r="H224" s="118">
        <f t="shared" si="76"/>
        <v>2.7926476796468069</v>
      </c>
      <c r="I224" s="119">
        <f t="shared" si="76"/>
        <v>2.7178560098012228</v>
      </c>
      <c r="J224" s="119">
        <f t="shared" si="76"/>
        <v>2.7106866836547803</v>
      </c>
      <c r="K224" s="119">
        <f t="shared" si="76"/>
        <v>2.8168985843658434</v>
      </c>
      <c r="L224" s="117">
        <f t="shared" si="76"/>
        <v>2.8844196796417201</v>
      </c>
      <c r="M224" s="118">
        <f t="shared" si="76"/>
        <v>2.8515262603759699</v>
      </c>
      <c r="N224" s="119">
        <f t="shared" si="76"/>
        <v>2.9671258926391535</v>
      </c>
      <c r="O224" s="119">
        <f t="shared" si="76"/>
        <v>2.7908753554026231</v>
      </c>
      <c r="P224" s="119">
        <f t="shared" si="76"/>
        <v>2.6555871963500932</v>
      </c>
      <c r="Q224" s="117">
        <f t="shared" si="76"/>
        <v>3.1992474397023467</v>
      </c>
    </row>
    <row r="225" spans="2:19" x14ac:dyDescent="0.25">
      <c r="B225" s="109" t="s">
        <v>12</v>
      </c>
      <c r="C225" s="83">
        <f>STDEV(C221:C223)</f>
        <v>0.25396782701455695</v>
      </c>
      <c r="D225" s="84">
        <f t="shared" ref="D225:L225" si="77">STDEV(D221:D223)</f>
        <v>0.79124662768121401</v>
      </c>
      <c r="E225" s="84">
        <f t="shared" si="77"/>
        <v>0.50708584749609809</v>
      </c>
      <c r="F225" s="84">
        <f t="shared" si="77"/>
        <v>0.39082070292606691</v>
      </c>
      <c r="G225" s="85">
        <f t="shared" si="77"/>
        <v>0.30545120364847406</v>
      </c>
      <c r="H225" s="83">
        <f t="shared" si="77"/>
        <v>3.2991668019715474E-2</v>
      </c>
      <c r="I225" s="84">
        <f t="shared" si="77"/>
        <v>0.18251765650313281</v>
      </c>
      <c r="J225" s="84">
        <f t="shared" si="77"/>
        <v>0.35057706551087847</v>
      </c>
      <c r="K225" s="84">
        <f t="shared" si="77"/>
        <v>0.30761165918225675</v>
      </c>
      <c r="L225" s="85">
        <f t="shared" si="77"/>
        <v>0.23077067484796018</v>
      </c>
      <c r="M225" s="83">
        <f>STDEV(M221:M223)</f>
        <v>0.39709130461295827</v>
      </c>
      <c r="N225" s="84">
        <f t="shared" ref="N225:Q225" si="78">STDEV(N221:N223)</f>
        <v>0.42445598959851799</v>
      </c>
      <c r="O225" s="84">
        <f t="shared" si="78"/>
        <v>0.21567240343314389</v>
      </c>
      <c r="P225" s="84">
        <f t="shared" si="78"/>
        <v>5.9909946191658688E-2</v>
      </c>
      <c r="Q225" s="85">
        <f t="shared" si="78"/>
        <v>0.27842038230255389</v>
      </c>
    </row>
    <row r="226" spans="2:19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2:19" x14ac:dyDescent="0.25">
      <c r="B227" s="105" t="s">
        <v>58</v>
      </c>
      <c r="C227" s="229" t="s">
        <v>46</v>
      </c>
      <c r="D227" s="230"/>
      <c r="E227" s="230"/>
      <c r="F227" s="230"/>
      <c r="G227" s="231"/>
      <c r="H227" s="229" t="s">
        <v>24</v>
      </c>
      <c r="I227" s="230"/>
      <c r="J227" s="230"/>
      <c r="K227" s="230"/>
      <c r="L227" s="231"/>
      <c r="M227" s="229" t="s">
        <v>47</v>
      </c>
      <c r="N227" s="230"/>
      <c r="O227" s="230"/>
      <c r="P227" s="230"/>
      <c r="Q227" s="231"/>
      <c r="R227" s="11"/>
      <c r="S227" s="11"/>
    </row>
    <row r="228" spans="2:19" x14ac:dyDescent="0.25">
      <c r="B228" s="109" t="s">
        <v>10</v>
      </c>
      <c r="C228" s="18">
        <v>1E-3</v>
      </c>
      <c r="D228" s="19">
        <v>4.0000000000000002E-4</v>
      </c>
      <c r="E228" s="19">
        <v>1E-4</v>
      </c>
      <c r="F228" s="19">
        <v>4.0000000000000003E-5</v>
      </c>
      <c r="G228" s="20">
        <v>1.0000000000000001E-5</v>
      </c>
      <c r="H228" s="18">
        <v>1E-3</v>
      </c>
      <c r="I228" s="19">
        <v>4.0000000000000002E-4</v>
      </c>
      <c r="J228" s="19">
        <v>1E-4</v>
      </c>
      <c r="K228" s="19">
        <v>4.0000000000000003E-5</v>
      </c>
      <c r="L228" s="20">
        <v>1.0000000000000001E-5</v>
      </c>
      <c r="M228" s="18">
        <v>1E-3</v>
      </c>
      <c r="N228" s="19">
        <v>4.0000000000000002E-4</v>
      </c>
      <c r="O228" s="19">
        <v>1E-4</v>
      </c>
      <c r="P228" s="19">
        <v>4.0000000000000003E-5</v>
      </c>
      <c r="Q228" s="20">
        <v>1.0000000000000001E-5</v>
      </c>
      <c r="R228" s="14"/>
      <c r="S228" s="14"/>
    </row>
    <row r="229" spans="2:19" x14ac:dyDescent="0.25">
      <c r="B229" s="227" t="s">
        <v>57</v>
      </c>
      <c r="C229" s="116">
        <v>2.5826363563537602</v>
      </c>
      <c r="D229" s="116">
        <v>2.5185809135436998</v>
      </c>
      <c r="E229" s="116">
        <v>2.8005051612853999</v>
      </c>
      <c r="F229" s="116">
        <v>2.7188413143157901</v>
      </c>
      <c r="G229" s="116">
        <v>3.06072545051574</v>
      </c>
      <c r="H229" s="118">
        <v>2.80412292480468</v>
      </c>
      <c r="I229" s="119">
        <v>2.67285132408142</v>
      </c>
      <c r="J229" s="119">
        <v>2.7163827419281001</v>
      </c>
      <c r="K229" s="119">
        <v>2.77992510795593</v>
      </c>
      <c r="L229" s="117">
        <v>2.5346324443817099</v>
      </c>
      <c r="M229" s="118">
        <v>2.4465491771697998</v>
      </c>
      <c r="N229" s="119">
        <v>2.3644790649414</v>
      </c>
      <c r="O229" s="119">
        <v>2.7487895488739</v>
      </c>
      <c r="P229" s="119">
        <v>2.45201420783996</v>
      </c>
      <c r="Q229" s="117">
        <v>2.8204851150512602</v>
      </c>
    </row>
    <row r="230" spans="2:19" x14ac:dyDescent="0.25">
      <c r="B230" s="227"/>
      <c r="C230" s="116">
        <v>2.68626761436462</v>
      </c>
      <c r="D230" s="116">
        <v>2.5271501541137602</v>
      </c>
      <c r="E230" s="116">
        <v>2.4972460269927899</v>
      </c>
      <c r="F230" s="116">
        <v>2.9389970302581698</v>
      </c>
      <c r="G230" s="116">
        <v>2.9997780323028498</v>
      </c>
      <c r="H230" s="121">
        <v>2.3748481273651101</v>
      </c>
      <c r="I230" s="116">
        <v>2.4696974754333398</v>
      </c>
      <c r="J230" s="116">
        <v>2.5055272579193102</v>
      </c>
      <c r="K230" s="116">
        <v>2.7307388782501198</v>
      </c>
      <c r="L230" s="120">
        <v>2.7046129703521702</v>
      </c>
      <c r="M230" s="121">
        <v>2.2407028675079301</v>
      </c>
      <c r="N230" s="116">
        <v>2.3931608200073198</v>
      </c>
      <c r="O230" s="116">
        <v>2.79032111167907</v>
      </c>
      <c r="P230" s="116">
        <v>2.7717909812927202</v>
      </c>
      <c r="Q230" s="120">
        <v>2.73707699775695</v>
      </c>
    </row>
    <row r="231" spans="2:19" x14ac:dyDescent="0.25">
      <c r="B231" s="228"/>
      <c r="C231" s="116">
        <v>2.5410861968994101</v>
      </c>
      <c r="D231" s="116">
        <v>2.61185479164123</v>
      </c>
      <c r="E231" s="116">
        <v>2.6294140815734801</v>
      </c>
      <c r="F231" s="116">
        <v>2.91764068603515</v>
      </c>
      <c r="G231" s="116">
        <v>3.1592977046966499</v>
      </c>
      <c r="H231" s="83">
        <v>2.61212086677551</v>
      </c>
      <c r="I231" s="84">
        <v>2.4541244506835902</v>
      </c>
      <c r="J231" s="84">
        <v>2.2884202003478999</v>
      </c>
      <c r="K231" s="84">
        <v>2.5344684123992902</v>
      </c>
      <c r="L231" s="85">
        <v>2.4006159305572501</v>
      </c>
      <c r="M231" s="83">
        <v>2.81450200080871</v>
      </c>
      <c r="N231" s="84">
        <v>2.46883821487426</v>
      </c>
      <c r="O231" s="84">
        <v>2.4787578582763601</v>
      </c>
      <c r="P231" s="84">
        <v>2.6971194744110099</v>
      </c>
      <c r="Q231" s="85">
        <v>2.7163913249969398</v>
      </c>
    </row>
    <row r="232" spans="2:19" x14ac:dyDescent="0.25">
      <c r="B232" s="105" t="s">
        <v>11</v>
      </c>
      <c r="C232" s="118">
        <f t="shared" ref="C232:Q232" si="79">AVERAGE(C229:C231)</f>
        <v>2.6033300558725969</v>
      </c>
      <c r="D232" s="119">
        <f t="shared" si="79"/>
        <v>2.55252861976623</v>
      </c>
      <c r="E232" s="119">
        <f t="shared" si="79"/>
        <v>2.6423884232838897</v>
      </c>
      <c r="F232" s="119">
        <f t="shared" si="79"/>
        <v>2.8584930102030364</v>
      </c>
      <c r="G232" s="117">
        <f t="shared" si="79"/>
        <v>3.0732670625050797</v>
      </c>
      <c r="H232" s="118">
        <f t="shared" si="79"/>
        <v>2.5970306396484335</v>
      </c>
      <c r="I232" s="119">
        <f t="shared" si="79"/>
        <v>2.5322244167327832</v>
      </c>
      <c r="J232" s="119">
        <f t="shared" si="79"/>
        <v>2.5034434000651036</v>
      </c>
      <c r="K232" s="119">
        <f t="shared" si="79"/>
        <v>2.681710799535113</v>
      </c>
      <c r="L232" s="117">
        <f t="shared" si="79"/>
        <v>2.5466204484303767</v>
      </c>
      <c r="M232" s="118">
        <f t="shared" si="79"/>
        <v>2.5005846818288133</v>
      </c>
      <c r="N232" s="119">
        <f t="shared" si="79"/>
        <v>2.4088260332743268</v>
      </c>
      <c r="O232" s="119">
        <f t="shared" si="79"/>
        <v>2.6726228396097764</v>
      </c>
      <c r="P232" s="119">
        <f t="shared" si="79"/>
        <v>2.6403082211812299</v>
      </c>
      <c r="Q232" s="117">
        <f t="shared" si="79"/>
        <v>2.7579844792683832</v>
      </c>
    </row>
    <row r="233" spans="2:19" x14ac:dyDescent="0.25">
      <c r="B233" s="109" t="s">
        <v>12</v>
      </c>
      <c r="C233" s="83">
        <f>STDEV(C229:C231)</f>
        <v>7.4770200575722784E-2</v>
      </c>
      <c r="D233" s="84">
        <f t="shared" ref="D233:L233" si="80">STDEV(D229:D231)</f>
        <v>5.1556318458491804E-2</v>
      </c>
      <c r="E233" s="84">
        <f t="shared" si="80"/>
        <v>0.15204530834619559</v>
      </c>
      <c r="F233" s="84">
        <f t="shared" si="80"/>
        <v>0.12141239838987213</v>
      </c>
      <c r="G233" s="85">
        <f t="shared" si="80"/>
        <v>8.0495965697820526E-2</v>
      </c>
      <c r="H233" s="83">
        <f t="shared" si="80"/>
        <v>0.2150348789039955</v>
      </c>
      <c r="I233" s="84">
        <f t="shared" si="80"/>
        <v>0.12203513870109546</v>
      </c>
      <c r="J233" s="84">
        <f t="shared" si="80"/>
        <v>0.21398888077798237</v>
      </c>
      <c r="K233" s="84">
        <f t="shared" si="80"/>
        <v>0.12986555249664897</v>
      </c>
      <c r="L233" s="85">
        <f t="shared" si="80"/>
        <v>0.15235266401288064</v>
      </c>
      <c r="M233" s="83">
        <f>STDEV(M229:M231)</f>
        <v>0.29069096677915063</v>
      </c>
      <c r="N233" s="84">
        <f t="shared" ref="N233:Q233" si="81">STDEV(N229:N231)</f>
        <v>5.3914350814072622E-2</v>
      </c>
      <c r="O233" s="84">
        <f t="shared" si="81"/>
        <v>0.16917133598164447</v>
      </c>
      <c r="P233" s="84">
        <f t="shared" si="81"/>
        <v>0.16728698419219021</v>
      </c>
      <c r="Q233" s="85">
        <f t="shared" si="81"/>
        <v>5.5106454879001496E-2</v>
      </c>
    </row>
    <row r="235" spans="2:19" ht="21" x14ac:dyDescent="0.4">
      <c r="B235" s="21" t="s">
        <v>120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spans="2:19" x14ac:dyDescent="0.25">
      <c r="B236" s="105" t="s">
        <v>58</v>
      </c>
      <c r="C236" s="229" t="s">
        <v>46</v>
      </c>
      <c r="D236" s="230"/>
      <c r="E236" s="230"/>
      <c r="F236" s="230"/>
      <c r="G236" s="231"/>
      <c r="H236" s="229" t="s">
        <v>24</v>
      </c>
      <c r="I236" s="230"/>
      <c r="J236" s="230"/>
      <c r="K236" s="230"/>
      <c r="L236" s="231"/>
      <c r="M236" s="229" t="s">
        <v>47</v>
      </c>
      <c r="N236" s="230"/>
      <c r="O236" s="230"/>
      <c r="P236" s="230"/>
      <c r="Q236" s="231"/>
      <c r="R236" s="11"/>
      <c r="S236" s="11"/>
    </row>
    <row r="237" spans="2:19" x14ac:dyDescent="0.25">
      <c r="B237" s="109" t="s">
        <v>10</v>
      </c>
      <c r="C237" s="18">
        <v>1E-3</v>
      </c>
      <c r="D237" s="19">
        <v>4.0000000000000002E-4</v>
      </c>
      <c r="E237" s="19">
        <v>1E-4</v>
      </c>
      <c r="F237" s="19">
        <v>4.0000000000000003E-5</v>
      </c>
      <c r="G237" s="20">
        <v>1.0000000000000001E-5</v>
      </c>
      <c r="H237" s="18">
        <v>1E-3</v>
      </c>
      <c r="I237" s="19">
        <v>4.0000000000000002E-4</v>
      </c>
      <c r="J237" s="19">
        <v>1E-4</v>
      </c>
      <c r="K237" s="19">
        <v>4.0000000000000003E-5</v>
      </c>
      <c r="L237" s="20">
        <v>1.0000000000000001E-5</v>
      </c>
      <c r="M237" s="18">
        <v>1E-3</v>
      </c>
      <c r="N237" s="19">
        <v>4.0000000000000002E-4</v>
      </c>
      <c r="O237" s="19">
        <v>1E-4</v>
      </c>
      <c r="P237" s="19">
        <v>4.0000000000000003E-5</v>
      </c>
      <c r="Q237" s="20">
        <v>1.0000000000000001E-5</v>
      </c>
      <c r="R237" s="14"/>
      <c r="S237" s="14"/>
    </row>
    <row r="238" spans="2:19" x14ac:dyDescent="0.25">
      <c r="B238" s="227" t="s">
        <v>49</v>
      </c>
      <c r="C238" s="118">
        <v>1.05873179435729</v>
      </c>
      <c r="D238" s="119">
        <v>1.12502300739288</v>
      </c>
      <c r="E238" s="119">
        <v>1.10815966129302</v>
      </c>
      <c r="F238" s="119">
        <v>1.0485985279083201</v>
      </c>
      <c r="G238" s="117">
        <v>0.98777472972869795</v>
      </c>
      <c r="H238" s="116">
        <v>1.2039724588394101</v>
      </c>
      <c r="I238" s="116">
        <v>1.1063822507858201</v>
      </c>
      <c r="J238" s="116">
        <v>1.1138293743133501</v>
      </c>
      <c r="K238" s="116">
        <v>1.05573093891143</v>
      </c>
      <c r="L238" s="120">
        <v>0.98937696218490601</v>
      </c>
      <c r="M238" s="116">
        <v>1.18763327598571</v>
      </c>
      <c r="N238" s="116">
        <v>1.1140832901000901</v>
      </c>
      <c r="O238" s="116">
        <v>1.05997586250305</v>
      </c>
      <c r="P238" s="116">
        <v>0.96949487924575795</v>
      </c>
      <c r="Q238" s="120">
        <v>1.05624175071716</v>
      </c>
    </row>
    <row r="239" spans="2:19" x14ac:dyDescent="0.25">
      <c r="B239" s="227"/>
      <c r="C239" s="121">
        <v>1.19005179405212</v>
      </c>
      <c r="D239" s="116">
        <v>1.09014987945556</v>
      </c>
      <c r="E239" s="116">
        <v>1.0597610473632799</v>
      </c>
      <c r="F239" s="116">
        <v>1.0325633287429801</v>
      </c>
      <c r="G239" s="120">
        <v>1.0512546300887999</v>
      </c>
      <c r="H239" s="116">
        <v>1.1109485626220701</v>
      </c>
      <c r="I239" s="116">
        <v>1.1353408098220801</v>
      </c>
      <c r="J239" s="116">
        <v>1.1367485523223799</v>
      </c>
      <c r="K239" s="116">
        <v>0.96767860651016202</v>
      </c>
      <c r="L239" s="120">
        <v>1.0006074905395499</v>
      </c>
      <c r="M239" s="116">
        <v>1.1753304004669101</v>
      </c>
      <c r="N239" s="116">
        <v>1.0986696481704701</v>
      </c>
      <c r="O239" s="116">
        <v>1.1089197397232</v>
      </c>
      <c r="P239" s="116">
        <v>1.08848512172698</v>
      </c>
      <c r="Q239" s="120">
        <v>0.95001327991485596</v>
      </c>
    </row>
    <row r="240" spans="2:19" x14ac:dyDescent="0.25">
      <c r="B240" s="228"/>
      <c r="C240" s="83">
        <v>1.1765761375427199</v>
      </c>
      <c r="D240" s="84">
        <v>1.09589827060699</v>
      </c>
      <c r="E240" s="84">
        <v>1.0719674825668299</v>
      </c>
      <c r="F240" s="84">
        <v>1.0740011930465601</v>
      </c>
      <c r="G240" s="85">
        <v>1.0442860126495299</v>
      </c>
      <c r="H240" s="116">
        <v>1.08366191387176</v>
      </c>
      <c r="I240" s="116">
        <v>1.17674207687377</v>
      </c>
      <c r="J240" s="116">
        <v>1.14272725582122</v>
      </c>
      <c r="K240" s="116">
        <v>1.00650382041931</v>
      </c>
      <c r="L240" s="85">
        <v>1.0549019575119001</v>
      </c>
      <c r="M240" s="116">
        <v>1.1876093149185101</v>
      </c>
      <c r="N240" s="116">
        <v>1.126220703125</v>
      </c>
      <c r="O240" s="116">
        <v>1.07891929149627</v>
      </c>
      <c r="P240" s="116">
        <v>1.04429423809051</v>
      </c>
      <c r="Q240" s="85">
        <v>1.0073106288909901</v>
      </c>
    </row>
    <row r="241" spans="2:19" x14ac:dyDescent="0.25">
      <c r="B241" s="105" t="s">
        <v>11</v>
      </c>
      <c r="C241" s="118">
        <f t="shared" ref="C241:Q241" si="82">AVERAGE(C238:C240)</f>
        <v>1.1417865753173766</v>
      </c>
      <c r="D241" s="119">
        <f t="shared" si="82"/>
        <v>1.1036903858184768</v>
      </c>
      <c r="E241" s="119">
        <f t="shared" si="82"/>
        <v>1.07996273040771</v>
      </c>
      <c r="F241" s="119">
        <f t="shared" si="82"/>
        <v>1.0517210165659534</v>
      </c>
      <c r="G241" s="117">
        <f t="shared" si="82"/>
        <v>1.0277717908223425</v>
      </c>
      <c r="H241" s="118">
        <f t="shared" si="82"/>
        <v>1.1328609784444135</v>
      </c>
      <c r="I241" s="119">
        <f t="shared" si="82"/>
        <v>1.1394883791605568</v>
      </c>
      <c r="J241" s="119">
        <f t="shared" si="82"/>
        <v>1.1311017274856499</v>
      </c>
      <c r="K241" s="119">
        <f t="shared" si="82"/>
        <v>1.0099711219469674</v>
      </c>
      <c r="L241" s="117">
        <f t="shared" si="82"/>
        <v>1.014962136745452</v>
      </c>
      <c r="M241" s="118">
        <f t="shared" si="82"/>
        <v>1.1835243304570433</v>
      </c>
      <c r="N241" s="119">
        <f t="shared" si="82"/>
        <v>1.1129912137985201</v>
      </c>
      <c r="O241" s="119">
        <f t="shared" si="82"/>
        <v>1.0826049645741733</v>
      </c>
      <c r="P241" s="119">
        <f t="shared" si="82"/>
        <v>1.0340914130210825</v>
      </c>
      <c r="Q241" s="117">
        <f t="shared" si="82"/>
        <v>1.0045218865076686</v>
      </c>
    </row>
    <row r="242" spans="2:19" x14ac:dyDescent="0.25">
      <c r="B242" s="109" t="s">
        <v>12</v>
      </c>
      <c r="C242" s="83">
        <f>STDEV(C238:C240)</f>
        <v>7.2242444655727225E-2</v>
      </c>
      <c r="D242" s="84">
        <f t="shared" ref="D242:L242" si="83">STDEV(D238:D240)</f>
        <v>1.8696832823635764E-2</v>
      </c>
      <c r="E242" s="84">
        <f t="shared" si="83"/>
        <v>2.5170408193111022E-2</v>
      </c>
      <c r="F242" s="84">
        <f t="shared" si="83"/>
        <v>2.0894654844559258E-2</v>
      </c>
      <c r="G242" s="85">
        <f t="shared" si="83"/>
        <v>3.4813274470383869E-2</v>
      </c>
      <c r="H242" s="83">
        <f t="shared" si="83"/>
        <v>6.307751012034081E-2</v>
      </c>
      <c r="I242" s="84">
        <f t="shared" si="83"/>
        <v>3.5362805747631815E-2</v>
      </c>
      <c r="J242" s="84">
        <f t="shared" si="83"/>
        <v>1.5254076896464627E-2</v>
      </c>
      <c r="K242" s="84">
        <f t="shared" si="83"/>
        <v>4.4128448253237022E-2</v>
      </c>
      <c r="L242" s="85">
        <f t="shared" si="83"/>
        <v>3.5041734459400176E-2</v>
      </c>
      <c r="M242" s="83">
        <f>STDEV(M238:M240)</f>
        <v>7.0961616417320955E-3</v>
      </c>
      <c r="N242" s="84">
        <f t="shared" ref="N242:Q242" si="84">STDEV(N238:N240)</f>
        <v>1.3807955325218143E-2</v>
      </c>
      <c r="O242" s="84">
        <f t="shared" si="84"/>
        <v>2.4679220386048799E-2</v>
      </c>
      <c r="P242" s="84">
        <f t="shared" si="84"/>
        <v>6.0147673944908345E-2</v>
      </c>
      <c r="Q242" s="85">
        <f t="shared" si="84"/>
        <v>5.3169115239106522E-2</v>
      </c>
    </row>
    <row r="243" spans="2:19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2:19" x14ac:dyDescent="0.25">
      <c r="B244" s="105" t="s">
        <v>58</v>
      </c>
      <c r="C244" s="229" t="s">
        <v>46</v>
      </c>
      <c r="D244" s="230"/>
      <c r="E244" s="230"/>
      <c r="F244" s="230"/>
      <c r="G244" s="231"/>
      <c r="H244" s="229" t="s">
        <v>24</v>
      </c>
      <c r="I244" s="230"/>
      <c r="J244" s="230"/>
      <c r="K244" s="230"/>
      <c r="L244" s="231"/>
      <c r="M244" s="229" t="s">
        <v>47</v>
      </c>
      <c r="N244" s="230"/>
      <c r="O244" s="230"/>
      <c r="P244" s="230"/>
      <c r="Q244" s="231"/>
      <c r="R244" s="11"/>
    </row>
    <row r="245" spans="2:19" x14ac:dyDescent="0.25">
      <c r="B245" s="109" t="s">
        <v>10</v>
      </c>
      <c r="C245" s="18">
        <v>1E-3</v>
      </c>
      <c r="D245" s="19">
        <v>4.0000000000000002E-4</v>
      </c>
      <c r="E245" s="19">
        <v>1E-4</v>
      </c>
      <c r="F245" s="19">
        <v>4.0000000000000003E-5</v>
      </c>
      <c r="G245" s="20">
        <v>1.0000000000000001E-5</v>
      </c>
      <c r="H245" s="18">
        <v>1E-3</v>
      </c>
      <c r="I245" s="19">
        <v>4.0000000000000002E-4</v>
      </c>
      <c r="J245" s="19">
        <v>1E-4</v>
      </c>
      <c r="K245" s="19">
        <v>4.0000000000000003E-5</v>
      </c>
      <c r="L245" s="20">
        <v>1.0000000000000001E-5</v>
      </c>
      <c r="M245" s="18">
        <v>1E-3</v>
      </c>
      <c r="N245" s="19">
        <v>4.0000000000000002E-4</v>
      </c>
      <c r="O245" s="19">
        <v>1E-4</v>
      </c>
      <c r="P245" s="19">
        <v>4.0000000000000003E-5</v>
      </c>
      <c r="Q245" s="20">
        <v>1.0000000000000001E-5</v>
      </c>
      <c r="R245" s="14"/>
    </row>
    <row r="246" spans="2:19" x14ac:dyDescent="0.25">
      <c r="B246" s="227" t="s">
        <v>50</v>
      </c>
      <c r="C246" s="118">
        <v>1.0555076599121</v>
      </c>
      <c r="D246" s="119">
        <v>0.97422462701797397</v>
      </c>
      <c r="E246" s="119">
        <v>0.919816493988037</v>
      </c>
      <c r="F246" s="119">
        <v>1.0149132013320901</v>
      </c>
      <c r="G246" s="117">
        <v>1.0400081872939999</v>
      </c>
      <c r="H246" s="116">
        <v>0.96027344465255704</v>
      </c>
      <c r="I246" s="116">
        <v>0.98833042383193903</v>
      </c>
      <c r="J246" s="116">
        <v>0.98343431949615401</v>
      </c>
      <c r="K246" s="116">
        <v>1.01332330703735</v>
      </c>
      <c r="L246" s="116">
        <v>1.0139951705932599</v>
      </c>
      <c r="M246" s="118">
        <v>0.94733309745788497</v>
      </c>
      <c r="N246" s="119">
        <v>0.99847173690795898</v>
      </c>
      <c r="O246" s="119">
        <v>0.91204571723937999</v>
      </c>
      <c r="P246" s="119">
        <v>1.0651046037673899</v>
      </c>
      <c r="Q246" s="117">
        <v>0.92218351364135698</v>
      </c>
    </row>
    <row r="247" spans="2:19" x14ac:dyDescent="0.25">
      <c r="B247" s="227"/>
      <c r="C247" s="121">
        <v>1.0740258693695</v>
      </c>
      <c r="D247" s="116">
        <v>1.0607984066009499</v>
      </c>
      <c r="E247" s="116">
        <v>0.97253525257110596</v>
      </c>
      <c r="F247" s="116">
        <v>0.95635002851486195</v>
      </c>
      <c r="G247" s="120">
        <v>0.92618459463119496</v>
      </c>
      <c r="H247" s="116">
        <v>0.96940886974334695</v>
      </c>
      <c r="I247" s="116">
        <v>0.96542817354202204</v>
      </c>
      <c r="J247" s="116">
        <v>1.01323437690734</v>
      </c>
      <c r="K247" s="116">
        <v>1.0620299577712999</v>
      </c>
      <c r="L247" s="116">
        <v>1.0516873598098699</v>
      </c>
      <c r="M247" s="121">
        <v>0.94365018606185902</v>
      </c>
      <c r="N247" s="116">
        <v>0.95264267921447698</v>
      </c>
      <c r="O247" s="116">
        <v>0.99726599454879705</v>
      </c>
      <c r="P247" s="116">
        <v>1.0210927724838199</v>
      </c>
      <c r="Q247" s="120">
        <v>0.98225212097167902</v>
      </c>
    </row>
    <row r="248" spans="2:19" x14ac:dyDescent="0.25">
      <c r="B248" s="228"/>
      <c r="C248" s="83">
        <v>1.0470941066741899</v>
      </c>
      <c r="D248" s="84">
        <v>1.0496313571929901</v>
      </c>
      <c r="E248" s="84">
        <v>1.04061675071716</v>
      </c>
      <c r="F248" s="84">
        <v>0.96406275033950795</v>
      </c>
      <c r="G248" s="85">
        <v>1.0017837285995399</v>
      </c>
      <c r="H248" s="116">
        <v>1.02777588367462</v>
      </c>
      <c r="I248" s="116">
        <v>1.02438044548034</v>
      </c>
      <c r="J248" s="116">
        <v>0.99069350957870395</v>
      </c>
      <c r="K248" s="116">
        <v>1.0303773880004801</v>
      </c>
      <c r="L248" s="116">
        <v>0.99224829673767001</v>
      </c>
      <c r="M248" s="83">
        <v>0.95073884725570601</v>
      </c>
      <c r="N248" s="84">
        <v>0.95742040872573797</v>
      </c>
      <c r="O248" s="84">
        <v>1.01545417308807</v>
      </c>
      <c r="P248" s="84">
        <v>1.0531433820724401</v>
      </c>
      <c r="Q248" s="85">
        <v>1.0413144826889</v>
      </c>
    </row>
    <row r="249" spans="2:19" x14ac:dyDescent="0.25">
      <c r="B249" s="105" t="s">
        <v>11</v>
      </c>
      <c r="C249" s="118">
        <f t="shared" ref="C249:Q249" si="85">AVERAGE(C246:C248)</f>
        <v>1.0588758786519301</v>
      </c>
      <c r="D249" s="119">
        <f t="shared" si="85"/>
        <v>1.0282181302706379</v>
      </c>
      <c r="E249" s="119">
        <f t="shared" si="85"/>
        <v>0.97765616575876768</v>
      </c>
      <c r="F249" s="119">
        <f t="shared" si="85"/>
        <v>0.97844199339548676</v>
      </c>
      <c r="G249" s="117">
        <f t="shared" si="85"/>
        <v>0.98932550350824489</v>
      </c>
      <c r="H249" s="118">
        <f t="shared" si="85"/>
        <v>0.98581939935684149</v>
      </c>
      <c r="I249" s="119">
        <f t="shared" si="85"/>
        <v>0.99271301428476699</v>
      </c>
      <c r="J249" s="119">
        <f t="shared" si="85"/>
        <v>0.99578740199406601</v>
      </c>
      <c r="K249" s="119">
        <f t="shared" si="85"/>
        <v>1.0352435509363767</v>
      </c>
      <c r="L249" s="117">
        <f t="shared" si="85"/>
        <v>1.0193102757136001</v>
      </c>
      <c r="M249" s="118">
        <f t="shared" si="85"/>
        <v>0.94724071025848333</v>
      </c>
      <c r="N249" s="119">
        <f t="shared" si="85"/>
        <v>0.96951160828272476</v>
      </c>
      <c r="O249" s="119">
        <f t="shared" si="85"/>
        <v>0.97492196162541556</v>
      </c>
      <c r="P249" s="119">
        <f t="shared" si="85"/>
        <v>1.0464469194412167</v>
      </c>
      <c r="Q249" s="117">
        <f t="shared" si="85"/>
        <v>0.98191670576731205</v>
      </c>
    </row>
    <row r="250" spans="2:19" x14ac:dyDescent="0.25">
      <c r="B250" s="109" t="s">
        <v>12</v>
      </c>
      <c r="C250" s="83">
        <f>STDEV(C246:C248)</f>
        <v>1.3778194133435255E-2</v>
      </c>
      <c r="D250" s="84">
        <f t="shared" ref="D250:L250" si="86">STDEV(D246:D248)</f>
        <v>4.7091926518688251E-2</v>
      </c>
      <c r="E250" s="84">
        <f t="shared" si="86"/>
        <v>6.0562722200724936E-2</v>
      </c>
      <c r="F250" s="84">
        <f t="shared" si="86"/>
        <v>3.1819542356110578E-2</v>
      </c>
      <c r="G250" s="85">
        <f t="shared" si="86"/>
        <v>5.7925452876831832E-2</v>
      </c>
      <c r="H250" s="83">
        <f t="shared" si="86"/>
        <v>3.6621358933392481E-2</v>
      </c>
      <c r="I250" s="84">
        <f t="shared" si="86"/>
        <v>2.9719487141945482E-2</v>
      </c>
      <c r="J250" s="84">
        <f t="shared" si="86"/>
        <v>1.5539358428904233E-2</v>
      </c>
      <c r="K250" s="84">
        <f t="shared" si="86"/>
        <v>2.471526072528404E-2</v>
      </c>
      <c r="L250" s="85">
        <f t="shared" si="86"/>
        <v>3.0073880886168296E-2</v>
      </c>
      <c r="M250" s="83">
        <f>STDEV(M246:M248)</f>
        <v>3.5452335503106162E-3</v>
      </c>
      <c r="N250" s="84">
        <f t="shared" ref="N250:Q250" si="87">STDEV(N246:N248)</f>
        <v>2.5193718707512823E-2</v>
      </c>
      <c r="O250" s="84">
        <f t="shared" si="87"/>
        <v>5.520660323469901E-2</v>
      </c>
      <c r="P250" s="84">
        <f t="shared" si="87"/>
        <v>2.2757246803202857E-2</v>
      </c>
      <c r="Q250" s="85">
        <f t="shared" si="87"/>
        <v>5.9566192794832502E-2</v>
      </c>
    </row>
    <row r="251" spans="2:19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2:19" x14ac:dyDescent="0.25">
      <c r="B252" s="105" t="s">
        <v>58</v>
      </c>
      <c r="C252" s="229" t="s">
        <v>46</v>
      </c>
      <c r="D252" s="230"/>
      <c r="E252" s="230"/>
      <c r="F252" s="230"/>
      <c r="G252" s="231"/>
      <c r="H252" s="229" t="s">
        <v>24</v>
      </c>
      <c r="I252" s="230"/>
      <c r="J252" s="230"/>
      <c r="K252" s="230"/>
      <c r="L252" s="231"/>
      <c r="M252" s="229" t="s">
        <v>47</v>
      </c>
      <c r="N252" s="230"/>
      <c r="O252" s="230"/>
      <c r="P252" s="230"/>
      <c r="Q252" s="231"/>
      <c r="R252" s="11"/>
      <c r="S252" s="11"/>
    </row>
    <row r="253" spans="2:19" x14ac:dyDescent="0.25">
      <c r="B253" s="109" t="s">
        <v>10</v>
      </c>
      <c r="C253" s="18">
        <v>1E-3</v>
      </c>
      <c r="D253" s="19">
        <v>4.0000000000000002E-4</v>
      </c>
      <c r="E253" s="19">
        <v>1E-4</v>
      </c>
      <c r="F253" s="19">
        <v>4.0000000000000003E-5</v>
      </c>
      <c r="G253" s="20">
        <v>1.0000000000000001E-5</v>
      </c>
      <c r="H253" s="18">
        <v>1E-3</v>
      </c>
      <c r="I253" s="19">
        <v>4.0000000000000002E-4</v>
      </c>
      <c r="J253" s="19">
        <v>1E-4</v>
      </c>
      <c r="K253" s="19">
        <v>4.0000000000000003E-5</v>
      </c>
      <c r="L253" s="20">
        <v>1.0000000000000001E-5</v>
      </c>
      <c r="M253" s="18">
        <v>1E-3</v>
      </c>
      <c r="N253" s="19">
        <v>4.0000000000000002E-4</v>
      </c>
      <c r="O253" s="19">
        <v>1E-4</v>
      </c>
      <c r="P253" s="19">
        <v>4.0000000000000003E-5</v>
      </c>
      <c r="Q253" s="20">
        <v>1.0000000000000001E-5</v>
      </c>
      <c r="R253" s="14"/>
      <c r="S253" s="14"/>
    </row>
    <row r="254" spans="2:19" x14ac:dyDescent="0.25">
      <c r="B254" s="227" t="s">
        <v>52</v>
      </c>
      <c r="C254" s="116">
        <v>1.10493540763854</v>
      </c>
      <c r="D254" s="116">
        <v>1.0822126865386901</v>
      </c>
      <c r="E254" s="116">
        <v>1.1047232151031401</v>
      </c>
      <c r="F254" s="116">
        <v>1.1390575170516899</v>
      </c>
      <c r="G254" s="116">
        <v>0.99034082889556796</v>
      </c>
      <c r="H254" s="118">
        <v>1.03217756748199</v>
      </c>
      <c r="I254" s="119">
        <v>1.06669425964355</v>
      </c>
      <c r="J254" s="119">
        <v>1.0128144025802599</v>
      </c>
      <c r="K254" s="119">
        <v>1.0857571363448999</v>
      </c>
      <c r="L254" s="117">
        <v>0.94396883249282804</v>
      </c>
      <c r="M254" s="118">
        <v>1.0134220123291</v>
      </c>
      <c r="N254" s="116">
        <v>1.0130078792571999</v>
      </c>
      <c r="O254" s="116">
        <v>1.06438136100769</v>
      </c>
      <c r="P254" s="116">
        <v>1.05952084064483</v>
      </c>
      <c r="Q254" s="117">
        <v>0.96125459671020497</v>
      </c>
    </row>
    <row r="255" spans="2:19" x14ac:dyDescent="0.25">
      <c r="B255" s="227"/>
      <c r="C255" s="116">
        <v>1.0876320600509599</v>
      </c>
      <c r="D255" s="116">
        <v>1.05844986438751</v>
      </c>
      <c r="E255" s="116">
        <v>1.06637322902679</v>
      </c>
      <c r="F255" s="116">
        <v>1.0892584323882999</v>
      </c>
      <c r="G255" s="116">
        <v>0.96878254413604703</v>
      </c>
      <c r="H255" s="121">
        <v>1.0586022138595499</v>
      </c>
      <c r="I255" s="116">
        <v>1.0514273643493599</v>
      </c>
      <c r="J255" s="116">
        <v>1.0391668081283501</v>
      </c>
      <c r="K255" s="116">
        <v>1.0464559793472199</v>
      </c>
      <c r="L255" s="120">
        <v>1.03170454502105</v>
      </c>
      <c r="M255" s="121">
        <v>1.04723489284515</v>
      </c>
      <c r="N255" s="116">
        <v>1.0400922298431301</v>
      </c>
      <c r="O255" s="116">
        <v>1.0172928571701001</v>
      </c>
      <c r="P255" s="116">
        <v>0.99111604690551702</v>
      </c>
      <c r="Q255" s="120">
        <v>0.92701333761215199</v>
      </c>
    </row>
    <row r="256" spans="2:19" x14ac:dyDescent="0.25">
      <c r="B256" s="228"/>
      <c r="C256" s="116">
        <v>1.0278528928756701</v>
      </c>
      <c r="D256" s="116">
        <v>1.0582317113876301</v>
      </c>
      <c r="E256" s="116">
        <v>1.01270115375518</v>
      </c>
      <c r="F256" s="116">
        <v>0.99323934316635099</v>
      </c>
      <c r="G256" s="116">
        <v>0.933413505554199</v>
      </c>
      <c r="H256" s="83">
        <v>1.0440597534179601</v>
      </c>
      <c r="I256" s="84">
        <v>1.0365338325500399</v>
      </c>
      <c r="J256" s="84">
        <v>1.0843993425369201</v>
      </c>
      <c r="K256" s="84">
        <v>1.04517722129821</v>
      </c>
      <c r="L256" s="85">
        <v>1.0502896308898899</v>
      </c>
      <c r="M256" s="83">
        <v>1.0684227943420399</v>
      </c>
      <c r="N256" s="116">
        <v>1.10810887813568</v>
      </c>
      <c r="O256" s="116">
        <v>1.01432013511657</v>
      </c>
      <c r="P256" s="116">
        <v>1.00964856147766</v>
      </c>
      <c r="Q256" s="85">
        <v>0.923958539962768</v>
      </c>
    </row>
    <row r="257" spans="2:19" x14ac:dyDescent="0.25">
      <c r="B257" s="105" t="s">
        <v>11</v>
      </c>
      <c r="C257" s="118">
        <f t="shared" ref="C257:Q257" si="88">AVERAGE(C254:C256)</f>
        <v>1.0734734535217234</v>
      </c>
      <c r="D257" s="119">
        <f t="shared" si="88"/>
        <v>1.0662980874379435</v>
      </c>
      <c r="E257" s="119">
        <f t="shared" si="88"/>
        <v>1.0612658659617034</v>
      </c>
      <c r="F257" s="119">
        <f t="shared" si="88"/>
        <v>1.0738517642021137</v>
      </c>
      <c r="G257" s="117">
        <f t="shared" si="88"/>
        <v>0.96417895952860455</v>
      </c>
      <c r="H257" s="118">
        <f t="shared" si="88"/>
        <v>1.0449465115865</v>
      </c>
      <c r="I257" s="119">
        <f t="shared" si="88"/>
        <v>1.05155181884765</v>
      </c>
      <c r="J257" s="119">
        <f t="shared" si="88"/>
        <v>1.0454601844151767</v>
      </c>
      <c r="K257" s="119">
        <f t="shared" si="88"/>
        <v>1.05913011233011</v>
      </c>
      <c r="L257" s="117">
        <f t="shared" si="88"/>
        <v>1.0086543361345892</v>
      </c>
      <c r="M257" s="118">
        <f t="shared" si="88"/>
        <v>1.0430265665054301</v>
      </c>
      <c r="N257" s="119">
        <f t="shared" si="88"/>
        <v>1.0537363290786701</v>
      </c>
      <c r="O257" s="119">
        <f t="shared" si="88"/>
        <v>1.0319981177647868</v>
      </c>
      <c r="P257" s="119">
        <f t="shared" si="88"/>
        <v>1.0200951496760025</v>
      </c>
      <c r="Q257" s="117">
        <f t="shared" si="88"/>
        <v>0.93740882476170828</v>
      </c>
    </row>
    <row r="258" spans="2:19" x14ac:dyDescent="0.25">
      <c r="B258" s="109" t="s">
        <v>12</v>
      </c>
      <c r="C258" s="83">
        <f>STDEV(C254:C256)</f>
        <v>4.0444753982183189E-2</v>
      </c>
      <c r="D258" s="84">
        <f t="shared" ref="D258:L258" si="89">STDEV(D254:D256)</f>
        <v>1.3782878730002486E-2</v>
      </c>
      <c r="E258" s="84">
        <f t="shared" si="89"/>
        <v>4.6223141517976588E-2</v>
      </c>
      <c r="F258" s="84">
        <f t="shared" si="89"/>
        <v>7.4119896298248875E-2</v>
      </c>
      <c r="G258" s="85">
        <f t="shared" si="89"/>
        <v>2.8741516646335893E-2</v>
      </c>
      <c r="H258" s="83">
        <f t="shared" si="89"/>
        <v>1.3234622740443978E-2</v>
      </c>
      <c r="I258" s="84">
        <f t="shared" si="89"/>
        <v>1.5080598705202081E-2</v>
      </c>
      <c r="J258" s="84">
        <f t="shared" si="89"/>
        <v>3.6205052768437634E-2</v>
      </c>
      <c r="K258" s="84">
        <f t="shared" si="89"/>
        <v>2.306854159781515E-2</v>
      </c>
      <c r="L258" s="85">
        <f t="shared" si="89"/>
        <v>5.6784787929772818E-2</v>
      </c>
      <c r="M258" s="83">
        <f>STDEV(M254:M256)</f>
        <v>2.7740836567142661E-2</v>
      </c>
      <c r="N258" s="84">
        <f t="shared" ref="N258:Q258" si="90">STDEV(N254:N256)</f>
        <v>4.8996643557320488E-2</v>
      </c>
      <c r="O258" s="84">
        <f t="shared" si="90"/>
        <v>2.8084072021319604E-2</v>
      </c>
      <c r="P258" s="84">
        <f t="shared" si="90"/>
        <v>3.5378699175758234E-2</v>
      </c>
      <c r="Q258" s="85">
        <f t="shared" si="90"/>
        <v>2.0707452210121186E-2</v>
      </c>
    </row>
    <row r="259" spans="2:19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2:19" x14ac:dyDescent="0.25">
      <c r="B260" s="105" t="s">
        <v>58</v>
      </c>
      <c r="C260" s="229" t="s">
        <v>46</v>
      </c>
      <c r="D260" s="230"/>
      <c r="E260" s="230"/>
      <c r="F260" s="230"/>
      <c r="G260" s="231"/>
      <c r="H260" s="229" t="s">
        <v>24</v>
      </c>
      <c r="I260" s="230"/>
      <c r="J260" s="230"/>
      <c r="K260" s="230"/>
      <c r="L260" s="231"/>
      <c r="M260" s="229" t="s">
        <v>47</v>
      </c>
      <c r="N260" s="230"/>
      <c r="O260" s="230"/>
      <c r="P260" s="230"/>
      <c r="Q260" s="231"/>
      <c r="R260" s="11"/>
      <c r="S260" s="11"/>
    </row>
    <row r="261" spans="2:19" x14ac:dyDescent="0.25">
      <c r="B261" s="109" t="s">
        <v>10</v>
      </c>
      <c r="C261" s="18">
        <v>1E-3</v>
      </c>
      <c r="D261" s="19">
        <v>4.0000000000000002E-4</v>
      </c>
      <c r="E261" s="19">
        <v>1E-4</v>
      </c>
      <c r="F261" s="19">
        <v>4.0000000000000003E-5</v>
      </c>
      <c r="G261" s="20">
        <v>1.0000000000000001E-5</v>
      </c>
      <c r="H261" s="18">
        <v>1E-3</v>
      </c>
      <c r="I261" s="19">
        <v>4.0000000000000002E-4</v>
      </c>
      <c r="J261" s="19">
        <v>1E-4</v>
      </c>
      <c r="K261" s="19">
        <v>4.0000000000000003E-5</v>
      </c>
      <c r="L261" s="20">
        <v>1.0000000000000001E-5</v>
      </c>
      <c r="M261" s="18">
        <v>1E-3</v>
      </c>
      <c r="N261" s="19">
        <v>4.0000000000000002E-4</v>
      </c>
      <c r="O261" s="19">
        <v>1E-4</v>
      </c>
      <c r="P261" s="19">
        <v>4.0000000000000003E-5</v>
      </c>
      <c r="Q261" s="20">
        <v>1.0000000000000001E-5</v>
      </c>
      <c r="R261" s="14"/>
      <c r="S261" s="14"/>
    </row>
    <row r="262" spans="2:19" x14ac:dyDescent="0.25">
      <c r="B262" s="227" t="s">
        <v>51</v>
      </c>
      <c r="C262" s="116">
        <v>1.08604288101196</v>
      </c>
      <c r="D262" s="116">
        <v>1.0339317321777299</v>
      </c>
      <c r="E262" s="116">
        <v>1.03420293331146</v>
      </c>
      <c r="F262" s="116">
        <v>1.0054061412811199</v>
      </c>
      <c r="G262" s="116">
        <v>1.0578756332397401</v>
      </c>
      <c r="H262" s="118">
        <v>0.952428758144378</v>
      </c>
      <c r="I262" s="119">
        <v>0.93629956245422297</v>
      </c>
      <c r="J262" s="119">
        <v>0.883167743682861</v>
      </c>
      <c r="K262" s="119">
        <v>1.03981733322143</v>
      </c>
      <c r="L262" s="117">
        <v>1.03394222259521</v>
      </c>
      <c r="M262" s="116">
        <v>0.93787676095962502</v>
      </c>
      <c r="N262" s="116">
        <v>1.00337874889373</v>
      </c>
      <c r="O262" s="116">
        <v>0.96490949392318703</v>
      </c>
      <c r="P262" s="116">
        <v>0.97658294439315796</v>
      </c>
      <c r="Q262" s="117">
        <v>0.936861991882324</v>
      </c>
    </row>
    <row r="263" spans="2:19" x14ac:dyDescent="0.25">
      <c r="B263" s="227"/>
      <c r="C263" s="116">
        <v>1.04657578468322</v>
      </c>
      <c r="D263" s="116">
        <v>0.99724090099334695</v>
      </c>
      <c r="E263" s="116">
        <v>1.01823413372039</v>
      </c>
      <c r="F263" s="116">
        <v>0.99692374467849698</v>
      </c>
      <c r="G263" s="116">
        <v>1.0323398113250699</v>
      </c>
      <c r="H263" s="121">
        <v>0.90711390972137396</v>
      </c>
      <c r="I263" s="116">
        <v>0.99048548936843805</v>
      </c>
      <c r="J263" s="116">
        <v>0.98037970066070501</v>
      </c>
      <c r="K263" s="116">
        <v>0.99441432952880804</v>
      </c>
      <c r="L263" s="120">
        <v>0.980316221714019</v>
      </c>
      <c r="M263" s="116">
        <v>0.897902011871337</v>
      </c>
      <c r="N263" s="116">
        <v>0.916889667510986</v>
      </c>
      <c r="O263" s="116">
        <v>0.97700935602188099</v>
      </c>
      <c r="P263" s="116">
        <v>0.99610501527786199</v>
      </c>
      <c r="Q263" s="120">
        <v>0.93102300167083696</v>
      </c>
    </row>
    <row r="264" spans="2:19" x14ac:dyDescent="0.25">
      <c r="B264" s="228"/>
      <c r="C264" s="116">
        <v>0.98351669311523404</v>
      </c>
      <c r="D264" s="116">
        <v>0.98891264200210505</v>
      </c>
      <c r="E264" s="116">
        <v>0.96564102172851496</v>
      </c>
      <c r="F264" s="116">
        <v>0.97894173860549905</v>
      </c>
      <c r="G264" s="116">
        <v>1.01897585391998</v>
      </c>
      <c r="H264" s="83">
        <v>0.89765638113021795</v>
      </c>
      <c r="I264" s="84">
        <v>0.97754555940627996</v>
      </c>
      <c r="J264" s="84">
        <v>0.93717980384826605</v>
      </c>
      <c r="K264" s="84">
        <v>1.0237448215484599</v>
      </c>
      <c r="L264" s="85">
        <v>1.0015389919280999</v>
      </c>
      <c r="M264" s="116">
        <v>0.98439270257949796</v>
      </c>
      <c r="N264" s="116">
        <v>0.94867640733718805</v>
      </c>
      <c r="O264" s="116">
        <v>0.97992789745330799</v>
      </c>
      <c r="P264" s="116">
        <v>0.92517679929733199</v>
      </c>
      <c r="Q264" s="85">
        <v>0.89348894357681197</v>
      </c>
    </row>
    <row r="265" spans="2:19" x14ac:dyDescent="0.25">
      <c r="B265" s="105" t="s">
        <v>11</v>
      </c>
      <c r="C265" s="118">
        <f t="shared" ref="C265:Q265" si="91">AVERAGE(C262:C264)</f>
        <v>1.0387117862701378</v>
      </c>
      <c r="D265" s="119">
        <f t="shared" si="91"/>
        <v>1.006695091724394</v>
      </c>
      <c r="E265" s="119">
        <f t="shared" si="91"/>
        <v>1.0060260295867882</v>
      </c>
      <c r="F265" s="119">
        <f t="shared" si="91"/>
        <v>0.99375720818837188</v>
      </c>
      <c r="G265" s="117">
        <f t="shared" si="91"/>
        <v>1.0363970994949299</v>
      </c>
      <c r="H265" s="118">
        <f t="shared" si="91"/>
        <v>0.9190663496653233</v>
      </c>
      <c r="I265" s="119">
        <f t="shared" si="91"/>
        <v>0.9681102037429804</v>
      </c>
      <c r="J265" s="119">
        <f t="shared" si="91"/>
        <v>0.93357574939727739</v>
      </c>
      <c r="K265" s="119">
        <f t="shared" si="91"/>
        <v>1.0193254947662327</v>
      </c>
      <c r="L265" s="117">
        <f t="shared" si="91"/>
        <v>1.0052658120791096</v>
      </c>
      <c r="M265" s="118">
        <f t="shared" si="91"/>
        <v>0.94005715847015336</v>
      </c>
      <c r="N265" s="119">
        <f t="shared" si="91"/>
        <v>0.95631494124730132</v>
      </c>
      <c r="O265" s="119">
        <f t="shared" si="91"/>
        <v>0.97394891579945864</v>
      </c>
      <c r="P265" s="119">
        <f t="shared" si="91"/>
        <v>0.96595491965611735</v>
      </c>
      <c r="Q265" s="117">
        <f t="shared" si="91"/>
        <v>0.92045797904332438</v>
      </c>
    </row>
    <row r="266" spans="2:19" x14ac:dyDescent="0.25">
      <c r="B266" s="109" t="s">
        <v>12</v>
      </c>
      <c r="C266" s="83">
        <f>STDEV(C262:C264)</f>
        <v>5.1713505532301772E-2</v>
      </c>
      <c r="D266" s="84">
        <f t="shared" ref="D266:L266" si="92">STDEV(D262:D264)</f>
        <v>2.395236756240441E-2</v>
      </c>
      <c r="E266" s="84">
        <f t="shared" si="92"/>
        <v>3.5874256575984101E-2</v>
      </c>
      <c r="F266" s="84">
        <f t="shared" si="92"/>
        <v>1.3513377344388129E-2</v>
      </c>
      <c r="G266" s="85">
        <f t="shared" si="92"/>
        <v>1.9764726111218274E-2</v>
      </c>
      <c r="H266" s="83">
        <f t="shared" si="92"/>
        <v>2.9277106011448752E-2</v>
      </c>
      <c r="I266" s="84">
        <f t="shared" si="92"/>
        <v>2.8298376654110127E-2</v>
      </c>
      <c r="J266" s="84">
        <f t="shared" si="92"/>
        <v>4.8706088441074977E-2</v>
      </c>
      <c r="K266" s="84">
        <f t="shared" si="92"/>
        <v>2.3021859676927582E-2</v>
      </c>
      <c r="L266" s="85">
        <f t="shared" si="92"/>
        <v>2.7006552611465468E-2</v>
      </c>
      <c r="M266" s="83">
        <f>STDEV(M262:M264)</f>
        <v>4.3286550968766602E-2</v>
      </c>
      <c r="N266" s="84">
        <f t="shared" ref="N266:Q266" si="93">STDEV(N262:N264)</f>
        <v>4.3747579359659353E-2</v>
      </c>
      <c r="O266" s="84">
        <f t="shared" si="93"/>
        <v>7.9632174348470922E-3</v>
      </c>
      <c r="P266" s="84">
        <f t="shared" si="93"/>
        <v>3.6639038441306546E-2</v>
      </c>
      <c r="Q266" s="85">
        <f t="shared" si="93"/>
        <v>2.3537631723857876E-2</v>
      </c>
    </row>
    <row r="267" spans="2:19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2:19" x14ac:dyDescent="0.25">
      <c r="B268" s="105" t="s">
        <v>58</v>
      </c>
      <c r="C268" s="229" t="s">
        <v>46</v>
      </c>
      <c r="D268" s="230"/>
      <c r="E268" s="230"/>
      <c r="F268" s="230"/>
      <c r="G268" s="231"/>
      <c r="H268" s="229" t="s">
        <v>24</v>
      </c>
      <c r="I268" s="230"/>
      <c r="J268" s="230"/>
      <c r="K268" s="230"/>
      <c r="L268" s="231"/>
      <c r="M268" s="229" t="s">
        <v>47</v>
      </c>
      <c r="N268" s="230"/>
      <c r="O268" s="230"/>
      <c r="P268" s="230"/>
      <c r="Q268" s="231"/>
      <c r="R268" s="11"/>
      <c r="S268" s="11"/>
    </row>
    <row r="269" spans="2:19" ht="15" customHeight="1" x14ac:dyDescent="0.25">
      <c r="B269" s="109" t="s">
        <v>10</v>
      </c>
      <c r="C269" s="18">
        <v>1E-3</v>
      </c>
      <c r="D269" s="19">
        <v>4.0000000000000002E-4</v>
      </c>
      <c r="E269" s="19">
        <v>1E-4</v>
      </c>
      <c r="F269" s="19">
        <v>4.0000000000000003E-5</v>
      </c>
      <c r="G269" s="20">
        <v>1.0000000000000001E-5</v>
      </c>
      <c r="H269" s="18">
        <v>1E-3</v>
      </c>
      <c r="I269" s="19">
        <v>4.0000000000000002E-4</v>
      </c>
      <c r="J269" s="19">
        <v>1E-4</v>
      </c>
      <c r="K269" s="19">
        <v>4.0000000000000003E-5</v>
      </c>
      <c r="L269" s="20">
        <v>1.0000000000000001E-5</v>
      </c>
      <c r="M269" s="18">
        <v>1E-3</v>
      </c>
      <c r="N269" s="19">
        <v>4.0000000000000002E-4</v>
      </c>
      <c r="O269" s="19">
        <v>1E-4</v>
      </c>
      <c r="P269" s="19">
        <v>4.0000000000000003E-5</v>
      </c>
      <c r="Q269" s="20">
        <v>1.0000000000000001E-5</v>
      </c>
      <c r="R269" s="14"/>
      <c r="S269" s="14"/>
    </row>
    <row r="270" spans="2:19" x14ac:dyDescent="0.25">
      <c r="B270" s="227" t="s">
        <v>53</v>
      </c>
      <c r="C270" s="116">
        <v>0.97425556182861295</v>
      </c>
      <c r="D270" s="116">
        <v>0.92995041608810403</v>
      </c>
      <c r="E270" s="116">
        <v>0.92357367277145397</v>
      </c>
      <c r="F270" s="116">
        <v>0.96775799989700295</v>
      </c>
      <c r="G270" s="116">
        <v>0.99175691604614202</v>
      </c>
      <c r="H270" s="118">
        <v>0.94075876474380404</v>
      </c>
      <c r="I270" s="119">
        <v>0.99157190322875899</v>
      </c>
      <c r="J270" s="119">
        <v>1.02094531059265</v>
      </c>
      <c r="K270" s="119">
        <v>0.98932009935378995</v>
      </c>
      <c r="L270" s="117">
        <v>0.96817499399185103</v>
      </c>
      <c r="M270" s="116">
        <v>1.0035140514373699</v>
      </c>
      <c r="N270" s="116">
        <v>0.96045523881912198</v>
      </c>
      <c r="O270" s="116">
        <v>0.90326350927352905</v>
      </c>
      <c r="P270" s="116">
        <v>0.95992153882980302</v>
      </c>
      <c r="Q270" s="120">
        <v>1.03889644145965</v>
      </c>
    </row>
    <row r="271" spans="2:19" x14ac:dyDescent="0.25">
      <c r="B271" s="227"/>
      <c r="C271" s="116">
        <v>0.93437916040420499</v>
      </c>
      <c r="D271" s="116">
        <v>0.93757289648055997</v>
      </c>
      <c r="E271" s="116">
        <v>0.96247029304504395</v>
      </c>
      <c r="F271" s="116">
        <v>0.936196148395538</v>
      </c>
      <c r="G271" s="116">
        <v>1.0405626296996999</v>
      </c>
      <c r="H271" s="121">
        <v>0.97030127048492398</v>
      </c>
      <c r="I271" s="116">
        <v>0.99333941936492898</v>
      </c>
      <c r="J271" s="116">
        <v>0.97483295202255205</v>
      </c>
      <c r="K271" s="116">
        <v>0.96703803539276101</v>
      </c>
      <c r="L271" s="120">
        <v>0.97284054756164495</v>
      </c>
      <c r="M271" s="116">
        <v>0.92971861362457198</v>
      </c>
      <c r="N271" s="116">
        <v>0.88183486461639404</v>
      </c>
      <c r="O271" s="116">
        <v>0.93662428855895996</v>
      </c>
      <c r="P271" s="116">
        <v>0.94745409488677901</v>
      </c>
      <c r="Q271" s="120">
        <v>1.0025768280029199</v>
      </c>
    </row>
    <row r="272" spans="2:19" x14ac:dyDescent="0.25">
      <c r="B272" s="228"/>
      <c r="C272" s="116">
        <v>0.96557468175887995</v>
      </c>
      <c r="D272" s="116">
        <v>0.98049002885818404</v>
      </c>
      <c r="E272" s="116">
        <v>0.95077216625213601</v>
      </c>
      <c r="F272" s="116">
        <v>0.91905158758163397</v>
      </c>
      <c r="G272" s="116">
        <v>1.0761293172836299</v>
      </c>
      <c r="H272" s="83">
        <v>0.99957078695297197</v>
      </c>
      <c r="I272" s="84">
        <v>0.97931391000747603</v>
      </c>
      <c r="J272" s="84">
        <v>0.94989389181136996</v>
      </c>
      <c r="K272" s="84">
        <v>0.97126829624176003</v>
      </c>
      <c r="L272" s="85">
        <v>0.99998283386230402</v>
      </c>
      <c r="M272" s="116">
        <v>0.92565906047821001</v>
      </c>
      <c r="N272" s="116">
        <v>1.0140795707702599</v>
      </c>
      <c r="O272" s="116">
        <v>0.93688917160034102</v>
      </c>
      <c r="P272" s="116">
        <v>0.90970230102538996</v>
      </c>
      <c r="Q272" s="85">
        <v>1.0240163803100499</v>
      </c>
    </row>
    <row r="273" spans="2:19" x14ac:dyDescent="0.25">
      <c r="B273" s="105" t="s">
        <v>11</v>
      </c>
      <c r="C273" s="118">
        <f t="shared" ref="C273:Q273" si="94">AVERAGE(C270:C272)</f>
        <v>0.95806980133056596</v>
      </c>
      <c r="D273" s="119">
        <f t="shared" si="94"/>
        <v>0.94933778047561601</v>
      </c>
      <c r="E273" s="119">
        <f t="shared" si="94"/>
        <v>0.94560537735621131</v>
      </c>
      <c r="F273" s="119">
        <f t="shared" si="94"/>
        <v>0.94100191195805838</v>
      </c>
      <c r="G273" s="117">
        <f t="shared" si="94"/>
        <v>1.036149621009824</v>
      </c>
      <c r="H273" s="118">
        <f t="shared" si="94"/>
        <v>0.97021027406056659</v>
      </c>
      <c r="I273" s="119">
        <f t="shared" si="94"/>
        <v>0.98807507753372137</v>
      </c>
      <c r="J273" s="119">
        <f t="shared" si="94"/>
        <v>0.98189071814219064</v>
      </c>
      <c r="K273" s="119">
        <f t="shared" si="94"/>
        <v>0.97587547699610366</v>
      </c>
      <c r="L273" s="117">
        <f t="shared" si="94"/>
        <v>0.98033279180526678</v>
      </c>
      <c r="M273" s="118">
        <f t="shared" si="94"/>
        <v>0.95296390851338397</v>
      </c>
      <c r="N273" s="119">
        <f t="shared" si="94"/>
        <v>0.95212322473525857</v>
      </c>
      <c r="O273" s="119">
        <f t="shared" si="94"/>
        <v>0.92559232314427664</v>
      </c>
      <c r="P273" s="119">
        <f t="shared" si="94"/>
        <v>0.93902597824732403</v>
      </c>
      <c r="Q273" s="117">
        <f t="shared" si="94"/>
        <v>1.0218298832575401</v>
      </c>
    </row>
    <row r="274" spans="2:19" x14ac:dyDescent="0.25">
      <c r="B274" s="109" t="s">
        <v>12</v>
      </c>
      <c r="C274" s="83">
        <f>STDEV(C270:C272)</f>
        <v>2.0970795653064738E-2</v>
      </c>
      <c r="D274" s="84">
        <f t="shared" ref="D274:L274" si="95">STDEV(D270:D272)</f>
        <v>2.7246513287029095E-2</v>
      </c>
      <c r="E274" s="84">
        <f t="shared" si="95"/>
        <v>1.9956416206279394E-2</v>
      </c>
      <c r="F274" s="84">
        <f t="shared" si="95"/>
        <v>2.4706278002216722E-2</v>
      </c>
      <c r="G274" s="85">
        <f t="shared" si="95"/>
        <v>4.2358960172761598E-2</v>
      </c>
      <c r="H274" s="83">
        <f t="shared" si="95"/>
        <v>2.9406116699504027E-2</v>
      </c>
      <c r="I274" s="84">
        <f t="shared" si="95"/>
        <v>7.6386890655469634E-3</v>
      </c>
      <c r="J274" s="84">
        <f t="shared" si="95"/>
        <v>3.6047677798408166E-2</v>
      </c>
      <c r="K274" s="84">
        <f t="shared" si="95"/>
        <v>1.1833941839819983E-2</v>
      </c>
      <c r="L274" s="85">
        <f t="shared" si="95"/>
        <v>1.7176581795009648E-2</v>
      </c>
      <c r="M274" s="83">
        <f>STDEV(M270:M272)</f>
        <v>4.3824738506505555E-2</v>
      </c>
      <c r="N274" s="84">
        <f t="shared" ref="N274:Q274" si="96">STDEV(N270:N272)</f>
        <v>6.6514903746835968E-2</v>
      </c>
      <c r="O274" s="84">
        <f t="shared" si="96"/>
        <v>1.9337773589849259E-2</v>
      </c>
      <c r="P274" s="84">
        <f t="shared" si="96"/>
        <v>2.6148954548513816E-2</v>
      </c>
      <c r="Q274" s="85">
        <f t="shared" si="96"/>
        <v>1.8258262716700297E-2</v>
      </c>
    </row>
    <row r="275" spans="2:19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2:19" x14ac:dyDescent="0.25">
      <c r="B276" s="105" t="s">
        <v>58</v>
      </c>
      <c r="C276" s="229" t="s">
        <v>46</v>
      </c>
      <c r="D276" s="230"/>
      <c r="E276" s="230"/>
      <c r="F276" s="230"/>
      <c r="G276" s="231"/>
      <c r="H276" s="229" t="s">
        <v>24</v>
      </c>
      <c r="I276" s="230"/>
      <c r="J276" s="230"/>
      <c r="K276" s="230"/>
      <c r="L276" s="231"/>
      <c r="M276" s="229" t="s">
        <v>47</v>
      </c>
      <c r="N276" s="230"/>
      <c r="O276" s="230"/>
      <c r="P276" s="230"/>
      <c r="Q276" s="231"/>
      <c r="R276" s="11"/>
      <c r="S276" s="11"/>
    </row>
    <row r="277" spans="2:19" ht="15" customHeight="1" x14ac:dyDescent="0.25">
      <c r="B277" s="109" t="s">
        <v>10</v>
      </c>
      <c r="C277" s="18">
        <v>1E-3</v>
      </c>
      <c r="D277" s="19">
        <v>4.0000000000000002E-4</v>
      </c>
      <c r="E277" s="19">
        <v>1E-4</v>
      </c>
      <c r="F277" s="19">
        <v>4.0000000000000003E-5</v>
      </c>
      <c r="G277" s="20">
        <v>1.0000000000000001E-5</v>
      </c>
      <c r="H277" s="18">
        <v>1E-3</v>
      </c>
      <c r="I277" s="19">
        <v>4.0000000000000002E-4</v>
      </c>
      <c r="J277" s="19">
        <v>1E-4</v>
      </c>
      <c r="K277" s="19">
        <v>4.0000000000000003E-5</v>
      </c>
      <c r="L277" s="20">
        <v>1.0000000000000001E-5</v>
      </c>
      <c r="M277" s="18">
        <v>1E-3</v>
      </c>
      <c r="N277" s="19">
        <v>4.0000000000000002E-4</v>
      </c>
      <c r="O277" s="19">
        <v>1E-4</v>
      </c>
      <c r="P277" s="19">
        <v>4.0000000000000003E-5</v>
      </c>
      <c r="Q277" s="20">
        <v>1.0000000000000001E-5</v>
      </c>
      <c r="R277" s="14"/>
      <c r="S277" s="14"/>
    </row>
    <row r="278" spans="2:19" x14ac:dyDescent="0.25">
      <c r="B278" s="263" t="s">
        <v>54</v>
      </c>
      <c r="C278" s="116">
        <v>0.99868345260620095</v>
      </c>
      <c r="D278" s="116">
        <v>0.99009591341018599</v>
      </c>
      <c r="E278" s="116">
        <v>0.98980033397674505</v>
      </c>
      <c r="F278" s="116">
        <v>0.92228066921234098</v>
      </c>
      <c r="G278" s="116">
        <v>0.93692809343338002</v>
      </c>
      <c r="H278" s="118">
        <v>0.93151444196701005</v>
      </c>
      <c r="I278" s="119">
        <v>1.03883409500122</v>
      </c>
      <c r="J278" s="119">
        <v>0.99906736612319902</v>
      </c>
      <c r="K278" s="119">
        <v>0.98440152406692505</v>
      </c>
      <c r="L278" s="117">
        <v>1.0618939399719201</v>
      </c>
      <c r="M278" s="118">
        <v>0.95521944761276201</v>
      </c>
      <c r="N278" s="119">
        <v>1.03125512599945</v>
      </c>
      <c r="O278" s="119">
        <v>1.03884601593017</v>
      </c>
      <c r="P278" s="119">
        <v>0.93551117181777899</v>
      </c>
      <c r="Q278" s="117">
        <v>1.0338826179504299</v>
      </c>
    </row>
    <row r="279" spans="2:19" x14ac:dyDescent="0.25">
      <c r="B279" s="227"/>
      <c r="C279" s="116">
        <v>0.97358870506286599</v>
      </c>
      <c r="D279" s="116">
        <v>0.95526146888732899</v>
      </c>
      <c r="E279" s="116">
        <v>1.0132969617843599</v>
      </c>
      <c r="F279" s="116">
        <v>0.96674311161041204</v>
      </c>
      <c r="G279" s="116">
        <v>0.96925604343414296</v>
      </c>
      <c r="H279" s="121">
        <v>1.0102025270462001</v>
      </c>
      <c r="I279" s="116">
        <v>0.93799167871475198</v>
      </c>
      <c r="J279" s="116">
        <v>1.07879650592803</v>
      </c>
      <c r="K279" s="116">
        <v>1.06456398963928</v>
      </c>
      <c r="L279" s="120">
        <v>1.0762414932250901</v>
      </c>
      <c r="M279" s="121">
        <v>0.90874177217483498</v>
      </c>
      <c r="N279" s="116">
        <v>0.92721682786941495</v>
      </c>
      <c r="O279" s="116">
        <v>0.97511011362075795</v>
      </c>
      <c r="P279" s="116">
        <v>0.99691164493560802</v>
      </c>
      <c r="Q279" s="120">
        <v>0.94271796941757202</v>
      </c>
    </row>
    <row r="280" spans="2:19" x14ac:dyDescent="0.25">
      <c r="B280" s="228"/>
      <c r="C280" s="116">
        <v>0.96710056066512995</v>
      </c>
      <c r="D280" s="116">
        <v>0.89366966485977095</v>
      </c>
      <c r="E280" s="116">
        <v>1.0115828514099099</v>
      </c>
      <c r="F280" s="116">
        <v>0.90741157531738204</v>
      </c>
      <c r="G280" s="116">
        <v>0.91070896387100198</v>
      </c>
      <c r="H280" s="83">
        <v>1.01236844062805</v>
      </c>
      <c r="I280" s="84">
        <v>0.96999382972717196</v>
      </c>
      <c r="J280" s="84">
        <v>1.0603554248809799</v>
      </c>
      <c r="K280" s="84">
        <v>0.94803571701049805</v>
      </c>
      <c r="L280" s="85">
        <v>1.0733783245086601</v>
      </c>
      <c r="M280" s="83">
        <v>1.01817798614501</v>
      </c>
      <c r="N280" s="84">
        <v>0.92037254571914595</v>
      </c>
      <c r="O280" s="84">
        <v>0.95561236143112105</v>
      </c>
      <c r="P280" s="84">
        <v>0.96361690759658802</v>
      </c>
      <c r="Q280" s="85">
        <v>0.89450860023498502</v>
      </c>
    </row>
    <row r="281" spans="2:19" x14ac:dyDescent="0.25">
      <c r="B281" s="105" t="s">
        <v>11</v>
      </c>
      <c r="C281" s="118">
        <f t="shared" ref="C281:Q281" si="97">AVERAGE(C278:C280)</f>
        <v>0.97979090611139907</v>
      </c>
      <c r="D281" s="119">
        <f t="shared" si="97"/>
        <v>0.94634234905242864</v>
      </c>
      <c r="E281" s="119">
        <f t="shared" si="97"/>
        <v>1.0048933823903383</v>
      </c>
      <c r="F281" s="119">
        <f t="shared" si="97"/>
        <v>0.93214511871337835</v>
      </c>
      <c r="G281" s="117">
        <f t="shared" si="97"/>
        <v>0.93896436691284169</v>
      </c>
      <c r="H281" s="118">
        <f t="shared" si="97"/>
        <v>0.98469513654708674</v>
      </c>
      <c r="I281" s="119">
        <f t="shared" si="97"/>
        <v>0.98227320114771466</v>
      </c>
      <c r="J281" s="119">
        <f t="shared" si="97"/>
        <v>1.046073098977403</v>
      </c>
      <c r="K281" s="119">
        <f t="shared" si="97"/>
        <v>0.99900041023890107</v>
      </c>
      <c r="L281" s="117">
        <f t="shared" si="97"/>
        <v>1.07050458590189</v>
      </c>
      <c r="M281" s="118">
        <f t="shared" si="97"/>
        <v>0.96071306864420236</v>
      </c>
      <c r="N281" s="119">
        <f t="shared" si="97"/>
        <v>0.9596148331960036</v>
      </c>
      <c r="O281" s="119">
        <f t="shared" si="97"/>
        <v>0.98985616366068296</v>
      </c>
      <c r="P281" s="119">
        <f t="shared" si="97"/>
        <v>0.96534657478332508</v>
      </c>
      <c r="Q281" s="117">
        <f t="shared" si="97"/>
        <v>0.95703639586766232</v>
      </c>
    </row>
    <row r="282" spans="2:19" x14ac:dyDescent="0.25">
      <c r="B282" s="109" t="s">
        <v>12</v>
      </c>
      <c r="C282" s="83">
        <f>STDEV(C278:C280)</f>
        <v>1.6679935228446168E-2</v>
      </c>
      <c r="D282" s="84">
        <f t="shared" ref="D282:L282" si="98">STDEV(D278:D280)</f>
        <v>4.8827946673483918E-2</v>
      </c>
      <c r="E282" s="84">
        <f t="shared" si="98"/>
        <v>1.30990315063844E-2</v>
      </c>
      <c r="F282" s="84">
        <f t="shared" si="98"/>
        <v>3.0871318771501673E-2</v>
      </c>
      <c r="G282" s="85">
        <f t="shared" si="98"/>
        <v>2.9326608031028056E-2</v>
      </c>
      <c r="H282" s="83">
        <f t="shared" si="98"/>
        <v>4.6068563060134134E-2</v>
      </c>
      <c r="I282" s="84">
        <f t="shared" si="98"/>
        <v>5.1530432294771798E-2</v>
      </c>
      <c r="J282" s="84">
        <f t="shared" si="98"/>
        <v>4.1739340656226941E-2</v>
      </c>
      <c r="K282" s="84">
        <f t="shared" si="98"/>
        <v>5.9620090477612221E-2</v>
      </c>
      <c r="L282" s="85">
        <f t="shared" si="98"/>
        <v>7.5932108671607438E-3</v>
      </c>
      <c r="M282" s="83">
        <f>STDEV(M278:M280)</f>
        <v>5.4924549484354393E-2</v>
      </c>
      <c r="N282" s="84">
        <f t="shared" ref="N282:Q282" si="99">STDEV(N278:N280)</f>
        <v>6.2136621361808614E-2</v>
      </c>
      <c r="O282" s="84">
        <f t="shared" si="99"/>
        <v>4.3532112332756646E-2</v>
      </c>
      <c r="P282" s="84">
        <f t="shared" si="99"/>
        <v>3.0736758713403201E-2</v>
      </c>
      <c r="Q282" s="85">
        <f t="shared" si="99"/>
        <v>7.0781651616370692E-2</v>
      </c>
    </row>
    <row r="283" spans="2:19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2:19" x14ac:dyDescent="0.25">
      <c r="B284" s="105" t="s">
        <v>58</v>
      </c>
      <c r="C284" s="229" t="s">
        <v>46</v>
      </c>
      <c r="D284" s="230"/>
      <c r="E284" s="230"/>
      <c r="F284" s="230"/>
      <c r="G284" s="231"/>
      <c r="H284" s="229" t="s">
        <v>24</v>
      </c>
      <c r="I284" s="230"/>
      <c r="J284" s="230"/>
      <c r="K284" s="230"/>
      <c r="L284" s="231"/>
      <c r="M284" s="229" t="s">
        <v>47</v>
      </c>
      <c r="N284" s="230"/>
      <c r="O284" s="230"/>
      <c r="P284" s="230"/>
      <c r="Q284" s="231"/>
      <c r="R284" s="11"/>
      <c r="S284" s="11"/>
    </row>
    <row r="285" spans="2:19" x14ac:dyDescent="0.25">
      <c r="B285" s="109" t="s">
        <v>10</v>
      </c>
      <c r="C285" s="18">
        <v>1E-3</v>
      </c>
      <c r="D285" s="19">
        <v>4.0000000000000002E-4</v>
      </c>
      <c r="E285" s="19">
        <v>1E-4</v>
      </c>
      <c r="F285" s="19">
        <v>4.0000000000000003E-5</v>
      </c>
      <c r="G285" s="20">
        <v>1.0000000000000001E-5</v>
      </c>
      <c r="H285" s="18">
        <v>1E-3</v>
      </c>
      <c r="I285" s="19">
        <v>4.0000000000000002E-4</v>
      </c>
      <c r="J285" s="19">
        <v>1E-4</v>
      </c>
      <c r="K285" s="19">
        <v>4.0000000000000003E-5</v>
      </c>
      <c r="L285" s="20">
        <v>1.0000000000000001E-5</v>
      </c>
      <c r="M285" s="18">
        <v>1E-3</v>
      </c>
      <c r="N285" s="19">
        <v>4.0000000000000002E-4</v>
      </c>
      <c r="O285" s="19">
        <v>1E-4</v>
      </c>
      <c r="P285" s="19">
        <v>4.0000000000000003E-5</v>
      </c>
      <c r="Q285" s="20">
        <v>1.0000000000000001E-5</v>
      </c>
      <c r="R285" s="14"/>
      <c r="S285" s="14"/>
    </row>
    <row r="286" spans="2:19" x14ac:dyDescent="0.25">
      <c r="B286" s="227" t="s">
        <v>55</v>
      </c>
      <c r="C286" s="116">
        <v>0.94890284538268999</v>
      </c>
      <c r="D286" s="116">
        <v>1.0632699728012001</v>
      </c>
      <c r="E286" s="116">
        <v>0.90684503316879195</v>
      </c>
      <c r="F286" s="116">
        <v>0.92107528448104803</v>
      </c>
      <c r="G286" s="116">
        <v>0.92859923839569003</v>
      </c>
      <c r="H286" s="118">
        <v>0.96670866012573198</v>
      </c>
      <c r="I286" s="119">
        <v>0.88929426670074396</v>
      </c>
      <c r="J286" s="119">
        <v>0.968339502811432</v>
      </c>
      <c r="K286" s="119">
        <v>1.00350081920623</v>
      </c>
      <c r="L286" s="117">
        <v>1.13779485225677</v>
      </c>
      <c r="M286" s="118">
        <v>0.912020683288574</v>
      </c>
      <c r="N286" s="119">
        <v>0.89525485038757302</v>
      </c>
      <c r="O286" s="119">
        <v>0.89742356538772505</v>
      </c>
      <c r="P286" s="119">
        <v>0.90584129095077504</v>
      </c>
      <c r="Q286" s="117">
        <v>0.923808813095092</v>
      </c>
    </row>
    <row r="287" spans="2:19" x14ac:dyDescent="0.25">
      <c r="B287" s="227"/>
      <c r="C287" s="116">
        <v>0.94524490833282404</v>
      </c>
      <c r="D287" s="116">
        <v>1.0039211511611901</v>
      </c>
      <c r="E287" s="116">
        <v>0.90743517875671398</v>
      </c>
      <c r="F287" s="116">
        <v>1.0041749477386399</v>
      </c>
      <c r="G287" s="116">
        <v>0.94060868024826005</v>
      </c>
      <c r="H287" s="121">
        <v>0.91694879531860296</v>
      </c>
      <c r="I287" s="116">
        <v>0.94668251276016202</v>
      </c>
      <c r="J287" s="116">
        <v>0.95849430561065596</v>
      </c>
      <c r="K287" s="116">
        <v>1.0170192718505799</v>
      </c>
      <c r="L287" s="120">
        <v>1.1784596443176201</v>
      </c>
      <c r="M287" s="121">
        <v>0.90459316968917802</v>
      </c>
      <c r="N287" s="116">
        <v>0.89910775423049905</v>
      </c>
      <c r="O287" s="116">
        <v>0.93283683061599698</v>
      </c>
      <c r="P287" s="116">
        <v>0.90253657102584794</v>
      </c>
      <c r="Q287" s="120">
        <v>0.96666884422302202</v>
      </c>
    </row>
    <row r="288" spans="2:19" x14ac:dyDescent="0.25">
      <c r="B288" s="228"/>
      <c r="C288" s="116">
        <v>0.86772334575652998</v>
      </c>
      <c r="D288" s="116">
        <v>0.98410964012145996</v>
      </c>
      <c r="E288" s="116">
        <v>0.93554526567459095</v>
      </c>
      <c r="F288" s="116">
        <v>0.90693122148513805</v>
      </c>
      <c r="G288" s="116">
        <v>0.91255450248718195</v>
      </c>
      <c r="H288" s="83">
        <v>0.92013269662857</v>
      </c>
      <c r="I288" s="84">
        <v>0.91097784042358398</v>
      </c>
      <c r="J288" s="84">
        <v>0.98904359340667702</v>
      </c>
      <c r="K288" s="84">
        <v>1.02430319786071</v>
      </c>
      <c r="L288" s="85">
        <v>1.14195656776428</v>
      </c>
      <c r="M288" s="83">
        <v>0.90391886234283403</v>
      </c>
      <c r="N288" s="84">
        <v>0.90389657020568803</v>
      </c>
      <c r="O288" s="84">
        <v>0.947121381759643</v>
      </c>
      <c r="P288" s="84">
        <v>0.87472945451736395</v>
      </c>
      <c r="Q288" s="85">
        <v>0.87434047460555997</v>
      </c>
    </row>
    <row r="289" spans="2:19" x14ac:dyDescent="0.25">
      <c r="B289" s="105" t="s">
        <v>11</v>
      </c>
      <c r="C289" s="118">
        <f t="shared" ref="C289:Q289" si="100">AVERAGE(C286:C288)</f>
        <v>0.92062369982401471</v>
      </c>
      <c r="D289" s="119">
        <f t="shared" si="100"/>
        <v>1.0171002546946166</v>
      </c>
      <c r="E289" s="119">
        <f t="shared" si="100"/>
        <v>0.91660849253336563</v>
      </c>
      <c r="F289" s="119">
        <f t="shared" si="100"/>
        <v>0.94406048456827529</v>
      </c>
      <c r="G289" s="117">
        <f t="shared" si="100"/>
        <v>0.92725414037704412</v>
      </c>
      <c r="H289" s="118">
        <f t="shared" si="100"/>
        <v>0.93459671735763505</v>
      </c>
      <c r="I289" s="119">
        <f t="shared" si="100"/>
        <v>0.91565153996149673</v>
      </c>
      <c r="J289" s="119">
        <f t="shared" si="100"/>
        <v>0.97195913394292166</v>
      </c>
      <c r="K289" s="119">
        <f t="shared" si="100"/>
        <v>1.0149410963058401</v>
      </c>
      <c r="L289" s="117">
        <f t="shared" si="100"/>
        <v>1.1527370214462234</v>
      </c>
      <c r="M289" s="118">
        <f t="shared" si="100"/>
        <v>0.90684423844019546</v>
      </c>
      <c r="N289" s="119">
        <f t="shared" si="100"/>
        <v>0.89941972494125333</v>
      </c>
      <c r="O289" s="119">
        <f t="shared" si="100"/>
        <v>0.92579392592112164</v>
      </c>
      <c r="P289" s="119">
        <f t="shared" si="100"/>
        <v>0.89436910549799575</v>
      </c>
      <c r="Q289" s="117">
        <f t="shared" si="100"/>
        <v>0.92160604397455792</v>
      </c>
    </row>
    <row r="290" spans="2:19" x14ac:dyDescent="0.25">
      <c r="B290" s="109" t="s">
        <v>12</v>
      </c>
      <c r="C290" s="83">
        <f t="shared" ref="C290:Q290" si="101">STDEV(C286:C288)</f>
        <v>4.5849544394836989E-2</v>
      </c>
      <c r="D290" s="84">
        <f t="shared" si="101"/>
        <v>4.1192913771064626E-2</v>
      </c>
      <c r="E290" s="84">
        <f t="shared" si="101"/>
        <v>1.6402380946234928E-2</v>
      </c>
      <c r="F290" s="84">
        <f t="shared" si="101"/>
        <v>5.2538796533646515E-2</v>
      </c>
      <c r="G290" s="85">
        <f t="shared" si="101"/>
        <v>1.4075375269326441E-2</v>
      </c>
      <c r="H290" s="83">
        <f t="shared" si="101"/>
        <v>2.7855286000040554E-2</v>
      </c>
      <c r="I290" s="84">
        <f t="shared" si="101"/>
        <v>2.8978186571490146E-2</v>
      </c>
      <c r="J290" s="84">
        <f t="shared" si="101"/>
        <v>1.5592980579641187E-2</v>
      </c>
      <c r="K290" s="84">
        <f t="shared" si="101"/>
        <v>1.0555749599964821E-2</v>
      </c>
      <c r="L290" s="85">
        <f t="shared" si="101"/>
        <v>2.2373420939352077E-2</v>
      </c>
      <c r="M290" s="83">
        <f t="shared" si="101"/>
        <v>4.4955932367778508E-3</v>
      </c>
      <c r="N290" s="84">
        <f t="shared" si="101"/>
        <v>4.3292984012397269E-3</v>
      </c>
      <c r="O290" s="84">
        <f t="shared" si="101"/>
        <v>2.5586522193139914E-2</v>
      </c>
      <c r="P290" s="84">
        <f t="shared" si="101"/>
        <v>1.7088511094484598E-2</v>
      </c>
      <c r="Q290" s="85">
        <f t="shared" si="101"/>
        <v>4.6203583225800308E-2</v>
      </c>
    </row>
    <row r="291" spans="2:19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2:19" x14ac:dyDescent="0.25">
      <c r="B292" s="105" t="s">
        <v>58</v>
      </c>
      <c r="C292" s="229" t="s">
        <v>46</v>
      </c>
      <c r="D292" s="230"/>
      <c r="E292" s="230"/>
      <c r="F292" s="230"/>
      <c r="G292" s="231"/>
      <c r="H292" s="229" t="s">
        <v>24</v>
      </c>
      <c r="I292" s="230"/>
      <c r="J292" s="230"/>
      <c r="K292" s="230"/>
      <c r="L292" s="231"/>
      <c r="M292" s="229" t="s">
        <v>47</v>
      </c>
      <c r="N292" s="230"/>
      <c r="O292" s="230"/>
      <c r="P292" s="230"/>
      <c r="Q292" s="231"/>
      <c r="R292" s="11"/>
      <c r="S292" s="11"/>
    </row>
    <row r="293" spans="2:19" x14ac:dyDescent="0.25">
      <c r="B293" s="109" t="s">
        <v>10</v>
      </c>
      <c r="C293" s="18">
        <v>1E-3</v>
      </c>
      <c r="D293" s="19">
        <v>4.0000000000000002E-4</v>
      </c>
      <c r="E293" s="19">
        <v>1E-4</v>
      </c>
      <c r="F293" s="19">
        <v>4.0000000000000003E-5</v>
      </c>
      <c r="G293" s="20">
        <v>1.0000000000000001E-5</v>
      </c>
      <c r="H293" s="18">
        <v>1E-3</v>
      </c>
      <c r="I293" s="19">
        <v>4.0000000000000002E-4</v>
      </c>
      <c r="J293" s="19">
        <v>1E-4</v>
      </c>
      <c r="K293" s="19">
        <v>4.0000000000000003E-5</v>
      </c>
      <c r="L293" s="20">
        <v>1.0000000000000001E-5</v>
      </c>
      <c r="M293" s="18">
        <v>1E-3</v>
      </c>
      <c r="N293" s="19">
        <v>4.0000000000000002E-4</v>
      </c>
      <c r="O293" s="19">
        <v>1E-4</v>
      </c>
      <c r="P293" s="19">
        <v>4.0000000000000003E-5</v>
      </c>
      <c r="Q293" s="20">
        <v>1.0000000000000001E-5</v>
      </c>
      <c r="R293" s="14"/>
      <c r="S293" s="14"/>
    </row>
    <row r="294" spans="2:19" x14ac:dyDescent="0.25">
      <c r="B294" s="227" t="s">
        <v>56</v>
      </c>
      <c r="C294" s="116">
        <v>1.1525450944900499</v>
      </c>
      <c r="D294" s="116">
        <v>2.2145917415618799</v>
      </c>
      <c r="E294" s="116">
        <v>1.2753312587737999</v>
      </c>
      <c r="F294" s="116">
        <v>1.1526788473129199</v>
      </c>
      <c r="G294" s="116">
        <v>1.32522881031036</v>
      </c>
      <c r="H294" s="118">
        <v>1.4184002876281701</v>
      </c>
      <c r="I294" s="119">
        <v>1.4042377471923799</v>
      </c>
      <c r="J294" s="119">
        <v>1.29016745090484</v>
      </c>
      <c r="K294" s="119">
        <v>1.30191874504089</v>
      </c>
      <c r="L294" s="117">
        <v>1.30510354042053</v>
      </c>
      <c r="M294" s="118">
        <v>1.07872974872589</v>
      </c>
      <c r="N294" s="119">
        <v>1.24745249748229</v>
      </c>
      <c r="O294" s="119">
        <v>1.1397023200988701</v>
      </c>
      <c r="P294" s="119">
        <v>1.0990850925445499</v>
      </c>
      <c r="Q294" s="117">
        <v>1.10392189025878</v>
      </c>
    </row>
    <row r="295" spans="2:19" x14ac:dyDescent="0.25">
      <c r="B295" s="227"/>
      <c r="C295" s="116">
        <v>2.1570124626159601</v>
      </c>
      <c r="D295" s="116">
        <v>1.4302021265029901</v>
      </c>
      <c r="E295" s="116">
        <v>1.1539494991302399</v>
      </c>
      <c r="F295" s="116">
        <v>1.1823273897171001</v>
      </c>
      <c r="G295" s="116">
        <v>1.0880091190338099</v>
      </c>
      <c r="H295" s="121">
        <v>1.1534394025802599</v>
      </c>
      <c r="I295" s="116">
        <v>1.2447360754012999</v>
      </c>
      <c r="J295" s="116">
        <v>1.38570964336395</v>
      </c>
      <c r="K295" s="116">
        <v>1.28174924850463</v>
      </c>
      <c r="L295" s="120">
        <v>1.40787041187286</v>
      </c>
      <c r="M295" s="121">
        <v>1.3231498003005899</v>
      </c>
      <c r="N295" s="116">
        <v>1.06651735305786</v>
      </c>
      <c r="O295" s="116">
        <v>1.1460176706314</v>
      </c>
      <c r="P295" s="116">
        <v>1.52068471908569</v>
      </c>
      <c r="Q295" s="120">
        <v>1.1681672334671001</v>
      </c>
    </row>
    <row r="296" spans="2:19" x14ac:dyDescent="0.25">
      <c r="B296" s="228"/>
      <c r="C296" s="116">
        <v>1.71080994606018</v>
      </c>
      <c r="D296" s="116">
        <v>2.22199535369873</v>
      </c>
      <c r="E296" s="116">
        <v>2.2377815246582</v>
      </c>
      <c r="F296" s="116">
        <v>1.2908519506454399</v>
      </c>
      <c r="G296" s="116">
        <v>1.1164468526840201</v>
      </c>
      <c r="H296" s="83">
        <v>1.29534828662872</v>
      </c>
      <c r="I296" s="84">
        <v>1.35936498641967</v>
      </c>
      <c r="J296" s="84">
        <v>1.2948182821273799</v>
      </c>
      <c r="K296" s="84">
        <v>1.31926310062408</v>
      </c>
      <c r="L296" s="85">
        <v>1.3802858591079701</v>
      </c>
      <c r="M296" s="83">
        <v>1.09358847141265</v>
      </c>
      <c r="N296" s="84">
        <v>1.1518748998641899</v>
      </c>
      <c r="O296" s="84">
        <v>1.2319415807723999</v>
      </c>
      <c r="P296" s="84">
        <v>1.1876708269119201</v>
      </c>
      <c r="Q296" s="85">
        <v>1.1636811494827199</v>
      </c>
    </row>
    <row r="297" spans="2:19" x14ac:dyDescent="0.25">
      <c r="B297" s="105" t="s">
        <v>11</v>
      </c>
      <c r="C297" s="118">
        <f t="shared" ref="C297:Q297" si="102">AVERAGE(C294:C296)</f>
        <v>1.67345583438873</v>
      </c>
      <c r="D297" s="119">
        <f t="shared" si="102"/>
        <v>1.9555964072545333</v>
      </c>
      <c r="E297" s="119">
        <f t="shared" si="102"/>
        <v>1.5556874275207466</v>
      </c>
      <c r="F297" s="119">
        <f t="shared" si="102"/>
        <v>1.2086193958918201</v>
      </c>
      <c r="G297" s="117">
        <f t="shared" si="102"/>
        <v>1.1765615940093967</v>
      </c>
      <c r="H297" s="118">
        <f t="shared" si="102"/>
        <v>1.2890626589457166</v>
      </c>
      <c r="I297" s="119">
        <f t="shared" si="102"/>
        <v>1.3361129363377833</v>
      </c>
      <c r="J297" s="119">
        <f t="shared" si="102"/>
        <v>1.32356512546539</v>
      </c>
      <c r="K297" s="119">
        <f t="shared" si="102"/>
        <v>1.3009770313898665</v>
      </c>
      <c r="L297" s="117">
        <f t="shared" si="102"/>
        <v>1.3644199371337866</v>
      </c>
      <c r="M297" s="118">
        <f t="shared" si="102"/>
        <v>1.1651560068130433</v>
      </c>
      <c r="N297" s="119">
        <f t="shared" si="102"/>
        <v>1.1552815834681134</v>
      </c>
      <c r="O297" s="119">
        <f t="shared" si="102"/>
        <v>1.1725538571675567</v>
      </c>
      <c r="P297" s="119">
        <f t="shared" si="102"/>
        <v>1.2691468795140535</v>
      </c>
      <c r="Q297" s="117">
        <f t="shared" si="102"/>
        <v>1.1452567577362001</v>
      </c>
    </row>
    <row r="298" spans="2:19" x14ac:dyDescent="0.25">
      <c r="B298" s="109" t="s">
        <v>12</v>
      </c>
      <c r="C298" s="83">
        <f t="shared" ref="C298:Q298" si="103">STDEV(C294:C296)</f>
        <v>0.50327444863764081</v>
      </c>
      <c r="D298" s="84">
        <f t="shared" si="103"/>
        <v>0.45501985237239051</v>
      </c>
      <c r="E298" s="84">
        <f t="shared" si="103"/>
        <v>0.59382038606455745</v>
      </c>
      <c r="F298" s="84">
        <f t="shared" si="103"/>
        <v>7.2742036077177843E-2</v>
      </c>
      <c r="G298" s="85">
        <f t="shared" si="103"/>
        <v>0.12953235918409783</v>
      </c>
      <c r="H298" s="83">
        <f t="shared" si="103"/>
        <v>0.13259223011877419</v>
      </c>
      <c r="I298" s="84">
        <f t="shared" si="103"/>
        <v>8.225380964305104E-2</v>
      </c>
      <c r="J298" s="84">
        <f t="shared" si="103"/>
        <v>5.3868946401414541E-2</v>
      </c>
      <c r="K298" s="84">
        <f t="shared" si="103"/>
        <v>1.8774647630791477E-2</v>
      </c>
      <c r="L298" s="85">
        <f t="shared" si="103"/>
        <v>5.3188843539722551E-2</v>
      </c>
      <c r="M298" s="83">
        <f t="shared" si="103"/>
        <v>0.13702818868907832</v>
      </c>
      <c r="N298" s="84">
        <f t="shared" si="103"/>
        <v>9.0515665726189465E-2</v>
      </c>
      <c r="O298" s="84">
        <f t="shared" si="103"/>
        <v>5.1528120471361287E-2</v>
      </c>
      <c r="P298" s="84">
        <f t="shared" si="103"/>
        <v>0.22229557268561581</v>
      </c>
      <c r="Q298" s="85">
        <f t="shared" si="103"/>
        <v>3.5867250931882623E-2</v>
      </c>
    </row>
    <row r="299" spans="2:19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2:19" x14ac:dyDescent="0.25">
      <c r="B300" s="105" t="s">
        <v>58</v>
      </c>
      <c r="C300" s="229" t="s">
        <v>46</v>
      </c>
      <c r="D300" s="230"/>
      <c r="E300" s="230"/>
      <c r="F300" s="230"/>
      <c r="G300" s="231"/>
      <c r="H300" s="229" t="s">
        <v>24</v>
      </c>
      <c r="I300" s="230"/>
      <c r="J300" s="230"/>
      <c r="K300" s="230"/>
      <c r="L300" s="231"/>
      <c r="M300" s="229" t="s">
        <v>47</v>
      </c>
      <c r="N300" s="230"/>
      <c r="O300" s="230"/>
      <c r="P300" s="230"/>
      <c r="Q300" s="231"/>
      <c r="R300" s="11"/>
      <c r="S300" s="11"/>
    </row>
    <row r="301" spans="2:19" x14ac:dyDescent="0.25">
      <c r="B301" s="109" t="s">
        <v>10</v>
      </c>
      <c r="C301" s="18">
        <v>1E-3</v>
      </c>
      <c r="D301" s="19">
        <v>4.0000000000000002E-4</v>
      </c>
      <c r="E301" s="19">
        <v>1E-4</v>
      </c>
      <c r="F301" s="19">
        <v>4.0000000000000003E-5</v>
      </c>
      <c r="G301" s="20">
        <v>1.0000000000000001E-5</v>
      </c>
      <c r="H301" s="18">
        <v>1E-3</v>
      </c>
      <c r="I301" s="19">
        <v>4.0000000000000002E-4</v>
      </c>
      <c r="J301" s="19">
        <v>1E-4</v>
      </c>
      <c r="K301" s="19">
        <v>4.0000000000000003E-5</v>
      </c>
      <c r="L301" s="20">
        <v>1.0000000000000001E-5</v>
      </c>
      <c r="M301" s="18">
        <v>1E-3</v>
      </c>
      <c r="N301" s="19">
        <v>4.0000000000000002E-4</v>
      </c>
      <c r="O301" s="19">
        <v>1E-4</v>
      </c>
      <c r="P301" s="19">
        <v>4.0000000000000003E-5</v>
      </c>
      <c r="Q301" s="20">
        <v>1.0000000000000001E-5</v>
      </c>
      <c r="R301" s="14"/>
      <c r="S301" s="14"/>
    </row>
    <row r="302" spans="2:19" x14ac:dyDescent="0.25">
      <c r="B302" s="227" t="s">
        <v>57</v>
      </c>
      <c r="C302" s="116">
        <v>1.0254318714141799</v>
      </c>
      <c r="D302" s="116">
        <v>1.00343430042266</v>
      </c>
      <c r="E302" s="116">
        <v>1.07269418239593</v>
      </c>
      <c r="F302" s="116">
        <v>1.08758652210235</v>
      </c>
      <c r="G302" s="116">
        <v>0.99787074327468805</v>
      </c>
      <c r="H302" s="118">
        <v>1.04275810718536</v>
      </c>
      <c r="I302" s="119">
        <v>1.05042147636413</v>
      </c>
      <c r="J302" s="119">
        <v>1.0864280462264999</v>
      </c>
      <c r="K302" s="119">
        <v>1.0255098342895499</v>
      </c>
      <c r="L302" s="117">
        <v>1.2465915679931601</v>
      </c>
      <c r="M302" s="118">
        <v>0.99425679445266701</v>
      </c>
      <c r="N302" s="119">
        <v>0.97573149204254095</v>
      </c>
      <c r="O302" s="119">
        <v>1.0534821748733501</v>
      </c>
      <c r="P302" s="119">
        <v>1.0710921287536599</v>
      </c>
      <c r="Q302" s="117">
        <v>1.0777181386947601</v>
      </c>
    </row>
    <row r="303" spans="2:19" x14ac:dyDescent="0.25">
      <c r="B303" s="227"/>
      <c r="C303" s="116">
        <v>1.09069764614105</v>
      </c>
      <c r="D303" s="116">
        <v>1.08045601844787</v>
      </c>
      <c r="E303" s="116">
        <v>1.08064401149749</v>
      </c>
      <c r="F303" s="116">
        <v>1.0616546869277901</v>
      </c>
      <c r="G303" s="116">
        <v>1.0136409997939999</v>
      </c>
      <c r="H303" s="121">
        <v>1.0368245840072601</v>
      </c>
      <c r="I303" s="116">
        <v>1.0800260305404601</v>
      </c>
      <c r="J303" s="116">
        <v>1.0322862863540601</v>
      </c>
      <c r="K303" s="116">
        <v>1.0906778573989799</v>
      </c>
      <c r="L303" s="120">
        <v>1.24567878246307</v>
      </c>
      <c r="M303" s="121">
        <v>1.0333271026611299</v>
      </c>
      <c r="N303" s="116">
        <v>1.0730795860290501</v>
      </c>
      <c r="O303" s="116">
        <v>1.0104956626892001</v>
      </c>
      <c r="P303" s="116">
        <v>1.0000357627868599</v>
      </c>
      <c r="Q303" s="120">
        <v>1.0493463277816699</v>
      </c>
    </row>
    <row r="304" spans="2:19" x14ac:dyDescent="0.25">
      <c r="B304" s="228"/>
      <c r="C304" s="116">
        <v>1.0257432460784901</v>
      </c>
      <c r="D304" s="116">
        <v>1.08892238140106</v>
      </c>
      <c r="E304" s="116">
        <v>1.11070656776428</v>
      </c>
      <c r="F304" s="116">
        <v>1.0523381233215301</v>
      </c>
      <c r="G304" s="116">
        <v>1.065523147583</v>
      </c>
      <c r="H304" s="83">
        <v>1.0278474092483501</v>
      </c>
      <c r="I304" s="84">
        <v>1.0494415760040201</v>
      </c>
      <c r="J304" s="84">
        <v>1.0690492391586299</v>
      </c>
      <c r="K304" s="84">
        <v>1.1011389493942201</v>
      </c>
      <c r="L304" s="85">
        <v>1.16280841827392</v>
      </c>
      <c r="M304" s="84">
        <v>1.0513737201690601</v>
      </c>
      <c r="N304" s="84">
        <v>1.0713210105895901</v>
      </c>
      <c r="O304" s="84">
        <v>1.0732448101043699</v>
      </c>
      <c r="P304" s="84">
        <v>1.0530654191970801</v>
      </c>
      <c r="Q304" s="85">
        <v>0.99626690149307195</v>
      </c>
    </row>
    <row r="305" spans="2:17" x14ac:dyDescent="0.25">
      <c r="B305" s="105" t="s">
        <v>11</v>
      </c>
      <c r="C305" s="118">
        <f t="shared" ref="C305:Q305" si="104">AVERAGE(C302:C304)</f>
        <v>1.04729092121124</v>
      </c>
      <c r="D305" s="119">
        <f t="shared" si="104"/>
        <v>1.0576042334238636</v>
      </c>
      <c r="E305" s="119">
        <f t="shared" si="104"/>
        <v>1.0880149205525667</v>
      </c>
      <c r="F305" s="119">
        <f t="shared" si="104"/>
        <v>1.0671931107838899</v>
      </c>
      <c r="G305" s="117">
        <f t="shared" si="104"/>
        <v>1.025678296883896</v>
      </c>
      <c r="H305" s="118">
        <f t="shared" si="104"/>
        <v>1.0358100334803233</v>
      </c>
      <c r="I305" s="119">
        <f t="shared" si="104"/>
        <v>1.0599630276362033</v>
      </c>
      <c r="J305" s="119">
        <f t="shared" si="104"/>
        <v>1.0625878572463967</v>
      </c>
      <c r="K305" s="119">
        <f t="shared" si="104"/>
        <v>1.0724422136942497</v>
      </c>
      <c r="L305" s="117">
        <f t="shared" si="104"/>
        <v>1.2183595895767165</v>
      </c>
      <c r="M305" s="118">
        <f t="shared" si="104"/>
        <v>1.0263192057609523</v>
      </c>
      <c r="N305" s="119">
        <f t="shared" si="104"/>
        <v>1.0400440295537272</v>
      </c>
      <c r="O305" s="119">
        <f t="shared" si="104"/>
        <v>1.0457408825556402</v>
      </c>
      <c r="P305" s="119">
        <f t="shared" si="104"/>
        <v>1.0413977702458668</v>
      </c>
      <c r="Q305" s="117">
        <f t="shared" si="104"/>
        <v>1.0411104559898339</v>
      </c>
    </row>
    <row r="306" spans="2:17" x14ac:dyDescent="0.25">
      <c r="B306" s="109" t="s">
        <v>12</v>
      </c>
      <c r="C306" s="83">
        <f t="shared" ref="C306:Q306" si="105">STDEV(C302:C304)</f>
        <v>3.7591648878368404E-2</v>
      </c>
      <c r="D306" s="84">
        <f t="shared" si="105"/>
        <v>4.7103142744724893E-2</v>
      </c>
      <c r="E306" s="84">
        <f t="shared" si="105"/>
        <v>2.004951584382143E-2</v>
      </c>
      <c r="F306" s="84">
        <f t="shared" si="105"/>
        <v>1.8265213063643378E-2</v>
      </c>
      <c r="G306" s="85">
        <f t="shared" si="105"/>
        <v>3.5396106326778982E-2</v>
      </c>
      <c r="H306" s="83">
        <f t="shared" si="105"/>
        <v>7.5069443065050642E-3</v>
      </c>
      <c r="I306" s="84">
        <f t="shared" si="105"/>
        <v>1.7381976738308436E-2</v>
      </c>
      <c r="J306" s="84">
        <f t="shared" si="105"/>
        <v>2.7643166111772297E-2</v>
      </c>
      <c r="K306" s="84">
        <f t="shared" si="105"/>
        <v>4.0979809527049493E-2</v>
      </c>
      <c r="L306" s="85">
        <f t="shared" si="105"/>
        <v>4.8110890338783803E-2</v>
      </c>
      <c r="M306" s="83">
        <f t="shared" si="105"/>
        <v>2.9196211484465398E-2</v>
      </c>
      <c r="N306" s="84">
        <f t="shared" si="105"/>
        <v>5.570323157357978E-2</v>
      </c>
      <c r="O306" s="84">
        <f t="shared" si="105"/>
        <v>3.2082854928978111E-2</v>
      </c>
      <c r="P306" s="84">
        <f t="shared" si="105"/>
        <v>3.6937139983200071E-2</v>
      </c>
      <c r="Q306" s="85">
        <f t="shared" si="105"/>
        <v>4.1345473737158765E-2</v>
      </c>
    </row>
  </sheetData>
  <mergeCells count="157">
    <mergeCell ref="B262:B264"/>
    <mergeCell ref="B213:B215"/>
    <mergeCell ref="B205:B207"/>
    <mergeCell ref="B302:B304"/>
    <mergeCell ref="C292:G292"/>
    <mergeCell ref="H292:L292"/>
    <mergeCell ref="M292:Q292"/>
    <mergeCell ref="B294:B296"/>
    <mergeCell ref="C300:G300"/>
    <mergeCell ref="H300:L300"/>
    <mergeCell ref="M300:Q300"/>
    <mergeCell ref="B229:B231"/>
    <mergeCell ref="C284:G284"/>
    <mergeCell ref="H284:L284"/>
    <mergeCell ref="M284:Q284"/>
    <mergeCell ref="B286:B288"/>
    <mergeCell ref="C276:G276"/>
    <mergeCell ref="H276:L276"/>
    <mergeCell ref="M276:Q276"/>
    <mergeCell ref="B278:B280"/>
    <mergeCell ref="B270:B272"/>
    <mergeCell ref="C268:G268"/>
    <mergeCell ref="H268:L268"/>
    <mergeCell ref="M268:Q268"/>
    <mergeCell ref="C122:G122"/>
    <mergeCell ref="C130:G130"/>
    <mergeCell ref="H130:L130"/>
    <mergeCell ref="M130:Q130"/>
    <mergeCell ref="C219:G219"/>
    <mergeCell ref="H219:L219"/>
    <mergeCell ref="M219:Q219"/>
    <mergeCell ref="C154:G154"/>
    <mergeCell ref="H154:L154"/>
    <mergeCell ref="M154:Q154"/>
    <mergeCell ref="C211:G211"/>
    <mergeCell ref="H211:L211"/>
    <mergeCell ref="M211:Q211"/>
    <mergeCell ref="C171:G171"/>
    <mergeCell ref="H171:L171"/>
    <mergeCell ref="M171:Q171"/>
    <mergeCell ref="C179:G179"/>
    <mergeCell ref="C203:G203"/>
    <mergeCell ref="H203:L203"/>
    <mergeCell ref="M203:Q203"/>
    <mergeCell ref="M179:Q179"/>
    <mergeCell ref="B83:B85"/>
    <mergeCell ref="C65:G65"/>
    <mergeCell ref="H65:L65"/>
    <mergeCell ref="M65:Q65"/>
    <mergeCell ref="B67:B69"/>
    <mergeCell ref="C73:G73"/>
    <mergeCell ref="H73:L73"/>
    <mergeCell ref="M73:Q73"/>
    <mergeCell ref="M138:Q138"/>
    <mergeCell ref="B100:B102"/>
    <mergeCell ref="C106:G106"/>
    <mergeCell ref="B108:B110"/>
    <mergeCell ref="C114:G114"/>
    <mergeCell ref="H114:L114"/>
    <mergeCell ref="M114:Q114"/>
    <mergeCell ref="B116:B118"/>
    <mergeCell ref="H106:L106"/>
    <mergeCell ref="M106:Q106"/>
    <mergeCell ref="B124:B126"/>
    <mergeCell ref="B92:B94"/>
    <mergeCell ref="C98:G98"/>
    <mergeCell ref="H98:L98"/>
    <mergeCell ref="H122:L122"/>
    <mergeCell ref="M122:Q122"/>
    <mergeCell ref="B156:B158"/>
    <mergeCell ref="B165:B167"/>
    <mergeCell ref="B173:B175"/>
    <mergeCell ref="B254:B256"/>
    <mergeCell ref="C260:G260"/>
    <mergeCell ref="H260:L260"/>
    <mergeCell ref="H244:L244"/>
    <mergeCell ref="M244:Q244"/>
    <mergeCell ref="B246:B248"/>
    <mergeCell ref="C252:G252"/>
    <mergeCell ref="B221:B223"/>
    <mergeCell ref="C227:G227"/>
    <mergeCell ref="H227:L227"/>
    <mergeCell ref="M227:Q227"/>
    <mergeCell ref="M260:Q260"/>
    <mergeCell ref="B238:B240"/>
    <mergeCell ref="C244:G244"/>
    <mergeCell ref="H252:L252"/>
    <mergeCell ref="M252:Q252"/>
    <mergeCell ref="C236:G236"/>
    <mergeCell ref="M236:Q236"/>
    <mergeCell ref="B181:B183"/>
    <mergeCell ref="C187:G187"/>
    <mergeCell ref="H236:L236"/>
    <mergeCell ref="C57:G57"/>
    <mergeCell ref="B75:B77"/>
    <mergeCell ref="C81:G81"/>
    <mergeCell ref="H81:L81"/>
    <mergeCell ref="M81:Q81"/>
    <mergeCell ref="C195:G195"/>
    <mergeCell ref="H195:L195"/>
    <mergeCell ref="M195:Q195"/>
    <mergeCell ref="B197:B199"/>
    <mergeCell ref="C163:G163"/>
    <mergeCell ref="H163:L163"/>
    <mergeCell ref="M163:Q163"/>
    <mergeCell ref="B132:B134"/>
    <mergeCell ref="H187:L187"/>
    <mergeCell ref="M187:Q187"/>
    <mergeCell ref="B189:B191"/>
    <mergeCell ref="C138:G138"/>
    <mergeCell ref="H138:L138"/>
    <mergeCell ref="B140:B142"/>
    <mergeCell ref="C146:G146"/>
    <mergeCell ref="H146:L146"/>
    <mergeCell ref="M146:Q146"/>
    <mergeCell ref="B148:B150"/>
    <mergeCell ref="H179:L179"/>
    <mergeCell ref="M98:Q98"/>
    <mergeCell ref="B19:B21"/>
    <mergeCell ref="C25:G25"/>
    <mergeCell ref="H25:L25"/>
    <mergeCell ref="M25:Q25"/>
    <mergeCell ref="B27:B29"/>
    <mergeCell ref="C33:G33"/>
    <mergeCell ref="H33:L33"/>
    <mergeCell ref="M33:Q33"/>
    <mergeCell ref="B35:B37"/>
    <mergeCell ref="C41:G41"/>
    <mergeCell ref="H41:L41"/>
    <mergeCell ref="M41:Q41"/>
    <mergeCell ref="B43:B45"/>
    <mergeCell ref="C90:G90"/>
    <mergeCell ref="H90:L90"/>
    <mergeCell ref="M90:Q90"/>
    <mergeCell ref="C49:G49"/>
    <mergeCell ref="H49:L49"/>
    <mergeCell ref="M49:Q49"/>
    <mergeCell ref="B51:B53"/>
    <mergeCell ref="B59:B61"/>
    <mergeCell ref="M57:Q57"/>
    <mergeCell ref="H57:L57"/>
    <mergeCell ref="P16:Q16"/>
    <mergeCell ref="C17:G17"/>
    <mergeCell ref="H17:L17"/>
    <mergeCell ref="M17:Q17"/>
    <mergeCell ref="B9:C9"/>
    <mergeCell ref="B10:C10"/>
    <mergeCell ref="B11:C11"/>
    <mergeCell ref="B12:C12"/>
    <mergeCell ref="D2:E2"/>
    <mergeCell ref="F2:G2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3</vt:i4>
      </vt:variant>
    </vt:vector>
  </HeadingPairs>
  <TitlesOfParts>
    <vt:vector size="11" baseType="lpstr">
      <vt:lpstr>MoleculeNet</vt:lpstr>
      <vt:lpstr>DHBDs</vt:lpstr>
      <vt:lpstr>NHCs</vt:lpstr>
      <vt:lpstr>Phosphines-yield</vt:lpstr>
      <vt:lpstr>Phosphines-selectivity</vt:lpstr>
      <vt:lpstr>Domain-focused pretraining</vt:lpstr>
      <vt:lpstr>R-replacement</vt:lpstr>
      <vt:lpstr>MoleculeNet_controls</vt:lpstr>
      <vt:lpstr>'R-replacement'!_Hlk172457594</vt:lpstr>
      <vt:lpstr>MoleculeNet_controls!_Hlk46771144</vt:lpstr>
      <vt:lpstr>MoleculeNet_controls!_Toc38897025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Harnik</dc:creator>
  <cp:lastModifiedBy>Yonatan Harnik</cp:lastModifiedBy>
  <cp:lastPrinted>2024-07-01T04:07:26Z</cp:lastPrinted>
  <dcterms:created xsi:type="dcterms:W3CDTF">2015-06-05T18:17:20Z</dcterms:created>
  <dcterms:modified xsi:type="dcterms:W3CDTF">2025-01-16T17:28:37Z</dcterms:modified>
</cp:coreProperties>
</file>