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2A0A6B5D-D2B1-41FF-9726-852AD9C3D12F}" xr6:coauthVersionLast="36" xr6:coauthVersionMax="36" xr10:uidLastSave="{00000000-0000-0000-0000-000000000000}"/>
  <bookViews>
    <workbookView xWindow="5664" yWindow="456" windowWidth="19920" windowHeight="14484" firstSheet="2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7"/>
  <c r="F17" i="7"/>
  <c r="F20" i="2" l="1"/>
  <c r="F20" i="3"/>
  <c r="F19" i="5"/>
  <c r="F19" i="7"/>
  <c r="F15" i="3" l="1"/>
  <c r="F16" i="3"/>
  <c r="F17" i="3"/>
  <c r="F18" i="3"/>
  <c r="F19" i="3"/>
  <c r="F14" i="5"/>
  <c r="F15" i="5"/>
  <c r="F16" i="5"/>
  <c r="F17" i="5"/>
  <c r="F18" i="5"/>
  <c r="F7" i="3"/>
  <c r="F7" i="5"/>
  <c r="F10" i="4" l="1"/>
  <c r="F7" i="2" l="1"/>
  <c r="F9" i="5" l="1"/>
  <c r="F10" i="5"/>
  <c r="F11" i="5"/>
  <c r="F12" i="5"/>
  <c r="F13" i="5"/>
  <c r="F20" i="5"/>
  <c r="F21" i="5"/>
  <c r="F8" i="5"/>
  <c r="F8" i="2"/>
  <c r="F9" i="2"/>
  <c r="F10" i="2"/>
  <c r="F11" i="2"/>
  <c r="F13" i="2"/>
  <c r="F12" i="2"/>
  <c r="F8" i="3"/>
  <c r="F9" i="3"/>
  <c r="F10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1" i="3" l="1"/>
  <c r="F12" i="3"/>
  <c r="F13" i="3"/>
  <c r="F14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<sst xmlns="http://schemas.openxmlformats.org/spreadsheetml/2006/main" count="131" uniqueCount="68">
  <si>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</si>
  <si>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</si>
  <si>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</si>
  <si>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</si>
  <si>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</si>
  <si>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</si>
  <si>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</si>
  <si>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</si>
  <si>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</si>
  <si>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</si>
  <si>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</si>
  <si>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</si>
  <si>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</si>
  <si>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</si>
  <si>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</si>
  <si>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</si>
  <si>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</si>
  <si>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</si>
  <si>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</si>
  <si>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</si>
  <si>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</si>
  <si>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</si>
  <si>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</si>
  <si>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</si>
  <si>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</si>
  <si>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</si>
  <si>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</si>
  <si>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</si>
  <si>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</si>
  <si>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</si>
  <si>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</si>
  <si>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</si>
  <si>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</si>
  <si>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</si>
  <si>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</si>
  <si>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</si>
  <si>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</si>
  <si>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</si>
  <si>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</si>
  <si>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</si>
  <si>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</si>
  <si>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</si>
  <si>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</si>
  <si>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</si>
  <si>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</si>
  <si>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</si>
  <si>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</si>
  <si>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</si>
  <si>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</si>
  <si>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</si>
  <si>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</si>
  <si>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</si>
  <si>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</si>
  <si>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</si>
  <si>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</si>
  <si>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</si>
  <si>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</si>
  <si>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</si>
  <si>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</si>
  <si>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</t>
  </si>
  <si>
    <t>Interviews + Auswertung der Interviews</t>
  </si>
  <si>
    <t>Szenarien für Entscheidung schreiben</t>
  </si>
  <si>
    <t>Szenarien für Entscheidung schreiben weiter + CiviCRM angeschaut</t>
  </si>
  <si>
    <t>Szenarien für Entscheidung schreiben weiter + weitere CRM Lösungen angeschaut/analysiert</t>
  </si>
  <si>
    <t xml:space="preserve">beginnen mit Erfassung von Szenarien für CRM - System </t>
  </si>
  <si>
    <t>Vorbereitung 2.Meilenstein</t>
  </si>
  <si>
    <t>Schreiben der Seminararbeit</t>
  </si>
  <si>
    <t>Fertigstellung der Entscheidungsfindung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</si>
</sst>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33</c:v>
                </c:pt>
                <c:pt idx="1">
                  <c:v>34.5</c:v>
                </c:pt>
                <c:pt idx="2">
                  <c:v>52.750000033333322</c:v>
                </c:pt>
                <c:pt idx="3">
                  <c:v>33.5</c:v>
                </c:pt>
                <c:pt idx="4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2" totalsRowShown="0" headerRowDxfId="13">
  <autoFilter ref="B6:F62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1" totalsRowShown="0" headerRowDxfId="7">
  <autoFilter ref="B6:F61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7" t="s">
        <v>2</v>
      </c>
      <c r="B2" s="48"/>
      <c r="C2" s="48"/>
      <c r="D2" s="48"/>
      <c r="E2" s="49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33</v>
      </c>
      <c r="B4" s="1">
        <f>Dusanic!F62</f>
        <v>34.5</v>
      </c>
      <c r="C4" s="1">
        <f>Tabelle35[[#Totals],[Dauer]]</f>
        <v>52.750000033333322</v>
      </c>
      <c r="D4" s="1">
        <f>Tomic!F61</f>
        <v>33.5</v>
      </c>
      <c r="E4" s="1">
        <f>Pargan!F55</f>
        <v>45.5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B3" zoomScaleNormal="100" workbookViewId="0">
      <selection activeCell="B21" sqref="B21:F21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(Tabelle3[[#This Row],[bis]]*24)-(Tabelle3[[#This Row],[von]]*24)</f>
        <v>1</v>
      </c>
    </row>
    <row r="19" spans="2:6" x14ac:dyDescent="0.3">
      <c r="B19" s="19" t="s">
        <v>59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 x14ac:dyDescent="0.3">
      <c r="B20" s="23" t="s">
        <v>50</v>
      </c>
      <c r="C20" s="20">
        <v>43587</v>
      </c>
      <c r="D20" s="21">
        <v>0.5</v>
      </c>
      <c r="E20" s="21">
        <v>0.625</v>
      </c>
      <c r="F20" s="24">
        <f>(Tabelle35[[#This Row],[bis]]*24)-(Tabelle35[[#This Row],[von]]*24)</f>
        <v>2.5</v>
      </c>
    </row>
    <row r="21" spans="2:6" x14ac:dyDescent="0.3">
      <c r="B21" s="23" t="s">
        <v>61</v>
      </c>
      <c r="C21" s="20">
        <v>43588</v>
      </c>
      <c r="D21" s="46">
        <v>0.60416666666666663</v>
      </c>
      <c r="E21" s="46">
        <v>0.66666666666666663</v>
      </c>
      <c r="F21" s="24">
        <f>(Tabelle36[[#This Row],[bis]]*24)-(Tabelle36[[#This Row],[von]]*24)</f>
        <v>2.5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1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SUM(F8:F63)</f>
        <v>33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B9" zoomScale="84" workbookViewId="0">
      <selection activeCell="B32" sqref="B3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19" t="s">
        <v>48</v>
      </c>
      <c r="C25" s="20">
        <v>43564</v>
      </c>
      <c r="D25" s="21">
        <v>0.40972222222222227</v>
      </c>
      <c r="E25" s="21">
        <v>0.41666666666666669</v>
      </c>
      <c r="F25" s="24">
        <f>(Tabelle35[[#This Row],[bis]]*24)-(Tabelle35[[#This Row],[von]]*24)</f>
        <v>0.16666666666666607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19" t="s">
        <v>48</v>
      </c>
      <c r="C27" s="20">
        <v>43585</v>
      </c>
      <c r="D27" s="21">
        <v>0.40972222222222227</v>
      </c>
      <c r="E27" s="21">
        <v>0.41666666666666669</v>
      </c>
      <c r="F27" s="24">
        <f>(Tabelle35[[#This Row],[bis]]*24)-(Tabelle35[[#This Row],[von]]*24)</f>
        <v>0.16666666666666607</v>
      </c>
    </row>
    <row r="28" spans="2:6" x14ac:dyDescent="0.3">
      <c r="B28" s="19" t="s">
        <v>60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48</v>
      </c>
      <c r="C30" s="20">
        <v>43592</v>
      </c>
      <c r="D30" s="21">
        <v>0.39583333333333331</v>
      </c>
      <c r="E30" s="21">
        <v>0.40277777777777773</v>
      </c>
      <c r="F30" s="24">
        <f>(Tabelle35[[#This Row],[bis]]*24)-(Tabelle35[[#This Row],[von]]*24)</f>
        <v>0.16666666666666607</v>
      </c>
    </row>
    <row r="31" spans="2:6" x14ac:dyDescent="0.3">
      <c r="B31" s="23" t="s">
        <v>65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52.750000033333322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7"/>
  <sheetViews>
    <sheetView topLeftCell="B7" workbookViewId="0">
      <selection activeCell="D20" sqref="D20:E2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31</v>
      </c>
      <c r="C10" s="40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 x14ac:dyDescent="0.3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 x14ac:dyDescent="0.3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 x14ac:dyDescent="0.3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 x14ac:dyDescent="0.3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(Tabelle34[[#This Row],[bis]]*24)-(Tabelle34[[#This Row],[von]]*24)</f>
        <v>1</v>
      </c>
    </row>
    <row r="16" spans="1:6" x14ac:dyDescent="0.3">
      <c r="B16" s="19" t="s">
        <v>58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 x14ac:dyDescent="0.3">
      <c r="B17" s="19" t="s">
        <v>56</v>
      </c>
      <c r="C17" s="20">
        <v>43578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s="19" t="s">
        <v>57</v>
      </c>
      <c r="C18" s="20">
        <v>43579</v>
      </c>
      <c r="D18" s="21">
        <v>0.41666666666666669</v>
      </c>
      <c r="E18" s="21">
        <v>0.54166666666666663</v>
      </c>
      <c r="F18" s="24">
        <f>(Tabelle34[[#This Row],[bis]]*24)-(Tabelle34[[#This Row],[von]]*24)</f>
        <v>3</v>
      </c>
    </row>
    <row r="19" spans="2:6" x14ac:dyDescent="0.3">
      <c r="B19" s="19" t="s">
        <v>57</v>
      </c>
      <c r="C19" s="20">
        <v>43581</v>
      </c>
      <c r="D19" s="21">
        <v>0.54166666666666663</v>
      </c>
      <c r="E19" s="21">
        <v>0.70833333333333337</v>
      </c>
      <c r="F19">
        <f>(Tabelle34[[#This Row],[bis]]*24)-(Tabelle34[[#This Row],[von]]*24)</f>
        <v>4</v>
      </c>
    </row>
    <row r="20" spans="2:6" x14ac:dyDescent="0.3">
      <c r="B20" s="23" t="s">
        <v>50</v>
      </c>
      <c r="C20" s="20">
        <v>43587</v>
      </c>
      <c r="D20" s="46">
        <v>0.5</v>
      </c>
      <c r="E20" s="46">
        <v>0.625</v>
      </c>
      <c r="F20" s="24">
        <f>(Tabelle35[[#This Row],[bis]]*24)-(Tabelle35[[#This Row],[von]]*24)</f>
        <v>2.5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19"/>
      <c r="C32" s="20"/>
      <c r="D32" s="21"/>
      <c r="E32" s="21"/>
      <c r="F32" s="24">
        <f>(Tabelle34[[#This Row],[bis]]*24)-(Tabelle34[[#This Row],[von]]*24)</f>
        <v>0</v>
      </c>
    </row>
    <row r="33" spans="2:6" x14ac:dyDescent="0.3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2:6" x14ac:dyDescent="0.3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7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7" x14ac:dyDescent="0.3"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1"/>
      <c r="E58" s="21"/>
      <c r="F58">
        <f>(Tabelle34[[#This Row],[bis]]*24)-(Tabelle34[[#This Row],[von]]*24)</f>
        <v>0</v>
      </c>
    </row>
    <row r="59" spans="1:7" s="12" customFormat="1" x14ac:dyDescent="0.3">
      <c r="A59" s="6"/>
      <c r="B59" s="23"/>
      <c r="C59" s="25"/>
      <c r="D59" s="21"/>
      <c r="E59" s="21"/>
      <c r="F59" s="24">
        <f>(Tabelle34[[#This Row],[bis]]*24)-(Tabelle34[[#This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7" s="12" customFormat="1" x14ac:dyDescent="0.3">
      <c r="A61" s="6"/>
      <c r="B61" s="23"/>
      <c r="C61" s="25"/>
      <c r="D61" s="26"/>
      <c r="E61" s="27"/>
      <c r="F61">
        <f>(Tabelle34[[#This Row],[bis]]*24)-(Tabelle34[[#This Row],[von]]*24)</f>
        <v>0</v>
      </c>
    </row>
    <row r="62" spans="1:7" s="12" customFormat="1" x14ac:dyDescent="0.3">
      <c r="A62" s="6"/>
      <c r="B62" s="23" t="s">
        <v>8</v>
      </c>
      <c r="C62" s="20"/>
      <c r="D62" s="21"/>
      <c r="E62" s="21"/>
      <c r="F62" s="24">
        <f>SUM(F8:F61)</f>
        <v>34.5</v>
      </c>
    </row>
    <row r="63" spans="1:7" s="12" customFormat="1" x14ac:dyDescent="0.3">
      <c r="A63" s="6"/>
      <c r="B63"/>
      <c r="C63"/>
      <c r="D63"/>
      <c r="F63"/>
      <c r="G63"/>
    </row>
    <row r="64" spans="1:7" s="12" customFormat="1" x14ac:dyDescent="0.3">
      <c r="A64" s="6"/>
      <c r="B64" s="6"/>
      <c r="C64" s="6"/>
      <c r="D64" s="6"/>
      <c r="F64"/>
      <c r="G64"/>
    </row>
    <row r="65" spans="1:7" s="12" customFormat="1" ht="18" x14ac:dyDescent="0.35">
      <c r="A65" s="6"/>
      <c r="B65" s="29"/>
      <c r="C65" s="6"/>
      <c r="D65" s="6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5.6" x14ac:dyDescent="0.3">
      <c r="A67" s="6"/>
      <c r="B67" s="30"/>
      <c r="C67" s="30"/>
      <c r="D67" s="31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33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34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x14ac:dyDescent="0.3">
      <c r="A109" s="6"/>
      <c r="B109" s="6"/>
      <c r="C109" s="6"/>
      <c r="D109" s="6"/>
      <c r="F109"/>
      <c r="G109"/>
    </row>
    <row r="110" spans="1:7" s="12" customFormat="1" ht="18" x14ac:dyDescent="0.35">
      <c r="A110" s="6"/>
      <c r="B110" s="29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5.6" x14ac:dyDescent="0.3">
      <c r="A112" s="6"/>
      <c r="B112" s="30"/>
      <c r="C112" s="30"/>
      <c r="D112" s="31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34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x14ac:dyDescent="0.3">
      <c r="A154" s="6"/>
      <c r="B154" s="6"/>
      <c r="C154" s="6"/>
      <c r="D154" s="6"/>
      <c r="F154"/>
      <c r="G154"/>
    </row>
    <row r="155" spans="1:7" s="12" customFormat="1" ht="18" x14ac:dyDescent="0.35">
      <c r="A155" s="6"/>
      <c r="B155" s="29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5.6" x14ac:dyDescent="0.3">
      <c r="A157" s="6"/>
      <c r="B157" s="30"/>
      <c r="C157" s="30"/>
      <c r="D157" s="31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34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x14ac:dyDescent="0.3">
      <c r="A199" s="6"/>
      <c r="B199" s="6"/>
      <c r="C199" s="6"/>
      <c r="D199" s="6"/>
      <c r="F199"/>
      <c r="G199"/>
    </row>
    <row r="200" spans="1:7" s="12" customFormat="1" ht="18" x14ac:dyDescent="0.35">
      <c r="A200" s="6"/>
      <c r="B200" s="29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5.6" x14ac:dyDescent="0.3">
      <c r="A202" s="6"/>
      <c r="B202" s="30"/>
      <c r="C202" s="30"/>
      <c r="D202" s="31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  <row r="237" spans="1:7" x14ac:dyDescent="0.3">
      <c r="B237" s="6"/>
      <c r="C237" s="6"/>
      <c r="D237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6"/>
  <sheetViews>
    <sheetView topLeftCell="A5" workbookViewId="0">
      <selection activeCell="D19" sqref="D19:E19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 x14ac:dyDescent="0.3">
      <c r="B14" t="s">
        <v>41</v>
      </c>
      <c r="C14" s="20">
        <v>43557</v>
      </c>
      <c r="D14" s="21">
        <v>0.60416666666666663</v>
      </c>
      <c r="E14" s="21">
        <v>0.64583333333333337</v>
      </c>
      <c r="F14">
        <f>(Tabelle37[[#This Row],[bis]]*24)-(Tabelle37[[#This Row],[von]]*24)</f>
        <v>1</v>
      </c>
    </row>
    <row r="15" spans="1:6" x14ac:dyDescent="0.3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 x14ac:dyDescent="0.3">
      <c r="B16" s="19" t="s">
        <v>56</v>
      </c>
      <c r="C16" s="20">
        <v>43578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s="19" t="s">
        <v>57</v>
      </c>
      <c r="C17" s="20">
        <v>43579</v>
      </c>
      <c r="D17" s="21">
        <v>0.41666666666666669</v>
      </c>
      <c r="E17" s="21">
        <v>0.54166666666666663</v>
      </c>
      <c r="F17">
        <f>(Tabelle37[[#This Row],[bis]]*24)-(Tabelle37[[#This Row],[von]]*24)</f>
        <v>3</v>
      </c>
    </row>
    <row r="18" spans="2:6" x14ac:dyDescent="0.3">
      <c r="B18" s="19" t="s">
        <v>57</v>
      </c>
      <c r="C18" s="20">
        <v>43581</v>
      </c>
      <c r="D18" s="21">
        <v>0.54166666666666663</v>
      </c>
      <c r="E18" s="21">
        <v>0.70833333333333337</v>
      </c>
      <c r="F18">
        <f>(Tabelle37[[#This Row],[bis]]*24)-(Tabelle37[[#This Row],[von]]*24)</f>
        <v>4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1"/>
      <c r="E51" s="21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5"/>
      <c r="D54" s="26"/>
      <c r="E54" s="27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">
      <c r="A61" s="6"/>
      <c r="B61" s="39" t="s">
        <v>8</v>
      </c>
      <c r="C61" s="28"/>
      <c r="D61" s="28"/>
      <c r="E61" s="28"/>
      <c r="F61">
        <f>SUM(F8:F60)</f>
        <v>33.5</v>
      </c>
    </row>
    <row r="62" spans="1:7" s="12" customFormat="1" x14ac:dyDescent="0.3">
      <c r="A62" s="6"/>
      <c r="B62"/>
      <c r="C62"/>
      <c r="D62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8" x14ac:dyDescent="0.35">
      <c r="A64" s="6"/>
      <c r="B64" s="29"/>
      <c r="C64" s="6"/>
      <c r="D64" s="6"/>
      <c r="F64"/>
      <c r="G64"/>
    </row>
    <row r="65" spans="1:7" s="12" customFormat="1" x14ac:dyDescent="0.3">
      <c r="A65" s="6"/>
      <c r="B65" s="6"/>
      <c r="C65" s="6"/>
      <c r="D65" s="6"/>
      <c r="F65"/>
      <c r="G65"/>
    </row>
    <row r="66" spans="1:7" s="12" customFormat="1" ht="15.6" x14ac:dyDescent="0.3">
      <c r="A66" s="6"/>
      <c r="B66" s="30"/>
      <c r="C66" s="30"/>
      <c r="D66" s="31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33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34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8" x14ac:dyDescent="0.35">
      <c r="A109" s="6"/>
      <c r="B109" s="29"/>
      <c r="C109" s="6"/>
      <c r="D109" s="6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ht="15.6" x14ac:dyDescent="0.3">
      <c r="A111" s="6"/>
      <c r="B111" s="30"/>
      <c r="C111" s="30"/>
      <c r="D111" s="31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34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8" x14ac:dyDescent="0.35">
      <c r="A154" s="6"/>
      <c r="B154" s="29"/>
      <c r="C154" s="6"/>
      <c r="D154" s="6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ht="15.6" x14ac:dyDescent="0.3">
      <c r="A156" s="6"/>
      <c r="B156" s="30"/>
      <c r="C156" s="30"/>
      <c r="D156" s="31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34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8" x14ac:dyDescent="0.35">
      <c r="A199" s="6"/>
      <c r="B199" s="29"/>
      <c r="C199" s="6"/>
      <c r="D199" s="6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ht="15.6" x14ac:dyDescent="0.3">
      <c r="A201" s="6"/>
      <c r="B201" s="30"/>
      <c r="C201" s="30"/>
      <c r="D201" s="31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x14ac:dyDescent="0.3">
      <c r="A227" s="6"/>
      <c r="B227" s="6"/>
      <c r="C227" s="6"/>
      <c r="D227" s="32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zoomScale="50" workbookViewId="0">
      <selection activeCell="M27" sqref="M2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64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61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62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63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67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66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45.5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2019-05-08T09:32:09Z</dcterms:modified>
</cp:coreProperties>
</file>