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800460\Desktop\School-Y2-\Business\ProjectManagement\"/>
    </mc:Choice>
  </mc:AlternateContent>
  <xr:revisionPtr revIDLastSave="0" documentId="13_ncr:1_{ABF69D7F-8951-45D7-8DDC-430ED07CD344}" xr6:coauthVersionLast="45" xr6:coauthVersionMax="45" xr10:uidLastSave="{00000000-0000-0000-0000-000000000000}"/>
  <bookViews>
    <workbookView xWindow="735" yWindow="735" windowWidth="21600" windowHeight="11385" xr2:uid="{00000000-000D-0000-FFFF-FFFF00000000}"/>
  </bookViews>
  <sheets>
    <sheet name="Blad1" sheetId="1" r:id="rId1"/>
    <sheet name="Blad2" sheetId="2" r:id="rId2"/>
    <sheet name="Blad3" sheetId="3" r:id="rId3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4" i="1" l="1"/>
  <c r="C44" i="1"/>
  <c r="D44" i="1"/>
  <c r="E44" i="1"/>
  <c r="F44" i="1"/>
  <c r="B53" i="1"/>
  <c r="A47" i="1"/>
  <c r="D50" i="1"/>
  <c r="C50" i="1"/>
  <c r="B52" i="1"/>
  <c r="C17" i="1" l="1"/>
  <c r="C23" i="1" s="1"/>
  <c r="D17" i="1"/>
  <c r="E17" i="1"/>
  <c r="F17" i="1"/>
  <c r="B17" i="1"/>
  <c r="B23" i="1" s="1"/>
  <c r="C27" i="1"/>
  <c r="D27" i="1"/>
  <c r="E27" i="1"/>
  <c r="F27" i="1"/>
  <c r="B27" i="1"/>
  <c r="B36" i="1"/>
  <c r="B5" i="1"/>
  <c r="B4" i="1"/>
  <c r="B14" i="1" s="1"/>
  <c r="C36" i="1"/>
  <c r="D36" i="1"/>
  <c r="E36" i="1"/>
  <c r="F36" i="1"/>
  <c r="D23" i="1"/>
  <c r="E23" i="1"/>
  <c r="F23" i="1"/>
  <c r="B43" i="1" l="1"/>
  <c r="C43" i="1"/>
  <c r="D43" i="1"/>
  <c r="E43" i="1"/>
  <c r="F43" i="1"/>
  <c r="F38" i="1"/>
  <c r="F47" i="1" s="1"/>
  <c r="D38" i="1" l="1"/>
  <c r="D47" i="1" s="1"/>
  <c r="B38" i="1"/>
  <c r="B47" i="1" s="1"/>
  <c r="B48" i="1" s="1"/>
  <c r="C38" i="1"/>
  <c r="C47" i="1" s="1"/>
  <c r="E38" i="1"/>
  <c r="E47" i="1" s="1"/>
  <c r="C48" i="1" l="1"/>
  <c r="D48" i="1" s="1"/>
  <c r="E48" i="1" s="1"/>
  <c r="F48" i="1" s="1"/>
</calcChain>
</file>

<file path=xl/sharedStrings.xml><?xml version="1.0" encoding="utf-8"?>
<sst xmlns="http://schemas.openxmlformats.org/spreadsheetml/2006/main" count="26" uniqueCount="26">
  <si>
    <t>PROJECTCALCULATIEFORMULIER</t>
  </si>
  <si>
    <t>EENMALIGE KOSTEN</t>
  </si>
  <si>
    <t>TOTAAL EENMALIGE KOSTEN</t>
  </si>
  <si>
    <t>EXPLOITATIE OUDE SYSTEEM</t>
  </si>
  <si>
    <t>TOTALE WERKINGSKOSTEN OS</t>
  </si>
  <si>
    <t>EXPLOITATIE NIEUWE SYSTEEM</t>
  </si>
  <si>
    <t>TOTALE WERKINGKOSTEN  NS</t>
  </si>
  <si>
    <t>TOTALE  BESPARINGEN</t>
  </si>
  <si>
    <t>ANDERE  OPBRENGSTEN</t>
  </si>
  <si>
    <t>TOTAAL  ANDERE OPBRENGSTEN</t>
  </si>
  <si>
    <t>TOTAAL  OPBRENGSTEN</t>
  </si>
  <si>
    <t>Actualiseren van de opbrengsten</t>
  </si>
  <si>
    <t>Gecum. NCW</t>
  </si>
  <si>
    <t>totale kosten detailontwerp</t>
  </si>
  <si>
    <t>definitiestudie en basisontwerp</t>
  </si>
  <si>
    <t>totale kosten programmering/implementatie</t>
  </si>
  <si>
    <t>terminal</t>
  </si>
  <si>
    <t>modem</t>
  </si>
  <si>
    <t>Personeel</t>
  </si>
  <si>
    <t>onderhoudskosten</t>
  </si>
  <si>
    <t>Bijkomende arbeidskosten</t>
  </si>
  <si>
    <t>terugverdientijd</t>
  </si>
  <si>
    <t>netto contante waarde</t>
  </si>
  <si>
    <t>IRR/IR</t>
  </si>
  <si>
    <t>1 jaar</t>
  </si>
  <si>
    <t>292,70 dagen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</si>
</sst>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color rgb="FF222222"/>
      <name val="Arial"/>
      <family val="2"/>
    </font>
    <font>
      <sz val="11"/>
      <color rgb="FF9C5700"/>
      <name val="Calibri"/>
      <family val="2"/>
      <scheme val="minor"/>
    </font>
    <font>
      <sz val="10"/>
      <name val="Arial"/>
    </font>
    <font>
      <sz val="10"/>
      <color rgb="FFFF0000"/>
      <name val="Arial"/>
      <family val="2"/>
    </font>
    <font>
      <sz val="10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9" fontId="5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15" fontId="3" fillId="3" borderId="0" xfId="0" applyNumberFormat="1" applyFont="1" applyFill="1"/>
    <xf numFmtId="0" fontId="4" fillId="2" borderId="0" xfId="1"/>
    <xf numFmtId="0" fontId="4" fillId="2" borderId="0" xfId="1" applyAlignment="1">
      <alignment horizontal="center"/>
    </xf>
    <xf numFmtId="9" fontId="0" fillId="0" borderId="0" xfId="0" applyNumberFormat="1"/>
    <xf numFmtId="9" fontId="1" fillId="0" borderId="0" xfId="2" applyFont="1"/>
    <xf numFmtId="9" fontId="2" fillId="0" borderId="0" xfId="0" applyNumberFormat="1" applyFont="1"/>
    <xf numFmtId="0" fontId="6" fillId="0" borderId="0" xfId="0" applyFont="1"/>
    <xf numFmtId="0" fontId="7" fillId="0" borderId="0" xfId="0" applyFont="1"/>
    <xf numFmtId="10" fontId="0" fillId="0" borderId="0" xfId="0" applyNumberFormat="1"/>
  </cellXfs>
  <cellStyles count="3">
    <cellStyle name="Neutraal" xfId="1" builtinId="28"/>
    <cellStyle name="Procent" xfId="2" builtinId="5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"/>
  <sheetViews>
    <sheetView tabSelected="1" zoomScale="130" zoomScaleNormal="130" workbookViewId="0">
      <pane ySplit="1" topLeftCell="A33" activePane="bottomLeft" state="frozen"/>
      <selection pane="bottomLeft" activeCell="B54" sqref="B54"/>
    </sheetView>
  </sheetViews>
  <sheetFormatPr defaultRowHeight="12.75" x14ac:dyDescent="0.2"/>
  <cols>
    <col min="1" max="1" width="37.5703125" style="3" bestFit="1" customWidth="1"/>
    <col min="2" max="6" width="12.7109375" style="3" customWidth="1"/>
    <col min="7" max="7" width="9.140625" style="3"/>
    <col min="8" max="8" width="16.42578125" style="3" bestFit="1" customWidth="1"/>
    <col min="9" max="9" width="10.140625" style="3" bestFit="1" customWidth="1"/>
    <col min="10" max="16384" width="9.140625" style="3"/>
  </cols>
  <sheetData>
    <row r="1" spans="1:6" ht="18" customHeight="1" x14ac:dyDescent="0.25">
      <c r="A1" s="5" t="s">
        <v>0</v>
      </c>
      <c r="B1" s="6">
        <v>2020</v>
      </c>
      <c r="C1" s="6">
        <v>2021</v>
      </c>
      <c r="D1" s="6">
        <v>2022</v>
      </c>
      <c r="E1" s="6">
        <v>2023</v>
      </c>
      <c r="F1" s="6">
        <v>2024</v>
      </c>
    </row>
    <row r="2" spans="1:6" ht="18" customHeight="1" x14ac:dyDescent="0.2">
      <c r="A2" s="1" t="s">
        <v>1</v>
      </c>
      <c r="B2"/>
      <c r="C2"/>
      <c r="D2"/>
      <c r="E2"/>
      <c r="F2"/>
    </row>
    <row r="3" spans="1:6" ht="18" customHeight="1" x14ac:dyDescent="0.2">
      <c r="A3" s="2" t="s">
        <v>14</v>
      </c>
      <c r="B3">
        <v>7000</v>
      </c>
      <c r="C3"/>
      <c r="D3"/>
      <c r="E3"/>
      <c r="F3"/>
    </row>
    <row r="4" spans="1:6" ht="18" customHeight="1" x14ac:dyDescent="0.2">
      <c r="A4" s="2" t="s">
        <v>13</v>
      </c>
      <c r="B4">
        <f>625+4000+625+1000+500+750</f>
        <v>7500</v>
      </c>
      <c r="C4"/>
      <c r="D4"/>
      <c r="E4"/>
      <c r="F4"/>
    </row>
    <row r="5" spans="1:6" ht="18" customHeight="1" x14ac:dyDescent="0.2">
      <c r="A5" s="2" t="s">
        <v>15</v>
      </c>
      <c r="B5">
        <f>500+4000+625+1000+1000+750</f>
        <v>7875</v>
      </c>
      <c r="C5"/>
      <c r="D5"/>
      <c r="E5"/>
      <c r="F5"/>
    </row>
    <row r="6" spans="1:6" ht="18" customHeight="1" x14ac:dyDescent="0.2">
      <c r="A6" s="2" t="s">
        <v>16</v>
      </c>
      <c r="B6">
        <v>750</v>
      </c>
      <c r="C6"/>
      <c r="D6"/>
      <c r="E6"/>
      <c r="F6"/>
    </row>
    <row r="7" spans="1:6" ht="18" customHeight="1" x14ac:dyDescent="0.2">
      <c r="A7" s="2" t="s">
        <v>17</v>
      </c>
      <c r="B7">
        <v>312</v>
      </c>
      <c r="C7"/>
      <c r="D7"/>
      <c r="E7"/>
      <c r="F7"/>
    </row>
    <row r="8" spans="1:6" ht="18" customHeight="1" x14ac:dyDescent="0.2">
      <c r="A8" s="2"/>
      <c r="B8"/>
      <c r="C8"/>
      <c r="D8"/>
      <c r="E8"/>
      <c r="F8"/>
    </row>
    <row r="9" spans="1:6" ht="18" customHeight="1" x14ac:dyDescent="0.2">
      <c r="A9" s="2"/>
      <c r="B9"/>
      <c r="C9"/>
      <c r="D9"/>
      <c r="E9"/>
      <c r="F9"/>
    </row>
    <row r="10" spans="1:6" ht="18" customHeight="1" x14ac:dyDescent="0.2">
      <c r="A10" s="2"/>
      <c r="B10"/>
      <c r="C10"/>
      <c r="D10"/>
      <c r="E10"/>
      <c r="F10"/>
    </row>
    <row r="11" spans="1:6" ht="18" customHeight="1" x14ac:dyDescent="0.2">
      <c r="A11" s="2"/>
      <c r="B11"/>
      <c r="C11"/>
      <c r="D11"/>
      <c r="E11"/>
      <c r="F11"/>
    </row>
    <row r="12" spans="1:6" ht="18" customHeight="1" x14ac:dyDescent="0.2">
      <c r="A12" s="2"/>
      <c r="B12"/>
      <c r="C12"/>
      <c r="D12"/>
      <c r="E12"/>
      <c r="F12"/>
    </row>
    <row r="13" spans="1:6" ht="18" customHeight="1" x14ac:dyDescent="0.2">
      <c r="A13" s="8">
        <v>0.08</v>
      </c>
      <c r="B13"/>
      <c r="C13"/>
      <c r="D13"/>
      <c r="E13"/>
      <c r="F13"/>
    </row>
    <row r="14" spans="1:6" ht="18" customHeight="1" x14ac:dyDescent="0.2">
      <c r="A14" s="1" t="s">
        <v>2</v>
      </c>
      <c r="B14">
        <f>SUM(B3:B13)</f>
        <v>23437</v>
      </c>
      <c r="C14"/>
      <c r="D14"/>
      <c r="E14"/>
      <c r="F14"/>
    </row>
    <row r="15" spans="1:6" ht="18" customHeight="1" x14ac:dyDescent="0.2"/>
    <row r="16" spans="1:6" ht="18" customHeight="1" x14ac:dyDescent="0.2">
      <c r="A16" s="1" t="s">
        <v>3</v>
      </c>
      <c r="B16"/>
      <c r="C16"/>
      <c r="D16"/>
      <c r="E16"/>
      <c r="F16"/>
    </row>
    <row r="17" spans="1:6" ht="18" customHeight="1" x14ac:dyDescent="0.2">
      <c r="A17" s="2" t="s">
        <v>18</v>
      </c>
      <c r="B17" s="2">
        <f>100*52*3</f>
        <v>15600</v>
      </c>
      <c r="C17" s="2">
        <f t="shared" ref="C17:F17" si="0">100*52*3</f>
        <v>15600</v>
      </c>
      <c r="D17" s="2">
        <f t="shared" si="0"/>
        <v>15600</v>
      </c>
      <c r="E17" s="2">
        <f t="shared" si="0"/>
        <v>15600</v>
      </c>
      <c r="F17" s="2">
        <f t="shared" si="0"/>
        <v>15600</v>
      </c>
    </row>
    <row r="18" spans="1:6" ht="18" customHeight="1" x14ac:dyDescent="0.2">
      <c r="A18" s="1"/>
      <c r="B18"/>
      <c r="C18"/>
      <c r="D18"/>
      <c r="E18"/>
      <c r="F18"/>
    </row>
    <row r="19" spans="1:6" ht="18" customHeight="1" x14ac:dyDescent="0.2">
      <c r="A19" s="1"/>
      <c r="B19"/>
      <c r="C19"/>
      <c r="D19"/>
      <c r="E19"/>
      <c r="F19"/>
    </row>
    <row r="20" spans="1:6" ht="18" customHeight="1" x14ac:dyDescent="0.2">
      <c r="A20" s="2"/>
      <c r="B20"/>
      <c r="C20"/>
      <c r="D20"/>
      <c r="E20"/>
      <c r="F20"/>
    </row>
    <row r="21" spans="1:6" ht="18" customHeight="1" x14ac:dyDescent="0.2">
      <c r="A21" s="2"/>
      <c r="B21"/>
      <c r="C21"/>
      <c r="D21"/>
      <c r="E21"/>
      <c r="F21"/>
    </row>
    <row r="22" spans="1:6" ht="18" customHeight="1" x14ac:dyDescent="0.2">
      <c r="A22"/>
      <c r="B22"/>
      <c r="C22"/>
      <c r="D22"/>
      <c r="E22"/>
      <c r="F22"/>
    </row>
    <row r="23" spans="1:6" ht="18" customHeight="1" x14ac:dyDescent="0.2">
      <c r="A23" s="1" t="s">
        <v>4</v>
      </c>
      <c r="B23">
        <f>SUM(B17:B22)</f>
        <v>15600</v>
      </c>
      <c r="C23">
        <f t="shared" ref="C23:F23" si="1">SUM(C17:C22)</f>
        <v>15600</v>
      </c>
      <c r="D23">
        <f t="shared" si="1"/>
        <v>15600</v>
      </c>
      <c r="E23">
        <f t="shared" si="1"/>
        <v>15600</v>
      </c>
      <c r="F23">
        <f t="shared" si="1"/>
        <v>15600</v>
      </c>
    </row>
    <row r="24" spans="1:6" ht="18" customHeight="1" x14ac:dyDescent="0.2"/>
    <row r="25" spans="1:6" ht="18" customHeight="1" x14ac:dyDescent="0.2">
      <c r="A25" s="1" t="s">
        <v>5</v>
      </c>
      <c r="B25"/>
      <c r="C25"/>
      <c r="D25"/>
      <c r="E25"/>
      <c r="F25"/>
    </row>
    <row r="26" spans="1:6" ht="18" customHeight="1" x14ac:dyDescent="0.2">
      <c r="A26" s="2" t="s">
        <v>19</v>
      </c>
      <c r="B26">
        <v>1250</v>
      </c>
      <c r="C26">
        <v>1250</v>
      </c>
      <c r="D26">
        <v>1250</v>
      </c>
      <c r="E26">
        <v>1250</v>
      </c>
      <c r="F26">
        <v>1250</v>
      </c>
    </row>
    <row r="27" spans="1:6" ht="18" customHeight="1" x14ac:dyDescent="0.2">
      <c r="A27" s="2" t="s">
        <v>20</v>
      </c>
      <c r="B27">
        <f>75*12</f>
        <v>900</v>
      </c>
      <c r="C27">
        <f t="shared" ref="C27:F27" si="2">75*12</f>
        <v>900</v>
      </c>
      <c r="D27">
        <f t="shared" si="2"/>
        <v>900</v>
      </c>
      <c r="E27">
        <f t="shared" si="2"/>
        <v>900</v>
      </c>
      <c r="F27">
        <f t="shared" si="2"/>
        <v>900</v>
      </c>
    </row>
    <row r="28" spans="1:6" ht="18" customHeight="1" x14ac:dyDescent="0.2">
      <c r="A28" s="1"/>
      <c r="B28"/>
      <c r="C28"/>
      <c r="D28"/>
      <c r="E28"/>
      <c r="F28"/>
    </row>
    <row r="29" spans="1:6" ht="18" customHeight="1" x14ac:dyDescent="0.2">
      <c r="A29" s="1"/>
      <c r="B29"/>
      <c r="C29"/>
      <c r="D29"/>
      <c r="E29"/>
      <c r="F29"/>
    </row>
    <row r="30" spans="1:6" ht="18" customHeight="1" x14ac:dyDescent="0.2">
      <c r="A30" s="1"/>
      <c r="B30"/>
      <c r="C30"/>
      <c r="D30"/>
      <c r="E30"/>
      <c r="F30"/>
    </row>
    <row r="31" spans="1:6" ht="18" customHeight="1" x14ac:dyDescent="0.2">
      <c r="A31" s="2"/>
      <c r="B31"/>
      <c r="C31"/>
      <c r="D31"/>
      <c r="E31"/>
      <c r="F31"/>
    </row>
    <row r="32" spans="1:6" ht="18" customHeight="1" x14ac:dyDescent="0.2">
      <c r="A32" s="2"/>
      <c r="B32"/>
      <c r="C32"/>
      <c r="D32"/>
      <c r="E32"/>
      <c r="F32"/>
    </row>
    <row r="33" spans="1:6" ht="18" customHeight="1" x14ac:dyDescent="0.2">
      <c r="A33" s="2"/>
      <c r="B33"/>
      <c r="C33"/>
      <c r="D33"/>
      <c r="E33"/>
      <c r="F33"/>
    </row>
    <row r="34" spans="1:6" ht="18" customHeight="1" x14ac:dyDescent="0.2">
      <c r="A34" s="2"/>
      <c r="B34"/>
      <c r="C34"/>
      <c r="D34"/>
      <c r="E34"/>
      <c r="F34"/>
    </row>
    <row r="35" spans="1:6" ht="18" customHeight="1" x14ac:dyDescent="0.2">
      <c r="A35" s="2"/>
      <c r="B35"/>
      <c r="C35"/>
      <c r="D35"/>
      <c r="E35"/>
      <c r="F35"/>
    </row>
    <row r="36" spans="1:6" ht="18" customHeight="1" x14ac:dyDescent="0.2">
      <c r="A36" s="1" t="s">
        <v>6</v>
      </c>
      <c r="B36">
        <f>SUM(B26:B35)</f>
        <v>2150</v>
      </c>
      <c r="C36">
        <f t="shared" ref="C36:F36" si="3">SUM(C26:C35)</f>
        <v>2150</v>
      </c>
      <c r="D36">
        <f t="shared" si="3"/>
        <v>2150</v>
      </c>
      <c r="E36">
        <f t="shared" si="3"/>
        <v>2150</v>
      </c>
      <c r="F36">
        <f t="shared" si="3"/>
        <v>2150</v>
      </c>
    </row>
    <row r="37" spans="1:6" ht="18" customHeight="1" x14ac:dyDescent="0.2"/>
    <row r="38" spans="1:6" ht="18" customHeight="1" x14ac:dyDescent="0.2">
      <c r="A38" s="1" t="s">
        <v>7</v>
      </c>
      <c r="B38">
        <f>B23-B36</f>
        <v>13450</v>
      </c>
      <c r="C38">
        <f>C23-C36</f>
        <v>13450</v>
      </c>
      <c r="D38">
        <f>D23-D36</f>
        <v>13450</v>
      </c>
      <c r="E38">
        <f>E23-E36</f>
        <v>13450</v>
      </c>
      <c r="F38">
        <f>F23-F36</f>
        <v>13450</v>
      </c>
    </row>
    <row r="39" spans="1:6" ht="18" customHeight="1" x14ac:dyDescent="0.2"/>
    <row r="40" spans="1:6" ht="18" customHeight="1" x14ac:dyDescent="0.2">
      <c r="A40" s="1" t="s">
        <v>8</v>
      </c>
      <c r="B40"/>
      <c r="C40"/>
      <c r="D40"/>
      <c r="E40"/>
      <c r="F40"/>
    </row>
    <row r="41" spans="1:6" ht="18" customHeight="1" x14ac:dyDescent="0.2">
      <c r="A41" s="2"/>
      <c r="B41"/>
      <c r="C41"/>
      <c r="D41"/>
      <c r="E41"/>
      <c r="F41"/>
    </row>
    <row r="42" spans="1:6" ht="18" customHeight="1" x14ac:dyDescent="0.2">
      <c r="A42" s="2"/>
      <c r="B42"/>
      <c r="C42"/>
      <c r="D42"/>
      <c r="E42"/>
      <c r="F42"/>
    </row>
    <row r="43" spans="1:6" ht="18" customHeight="1" x14ac:dyDescent="0.2">
      <c r="A43" s="1" t="s">
        <v>9</v>
      </c>
      <c r="B43">
        <f>SUM(B41:B42)</f>
        <v>0</v>
      </c>
      <c r="C43">
        <f>SUM(C41:C42)</f>
        <v>0</v>
      </c>
      <c r="D43">
        <f>SUM(D41:D42)</f>
        <v>0</v>
      </c>
      <c r="E43">
        <f>SUM(E41:E42)</f>
        <v>0</v>
      </c>
      <c r="F43">
        <f>SUM(F41:F42)</f>
        <v>0</v>
      </c>
    </row>
    <row r="44" spans="1:6" ht="18" customHeight="1" x14ac:dyDescent="0.2">
      <c r="A44" s="1" t="s">
        <v>10</v>
      </c>
      <c r="B44">
        <f>B38+B43</f>
        <v>13450</v>
      </c>
      <c r="C44">
        <f>C38+C43</f>
        <v>13450</v>
      </c>
      <c r="D44">
        <f>D38+D43</f>
        <v>13450</v>
      </c>
      <c r="E44">
        <f>E38+E43</f>
        <v>13450</v>
      </c>
      <c r="F44">
        <f>F38+F43</f>
        <v>13450</v>
      </c>
    </row>
    <row r="45" spans="1:6" ht="18" customHeight="1" x14ac:dyDescent="0.2"/>
    <row r="46" spans="1:6" ht="18" customHeight="1" x14ac:dyDescent="0.2">
      <c r="A46" s="1" t="s">
        <v>11</v>
      </c>
      <c r="B46"/>
      <c r="C46"/>
      <c r="D46"/>
      <c r="E46"/>
      <c r="F46"/>
    </row>
    <row r="47" spans="1:6" ht="18" customHeight="1" x14ac:dyDescent="0.2">
      <c r="A47" s="1">
        <f>-B14</f>
        <v>-23437</v>
      </c>
      <c r="B47">
        <f>B44/(1+$A$13)^0</f>
        <v>13450</v>
      </c>
      <c r="C47">
        <f>C44/(1+$A$13)^1</f>
        <v>12453.703703703703</v>
      </c>
      <c r="D47">
        <f>D44/(1+$A$13)^2</f>
        <v>11531.207133058984</v>
      </c>
      <c r="E47">
        <f>E44/(1+$A$13)^3</f>
        <v>10677.04364172128</v>
      </c>
      <c r="F47">
        <f>F44/(1+$A$13)^4</f>
        <v>9886.1515201122966</v>
      </c>
    </row>
    <row r="48" spans="1:6" ht="18" customHeight="1" x14ac:dyDescent="0.2">
      <c r="A48" s="1" t="s">
        <v>12</v>
      </c>
      <c r="B48" s="10">
        <f>A47+B47</f>
        <v>-9987</v>
      </c>
      <c r="C48" s="11">
        <f>B48+C47</f>
        <v>2466.7037037037026</v>
      </c>
      <c r="D48" s="11">
        <f>C48+D47</f>
        <v>13997.910836762687</v>
      </c>
      <c r="E48" s="11">
        <f>D48+E47</f>
        <v>24674.954478483967</v>
      </c>
      <c r="F48" s="11">
        <f>E48+F47</f>
        <v>34561.105998596264</v>
      </c>
    </row>
    <row r="49" spans="1:8" x14ac:dyDescent="0.2">
      <c r="A49"/>
      <c r="B49"/>
      <c r="C49"/>
      <c r="D49"/>
      <c r="E49"/>
      <c r="F49"/>
    </row>
    <row r="50" spans="1:8" x14ac:dyDescent="0.2">
      <c r="A50" s="2" t="s">
        <v>21</v>
      </c>
      <c r="B50" s="2" t="s">
        <v>24</v>
      </c>
      <c r="C50">
        <f>B48/C47</f>
        <v>-0.8019301115241636</v>
      </c>
      <c r="D50">
        <f>C50*365</f>
        <v>-292.70449070631969</v>
      </c>
      <c r="E50"/>
      <c r="F50"/>
    </row>
    <row r="51" spans="1:8" x14ac:dyDescent="0.2">
      <c r="A51"/>
      <c r="B51"/>
      <c r="C51" s="12">
        <v>0.80189999999999995</v>
      </c>
      <c r="D51" s="2" t="s">
        <v>25</v>
      </c>
      <c r="E51"/>
      <c r="F51"/>
    </row>
    <row r="52" spans="1:8" x14ac:dyDescent="0.2">
      <c r="A52" s="9" t="s">
        <v>22</v>
      </c>
      <c r="B52">
        <f>F48</f>
        <v>34561.105998596264</v>
      </c>
      <c r="C52"/>
      <c r="D52"/>
      <c r="E52"/>
      <c r="F52"/>
    </row>
    <row r="53" spans="1:8" ht="15" x14ac:dyDescent="0.25">
      <c r="A53" s="2" t="s">
        <v>23</v>
      </c>
      <c r="B53" s="7">
        <f>IRR(A55:F55)</f>
        <v>0.49773260215388371</v>
      </c>
      <c r="C53"/>
      <c r="D53" s="2"/>
      <c r="E53"/>
      <c r="F53"/>
      <c r="H53" s="4"/>
    </row>
    <row r="54" spans="1:8" ht="15" x14ac:dyDescent="0.25">
      <c r="A54" s="2"/>
      <c r="B54"/>
      <c r="C54"/>
      <c r="D54" s="2"/>
      <c r="E54"/>
      <c r="F54"/>
      <c r="H54" s="4"/>
    </row>
    <row r="55" spans="1:8" x14ac:dyDescent="0.2">
      <c r="A55" s="3">
        <v>-23437</v>
      </c>
      <c r="B55" s="3">
        <v>13450</v>
      </c>
      <c r="C55" s="3">
        <v>13450</v>
      </c>
      <c r="D55" s="3">
        <v>13450</v>
      </c>
      <c r="E55" s="3">
        <v>13450</v>
      </c>
      <c r="F55" s="3">
        <v>13450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PHL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PHL</dc:creator>
  <cp:lastModifiedBy>Milosz Boghe</cp:lastModifiedBy>
  <dcterms:created xsi:type="dcterms:W3CDTF">2004-11-17T07:52:36Z</dcterms:created>
  <dcterms:modified xsi:type="dcterms:W3CDTF">2019-11-12T15:13:40Z</dcterms:modified>
</cp:coreProperties>
</file>