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00460\Desktop\School-Y2-\Business\ProjectManagement\"/>
    </mc:Choice>
  </mc:AlternateContent>
  <xr:revisionPtr revIDLastSave="0" documentId="13_ncr:1_{B3E84077-D144-405F-AC27-886D4944FAE6}" xr6:coauthVersionLast="45" xr6:coauthVersionMax="45" xr10:uidLastSave="{00000000-0000-0000-0000-000000000000}"/>
  <bookViews>
    <workbookView xWindow="7200" yWindow="2940" windowWidth="21600" windowHeight="11385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C55" i="1"/>
  <c r="D55" i="1"/>
  <c r="E55" i="1"/>
  <c r="F55" i="1"/>
  <c r="B55" i="1"/>
  <c r="A55" i="1"/>
  <c r="C14" i="1"/>
  <c r="D14" i="1"/>
  <c r="E14" i="1"/>
  <c r="F14" i="1"/>
  <c r="C23" i="1"/>
  <c r="D23" i="1"/>
  <c r="E23" i="1"/>
  <c r="F23" i="1"/>
  <c r="B23" i="1"/>
  <c r="B36" i="1" l="1"/>
  <c r="B14" i="1"/>
  <c r="A47" i="1" s="1"/>
  <c r="C36" i="1"/>
  <c r="D36" i="1"/>
  <c r="E36" i="1"/>
  <c r="F36" i="1"/>
  <c r="B43" i="1" l="1"/>
  <c r="C43" i="1"/>
  <c r="D43" i="1"/>
  <c r="E43" i="1"/>
  <c r="F43" i="1"/>
  <c r="F38" i="1"/>
  <c r="F44" i="1" l="1"/>
  <c r="F47" i="1" s="1"/>
  <c r="D38" i="1"/>
  <c r="B38" i="1"/>
  <c r="C38" i="1"/>
  <c r="E38" i="1"/>
  <c r="C44" i="1" l="1"/>
  <c r="C47" i="1" s="1"/>
  <c r="E44" i="1"/>
  <c r="E47" i="1" s="1"/>
  <c r="B44" i="1"/>
  <c r="B47" i="1" s="1"/>
  <c r="B48" i="1" s="1"/>
  <c r="D44" i="1"/>
  <c r="D47" i="1" s="1"/>
  <c r="C50" i="1" l="1"/>
  <c r="D50" i="1" s="1"/>
  <c r="C48" i="1"/>
  <c r="D48" i="1" s="1"/>
  <c r="E48" i="1" s="1"/>
  <c r="F48" i="1" s="1"/>
  <c r="B52" i="1" s="1"/>
</calcChain>
</file>

<file path=xl/sharedStrings.xml><?xml version="1.0" encoding="utf-8"?>
<sst xmlns="http://schemas.openxmlformats.org/spreadsheetml/2006/main" count="24" uniqueCount="24">
  <si>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</si>
  <si>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</si>
  <si>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</si>
  <si>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</si>
  <si>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</si>
  <si>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</si>
  <si>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</si>
  <si>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</si>
  <si>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</si>
  <si>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</si>
  <si>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</si>
  <si>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</si>
  <si>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</si>
  <si>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terugverdientijd</t>
  </si>
  <si>
    <t>netto contante waarde</t>
  </si>
  <si>
    <t>IRR/IR</t>
  </si>
  <si>
    <t>Systeemanalyse en -ontwikkeling</t>
  </si>
  <si>
    <t>aankoopprijs hardware</t>
  </si>
  <si>
    <t>aankoopprijs software</t>
  </si>
  <si>
    <t>Brutoloonkosten</t>
  </si>
  <si>
    <t>onderhoud hardware en software</t>
  </si>
  <si>
    <t>Datatransmissiekosten</t>
  </si>
  <si>
    <t>subsidies</t>
  </si>
  <si>
    <t>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</si>
</sst>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9" fontId="2" fillId="0" borderId="0" xfId="0" applyNumberFormat="1" applyFont="1"/>
    <xf numFmtId="0" fontId="6" fillId="0" borderId="0" xfId="0" applyFont="1"/>
    <xf numFmtId="0" fontId="7" fillId="0" borderId="0" xfId="0" applyFont="1"/>
    <xf numFmtId="10" fontId="0" fillId="0" borderId="0" xfId="0" applyNumberFormat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130" zoomScaleNormal="130" workbookViewId="0">
      <pane ySplit="1" topLeftCell="A39" activePane="bottomLeft" state="frozen"/>
      <selection pane="bottomLeft" activeCell="C53" sqref="C53"/>
    </sheetView>
  </sheetViews>
  <sheetFormatPr defaultRowHeight="12.75" x14ac:dyDescent="0.2"/>
  <cols>
    <col min="1" max="1" width="37.5703125" style="3" bestFit="1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16</v>
      </c>
      <c r="B3">
        <v>32500</v>
      </c>
      <c r="C3"/>
      <c r="D3"/>
      <c r="E3"/>
      <c r="F3"/>
    </row>
    <row r="4" spans="1:6" ht="18" customHeight="1" x14ac:dyDescent="0.2">
      <c r="A4" s="2" t="s">
        <v>17</v>
      </c>
      <c r="B4">
        <v>65500</v>
      </c>
      <c r="C4"/>
      <c r="D4"/>
      <c r="E4"/>
      <c r="F4"/>
    </row>
    <row r="5" spans="1:6" ht="18" customHeight="1" x14ac:dyDescent="0.2">
      <c r="A5" s="2" t="s">
        <v>18</v>
      </c>
      <c r="B5">
        <v>20000</v>
      </c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8">
        <v>0.08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118000</v>
      </c>
      <c r="C14">
        <f t="shared" ref="C14:F14" si="0">SUM(C3:C13)</f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19</v>
      </c>
      <c r="B17" s="2">
        <v>52500</v>
      </c>
      <c r="C17" s="2"/>
      <c r="D17" s="2"/>
      <c r="E17" s="2"/>
      <c r="F17" s="2"/>
    </row>
    <row r="18" spans="1:6" ht="18" customHeight="1" x14ac:dyDescent="0.2">
      <c r="A18" s="2"/>
      <c r="B18"/>
      <c r="C18"/>
      <c r="D18"/>
      <c r="E18"/>
      <c r="F18"/>
    </row>
    <row r="19" spans="1:6" ht="18" customHeight="1" x14ac:dyDescent="0.2">
      <c r="A19" s="1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/>
      <c r="B22"/>
      <c r="C22"/>
      <c r="D22"/>
      <c r="E22"/>
      <c r="F22"/>
    </row>
    <row r="23" spans="1:6" ht="18" customHeight="1" x14ac:dyDescent="0.2">
      <c r="A23" s="1" t="s">
        <v>4</v>
      </c>
      <c r="B23">
        <f>SUM(B17:B22)</f>
        <v>52500</v>
      </c>
      <c r="C23">
        <f t="shared" ref="C23:F23" si="1">SUM(C17:C22)</f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 t="s">
        <v>20</v>
      </c>
      <c r="B26">
        <v>6500</v>
      </c>
      <c r="C26">
        <v>6500</v>
      </c>
      <c r="D26">
        <v>6500</v>
      </c>
      <c r="E26">
        <v>6500</v>
      </c>
      <c r="F26">
        <v>6500</v>
      </c>
    </row>
    <row r="27" spans="1:6" ht="18" customHeight="1" x14ac:dyDescent="0.2">
      <c r="A27" s="2" t="s">
        <v>21</v>
      </c>
      <c r="B27">
        <v>19500</v>
      </c>
      <c r="C27">
        <v>19500</v>
      </c>
      <c r="D27">
        <v>19500</v>
      </c>
      <c r="E27">
        <v>19500</v>
      </c>
      <c r="F27">
        <v>19500</v>
      </c>
    </row>
    <row r="28" spans="1:6" ht="18" customHeight="1" x14ac:dyDescent="0.2">
      <c r="A28" s="1"/>
      <c r="B28"/>
      <c r="C28"/>
      <c r="D28"/>
      <c r="E28"/>
      <c r="F28"/>
    </row>
    <row r="29" spans="1:6" ht="18" customHeight="1" x14ac:dyDescent="0.2">
      <c r="A29" s="1"/>
      <c r="B29"/>
      <c r="C29"/>
      <c r="D29"/>
      <c r="E29"/>
      <c r="F29"/>
    </row>
    <row r="30" spans="1:6" ht="18" customHeight="1" x14ac:dyDescent="0.2">
      <c r="A30" s="1"/>
      <c r="B30"/>
      <c r="C30"/>
      <c r="D30"/>
      <c r="E30"/>
      <c r="F30"/>
    </row>
    <row r="31" spans="1:6" ht="18" customHeight="1" x14ac:dyDescent="0.2">
      <c r="A31" s="2"/>
      <c r="B31"/>
      <c r="C31"/>
      <c r="D31"/>
      <c r="E31"/>
      <c r="F31"/>
    </row>
    <row r="32" spans="1:6" ht="18" customHeight="1" x14ac:dyDescent="0.2">
      <c r="A32" s="2"/>
      <c r="B32"/>
      <c r="C32"/>
      <c r="D32"/>
      <c r="E32"/>
      <c r="F32"/>
    </row>
    <row r="33" spans="1:6" ht="18" customHeight="1" x14ac:dyDescent="0.2">
      <c r="A33" s="2"/>
      <c r="B33"/>
      <c r="C33"/>
      <c r="D33"/>
      <c r="E33"/>
      <c r="F33"/>
    </row>
    <row r="34" spans="1:6" ht="18" customHeight="1" x14ac:dyDescent="0.2">
      <c r="A34" s="2"/>
      <c r="B34"/>
      <c r="C34"/>
      <c r="D34"/>
      <c r="E34"/>
      <c r="F34"/>
    </row>
    <row r="35" spans="1:6" ht="18" customHeight="1" x14ac:dyDescent="0.2">
      <c r="A35" s="2"/>
      <c r="B35"/>
      <c r="C35"/>
      <c r="D35"/>
      <c r="E35"/>
      <c r="F35"/>
    </row>
    <row r="36" spans="1:6" ht="18" customHeight="1" x14ac:dyDescent="0.2">
      <c r="A36" s="1" t="s">
        <v>6</v>
      </c>
      <c r="B36">
        <f>SUM(B26:B35)</f>
        <v>26000</v>
      </c>
      <c r="C36">
        <f t="shared" ref="C36:F36" si="2">SUM(C26:C35)</f>
        <v>26000</v>
      </c>
      <c r="D36">
        <f t="shared" si="2"/>
        <v>26000</v>
      </c>
      <c r="E36">
        <f t="shared" si="2"/>
        <v>26000</v>
      </c>
      <c r="F36">
        <f t="shared" si="2"/>
        <v>26000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26500</v>
      </c>
      <c r="C38">
        <f>C23-C36</f>
        <v>-26000</v>
      </c>
      <c r="D38">
        <f>D23-D36</f>
        <v>-26000</v>
      </c>
      <c r="E38">
        <f>E23-E36</f>
        <v>-26000</v>
      </c>
      <c r="F38">
        <f>F23-F36</f>
        <v>-26000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t="s">
        <v>22</v>
      </c>
      <c r="B41">
        <v>2250</v>
      </c>
      <c r="C41"/>
      <c r="D41"/>
      <c r="E41"/>
      <c r="F41"/>
    </row>
    <row r="42" spans="1:6" ht="18" customHeight="1" x14ac:dyDescent="0.2">
      <c r="A42" s="2" t="s">
        <v>23</v>
      </c>
      <c r="B42">
        <v>7500</v>
      </c>
      <c r="C42"/>
      <c r="D42"/>
      <c r="E42"/>
      <c r="F42"/>
    </row>
    <row r="43" spans="1:6" ht="18" customHeight="1" x14ac:dyDescent="0.2">
      <c r="A43" s="1" t="s">
        <v>9</v>
      </c>
      <c r="B43">
        <f>SUM(B41:B42)</f>
        <v>9750</v>
      </c>
      <c r="C43">
        <f>SUM(C41:C42)</f>
        <v>0</v>
      </c>
      <c r="D43">
        <f>SUM(D41:D42)</f>
        <v>0</v>
      </c>
      <c r="E43">
        <f>SUM(E41:E42)</f>
        <v>0</v>
      </c>
      <c r="F43">
        <f>SUM(F41:F42)</f>
        <v>0</v>
      </c>
    </row>
    <row r="44" spans="1:6" ht="18" customHeight="1" x14ac:dyDescent="0.2">
      <c r="A44" s="1" t="s">
        <v>10</v>
      </c>
      <c r="B44">
        <f>B38+B43</f>
        <v>36250</v>
      </c>
      <c r="C44">
        <f>C38+C43</f>
        <v>-26000</v>
      </c>
      <c r="D44">
        <f>D38+D43</f>
        <v>-26000</v>
      </c>
      <c r="E44">
        <f>E38+E43</f>
        <v>-26000</v>
      </c>
      <c r="F44">
        <f>F38+F43</f>
        <v>-26000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-118000</v>
      </c>
      <c r="B47">
        <f>B44/(1+$A$13)^0</f>
        <v>36250</v>
      </c>
      <c r="C47">
        <f>C44/(1+$A$13)^1</f>
        <v>-24074.074074074073</v>
      </c>
      <c r="D47">
        <f>D44/(1+$A$13)^2</f>
        <v>-22290.809327846364</v>
      </c>
      <c r="E47">
        <f>E44/(1+$A$13)^3</f>
        <v>-20639.638266524409</v>
      </c>
      <c r="F47">
        <f>F44/(1+$A$13)^4</f>
        <v>-19110.776172707785</v>
      </c>
    </row>
    <row r="48" spans="1:6" ht="18" customHeight="1" x14ac:dyDescent="0.2">
      <c r="A48" s="1" t="s">
        <v>12</v>
      </c>
      <c r="B48" s="10">
        <f>A47+B47</f>
        <v>-81750</v>
      </c>
      <c r="C48" s="11">
        <f>B48+C47</f>
        <v>-105824.07407407407</v>
      </c>
      <c r="D48" s="11">
        <f>C48+D47</f>
        <v>-128114.88340192044</v>
      </c>
      <c r="E48" s="11">
        <f>D48+E47</f>
        <v>-148754.52166844485</v>
      </c>
      <c r="F48" s="11">
        <f>E48+F47</f>
        <v>-167865.29784115264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13</v>
      </c>
      <c r="B50" s="2"/>
      <c r="C50">
        <f>B48/C47</f>
        <v>3.3957692307692309</v>
      </c>
      <c r="D50">
        <f>C50*365</f>
        <v>1239.4557692307692</v>
      </c>
      <c r="E50"/>
      <c r="F50"/>
    </row>
    <row r="51" spans="1:8" x14ac:dyDescent="0.2">
      <c r="A51"/>
      <c r="B51"/>
      <c r="C51" s="12"/>
      <c r="D51" s="2"/>
      <c r="E51"/>
      <c r="F51"/>
    </row>
    <row r="52" spans="1:8" x14ac:dyDescent="0.2">
      <c r="A52" s="9" t="s">
        <v>14</v>
      </c>
      <c r="B52">
        <f>F48</f>
        <v>-167865.29784115264</v>
      </c>
      <c r="C52"/>
      <c r="D52"/>
      <c r="E52"/>
      <c r="F52"/>
    </row>
    <row r="53" spans="1:8" ht="15" x14ac:dyDescent="0.25">
      <c r="A53" s="2" t="s">
        <v>15</v>
      </c>
      <c r="B53" s="7" t="e">
        <f>IRR(A55:F55)</f>
        <v>#NUM!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f>A47</f>
        <v>-118000</v>
      </c>
      <c r="B55" s="3">
        <f>B44</f>
        <v>36250</v>
      </c>
      <c r="C55" s="3">
        <f t="shared" ref="C55:F55" si="3">C44</f>
        <v>-26000</v>
      </c>
      <c r="D55" s="3">
        <f t="shared" si="3"/>
        <v>-26000</v>
      </c>
      <c r="E55" s="3">
        <f t="shared" si="3"/>
        <v>-26000</v>
      </c>
      <c r="F55" s="3">
        <f t="shared" si="3"/>
        <v>-26000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Milosz Boghe</cp:lastModifiedBy>
  <dcterms:created xsi:type="dcterms:W3CDTF">2004-11-17T07:52:36Z</dcterms:created>
  <dcterms:modified xsi:type="dcterms:W3CDTF">2019-11-12T15:32:41Z</dcterms:modified>
</cp:coreProperties>
</file>