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800015\Desktop\Bussines Flow Advanced\Proj management\Fase 04 - Kosten en baten\"/>
    </mc:Choice>
  </mc:AlternateContent>
  <xr:revisionPtr revIDLastSave="0" documentId="8_{B8501A79-D506-4973-9490-E8AC34848B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41" i="1"/>
  <c r="B9" i="1" l="1"/>
  <c r="B23" i="1"/>
  <c r="B15" i="1"/>
  <c r="B30" i="1"/>
  <c r="C23" i="1"/>
  <c r="C15" i="1"/>
  <c r="C30" i="1"/>
  <c r="D23" i="1"/>
  <c r="D15" i="1"/>
  <c r="D30" i="1"/>
  <c r="E23" i="1"/>
  <c r="E15" i="1"/>
  <c r="E30" i="1"/>
  <c r="F30" i="1"/>
  <c r="F23" i="1"/>
  <c r="F15" i="1"/>
  <c r="B25" i="1" l="1"/>
  <c r="B31" i="1" s="1"/>
  <c r="B34" i="1" s="1"/>
  <c r="B35" i="1" s="1"/>
  <c r="C25" i="1"/>
  <c r="C31" i="1" s="1"/>
  <c r="C34" i="1" s="1"/>
  <c r="D25" i="1"/>
  <c r="D31" i="1" s="1"/>
  <c r="D34" i="1" s="1"/>
  <c r="E25" i="1"/>
  <c r="E31" i="1" s="1"/>
  <c r="E34" i="1" s="1"/>
  <c r="F25" i="1"/>
  <c r="F31" i="1" s="1"/>
  <c r="F34" i="1" s="1"/>
  <c r="C35" i="1" l="1"/>
  <c r="D35" i="1" l="1"/>
  <c r="E35" i="1" s="1"/>
  <c r="F35" i="1" s="1"/>
  <c r="C37" i="1"/>
  <c r="D37" i="1" s="1"/>
</calcChain>
</file>

<file path=xl/sharedStrings.xml><?xml version="1.0" encoding="utf-8"?>
<sst xmlns="http://schemas.openxmlformats.org/spreadsheetml/2006/main" count="30" uniqueCount="28">
  <si>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</si>
  <si>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</si>
  <si>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</si>
  <si>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</si>
  <si>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</si>
  <si>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</si>
  <si>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</si>
  <si>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</si>
  <si>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</si>
  <si>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</si>
  <si>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</si>
  <si>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</si>
  <si>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</si>
  <si>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kosten systeemontwikkeling</t>
  </si>
  <si>
    <t>apparatuur</t>
  </si>
  <si>
    <t>Softwarelicenties</t>
  </si>
  <si>
    <t>Onderhoud HW/SW</t>
  </si>
  <si>
    <t>Kosten helpdesk</t>
  </si>
  <si>
    <t>Personeelskost</t>
  </si>
  <si>
    <t>Overuren</t>
  </si>
  <si>
    <t>Lagere voorraadkosten</t>
  </si>
  <si>
    <t>Rente debiteuren</t>
  </si>
  <si>
    <t>Terugverdientijd</t>
  </si>
  <si>
    <t>2 jaar</t>
  </si>
  <si>
    <t>178,26 dagen</t>
  </si>
  <si>
    <t>IRR/IR</t>
  </si>
  <si>
    <t>Investeringsbedrag, 5x totale opbrengsten</t>
  </si>
  <si>
    <t>Netto Contante 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</si>
</sst>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  <xf numFmtId="0" fontId="0" fillId="0" borderId="0" xfId="0" applyFont="1" applyFill="1"/>
    <xf numFmtId="0" fontId="0" fillId="4" borderId="0" xfId="0" applyFill="1"/>
    <xf numFmtId="0" fontId="0" fillId="5" borderId="0" xfId="0" applyFill="1"/>
    <xf numFmtId="10" fontId="0" fillId="0" borderId="0" xfId="0" applyNumberFormat="1"/>
    <xf numFmtId="0" fontId="0" fillId="0" borderId="0" xfId="0" applyNumberFormat="1"/>
    <xf numFmtId="0" fontId="0" fillId="6" borderId="0" xfId="0" applyFill="1"/>
    <xf numFmtId="0" fontId="0" fillId="0" borderId="0" xfId="0" applyFill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130" zoomScaleNormal="130" workbookViewId="0">
      <pane ySplit="1" topLeftCell="A2" activePane="bottomLeft" state="frozen"/>
      <selection pane="bottomLeft" activeCell="B41" sqref="B41"/>
    </sheetView>
  </sheetViews>
  <sheetFormatPr defaultRowHeight="12.75" x14ac:dyDescent="0.2"/>
  <cols>
    <col min="1" max="1" width="33.7109375" style="3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 t="s">
        <v>13</v>
      </c>
      <c r="B3">
        <v>6250</v>
      </c>
      <c r="C3"/>
      <c r="D3"/>
      <c r="E3"/>
      <c r="F3"/>
    </row>
    <row r="4" spans="1:6" ht="18" customHeight="1" x14ac:dyDescent="0.2">
      <c r="A4" s="2" t="s">
        <v>14</v>
      </c>
      <c r="B4">
        <v>7750</v>
      </c>
      <c r="C4"/>
      <c r="D4"/>
      <c r="E4"/>
      <c r="F4"/>
    </row>
    <row r="5" spans="1:6" ht="18" customHeight="1" x14ac:dyDescent="0.2">
      <c r="A5" s="2"/>
      <c r="B5"/>
      <c r="C5"/>
      <c r="D5"/>
      <c r="E5"/>
      <c r="F5"/>
    </row>
    <row r="6" spans="1:6" ht="18" customHeight="1" x14ac:dyDescent="0.2">
      <c r="A6" s="2"/>
      <c r="B6"/>
      <c r="C6"/>
      <c r="D6"/>
      <c r="E6"/>
      <c r="F6"/>
    </row>
    <row r="7" spans="1:6" ht="18" customHeight="1" x14ac:dyDescent="0.2">
      <c r="A7" s="2"/>
      <c r="B7"/>
      <c r="C7"/>
      <c r="D7"/>
      <c r="E7"/>
      <c r="F7"/>
    </row>
    <row r="8" spans="1:6" ht="18" customHeight="1" x14ac:dyDescent="0.2">
      <c r="A8" s="8">
        <v>0.08</v>
      </c>
      <c r="B8"/>
      <c r="C8"/>
      <c r="D8"/>
      <c r="E8"/>
      <c r="F8"/>
    </row>
    <row r="9" spans="1:6" ht="18" customHeight="1" x14ac:dyDescent="0.2">
      <c r="A9" s="1" t="s">
        <v>2</v>
      </c>
      <c r="B9">
        <f>SUM(B3:B8)</f>
        <v>14000</v>
      </c>
      <c r="C9"/>
      <c r="D9"/>
      <c r="E9"/>
      <c r="F9"/>
    </row>
    <row r="10" spans="1:6" ht="18" customHeight="1" x14ac:dyDescent="0.2"/>
    <row r="11" spans="1:6" ht="18" customHeight="1" x14ac:dyDescent="0.2">
      <c r="A11" s="1" t="s">
        <v>3</v>
      </c>
      <c r="B11"/>
      <c r="C11"/>
      <c r="D11"/>
      <c r="E11"/>
      <c r="F11"/>
    </row>
    <row r="12" spans="1:6" ht="18" customHeight="1" x14ac:dyDescent="0.2">
      <c r="A12" s="2" t="s">
        <v>18</v>
      </c>
      <c r="B12">
        <v>13750</v>
      </c>
      <c r="C12">
        <v>13750</v>
      </c>
      <c r="D12">
        <v>13750</v>
      </c>
      <c r="E12">
        <v>13750</v>
      </c>
      <c r="F12">
        <v>13750</v>
      </c>
    </row>
    <row r="13" spans="1:6" ht="18" customHeight="1" x14ac:dyDescent="0.2">
      <c r="A13" s="2" t="s">
        <v>19</v>
      </c>
      <c r="B13">
        <v>100</v>
      </c>
      <c r="C13">
        <v>100</v>
      </c>
      <c r="D13">
        <v>100</v>
      </c>
      <c r="E13">
        <v>100</v>
      </c>
      <c r="F13">
        <v>100</v>
      </c>
    </row>
    <row r="14" spans="1:6" ht="18" customHeight="1" x14ac:dyDescent="0.2">
      <c r="A14"/>
      <c r="B14"/>
      <c r="C14"/>
      <c r="D14"/>
      <c r="E14"/>
      <c r="F14"/>
    </row>
    <row r="15" spans="1:6" ht="18" customHeight="1" x14ac:dyDescent="0.2">
      <c r="A15" s="1" t="s">
        <v>4</v>
      </c>
      <c r="B15">
        <f>SUM(B12:B14)</f>
        <v>13850</v>
      </c>
      <c r="C15">
        <f>SUM(C12:C14)</f>
        <v>13850</v>
      </c>
      <c r="D15">
        <f>SUM(D12:D14)</f>
        <v>13850</v>
      </c>
      <c r="E15">
        <f>SUM(E12:E14)</f>
        <v>13850</v>
      </c>
      <c r="F15">
        <f>SUM(F12:F14)</f>
        <v>13850</v>
      </c>
    </row>
    <row r="16" spans="1:6" ht="18" customHeight="1" x14ac:dyDescent="0.2"/>
    <row r="17" spans="1:6" ht="18" customHeight="1" x14ac:dyDescent="0.2">
      <c r="A17" s="1" t="s">
        <v>5</v>
      </c>
      <c r="B17"/>
      <c r="C17"/>
      <c r="D17"/>
      <c r="E17"/>
      <c r="F17"/>
    </row>
    <row r="18" spans="1:6" ht="18" customHeight="1" x14ac:dyDescent="0.2">
      <c r="A18" s="2" t="s">
        <v>15</v>
      </c>
      <c r="B18">
        <v>575</v>
      </c>
      <c r="C18">
        <v>575</v>
      </c>
      <c r="D18">
        <v>575</v>
      </c>
      <c r="E18">
        <v>575</v>
      </c>
      <c r="F18">
        <v>575</v>
      </c>
    </row>
    <row r="19" spans="1:6" ht="18" customHeight="1" x14ac:dyDescent="0.2">
      <c r="A19" s="2" t="s">
        <v>16</v>
      </c>
      <c r="B19">
        <v>356</v>
      </c>
      <c r="C19">
        <v>356</v>
      </c>
      <c r="D19">
        <v>356</v>
      </c>
      <c r="E19">
        <v>356</v>
      </c>
      <c r="F19">
        <v>356</v>
      </c>
    </row>
    <row r="20" spans="1:6" ht="18" customHeight="1" x14ac:dyDescent="0.2">
      <c r="A20" s="2" t="s">
        <v>17</v>
      </c>
      <c r="B20">
        <v>275</v>
      </c>
      <c r="C20">
        <v>275</v>
      </c>
      <c r="D20">
        <v>275</v>
      </c>
      <c r="E20">
        <v>275</v>
      </c>
      <c r="F20">
        <v>275</v>
      </c>
    </row>
    <row r="21" spans="1:6" ht="18" customHeight="1" x14ac:dyDescent="0.2">
      <c r="A21" s="2" t="s">
        <v>18</v>
      </c>
      <c r="B21">
        <v>7500</v>
      </c>
      <c r="C21">
        <v>6250</v>
      </c>
      <c r="D21">
        <v>5500</v>
      </c>
      <c r="E21">
        <v>5500</v>
      </c>
      <c r="F21">
        <v>5500</v>
      </c>
    </row>
    <row r="22" spans="1:6" ht="18" customHeight="1" x14ac:dyDescent="0.2">
      <c r="A22" s="2" t="s">
        <v>19</v>
      </c>
      <c r="B22">
        <v>100</v>
      </c>
      <c r="C22">
        <v>60</v>
      </c>
      <c r="D22">
        <v>35</v>
      </c>
      <c r="E22">
        <v>20</v>
      </c>
      <c r="F22">
        <v>20</v>
      </c>
    </row>
    <row r="23" spans="1:6" ht="18" customHeight="1" x14ac:dyDescent="0.2">
      <c r="A23" s="1" t="s">
        <v>6</v>
      </c>
      <c r="B23">
        <f>SUM(B18:B22)</f>
        <v>8806</v>
      </c>
      <c r="C23">
        <f>SUM(C18:C22)</f>
        <v>7516</v>
      </c>
      <c r="D23">
        <f>SUM(D18:D22)</f>
        <v>6741</v>
      </c>
      <c r="E23">
        <f>SUM(E18:E22)</f>
        <v>6726</v>
      </c>
      <c r="F23">
        <f>SUM(F18:F22)</f>
        <v>6726</v>
      </c>
    </row>
    <row r="24" spans="1:6" ht="18" customHeight="1" x14ac:dyDescent="0.2"/>
    <row r="25" spans="1:6" ht="18" customHeight="1" x14ac:dyDescent="0.2">
      <c r="A25" s="1" t="s">
        <v>7</v>
      </c>
      <c r="B25">
        <f>B15-B23</f>
        <v>5044</v>
      </c>
      <c r="C25">
        <f>C15-C23</f>
        <v>6334</v>
      </c>
      <c r="D25">
        <f>D15-D23</f>
        <v>7109</v>
      </c>
      <c r="E25">
        <f>E15-E23</f>
        <v>7124</v>
      </c>
      <c r="F25">
        <f>F15-F23</f>
        <v>7124</v>
      </c>
    </row>
    <row r="26" spans="1:6" ht="18" customHeight="1" x14ac:dyDescent="0.2"/>
    <row r="27" spans="1:6" ht="18" customHeight="1" x14ac:dyDescent="0.2">
      <c r="A27" s="1" t="s">
        <v>8</v>
      </c>
      <c r="B27"/>
      <c r="C27"/>
      <c r="D27"/>
      <c r="E27"/>
      <c r="F27"/>
    </row>
    <row r="28" spans="1:6" ht="18" customHeight="1" x14ac:dyDescent="0.2">
      <c r="A28" s="9" t="s">
        <v>20</v>
      </c>
      <c r="B28">
        <v>15</v>
      </c>
      <c r="C28">
        <v>25</v>
      </c>
      <c r="D28">
        <v>30</v>
      </c>
      <c r="E28">
        <v>30</v>
      </c>
      <c r="F28">
        <v>30</v>
      </c>
    </row>
    <row r="29" spans="1:6" ht="18" customHeight="1" x14ac:dyDescent="0.2">
      <c r="A29" s="2" t="s">
        <v>21</v>
      </c>
      <c r="B29">
        <v>15</v>
      </c>
      <c r="C29">
        <v>30</v>
      </c>
      <c r="D29">
        <v>50</v>
      </c>
      <c r="E29">
        <v>50</v>
      </c>
      <c r="F29">
        <v>50</v>
      </c>
    </row>
    <row r="30" spans="1:6" ht="18" customHeight="1" x14ac:dyDescent="0.2">
      <c r="A30" s="1" t="s">
        <v>9</v>
      </c>
      <c r="B30">
        <f>SUM(B28:B29)</f>
        <v>30</v>
      </c>
      <c r="C30">
        <f>SUM(C28:C29)</f>
        <v>55</v>
      </c>
      <c r="D30">
        <f>SUM(D28:D29)</f>
        <v>80</v>
      </c>
      <c r="E30">
        <f>SUM(E28:E29)</f>
        <v>80</v>
      </c>
      <c r="F30">
        <f>SUM(F28:F29)</f>
        <v>80</v>
      </c>
    </row>
    <row r="31" spans="1:6" ht="18" customHeight="1" x14ac:dyDescent="0.2">
      <c r="A31" s="1" t="s">
        <v>10</v>
      </c>
      <c r="B31">
        <f>B25+B30</f>
        <v>5074</v>
      </c>
      <c r="C31">
        <f>C25+C30</f>
        <v>6389</v>
      </c>
      <c r="D31">
        <f>D25+D30</f>
        <v>7189</v>
      </c>
      <c r="E31">
        <f>E25+E30</f>
        <v>7204</v>
      </c>
      <c r="F31">
        <f>F25+F30</f>
        <v>7204</v>
      </c>
    </row>
    <row r="32" spans="1:6" ht="18" customHeight="1" x14ac:dyDescent="0.2"/>
    <row r="33" spans="1:8" ht="18" customHeight="1" x14ac:dyDescent="0.2">
      <c r="A33" s="1" t="s">
        <v>11</v>
      </c>
      <c r="B33"/>
      <c r="C33"/>
      <c r="D33"/>
      <c r="E33"/>
      <c r="F33"/>
    </row>
    <row r="34" spans="1:8" ht="18" customHeight="1" x14ac:dyDescent="0.2">
      <c r="A34" s="1">
        <v>-14000</v>
      </c>
      <c r="B34">
        <f>B31/(1+$A$8)^0</f>
        <v>5074</v>
      </c>
      <c r="C34">
        <f>C31/(1+$A$8)^1</f>
        <v>5915.74074074074</v>
      </c>
      <c r="D34">
        <f>D31/(1+$A$8)^2</f>
        <v>6163.4087791495194</v>
      </c>
      <c r="E34">
        <f>E31/(1+$A$8)^3</f>
        <v>5718.7674643093014</v>
      </c>
      <c r="F34">
        <f>F31/(1+$A$8)^4</f>
        <v>5295.1550595456492</v>
      </c>
    </row>
    <row r="35" spans="1:8" ht="18" customHeight="1" x14ac:dyDescent="0.2">
      <c r="A35" s="1" t="s">
        <v>12</v>
      </c>
      <c r="B35" s="10">
        <f>A34+B34</f>
        <v>-8926</v>
      </c>
      <c r="C35" s="10">
        <f>B35+C34</f>
        <v>-3010.25925925926</v>
      </c>
      <c r="D35" s="11">
        <f>C35+D34</f>
        <v>3153.1495198902594</v>
      </c>
      <c r="E35" s="11">
        <f>D35+E34</f>
        <v>8871.9169841995608</v>
      </c>
      <c r="F35" s="11">
        <f>E35+F34</f>
        <v>14167.072043745211</v>
      </c>
    </row>
    <row r="36" spans="1:8" x14ac:dyDescent="0.2">
      <c r="A36"/>
      <c r="B36"/>
      <c r="C36"/>
      <c r="D36"/>
      <c r="E36"/>
      <c r="F36"/>
    </row>
    <row r="37" spans="1:8" x14ac:dyDescent="0.2">
      <c r="A37" t="s">
        <v>22</v>
      </c>
      <c r="B37" s="14" t="s">
        <v>23</v>
      </c>
      <c r="C37">
        <f>C35/D34</f>
        <v>-0.4884081791626097</v>
      </c>
      <c r="D37" s="13">
        <f>365*C37</f>
        <v>-178.26898539435254</v>
      </c>
      <c r="E37"/>
      <c r="F37"/>
    </row>
    <row r="38" spans="1:8" x14ac:dyDescent="0.2">
      <c r="A38"/>
      <c r="B38"/>
      <c r="C38" s="12">
        <v>0.4884</v>
      </c>
      <c r="D38" s="14" t="s">
        <v>24</v>
      </c>
      <c r="E38"/>
      <c r="F38"/>
    </row>
    <row r="39" spans="1:8" x14ac:dyDescent="0.2">
      <c r="A39" t="s">
        <v>27</v>
      </c>
      <c r="B39">
        <f>F35</f>
        <v>14167.072043745211</v>
      </c>
      <c r="C39" s="12"/>
      <c r="D39" s="15"/>
      <c r="E39"/>
      <c r="F39"/>
    </row>
    <row r="40" spans="1:8" x14ac:dyDescent="0.2">
      <c r="A40" t="s">
        <v>25</v>
      </c>
      <c r="B40" t="s">
        <v>26</v>
      </c>
      <c r="C40" s="12"/>
      <c r="D40" s="15"/>
      <c r="E40"/>
      <c r="F40"/>
    </row>
    <row r="41" spans="1:8" x14ac:dyDescent="0.2">
      <c r="A41"/>
      <c r="B41" s="7">
        <f>IRR(A43:F43)</f>
        <v>0.34857069770794946</v>
      </c>
      <c r="C41" s="12"/>
      <c r="D41" s="15"/>
      <c r="E41"/>
      <c r="F41"/>
    </row>
    <row r="42" spans="1:8" ht="15" x14ac:dyDescent="0.25">
      <c r="H42" s="4"/>
    </row>
    <row r="43" spans="1:8" x14ac:dyDescent="0.2">
      <c r="A43" s="3">
        <v>-14000</v>
      </c>
      <c r="B43" s="3">
        <v>5074</v>
      </c>
      <c r="C43" s="3">
        <v>6389</v>
      </c>
      <c r="D43" s="3">
        <v>7189</v>
      </c>
      <c r="E43" s="3">
        <v>7204</v>
      </c>
      <c r="F43" s="3">
        <v>7204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Jordy Lambert</cp:lastModifiedBy>
  <dcterms:created xsi:type="dcterms:W3CDTF">2004-11-17T07:52:36Z</dcterms:created>
  <dcterms:modified xsi:type="dcterms:W3CDTF">2019-11-05T16:03:10Z</dcterms:modified>
</cp:coreProperties>
</file>