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Studia\laby\lab5\"/>
    </mc:Choice>
  </mc:AlternateContent>
  <xr:revisionPtr revIDLastSave="0" documentId="13_ncr:1_{713BB336-4CA8-4B67-A7BC-327F77E9A94A}" xr6:coauthVersionLast="47" xr6:coauthVersionMax="47" xr10:uidLastSave="{00000000-0000-0000-0000-000000000000}"/>
  <bookViews>
    <workbookView xWindow="-120" yWindow="-120" windowWidth="29040" windowHeight="15990" xr2:uid="{0A4E5299-D819-46E9-A5EB-4AA0673D396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W62" i="1"/>
  <c r="O62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B39" i="1" a="1"/>
  <c r="B39" i="1" s="1"/>
  <c r="B21" i="1"/>
  <c r="E21" i="1"/>
  <c r="A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B24" i="1"/>
  <c r="B25" i="1"/>
  <c r="B26" i="1"/>
  <c r="B27" i="1"/>
  <c r="B28" i="1"/>
  <c r="B29" i="1"/>
  <c r="B30" i="1"/>
  <c r="B31" i="1"/>
  <c r="B32" i="1"/>
  <c r="B33" i="1"/>
  <c r="B34" i="1"/>
  <c r="B35" i="1"/>
  <c r="B22" i="1"/>
  <c r="B23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<sst xmlns="http://schemas.openxmlformats.org/spreadsheetml/2006/main" count="21" uniqueCount="17">
  <si>
    <t>Ic</t>
  </si>
  <si>
    <t>Ube</t>
  </si>
  <si>
    <t>Ic [mikA]</t>
  </si>
  <si>
    <t>V</t>
  </si>
  <si>
    <t>mA</t>
  </si>
  <si>
    <t>V/Ut</t>
  </si>
  <si>
    <t>V/ut</t>
  </si>
  <si>
    <t xml:space="preserve">n </t>
  </si>
  <si>
    <r>
      <t>y = 8E-11e</t>
    </r>
    <r>
      <rPr>
        <vertAlign val="superscript"/>
        <sz val="9"/>
        <color rgb="FF595959"/>
        <rFont val="Calibri"/>
        <family val="2"/>
        <scheme val="minor"/>
      </rPr>
      <t>0,9951x</t>
    </r>
  </si>
  <si>
    <t>Ico</t>
  </si>
  <si>
    <t>n</t>
  </si>
  <si>
    <r>
      <t>y = 3E-10e</t>
    </r>
    <r>
      <rPr>
        <vertAlign val="superscript"/>
        <sz val="9"/>
        <color rgb="FF595959"/>
        <rFont val="Calibri"/>
        <family val="2"/>
        <scheme val="minor"/>
      </rPr>
      <t>0,9258x</t>
    </r>
  </si>
  <si>
    <t>te tabelki trzeba wkleic</t>
  </si>
  <si>
    <t>podziel se</t>
  </si>
  <si>
    <t>50 omh</t>
  </si>
  <si>
    <t>eimter</t>
  </si>
  <si>
    <t>kolekt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</si>
</sst>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Charakterystyka prądowo-napięciowa diody emiterowejj (skala liniowa)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Charakterystyka prądowo-napięciowa diody kolektorowej (skala liniowa)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Arkusz1!$B$39:$B$53</c:f>
              <c:numCache>
                <c:formatCode>General</c:formatCode>
                <c:ptCount val="15"/>
                <c:pt idx="0">
                  <c:v>16.72</c:v>
                </c:pt>
                <c:pt idx="1">
                  <c:v>17.2</c:v>
                </c:pt>
                <c:pt idx="2">
                  <c:v>18.2</c:v>
                </c:pt>
                <c:pt idx="3">
                  <c:v>19.16</c:v>
                </c:pt>
                <c:pt idx="4">
                  <c:v>19.64</c:v>
                </c:pt>
                <c:pt idx="5">
                  <c:v>20.92</c:v>
                </c:pt>
                <c:pt idx="6">
                  <c:v>21.28</c:v>
                </c:pt>
                <c:pt idx="7">
                  <c:v>21.92</c:v>
                </c:pt>
                <c:pt idx="8">
                  <c:v>22.84</c:v>
                </c:pt>
                <c:pt idx="9">
                  <c:v>22.56</c:v>
                </c:pt>
                <c:pt idx="10">
                  <c:v>22.36</c:v>
                </c:pt>
                <c:pt idx="11">
                  <c:v>24.6</c:v>
                </c:pt>
                <c:pt idx="12">
                  <c:v>25.96</c:v>
                </c:pt>
                <c:pt idx="13">
                  <c:v>26.52</c:v>
                </c:pt>
                <c:pt idx="14">
                  <c:v>26.96</c:v>
                </c:pt>
              </c:numCache>
            </c:numRef>
          </c:xVal>
          <c:yVal>
            <c:numRef>
              <c:f>Arkusz1!$A$21:$A$35</c:f>
              <c:numCache>
                <c:formatCode>General</c:formatCode>
                <c:ptCount val="15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1.2800000000000001E-2</c:v>
                </c:pt>
                <c:pt idx="4">
                  <c:v>0.02</c:v>
                </c:pt>
                <c:pt idx="5">
                  <c:v>6.83E-2</c:v>
                </c:pt>
                <c:pt idx="6">
                  <c:v>9.8799999999999999E-2</c:v>
                </c:pt>
                <c:pt idx="7">
                  <c:v>0.184</c:v>
                </c:pt>
                <c:pt idx="8">
                  <c:v>0.44400000000000001</c:v>
                </c:pt>
                <c:pt idx="9">
                  <c:v>0.998</c:v>
                </c:pt>
                <c:pt idx="10">
                  <c:v>2.0009999999999999</c:v>
                </c:pt>
                <c:pt idx="11">
                  <c:v>5.1180000000000003</c:v>
                </c:pt>
                <c:pt idx="12">
                  <c:v>10.321999999999999</c:v>
                </c:pt>
                <c:pt idx="13">
                  <c:v>14.955</c:v>
                </c:pt>
                <c:pt idx="14">
                  <c:v>20.183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B6-4DB0-98A4-C4E5F034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82527"/>
        <c:axId val="519384447"/>
      </c:scatterChart>
      <c:valAx>
        <c:axId val="51938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pl-PL"/>
                  <a:t>be</a:t>
                </a:r>
                <a:r>
                  <a:rPr lang="en-US"/>
                  <a:t>/Ut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384447"/>
        <c:crosses val="autoZero"/>
        <c:crossBetween val="midCat"/>
      </c:valAx>
      <c:valAx>
        <c:axId val="51938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Ie[mA]</a:t>
                </a:r>
                <a:endParaRPr lang="pl-P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38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(</a:t>
            </a:r>
            <a:r>
              <a:rPr lang="pl-PL" sz="1400" b="0" i="0" u="none" strike="noStrike" baseline="0"/>
              <a:t>Charakterystyka prądowo-napięciowa diody </a:t>
            </a:r>
            <a:r>
              <a:rPr lang="en-US" sz="1400" b="0" i="0" u="none" strike="noStrike" baseline="0"/>
              <a:t>kolektorowej</a:t>
            </a:r>
            <a:r>
              <a:rPr lang="pl-PL" sz="1400" b="0" i="0" u="none" strike="noStrike" baseline="0"/>
              <a:t> (skala liniowa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Ic(Ube)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Arkusz1!$F$39:$F$53</c:f>
              <c:numCache>
                <c:formatCode>General</c:formatCode>
                <c:ptCount val="15"/>
                <c:pt idx="0">
                  <c:v>16.68</c:v>
                </c:pt>
                <c:pt idx="1">
                  <c:v>17.2</c:v>
                </c:pt>
                <c:pt idx="2">
                  <c:v>18.16</c:v>
                </c:pt>
                <c:pt idx="3">
                  <c:v>19.16</c:v>
                </c:pt>
                <c:pt idx="4">
                  <c:v>19.600000000000001</c:v>
                </c:pt>
                <c:pt idx="5">
                  <c:v>20.48</c:v>
                </c:pt>
                <c:pt idx="6">
                  <c:v>21.24</c:v>
                </c:pt>
                <c:pt idx="7">
                  <c:v>22.16</c:v>
                </c:pt>
                <c:pt idx="8">
                  <c:v>22.96</c:v>
                </c:pt>
                <c:pt idx="9">
                  <c:v>23.76</c:v>
                </c:pt>
                <c:pt idx="10">
                  <c:v>24.56</c:v>
                </c:pt>
                <c:pt idx="11">
                  <c:v>25.64</c:v>
                </c:pt>
                <c:pt idx="12">
                  <c:v>26.48</c:v>
                </c:pt>
                <c:pt idx="13">
                  <c:v>26.92</c:v>
                </c:pt>
                <c:pt idx="14">
                  <c:v>27.32</c:v>
                </c:pt>
              </c:numCache>
            </c:numRef>
          </c:xVal>
          <c:yVal>
            <c:numRef>
              <c:f>Arkusz1!$E$21:$E$35</c:f>
              <c:numCache>
                <c:formatCode>General</c:formatCode>
                <c:ptCount val="15"/>
                <c:pt idx="0">
                  <c:v>1.1000000000000001E-3</c:v>
                </c:pt>
                <c:pt idx="1">
                  <c:v>1.9E-3</c:v>
                </c:pt>
                <c:pt idx="2">
                  <c:v>5.0000000000000001E-3</c:v>
                </c:pt>
                <c:pt idx="3">
                  <c:v>1.2800000000000001E-2</c:v>
                </c:pt>
                <c:pt idx="4">
                  <c:v>0.02</c:v>
                </c:pt>
                <c:pt idx="5">
                  <c:v>4.5600000000000002E-2</c:v>
                </c:pt>
                <c:pt idx="6">
                  <c:v>9.6200000000000008E-2</c:v>
                </c:pt>
                <c:pt idx="7">
                  <c:v>0.22800000000000001</c:v>
                </c:pt>
                <c:pt idx="8">
                  <c:v>0.49439999999999995</c:v>
                </c:pt>
                <c:pt idx="9">
                  <c:v>1.0029999999999999</c:v>
                </c:pt>
                <c:pt idx="10">
                  <c:v>2.0830000000000002</c:v>
                </c:pt>
                <c:pt idx="11">
                  <c:v>5.3019999999999996</c:v>
                </c:pt>
                <c:pt idx="12">
                  <c:v>10.561999999999999</c:v>
                </c:pt>
                <c:pt idx="13">
                  <c:v>15.022</c:v>
                </c:pt>
                <c:pt idx="14">
                  <c:v>20.532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B4-47A8-840F-AAC438FDE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670191"/>
        <c:axId val="384666831"/>
      </c:scatterChart>
      <c:valAx>
        <c:axId val="38467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Ub</a:t>
                </a:r>
                <a:r>
                  <a:rPr lang="pl-PL"/>
                  <a:t>c</a:t>
                </a:r>
                <a:r>
                  <a:rPr lang="en-US"/>
                  <a:t>/Ut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4666831"/>
        <c:crosses val="autoZero"/>
        <c:crossBetween val="midCat"/>
      </c:valAx>
      <c:valAx>
        <c:axId val="3846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Ie[mA]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467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 prądowo-napięciowa diody </a:t>
            </a:r>
            <a:r>
              <a:rPr lang="en-US"/>
              <a:t>emiterowej</a:t>
            </a:r>
            <a:r>
              <a:rPr lang="pl-PL"/>
              <a:t> (skala </a:t>
            </a:r>
            <a:r>
              <a:rPr lang="en-US"/>
              <a:t>półlogarytmiczna</a:t>
            </a:r>
            <a:r>
              <a:rPr lang="pl-PL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Charakterystyka prądowo-napięciowa diody kolektorowej (skala liniowa)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2.1406957261109862E-3"/>
                  <c:y val="3.7620297462817148E-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Arkusz1!$B$39:$B$53</c:f>
              <c:numCache>
                <c:formatCode>General</c:formatCode>
                <c:ptCount val="15"/>
                <c:pt idx="0">
                  <c:v>16.72</c:v>
                </c:pt>
                <c:pt idx="1">
                  <c:v>17.2</c:v>
                </c:pt>
                <c:pt idx="2">
                  <c:v>18.2</c:v>
                </c:pt>
                <c:pt idx="3">
                  <c:v>19.16</c:v>
                </c:pt>
                <c:pt idx="4">
                  <c:v>19.64</c:v>
                </c:pt>
                <c:pt idx="5">
                  <c:v>20.92</c:v>
                </c:pt>
                <c:pt idx="6">
                  <c:v>21.28</c:v>
                </c:pt>
                <c:pt idx="7">
                  <c:v>21.92</c:v>
                </c:pt>
                <c:pt idx="8">
                  <c:v>22.84</c:v>
                </c:pt>
                <c:pt idx="9">
                  <c:v>22.56</c:v>
                </c:pt>
                <c:pt idx="10">
                  <c:v>22.36</c:v>
                </c:pt>
                <c:pt idx="11">
                  <c:v>24.6</c:v>
                </c:pt>
                <c:pt idx="12">
                  <c:v>25.96</c:v>
                </c:pt>
                <c:pt idx="13">
                  <c:v>26.52</c:v>
                </c:pt>
                <c:pt idx="14">
                  <c:v>26.96</c:v>
                </c:pt>
              </c:numCache>
            </c:numRef>
          </c:xVal>
          <c:yVal>
            <c:numRef>
              <c:f>Arkusz1!$A$21:$A$35</c:f>
              <c:numCache>
                <c:formatCode>General</c:formatCode>
                <c:ptCount val="15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1.2800000000000001E-2</c:v>
                </c:pt>
                <c:pt idx="4">
                  <c:v>0.02</c:v>
                </c:pt>
                <c:pt idx="5">
                  <c:v>6.83E-2</c:v>
                </c:pt>
                <c:pt idx="6">
                  <c:v>9.8799999999999999E-2</c:v>
                </c:pt>
                <c:pt idx="7">
                  <c:v>0.184</c:v>
                </c:pt>
                <c:pt idx="8">
                  <c:v>0.44400000000000001</c:v>
                </c:pt>
                <c:pt idx="9">
                  <c:v>0.998</c:v>
                </c:pt>
                <c:pt idx="10">
                  <c:v>2.0009999999999999</c:v>
                </c:pt>
                <c:pt idx="11">
                  <c:v>5.1180000000000003</c:v>
                </c:pt>
                <c:pt idx="12">
                  <c:v>10.321999999999999</c:v>
                </c:pt>
                <c:pt idx="13">
                  <c:v>14.955</c:v>
                </c:pt>
                <c:pt idx="14">
                  <c:v>20.183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F-4F76-B4EC-DDEF1C4C3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82527"/>
        <c:axId val="519384447"/>
      </c:scatterChart>
      <c:valAx>
        <c:axId val="51938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Ub</a:t>
                </a:r>
                <a:r>
                  <a:rPr lang="pl-PL"/>
                  <a:t>e</a:t>
                </a:r>
                <a:r>
                  <a:rPr lang="en-US"/>
                  <a:t>/Ut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6717358050260233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384447"/>
        <c:crosses val="autoZero"/>
        <c:crossBetween val="midCat"/>
      </c:valAx>
      <c:valAx>
        <c:axId val="5193844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Ie[mA]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9364303810612221E-2"/>
              <c:y val="0.452129265091863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38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Charakterystyka prądowo-napięciowa diody emiterowej (skala logarytmiczna)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Ic(Ube)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Arkusz1!$F$39:$F$53</c:f>
              <c:numCache>
                <c:formatCode>General</c:formatCode>
                <c:ptCount val="15"/>
                <c:pt idx="0">
                  <c:v>16.68</c:v>
                </c:pt>
                <c:pt idx="1">
                  <c:v>17.2</c:v>
                </c:pt>
                <c:pt idx="2">
                  <c:v>18.16</c:v>
                </c:pt>
                <c:pt idx="3">
                  <c:v>19.16</c:v>
                </c:pt>
                <c:pt idx="4">
                  <c:v>19.600000000000001</c:v>
                </c:pt>
                <c:pt idx="5">
                  <c:v>20.48</c:v>
                </c:pt>
                <c:pt idx="6">
                  <c:v>21.24</c:v>
                </c:pt>
                <c:pt idx="7">
                  <c:v>22.16</c:v>
                </c:pt>
                <c:pt idx="8">
                  <c:v>22.96</c:v>
                </c:pt>
                <c:pt idx="9">
                  <c:v>23.76</c:v>
                </c:pt>
                <c:pt idx="10">
                  <c:v>24.56</c:v>
                </c:pt>
                <c:pt idx="11">
                  <c:v>25.64</c:v>
                </c:pt>
                <c:pt idx="12">
                  <c:v>26.48</c:v>
                </c:pt>
                <c:pt idx="13">
                  <c:v>26.92</c:v>
                </c:pt>
                <c:pt idx="14">
                  <c:v>27.32</c:v>
                </c:pt>
              </c:numCache>
            </c:numRef>
          </c:xVal>
          <c:yVal>
            <c:numRef>
              <c:f>Arkusz1!$E$21:$E$35</c:f>
              <c:numCache>
                <c:formatCode>General</c:formatCode>
                <c:ptCount val="15"/>
                <c:pt idx="0">
                  <c:v>1.1000000000000001E-3</c:v>
                </c:pt>
                <c:pt idx="1">
                  <c:v>1.9E-3</c:v>
                </c:pt>
                <c:pt idx="2">
                  <c:v>5.0000000000000001E-3</c:v>
                </c:pt>
                <c:pt idx="3">
                  <c:v>1.2800000000000001E-2</c:v>
                </c:pt>
                <c:pt idx="4">
                  <c:v>0.02</c:v>
                </c:pt>
                <c:pt idx="5">
                  <c:v>4.5600000000000002E-2</c:v>
                </c:pt>
                <c:pt idx="6">
                  <c:v>9.6200000000000008E-2</c:v>
                </c:pt>
                <c:pt idx="7">
                  <c:v>0.22800000000000001</c:v>
                </c:pt>
                <c:pt idx="8">
                  <c:v>0.49439999999999995</c:v>
                </c:pt>
                <c:pt idx="9">
                  <c:v>1.0029999999999999</c:v>
                </c:pt>
                <c:pt idx="10">
                  <c:v>2.0830000000000002</c:v>
                </c:pt>
                <c:pt idx="11">
                  <c:v>5.3019999999999996</c:v>
                </c:pt>
                <c:pt idx="12">
                  <c:v>10.561999999999999</c:v>
                </c:pt>
                <c:pt idx="13">
                  <c:v>15.022</c:v>
                </c:pt>
                <c:pt idx="14">
                  <c:v>20.532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C-44B9-B581-FD487F20C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670191"/>
        <c:axId val="384666831"/>
      </c:scatterChart>
      <c:valAx>
        <c:axId val="38467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Ubc/Ut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4666831"/>
        <c:crosses val="autoZero"/>
        <c:crossBetween val="midCat"/>
      </c:valAx>
      <c:valAx>
        <c:axId val="3846668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</a:t>
                </a:r>
                <a:r>
                  <a:rPr lang="en-US"/>
                  <a:t>Ie[mA]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467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5861</xdr:colOff>
      <xdr:row>24</xdr:row>
      <xdr:rowOff>38466</xdr:rowOff>
    </xdr:from>
    <xdr:to>
      <xdr:col>17</xdr:col>
      <xdr:colOff>309196</xdr:colOff>
      <xdr:row>38</xdr:row>
      <xdr:rowOff>114666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E808892-2838-BB81-982F-79335BE66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28014</xdr:colOff>
      <xdr:row>23</xdr:row>
      <xdr:rowOff>135591</xdr:rowOff>
    </xdr:from>
    <xdr:to>
      <xdr:col>27</xdr:col>
      <xdr:colOff>364191</xdr:colOff>
      <xdr:row>38</xdr:row>
      <xdr:rowOff>21291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1BB7FA0-602F-9089-7CC7-A6E7E0C0D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309823</xdr:colOff>
      <xdr:row>43</xdr:row>
      <xdr:rowOff>108857</xdr:rowOff>
    </xdr:from>
    <xdr:to>
      <xdr:col>18</xdr:col>
      <xdr:colOff>190500</xdr:colOff>
      <xdr:row>57</xdr:row>
      <xdr:rowOff>185057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8FBDB370-F920-4FDE-A3AA-E5BB86BD4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68036</xdr:colOff>
      <xdr:row>44</xdr:row>
      <xdr:rowOff>27214</xdr:rowOff>
    </xdr:from>
    <xdr:to>
      <xdr:col>27</xdr:col>
      <xdr:colOff>404213</xdr:colOff>
      <xdr:row>58</xdr:row>
      <xdr:rowOff>103414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94A71BE5-1A4F-426B-A923-D3435E352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8B0A-52BF-401A-A19E-27D7D7AD770D}">
  <dimension ref="A1:X62"/>
  <sheetViews>
    <sheetView tabSelected="1" topLeftCell="A16" zoomScale="85" zoomScaleNormal="85"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E1" t="s">
        <v>0</v>
      </c>
      <c r="F1" t="s">
        <v>1</v>
      </c>
    </row>
    <row r="2" spans="1:6" x14ac:dyDescent="0.25">
      <c r="A2">
        <v>1</v>
      </c>
      <c r="B2">
        <v>418</v>
      </c>
      <c r="E2">
        <v>1.1000000000000001</v>
      </c>
      <c r="F2">
        <v>417</v>
      </c>
    </row>
    <row r="3" spans="1:6" x14ac:dyDescent="0.25">
      <c r="A3">
        <v>2</v>
      </c>
      <c r="B3">
        <v>430</v>
      </c>
      <c r="E3">
        <v>1.9</v>
      </c>
      <c r="F3">
        <v>430</v>
      </c>
    </row>
    <row r="4" spans="1:6" x14ac:dyDescent="0.25">
      <c r="A4">
        <v>5</v>
      </c>
      <c r="B4">
        <v>455</v>
      </c>
      <c r="E4">
        <v>5</v>
      </c>
      <c r="F4">
        <v>454</v>
      </c>
    </row>
    <row r="5" spans="1:6" x14ac:dyDescent="0.25">
      <c r="A5">
        <v>12.8</v>
      </c>
      <c r="B5">
        <v>479</v>
      </c>
      <c r="E5">
        <v>12.8</v>
      </c>
      <c r="F5">
        <v>479</v>
      </c>
    </row>
    <row r="6" spans="1:6" x14ac:dyDescent="0.25">
      <c r="A6">
        <v>20</v>
      </c>
      <c r="B6">
        <v>491</v>
      </c>
      <c r="E6">
        <v>20</v>
      </c>
      <c r="F6">
        <v>490</v>
      </c>
    </row>
    <row r="7" spans="1:6" x14ac:dyDescent="0.25">
      <c r="A7">
        <v>68.3</v>
      </c>
      <c r="B7">
        <v>523</v>
      </c>
      <c r="E7">
        <v>45.6</v>
      </c>
      <c r="F7">
        <v>512</v>
      </c>
    </row>
    <row r="8" spans="1:6" x14ac:dyDescent="0.25">
      <c r="A8">
        <v>98.8</v>
      </c>
      <c r="B8">
        <v>532</v>
      </c>
      <c r="E8">
        <v>96.2</v>
      </c>
      <c r="F8">
        <v>531</v>
      </c>
    </row>
    <row r="9" spans="1:6" x14ac:dyDescent="0.25">
      <c r="A9">
        <v>184</v>
      </c>
      <c r="B9">
        <v>548</v>
      </c>
      <c r="E9">
        <v>228</v>
      </c>
      <c r="F9">
        <v>554</v>
      </c>
    </row>
    <row r="10" spans="1:6" x14ac:dyDescent="0.25">
      <c r="A10">
        <v>444</v>
      </c>
      <c r="B10">
        <v>571</v>
      </c>
      <c r="E10">
        <v>494.4</v>
      </c>
      <c r="F10">
        <v>574</v>
      </c>
    </row>
    <row r="11" spans="1:6" x14ac:dyDescent="0.25">
      <c r="A11">
        <v>998</v>
      </c>
      <c r="B11">
        <v>564</v>
      </c>
      <c r="E11">
        <v>1003</v>
      </c>
      <c r="F11">
        <v>594</v>
      </c>
    </row>
    <row r="12" spans="1:6" x14ac:dyDescent="0.25">
      <c r="A12">
        <v>2001</v>
      </c>
      <c r="B12">
        <v>559</v>
      </c>
      <c r="E12">
        <v>2083</v>
      </c>
      <c r="F12">
        <v>614</v>
      </c>
    </row>
    <row r="13" spans="1:6" x14ac:dyDescent="0.25">
      <c r="A13">
        <v>5118</v>
      </c>
      <c r="B13">
        <v>615</v>
      </c>
      <c r="E13">
        <v>5302</v>
      </c>
      <c r="F13">
        <v>641</v>
      </c>
    </row>
    <row r="14" spans="1:6" x14ac:dyDescent="0.25">
      <c r="A14">
        <v>10322</v>
      </c>
      <c r="B14">
        <v>649</v>
      </c>
      <c r="E14">
        <v>10562</v>
      </c>
      <c r="F14">
        <v>662</v>
      </c>
    </row>
    <row r="15" spans="1:6" x14ac:dyDescent="0.25">
      <c r="A15">
        <v>14955</v>
      </c>
      <c r="B15">
        <v>663</v>
      </c>
      <c r="E15">
        <v>15022</v>
      </c>
      <c r="F15">
        <v>673</v>
      </c>
    </row>
    <row r="16" spans="1:6" x14ac:dyDescent="0.25">
      <c r="A16">
        <v>20183</v>
      </c>
      <c r="B16">
        <v>674</v>
      </c>
      <c r="E16">
        <v>20532</v>
      </c>
      <c r="F16">
        <v>683</v>
      </c>
    </row>
    <row r="18" spans="1:22" x14ac:dyDescent="0.25">
      <c r="A18" t="s">
        <v>15</v>
      </c>
      <c r="E18" t="s">
        <v>16</v>
      </c>
    </row>
    <row r="19" spans="1:22" x14ac:dyDescent="0.25">
      <c r="A19" t="s">
        <v>14</v>
      </c>
      <c r="B19">
        <v>1</v>
      </c>
      <c r="E19" t="s">
        <v>14</v>
      </c>
      <c r="G19">
        <v>2</v>
      </c>
    </row>
    <row r="20" spans="1:22" x14ac:dyDescent="0.25">
      <c r="A20" t="s">
        <v>4</v>
      </c>
      <c r="B20" t="s">
        <v>3</v>
      </c>
    </row>
    <row r="21" spans="1:22" x14ac:dyDescent="0.25">
      <c r="A21">
        <f>A2/1000</f>
        <v>1E-3</v>
      </c>
      <c r="B21">
        <f>B2/1000</f>
        <v>0.41799999999999998</v>
      </c>
      <c r="E21">
        <f>E2/1000</f>
        <v>1.1000000000000001E-3</v>
      </c>
      <c r="F21">
        <f>F2/1000</f>
        <v>0.41699999999999998</v>
      </c>
      <c r="H21" t="s">
        <v>12</v>
      </c>
    </row>
    <row r="22" spans="1:22" x14ac:dyDescent="0.25">
      <c r="A22">
        <f t="shared" ref="A22:A35" si="0">A3/1000</f>
        <v>2E-3</v>
      </c>
      <c r="B22">
        <f t="shared" ref="B22:B35" si="1">B3/1000</f>
        <v>0.43</v>
      </c>
      <c r="E22">
        <f t="shared" ref="E22:E35" si="2">E3/1000</f>
        <v>1.9E-3</v>
      </c>
      <c r="F22">
        <f t="shared" ref="F22:F35" si="3">F3/1000</f>
        <v>0.43</v>
      </c>
      <c r="L22">
        <v>1</v>
      </c>
    </row>
    <row r="23" spans="1:22" x14ac:dyDescent="0.25">
      <c r="A23">
        <f t="shared" si="0"/>
        <v>5.0000000000000001E-3</v>
      </c>
      <c r="B23">
        <f t="shared" si="1"/>
        <v>0.45500000000000002</v>
      </c>
      <c r="E23">
        <f t="shared" si="2"/>
        <v>5.0000000000000001E-3</v>
      </c>
      <c r="F23">
        <f t="shared" si="3"/>
        <v>0.45400000000000001</v>
      </c>
      <c r="V23">
        <v>2</v>
      </c>
    </row>
    <row r="24" spans="1:22" x14ac:dyDescent="0.25">
      <c r="A24">
        <f t="shared" si="0"/>
        <v>1.2800000000000001E-2</v>
      </c>
      <c r="B24">
        <f t="shared" si="1"/>
        <v>0.47899999999999998</v>
      </c>
      <c r="E24">
        <f t="shared" si="2"/>
        <v>1.2800000000000001E-2</v>
      </c>
      <c r="F24">
        <f t="shared" si="3"/>
        <v>0.47899999999999998</v>
      </c>
    </row>
    <row r="25" spans="1:22" x14ac:dyDescent="0.25">
      <c r="A25">
        <f t="shared" si="0"/>
        <v>0.02</v>
      </c>
      <c r="B25">
        <f t="shared" si="1"/>
        <v>0.49099999999999999</v>
      </c>
      <c r="E25">
        <f t="shared" si="2"/>
        <v>0.02</v>
      </c>
      <c r="F25">
        <f t="shared" si="3"/>
        <v>0.49</v>
      </c>
    </row>
    <row r="26" spans="1:22" x14ac:dyDescent="0.25">
      <c r="A26">
        <f t="shared" si="0"/>
        <v>6.83E-2</v>
      </c>
      <c r="B26">
        <f t="shared" si="1"/>
        <v>0.52300000000000002</v>
      </c>
      <c r="E26">
        <f t="shared" si="2"/>
        <v>4.5600000000000002E-2</v>
      </c>
      <c r="F26">
        <f t="shared" si="3"/>
        <v>0.51200000000000001</v>
      </c>
    </row>
    <row r="27" spans="1:22" x14ac:dyDescent="0.25">
      <c r="A27">
        <f t="shared" si="0"/>
        <v>9.8799999999999999E-2</v>
      </c>
      <c r="B27">
        <f t="shared" si="1"/>
        <v>0.53200000000000003</v>
      </c>
      <c r="E27">
        <f t="shared" si="2"/>
        <v>9.6200000000000008E-2</v>
      </c>
      <c r="F27">
        <f t="shared" si="3"/>
        <v>0.53100000000000003</v>
      </c>
    </row>
    <row r="28" spans="1:22" x14ac:dyDescent="0.25">
      <c r="A28">
        <f t="shared" si="0"/>
        <v>0.184</v>
      </c>
      <c r="B28">
        <f t="shared" si="1"/>
        <v>0.54800000000000004</v>
      </c>
      <c r="E28">
        <f t="shared" si="2"/>
        <v>0.22800000000000001</v>
      </c>
      <c r="F28">
        <f t="shared" si="3"/>
        <v>0.55400000000000005</v>
      </c>
    </row>
    <row r="29" spans="1:22" x14ac:dyDescent="0.25">
      <c r="A29">
        <f t="shared" si="0"/>
        <v>0.44400000000000001</v>
      </c>
      <c r="B29">
        <f t="shared" si="1"/>
        <v>0.57099999999999995</v>
      </c>
      <c r="E29">
        <f t="shared" si="2"/>
        <v>0.49439999999999995</v>
      </c>
      <c r="F29">
        <f t="shared" si="3"/>
        <v>0.57399999999999995</v>
      </c>
    </row>
    <row r="30" spans="1:22" x14ac:dyDescent="0.25">
      <c r="A30">
        <f t="shared" si="0"/>
        <v>0.998</v>
      </c>
      <c r="B30">
        <f t="shared" si="1"/>
        <v>0.56399999999999995</v>
      </c>
      <c r="E30">
        <f t="shared" si="2"/>
        <v>1.0029999999999999</v>
      </c>
      <c r="F30">
        <f t="shared" si="3"/>
        <v>0.59399999999999997</v>
      </c>
    </row>
    <row r="31" spans="1:22" x14ac:dyDescent="0.25">
      <c r="A31">
        <f t="shared" si="0"/>
        <v>2.0009999999999999</v>
      </c>
      <c r="B31">
        <f t="shared" si="1"/>
        <v>0.55900000000000005</v>
      </c>
      <c r="E31">
        <f t="shared" si="2"/>
        <v>2.0830000000000002</v>
      </c>
      <c r="F31">
        <f t="shared" si="3"/>
        <v>0.61399999999999999</v>
      </c>
    </row>
    <row r="32" spans="1:22" x14ac:dyDescent="0.25">
      <c r="A32">
        <f t="shared" si="0"/>
        <v>5.1180000000000003</v>
      </c>
      <c r="B32">
        <f t="shared" si="1"/>
        <v>0.61499999999999999</v>
      </c>
      <c r="E32">
        <f t="shared" si="2"/>
        <v>5.3019999999999996</v>
      </c>
      <c r="F32">
        <f t="shared" si="3"/>
        <v>0.64100000000000001</v>
      </c>
    </row>
    <row r="33" spans="1:6" x14ac:dyDescent="0.25">
      <c r="A33">
        <f t="shared" si="0"/>
        <v>10.321999999999999</v>
      </c>
      <c r="B33">
        <f t="shared" si="1"/>
        <v>0.64900000000000002</v>
      </c>
      <c r="E33">
        <f t="shared" si="2"/>
        <v>10.561999999999999</v>
      </c>
      <c r="F33">
        <f t="shared" si="3"/>
        <v>0.66200000000000003</v>
      </c>
    </row>
    <row r="34" spans="1:6" x14ac:dyDescent="0.25">
      <c r="A34">
        <f t="shared" si="0"/>
        <v>14.955</v>
      </c>
      <c r="B34">
        <f t="shared" si="1"/>
        <v>0.66300000000000003</v>
      </c>
      <c r="E34">
        <f t="shared" si="2"/>
        <v>15.022</v>
      </c>
      <c r="F34">
        <f t="shared" si="3"/>
        <v>0.67300000000000004</v>
      </c>
    </row>
    <row r="35" spans="1:6" x14ac:dyDescent="0.25">
      <c r="A35">
        <f t="shared" si="0"/>
        <v>20.183</v>
      </c>
      <c r="B35">
        <f t="shared" si="1"/>
        <v>0.67400000000000004</v>
      </c>
      <c r="E35">
        <f t="shared" si="2"/>
        <v>20.532</v>
      </c>
      <c r="F35">
        <f t="shared" si="3"/>
        <v>0.68300000000000005</v>
      </c>
    </row>
    <row r="38" spans="1:6" x14ac:dyDescent="0.25">
      <c r="B38" t="s">
        <v>5</v>
      </c>
      <c r="F38" t="s">
        <v>6</v>
      </c>
    </row>
    <row r="39" spans="1:6" x14ac:dyDescent="0.25">
      <c r="B39" cm="1">
        <f t="array" ref="B39:B53">B2:B16/25</f>
        <v>16.72</v>
      </c>
      <c r="F39">
        <f>F2/25</f>
        <v>16.68</v>
      </c>
    </row>
    <row r="40" spans="1:6" x14ac:dyDescent="0.25">
      <c r="B40">
        <v>17.2</v>
      </c>
      <c r="F40">
        <f t="shared" ref="F40:F53" si="4">F3/25</f>
        <v>17.2</v>
      </c>
    </row>
    <row r="41" spans="1:6" x14ac:dyDescent="0.25">
      <c r="B41">
        <v>18.2</v>
      </c>
      <c r="F41">
        <f t="shared" si="4"/>
        <v>18.16</v>
      </c>
    </row>
    <row r="42" spans="1:6" x14ac:dyDescent="0.25">
      <c r="B42">
        <v>19.16</v>
      </c>
      <c r="F42">
        <f t="shared" si="4"/>
        <v>19.16</v>
      </c>
    </row>
    <row r="43" spans="1:6" x14ac:dyDescent="0.25">
      <c r="B43">
        <v>19.64</v>
      </c>
      <c r="F43">
        <f t="shared" si="4"/>
        <v>19.600000000000001</v>
      </c>
    </row>
    <row r="44" spans="1:6" x14ac:dyDescent="0.25">
      <c r="B44">
        <v>20.92</v>
      </c>
      <c r="F44">
        <f t="shared" si="4"/>
        <v>20.48</v>
      </c>
    </row>
    <row r="45" spans="1:6" x14ac:dyDescent="0.25">
      <c r="B45">
        <v>21.28</v>
      </c>
      <c r="F45">
        <f t="shared" si="4"/>
        <v>21.24</v>
      </c>
    </row>
    <row r="46" spans="1:6" x14ac:dyDescent="0.25">
      <c r="B46">
        <v>21.92</v>
      </c>
      <c r="F46">
        <f t="shared" si="4"/>
        <v>22.16</v>
      </c>
    </row>
    <row r="47" spans="1:6" x14ac:dyDescent="0.25">
      <c r="B47">
        <v>22.84</v>
      </c>
      <c r="F47">
        <f t="shared" si="4"/>
        <v>22.96</v>
      </c>
    </row>
    <row r="48" spans="1:6" x14ac:dyDescent="0.25">
      <c r="B48">
        <v>22.56</v>
      </c>
      <c r="F48">
        <f t="shared" si="4"/>
        <v>23.76</v>
      </c>
    </row>
    <row r="49" spans="2:24" x14ac:dyDescent="0.25">
      <c r="B49">
        <v>22.36</v>
      </c>
      <c r="F49">
        <f t="shared" si="4"/>
        <v>24.56</v>
      </c>
    </row>
    <row r="50" spans="2:24" x14ac:dyDescent="0.25">
      <c r="B50">
        <v>24.6</v>
      </c>
      <c r="F50">
        <f t="shared" si="4"/>
        <v>25.64</v>
      </c>
    </row>
    <row r="51" spans="2:24" x14ac:dyDescent="0.25">
      <c r="B51">
        <v>25.96</v>
      </c>
      <c r="F51">
        <f t="shared" si="4"/>
        <v>26.48</v>
      </c>
    </row>
    <row r="52" spans="2:24" x14ac:dyDescent="0.25">
      <c r="B52">
        <v>26.52</v>
      </c>
      <c r="F52">
        <f t="shared" si="4"/>
        <v>26.92</v>
      </c>
    </row>
    <row r="53" spans="2:24" x14ac:dyDescent="0.25">
      <c r="B53">
        <v>26.96</v>
      </c>
      <c r="F53">
        <f t="shared" si="4"/>
        <v>27.32</v>
      </c>
    </row>
    <row r="61" spans="2:24" x14ac:dyDescent="0.25">
      <c r="L61" s="1" t="s">
        <v>8</v>
      </c>
      <c r="N61" t="s">
        <v>9</v>
      </c>
      <c r="O61">
        <v>7.9999999999999995E-11</v>
      </c>
      <c r="T61" s="1" t="s">
        <v>11</v>
      </c>
      <c r="V61" t="s">
        <v>9</v>
      </c>
      <c r="W61">
        <v>3E-10</v>
      </c>
    </row>
    <row r="62" spans="2:24" x14ac:dyDescent="0.25">
      <c r="N62" t="s">
        <v>7</v>
      </c>
      <c r="O62">
        <f>1/0.9951</f>
        <v>1.0049241282283188</v>
      </c>
      <c r="P62" t="s">
        <v>13</v>
      </c>
      <c r="V62" t="s">
        <v>10</v>
      </c>
      <c r="W62">
        <f>1/0.9258</f>
        <v>1.0801468999783972</v>
      </c>
      <c r="X62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Miłosz Mynarczuk</cp:lastModifiedBy>
  <dcterms:created xsi:type="dcterms:W3CDTF">2023-05-11T18:05:35Z</dcterms:created>
  <dcterms:modified xsi:type="dcterms:W3CDTF">2023-05-25T22:35:24Z</dcterms:modified>
</cp:coreProperties>
</file>