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<sst xmlns="http://schemas.openxmlformats.org/spreadsheetml/2006/main" count="62" uniqueCount="47">
  <si>
    <t>%</t>
  </si>
  <si>
    <t>arena</t>
  </si>
  <si>
    <t>grano fino</t>
  </si>
  <si>
    <t>grano grueso</t>
  </si>
  <si>
    <t>cantera 1</t>
  </si>
  <si>
    <t>cantera 2</t>
  </si>
  <si>
    <t>cantera 3</t>
  </si>
  <si>
    <t>un ingeniero civil requiere 4800, 5810,5690 de arena, grano fino y grano grueso respectivamente</t>
  </si>
  <si>
    <t>determinar la cantidad de metros cubicos que se debe transportar de material desde cada cantera ,para cumplir con sus requerimientos</t>
  </si>
  <si>
    <t>FORMULACIÓN DEL PROBLEMA</t>
  </si>
  <si>
    <t>52x+20y+25z=4800</t>
  </si>
  <si>
    <t>30x+50y+20z=5810</t>
  </si>
  <si>
    <t>25x+20y+55z=5690</t>
  </si>
  <si>
    <t>A</t>
  </si>
  <si>
    <t>B</t>
  </si>
  <si>
    <t>DIAGONAL PREDOMINANTE</t>
  </si>
  <si>
    <t>&gt;=</t>
  </si>
  <si>
    <t>0,2+0,25</t>
  </si>
  <si>
    <t>EXISTE CONVERGENCIA</t>
  </si>
  <si>
    <t>0,3+0,2</t>
  </si>
  <si>
    <t>0,25+0,2</t>
  </si>
  <si>
    <t>DESPEJANDO LOS ELEMENTOS DE LA DIAGONAL</t>
  </si>
  <si>
    <t>x=4800/0,52-0,2y/0,52-0,25z/0,52</t>
  </si>
  <si>
    <t>y=5810/0,5-0,3x/0,5-0,2z/0,5</t>
  </si>
  <si>
    <t>z=5690/0,55-0,25x/0,55-0,2Y/0,55</t>
  </si>
  <si>
    <t>INDICADOR DE CONVERGENCIA (ALFA) SOBRE LOS VALORES DESPEJADOS</t>
  </si>
  <si>
    <t>ALFA 1</t>
  </si>
  <si>
    <t>ALFA 2</t>
  </si>
  <si>
    <t>MÁXIMO</t>
  </si>
  <si>
    <t>ALFA 3</t>
  </si>
  <si>
    <t>REEMPLAZO ITERATIVO</t>
  </si>
  <si>
    <t>ITERACION</t>
  </si>
  <si>
    <t>x</t>
  </si>
  <si>
    <t>y</t>
  </si>
  <si>
    <t>z</t>
  </si>
  <si>
    <t>ERROR RELATIVO</t>
  </si>
  <si>
    <t>E1</t>
  </si>
  <si>
    <t>E2</t>
  </si>
  <si>
    <t>E3</t>
  </si>
  <si>
    <t>MAX</t>
  </si>
  <si>
    <t>ERROR ABSOLUTO</t>
  </si>
  <si>
    <t>ERROR TOLERADO = 0,001</t>
  </si>
  <si>
    <t>RESULTADO DENTRO EL ERROR TOLERADO</t>
  </si>
  <si>
    <t>RESULTADO ESPERADO</t>
  </si>
  <si>
    <t>ITERACIÓN</t>
  </si>
  <si>
    <t>Vector solución</t>
  </si>
  <si>
    <t>Error tolerado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</si>
</sst>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sz val="9.0"/>
      <color theme="1"/>
      <name val="Arial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/>
    </xf>
    <xf borderId="0" fillId="0" fontId="1" numFmtId="0" xfId="0" applyFont="1"/>
    <xf borderId="0" fillId="2" fontId="4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6" numFmtId="0" xfId="0" applyFont="1"/>
    <xf borderId="0" fillId="2" fontId="6" numFmtId="0" xfId="0" applyFont="1"/>
    <xf borderId="0" fillId="0" fontId="4" numFmtId="0" xfId="0" applyAlignment="1" applyFont="1">
      <alignment horizontal="center" readingOrder="0" vertical="bottom"/>
    </xf>
    <xf borderId="0" fillId="3" fontId="6" numFmtId="0" xfId="0" applyFill="1" applyFont="1"/>
    <xf borderId="0" fillId="0" fontId="1" numFmtId="0" xfId="0" applyAlignment="1" applyFont="1">
      <alignment readingOrder="0" vertical="bottom"/>
    </xf>
    <xf borderId="2" fillId="0" fontId="4" numFmtId="0" xfId="0" applyAlignment="1" applyBorder="1" applyFont="1">
      <alignment horizontal="center" shrinkToFit="0" wrapText="1"/>
    </xf>
    <xf borderId="3" fillId="0" fontId="7" numFmtId="0" xfId="0" applyBorder="1" applyFont="1"/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0" fontId="1" numFmtId="1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0</v>
      </c>
      <c r="D1" s="2" t="s">
        <v>0</v>
      </c>
      <c r="E1" s="1"/>
      <c r="F1" s="1"/>
      <c r="G1" s="1"/>
      <c r="H1" s="1"/>
    </row>
    <row r="2">
      <c r="A2" s="1"/>
      <c r="B2" s="2" t="s">
        <v>1</v>
      </c>
      <c r="C2" s="2" t="s">
        <v>2</v>
      </c>
      <c r="D2" s="2" t="s">
        <v>3</v>
      </c>
      <c r="E2" s="1"/>
      <c r="F2" s="1"/>
      <c r="G2" s="1"/>
      <c r="H2" s="1"/>
    </row>
    <row r="3">
      <c r="A3" s="2" t="s">
        <v>4</v>
      </c>
      <c r="B3" s="3">
        <v>52.0</v>
      </c>
      <c r="C3" s="3">
        <v>30.0</v>
      </c>
      <c r="D3" s="3">
        <v>18.0</v>
      </c>
      <c r="E3" s="1"/>
      <c r="F3" s="1"/>
      <c r="G3" s="1"/>
      <c r="H3" s="1"/>
    </row>
    <row r="4">
      <c r="A4" s="2" t="s">
        <v>5</v>
      </c>
      <c r="B4" s="3">
        <v>20.0</v>
      </c>
      <c r="C4" s="3">
        <v>50.0</v>
      </c>
      <c r="D4" s="3">
        <v>30.0</v>
      </c>
      <c r="E4" s="1"/>
      <c r="F4" s="1"/>
      <c r="G4" s="1"/>
      <c r="H4" s="1"/>
    </row>
    <row r="5">
      <c r="A5" s="2" t="s">
        <v>6</v>
      </c>
      <c r="B5" s="3">
        <v>25.0</v>
      </c>
      <c r="C5" s="3">
        <v>20.0</v>
      </c>
      <c r="D5" s="3">
        <v>55.0</v>
      </c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4" t="s">
        <v>7</v>
      </c>
      <c r="E7" s="1"/>
      <c r="F7" s="1"/>
      <c r="G7" s="1"/>
      <c r="H7" s="1"/>
    </row>
    <row r="8">
      <c r="A8" s="5" t="s">
        <v>8</v>
      </c>
      <c r="E8" s="1"/>
      <c r="F8" s="1"/>
      <c r="G8" s="1"/>
      <c r="H8" s="1"/>
    </row>
    <row r="9">
      <c r="A9" s="6" t="s">
        <v>9</v>
      </c>
      <c r="E9" s="1"/>
      <c r="F9" s="1"/>
      <c r="G9" s="1"/>
      <c r="H9" s="1"/>
    </row>
    <row r="10">
      <c r="A10" s="7" t="s">
        <v>10</v>
      </c>
      <c r="E10" s="1"/>
      <c r="F10" s="1"/>
      <c r="G10" s="1"/>
      <c r="H10" s="1"/>
    </row>
    <row r="11">
      <c r="A11" s="7" t="s">
        <v>11</v>
      </c>
      <c r="E11" s="1"/>
      <c r="F11" s="1"/>
      <c r="G11" s="1"/>
      <c r="H11" s="1"/>
    </row>
    <row r="12">
      <c r="A12" s="8" t="s">
        <v>12</v>
      </c>
      <c r="E12" s="1"/>
      <c r="F12" s="1"/>
      <c r="G12" s="1"/>
      <c r="H12" s="1"/>
    </row>
    <row r="13">
      <c r="A13" s="1"/>
      <c r="B13" s="1"/>
      <c r="C13" s="1"/>
      <c r="D13" s="1"/>
      <c r="E13" s="1"/>
      <c r="F13" s="1"/>
      <c r="G13" s="1"/>
      <c r="H13" s="1"/>
    </row>
    <row r="14">
      <c r="A14" s="7" t="s">
        <v>13</v>
      </c>
      <c r="D14" s="8" t="s">
        <v>14</v>
      </c>
      <c r="E14" s="1"/>
      <c r="F14" s="1"/>
      <c r="G14" s="1"/>
      <c r="H14" s="1"/>
    </row>
    <row r="15">
      <c r="A15" s="7">
        <v>0.52</v>
      </c>
      <c r="B15" s="7">
        <v>0.2</v>
      </c>
      <c r="C15" s="7">
        <v>0.25</v>
      </c>
      <c r="D15" s="8">
        <v>4800.0</v>
      </c>
      <c r="E15" s="1"/>
      <c r="F15" s="9">
        <f>B15/A15</f>
        <v>0.3846153846</v>
      </c>
      <c r="G15" s="9">
        <f>C15/A15</f>
        <v>0.4807692308</v>
      </c>
      <c r="H15" s="9">
        <f t="shared" ref="H15:H17" si="1">SUM(F15:G15)</f>
        <v>0.8653846154</v>
      </c>
    </row>
    <row r="16">
      <c r="A16" s="7">
        <v>0.3</v>
      </c>
      <c r="B16" s="7">
        <v>0.5</v>
      </c>
      <c r="C16" s="7">
        <v>0.2</v>
      </c>
      <c r="D16" s="8">
        <v>5810.0</v>
      </c>
      <c r="E16" s="1"/>
      <c r="F16" s="9">
        <f>A16/B16</f>
        <v>0.6</v>
      </c>
      <c r="G16" s="9">
        <f>C16/B16</f>
        <v>0.4</v>
      </c>
      <c r="H16" s="9">
        <f t="shared" si="1"/>
        <v>1</v>
      </c>
    </row>
    <row r="17">
      <c r="A17" s="8">
        <v>0.25</v>
      </c>
      <c r="B17" s="8">
        <v>0.2</v>
      </c>
      <c r="C17" s="8">
        <v>0.55</v>
      </c>
      <c r="D17" s="8">
        <v>5690.0</v>
      </c>
      <c r="E17" s="1"/>
      <c r="F17" s="9">
        <f>A17/C17</f>
        <v>0.4545454545</v>
      </c>
      <c r="G17" s="9">
        <f>B17/C17</f>
        <v>0.3636363636</v>
      </c>
      <c r="H17" s="9">
        <f t="shared" si="1"/>
        <v>0.8181818182</v>
      </c>
    </row>
    <row r="18">
      <c r="A18" s="1"/>
      <c r="B18" s="1"/>
      <c r="C18" s="1"/>
      <c r="D18" s="1"/>
      <c r="E18" s="1"/>
      <c r="F18" s="1"/>
      <c r="G18" s="1"/>
      <c r="H18" s="1"/>
    </row>
    <row r="19">
      <c r="A19" s="10" t="s">
        <v>15</v>
      </c>
      <c r="E19" s="1"/>
      <c r="F19" s="1"/>
      <c r="G19" s="1"/>
      <c r="H19" s="1"/>
    </row>
    <row r="20">
      <c r="A20" s="8">
        <v>0.52</v>
      </c>
      <c r="B20" s="8" t="s">
        <v>16</v>
      </c>
      <c r="C20" s="8" t="s">
        <v>17</v>
      </c>
      <c r="D20" s="11" t="s">
        <v>18</v>
      </c>
      <c r="E20" s="1"/>
      <c r="F20" s="1"/>
      <c r="G20" s="1"/>
      <c r="H20" s="1"/>
    </row>
    <row r="21">
      <c r="A21" s="8">
        <v>0.5</v>
      </c>
      <c r="B21" s="8" t="s">
        <v>16</v>
      </c>
      <c r="C21" s="8" t="s">
        <v>19</v>
      </c>
      <c r="E21" s="1"/>
      <c r="F21" s="1"/>
      <c r="G21" s="1"/>
      <c r="H21" s="1"/>
    </row>
    <row r="22">
      <c r="A22" s="8">
        <v>0.55</v>
      </c>
      <c r="B22" s="8" t="s">
        <v>16</v>
      </c>
      <c r="C22" s="8" t="s">
        <v>20</v>
      </c>
      <c r="E22" s="1"/>
      <c r="F22" s="1"/>
      <c r="G22" s="1"/>
      <c r="H22" s="1"/>
    </row>
    <row r="23">
      <c r="A23" s="10" t="s">
        <v>21</v>
      </c>
      <c r="E23" s="1"/>
      <c r="F23" s="1"/>
      <c r="G23" s="1"/>
      <c r="H23" s="1"/>
    </row>
    <row r="24">
      <c r="A24" s="12" t="s">
        <v>22</v>
      </c>
      <c r="E24" s="1"/>
      <c r="F24" s="1"/>
      <c r="G24" s="1"/>
      <c r="H24" s="1"/>
    </row>
    <row r="25">
      <c r="A25" s="12" t="s">
        <v>23</v>
      </c>
      <c r="E25" s="1"/>
      <c r="F25" s="1"/>
      <c r="G25" s="1"/>
      <c r="H25" s="1"/>
    </row>
    <row r="26">
      <c r="A26" s="12" t="s">
        <v>24</v>
      </c>
      <c r="E26" s="1"/>
      <c r="F26" s="1"/>
      <c r="G26" s="1"/>
      <c r="H26" s="1"/>
    </row>
    <row r="27">
      <c r="A27" s="13" t="s">
        <v>25</v>
      </c>
      <c r="E27" s="1"/>
      <c r="F27" s="1"/>
      <c r="G27" s="1"/>
      <c r="H27" s="1"/>
    </row>
    <row r="28">
      <c r="A28" s="14" t="s">
        <v>26</v>
      </c>
      <c r="B28" s="12" t="str">
        <f t="shared" ref="B28:B30" si="2">"="</f>
        <v>=</v>
      </c>
      <c r="C28" s="12">
        <v>0.8653846153846154</v>
      </c>
      <c r="D28" s="15"/>
      <c r="E28" s="1"/>
      <c r="F28" s="1"/>
      <c r="G28" s="1"/>
      <c r="H28" s="1"/>
    </row>
    <row r="29">
      <c r="A29" s="16" t="s">
        <v>27</v>
      </c>
      <c r="B29" s="17" t="str">
        <f t="shared" si="2"/>
        <v>=</v>
      </c>
      <c r="C29" s="17">
        <v>1.0</v>
      </c>
      <c r="D29" s="17" t="s">
        <v>28</v>
      </c>
      <c r="E29" s="1"/>
      <c r="F29" s="1"/>
      <c r="G29" s="1"/>
      <c r="H29" s="1"/>
    </row>
    <row r="30">
      <c r="A30" s="14" t="s">
        <v>29</v>
      </c>
      <c r="B30" s="12" t="str">
        <f t="shared" si="2"/>
        <v>=</v>
      </c>
      <c r="C30" s="12">
        <v>0.8181818181818181</v>
      </c>
      <c r="D30" s="15"/>
      <c r="E30" s="1"/>
      <c r="F30" s="1"/>
      <c r="G30" s="1"/>
      <c r="H30" s="1"/>
    </row>
    <row r="31">
      <c r="A31" s="11" t="s">
        <v>18</v>
      </c>
      <c r="E31" s="1"/>
      <c r="F31" s="1"/>
      <c r="G31" s="1"/>
      <c r="H31" s="1"/>
    </row>
    <row r="32">
      <c r="A32" s="10" t="s">
        <v>30</v>
      </c>
      <c r="E32" s="1"/>
      <c r="F32" s="1"/>
      <c r="G32" s="1"/>
      <c r="H32" s="1"/>
    </row>
    <row r="33">
      <c r="A33" s="18" t="s">
        <v>31</v>
      </c>
      <c r="B33" s="18">
        <v>0.0</v>
      </c>
      <c r="C33" s="18">
        <v>1.0</v>
      </c>
      <c r="D33" s="18">
        <v>2.0</v>
      </c>
      <c r="E33" s="18">
        <v>3.0</v>
      </c>
      <c r="F33" s="18">
        <v>4.0</v>
      </c>
      <c r="G33" s="18">
        <v>5.0</v>
      </c>
      <c r="H33" s="18">
        <v>6.0</v>
      </c>
      <c r="I33" s="19">
        <v>7.0</v>
      </c>
      <c r="J33" s="18">
        <v>8.0</v>
      </c>
      <c r="K33" s="18">
        <v>9.0</v>
      </c>
      <c r="L33" s="18">
        <v>10.0</v>
      </c>
      <c r="M33" s="18">
        <v>11.0</v>
      </c>
      <c r="N33" s="18">
        <v>12.0</v>
      </c>
      <c r="O33" s="18">
        <v>13.0</v>
      </c>
      <c r="P33" s="19">
        <v>14.0</v>
      </c>
    </row>
    <row r="34">
      <c r="A34" s="18" t="s">
        <v>32</v>
      </c>
      <c r="B34" s="18">
        <v>0.0</v>
      </c>
      <c r="C34" s="20">
        <f t="shared" ref="C34:P34" si="3">$D$15/$A$15-SUM($B$15/$A$15*B35,$C$15/$A$15*B36)</f>
        <v>9230.769231</v>
      </c>
      <c r="D34" s="20">
        <f t="shared" si="3"/>
        <v>4998.359333</v>
      </c>
      <c r="E34" s="20">
        <f t="shared" si="3"/>
        <v>3871.170482</v>
      </c>
      <c r="F34" s="20">
        <f t="shared" si="3"/>
        <v>3614.978314</v>
      </c>
      <c r="G34" s="20">
        <f t="shared" si="3"/>
        <v>3568.304378</v>
      </c>
      <c r="H34" s="20">
        <f t="shared" si="3"/>
        <v>3563.356214</v>
      </c>
      <c r="I34" s="21">
        <f t="shared" si="3"/>
        <v>3564.196217</v>
      </c>
      <c r="J34" s="20">
        <f t="shared" si="3"/>
        <v>3564.953726</v>
      </c>
      <c r="K34" s="20">
        <f t="shared" si="3"/>
        <v>3565.266058</v>
      </c>
      <c r="L34" s="20">
        <f t="shared" si="3"/>
        <v>3565.366085</v>
      </c>
      <c r="M34" s="20">
        <f t="shared" si="3"/>
        <v>3565.393242</v>
      </c>
      <c r="N34" s="20">
        <f t="shared" si="3"/>
        <v>3565.399551</v>
      </c>
      <c r="O34" s="20">
        <f t="shared" si="3"/>
        <v>3565.400742</v>
      </c>
      <c r="P34" s="21">
        <f t="shared" si="3"/>
        <v>3565.400884</v>
      </c>
    </row>
    <row r="35">
      <c r="A35" s="18" t="s">
        <v>33</v>
      </c>
      <c r="B35" s="18">
        <v>0.0</v>
      </c>
      <c r="C35" s="20">
        <f t="shared" ref="C35:P35" si="4">$D$16/$B$16-SUM($A$16/$B$16*C34,$C$16/$B$16*B36)</f>
        <v>6081.538462</v>
      </c>
      <c r="D35" s="20">
        <f t="shared" si="4"/>
        <v>7045.711673</v>
      </c>
      <c r="E35" s="20">
        <f t="shared" si="4"/>
        <v>7092.739287</v>
      </c>
      <c r="F35" s="20">
        <f t="shared" si="4"/>
        <v>7048.351541</v>
      </c>
      <c r="G35" s="20">
        <f t="shared" si="4"/>
        <v>7023.319109</v>
      </c>
      <c r="H35" s="20">
        <f t="shared" si="4"/>
        <v>7014.160756</v>
      </c>
      <c r="I35" s="21">
        <f t="shared" si="4"/>
        <v>7011.424964</v>
      </c>
      <c r="J35" s="20">
        <f t="shared" si="4"/>
        <v>7010.725253</v>
      </c>
      <c r="K35" s="20">
        <f t="shared" si="4"/>
        <v>7010.573807</v>
      </c>
      <c r="L35" s="20">
        <f t="shared" si="4"/>
        <v>7010.54855</v>
      </c>
      <c r="M35" s="20">
        <f t="shared" si="4"/>
        <v>7010.546768</v>
      </c>
      <c r="N35" s="20">
        <f t="shared" si="4"/>
        <v>7010.547662</v>
      </c>
      <c r="O35" s="20">
        <f t="shared" si="4"/>
        <v>7010.548224</v>
      </c>
      <c r="P35" s="21">
        <f t="shared" si="4"/>
        <v>7010.548437</v>
      </c>
    </row>
    <row r="36">
      <c r="A36" s="18" t="s">
        <v>34</v>
      </c>
      <c r="B36" s="18">
        <v>0.0</v>
      </c>
      <c r="C36" s="20">
        <f t="shared" ref="C36:P36" si="5">$D$17/$C$17-SUM($A$17/$C$17*C34,$B$17/$C$17*C35)</f>
        <v>3938.181818</v>
      </c>
      <c r="D36" s="20">
        <f t="shared" si="5"/>
        <v>5511.396058</v>
      </c>
      <c r="E36" s="20">
        <f t="shared" si="5"/>
        <v>6006.653676</v>
      </c>
      <c r="F36" s="20">
        <f t="shared" si="5"/>
        <v>6139.24566</v>
      </c>
      <c r="G36" s="20">
        <f t="shared" si="5"/>
        <v>6169.563788</v>
      </c>
      <c r="H36" s="20">
        <f t="shared" si="5"/>
        <v>6175.143264</v>
      </c>
      <c r="I36" s="21">
        <f t="shared" si="5"/>
        <v>6175.756278</v>
      </c>
      <c r="J36" s="20">
        <f t="shared" si="5"/>
        <v>6175.666396</v>
      </c>
      <c r="K36" s="20">
        <f t="shared" si="5"/>
        <v>6175.579498</v>
      </c>
      <c r="L36" s="20">
        <f t="shared" si="5"/>
        <v>6175.543216</v>
      </c>
      <c r="M36" s="20">
        <f t="shared" si="5"/>
        <v>6175.53152</v>
      </c>
      <c r="N36" s="20">
        <f t="shared" si="5"/>
        <v>6175.528327</v>
      </c>
      <c r="O36" s="20">
        <f t="shared" si="5"/>
        <v>6175.527581</v>
      </c>
      <c r="P36" s="21">
        <f t="shared" si="5"/>
        <v>6175.527439</v>
      </c>
    </row>
    <row r="38">
      <c r="A38" s="22" t="s">
        <v>35</v>
      </c>
    </row>
    <row r="39">
      <c r="A39" s="18" t="s">
        <v>36</v>
      </c>
      <c r="B39" s="20">
        <f t="shared" ref="B39:H39" si="6">ABS(C34-B34)/ABS(C34)</f>
        <v>1</v>
      </c>
      <c r="C39" s="20">
        <f t="shared" si="6"/>
        <v>0.8467598297</v>
      </c>
      <c r="D39" s="20">
        <f t="shared" si="6"/>
        <v>0.2911752029</v>
      </c>
      <c r="E39" s="20">
        <f t="shared" si="6"/>
        <v>0.07086962788</v>
      </c>
      <c r="F39" s="20">
        <f t="shared" si="6"/>
        <v>0.01308014427</v>
      </c>
      <c r="G39" s="20">
        <f t="shared" si="6"/>
        <v>0.001388624748</v>
      </c>
      <c r="H39" s="23">
        <f t="shared" si="6"/>
        <v>0.0002356781012</v>
      </c>
    </row>
    <row r="40">
      <c r="A40" s="18" t="s">
        <v>37</v>
      </c>
      <c r="B40" s="20">
        <f t="shared" ref="B40:H40" si="7">ABS(C35-B35)/ABS(C35)</f>
        <v>1</v>
      </c>
      <c r="C40" s="20">
        <f t="shared" si="7"/>
        <v>0.1368453971</v>
      </c>
      <c r="D40" s="20">
        <f t="shared" si="7"/>
        <v>0.006630388117</v>
      </c>
      <c r="E40" s="20">
        <f t="shared" si="7"/>
        <v>0.006297606771</v>
      </c>
      <c r="F40" s="20">
        <f t="shared" si="7"/>
        <v>0.00356418833</v>
      </c>
      <c r="G40" s="20">
        <f t="shared" si="7"/>
        <v>0.001305694687</v>
      </c>
      <c r="H40" s="23">
        <f t="shared" si="7"/>
        <v>0.0003901905958</v>
      </c>
    </row>
    <row r="41">
      <c r="A41" s="18" t="s">
        <v>38</v>
      </c>
      <c r="B41" s="20">
        <f t="shared" ref="B41:H41" si="8">ABS(C36-B36)/ABS(C36)</f>
        <v>1</v>
      </c>
      <c r="C41" s="20">
        <f t="shared" si="8"/>
        <v>0.2854475025</v>
      </c>
      <c r="D41" s="20">
        <f t="shared" si="8"/>
        <v>0.08245150204</v>
      </c>
      <c r="E41" s="20">
        <f t="shared" si="8"/>
        <v>0.02159743907</v>
      </c>
      <c r="F41" s="20">
        <f t="shared" si="8"/>
        <v>0.004914144511</v>
      </c>
      <c r="G41" s="20">
        <f t="shared" si="8"/>
        <v>0.0009035378577</v>
      </c>
      <c r="H41" s="23">
        <f t="shared" si="8"/>
        <v>0.0000992613558</v>
      </c>
    </row>
    <row r="42">
      <c r="A42" s="18" t="s">
        <v>39</v>
      </c>
      <c r="B42" s="20">
        <f t="shared" ref="B42:H42" si="9">MAX(B39:B41)</f>
        <v>1</v>
      </c>
      <c r="C42" s="20">
        <f t="shared" si="9"/>
        <v>0.8467598297</v>
      </c>
      <c r="D42" s="20">
        <f t="shared" si="9"/>
        <v>0.2911752029</v>
      </c>
      <c r="E42" s="20">
        <f t="shared" si="9"/>
        <v>0.07086962788</v>
      </c>
      <c r="F42" s="20">
        <f t="shared" si="9"/>
        <v>0.01308014427</v>
      </c>
      <c r="G42" s="20">
        <f t="shared" si="9"/>
        <v>0.001388624748</v>
      </c>
      <c r="H42" s="23">
        <f t="shared" si="9"/>
        <v>0.0003901905958</v>
      </c>
    </row>
    <row r="45">
      <c r="A45" s="22" t="s">
        <v>40</v>
      </c>
    </row>
    <row r="46">
      <c r="A46" s="18" t="s">
        <v>36</v>
      </c>
      <c r="B46" s="20">
        <f t="shared" ref="B46:O46" si="10">ABS(C34-B34)</f>
        <v>9230.769231</v>
      </c>
      <c r="C46" s="20">
        <f t="shared" si="10"/>
        <v>4232.409898</v>
      </c>
      <c r="D46" s="20">
        <f t="shared" si="10"/>
        <v>1127.188851</v>
      </c>
      <c r="E46" s="20">
        <f t="shared" si="10"/>
        <v>256.1921679</v>
      </c>
      <c r="F46" s="20">
        <f t="shared" si="10"/>
        <v>46.67393606</v>
      </c>
      <c r="G46" s="20">
        <f t="shared" si="10"/>
        <v>4.948164626</v>
      </c>
      <c r="H46" s="20">
        <f t="shared" si="10"/>
        <v>0.8400029966</v>
      </c>
      <c r="I46" s="20">
        <f t="shared" si="10"/>
        <v>0.7575094837</v>
      </c>
      <c r="J46" s="20">
        <f t="shared" si="10"/>
        <v>0.3123322333</v>
      </c>
      <c r="K46" s="20">
        <f t="shared" si="10"/>
        <v>0.1000264203</v>
      </c>
      <c r="L46" s="20">
        <f t="shared" si="10"/>
        <v>0.02715754134</v>
      </c>
      <c r="M46" s="20">
        <f t="shared" si="10"/>
        <v>0.006308542429</v>
      </c>
      <c r="N46" s="20">
        <f t="shared" si="10"/>
        <v>0.001191174711</v>
      </c>
      <c r="O46" s="23">
        <f t="shared" si="10"/>
        <v>0.0001423521971</v>
      </c>
    </row>
    <row r="47">
      <c r="A47" s="18" t="s">
        <v>37</v>
      </c>
      <c r="B47" s="20">
        <f t="shared" ref="B47:O47" si="11">ABS(C35-B35)</f>
        <v>6081.538462</v>
      </c>
      <c r="C47" s="20">
        <f t="shared" si="11"/>
        <v>964.1732114</v>
      </c>
      <c r="D47" s="20">
        <f t="shared" si="11"/>
        <v>47.02761429</v>
      </c>
      <c r="E47" s="20">
        <f t="shared" si="11"/>
        <v>44.38774638</v>
      </c>
      <c r="F47" s="20">
        <f t="shared" si="11"/>
        <v>25.03243201</v>
      </c>
      <c r="G47" s="20">
        <f t="shared" si="11"/>
        <v>9.158352436</v>
      </c>
      <c r="H47" s="20">
        <f t="shared" si="11"/>
        <v>2.735792084</v>
      </c>
      <c r="I47" s="20">
        <f t="shared" si="11"/>
        <v>0.6997112667</v>
      </c>
      <c r="J47" s="20">
        <f t="shared" si="11"/>
        <v>0.1514465272</v>
      </c>
      <c r="K47" s="20">
        <f t="shared" si="11"/>
        <v>0.02525675919</v>
      </c>
      <c r="L47" s="20">
        <f t="shared" si="11"/>
        <v>0.001781613351</v>
      </c>
      <c r="M47" s="20">
        <f t="shared" si="11"/>
        <v>0.0008934655716</v>
      </c>
      <c r="N47" s="20">
        <f t="shared" si="11"/>
        <v>0.0005622615163</v>
      </c>
      <c r="O47" s="23">
        <f t="shared" si="11"/>
        <v>0.0002129493951</v>
      </c>
    </row>
    <row r="48">
      <c r="A48" s="18" t="s">
        <v>38</v>
      </c>
      <c r="B48" s="20">
        <f t="shared" ref="B48:O48" si="12">ABS(C36-B36)</f>
        <v>3938.181818</v>
      </c>
      <c r="C48" s="20">
        <f t="shared" si="12"/>
        <v>1573.21424</v>
      </c>
      <c r="D48" s="20">
        <f t="shared" si="12"/>
        <v>495.2576178</v>
      </c>
      <c r="E48" s="20">
        <f t="shared" si="12"/>
        <v>132.5919841</v>
      </c>
      <c r="F48" s="20">
        <f t="shared" si="12"/>
        <v>30.31812803</v>
      </c>
      <c r="G48" s="20">
        <f t="shared" si="12"/>
        <v>5.579475716</v>
      </c>
      <c r="H48" s="20">
        <f t="shared" si="12"/>
        <v>0.6130139413</v>
      </c>
      <c r="I48" s="20">
        <f t="shared" si="12"/>
        <v>0.08988203197</v>
      </c>
      <c r="J48" s="20">
        <f t="shared" si="12"/>
        <v>0.08689773253</v>
      </c>
      <c r="K48" s="20">
        <f t="shared" si="12"/>
        <v>0.03628227863</v>
      </c>
      <c r="L48" s="20">
        <f t="shared" si="12"/>
        <v>0.01169647757</v>
      </c>
      <c r="M48" s="20">
        <f t="shared" si="12"/>
        <v>0.003192415857</v>
      </c>
      <c r="N48" s="20">
        <f t="shared" si="12"/>
        <v>0.0007459017843</v>
      </c>
      <c r="O48" s="23">
        <f t="shared" si="12"/>
        <v>0.0001421416873</v>
      </c>
    </row>
    <row r="49">
      <c r="A49" s="18" t="s">
        <v>39</v>
      </c>
      <c r="B49" s="20">
        <f t="shared" ref="B49:O49" si="13">MAX(B46:B48)</f>
        <v>9230.769231</v>
      </c>
      <c r="C49" s="20">
        <f t="shared" si="13"/>
        <v>4232.409898</v>
      </c>
      <c r="D49" s="20">
        <f t="shared" si="13"/>
        <v>1127.188851</v>
      </c>
      <c r="E49" s="20">
        <f t="shared" si="13"/>
        <v>256.1921679</v>
      </c>
      <c r="F49" s="20">
        <f t="shared" si="13"/>
        <v>46.67393606</v>
      </c>
      <c r="G49" s="20">
        <f t="shared" si="13"/>
        <v>9.158352436</v>
      </c>
      <c r="H49" s="20">
        <f t="shared" si="13"/>
        <v>2.735792084</v>
      </c>
      <c r="I49" s="20">
        <f t="shared" si="13"/>
        <v>0.7575094837</v>
      </c>
      <c r="J49" s="20">
        <f t="shared" si="13"/>
        <v>0.3123322333</v>
      </c>
      <c r="K49" s="20">
        <f t="shared" si="13"/>
        <v>0.1000264203</v>
      </c>
      <c r="L49" s="20">
        <f t="shared" si="13"/>
        <v>0.02715754134</v>
      </c>
      <c r="M49" s="20">
        <f t="shared" si="13"/>
        <v>0.006308542429</v>
      </c>
      <c r="N49" s="20">
        <f t="shared" si="13"/>
        <v>0.001191174711</v>
      </c>
      <c r="O49" s="23">
        <f t="shared" si="13"/>
        <v>0.0002129493951</v>
      </c>
    </row>
    <row r="50">
      <c r="A50" s="24" t="s">
        <v>41</v>
      </c>
      <c r="B50" s="1"/>
      <c r="C50" s="1"/>
      <c r="D50" s="1"/>
    </row>
    <row r="51">
      <c r="A51" s="15"/>
      <c r="B51" s="15"/>
      <c r="C51" s="15"/>
      <c r="D51" s="15"/>
    </row>
    <row r="52">
      <c r="A52" s="25" t="s">
        <v>42</v>
      </c>
      <c r="B52" s="26"/>
      <c r="C52" s="15"/>
      <c r="D52" s="27" t="s">
        <v>43</v>
      </c>
    </row>
    <row r="53">
      <c r="A53" s="28" t="s">
        <v>44</v>
      </c>
      <c r="B53" s="29">
        <v>14.0</v>
      </c>
      <c r="C53" s="15"/>
      <c r="D53" s="28" t="s">
        <v>45</v>
      </c>
    </row>
    <row r="54">
      <c r="A54" s="28" t="s">
        <v>32</v>
      </c>
      <c r="B54" s="30">
        <v>3565.4008844303517</v>
      </c>
      <c r="C54" s="15"/>
      <c r="D54" s="31">
        <v>3565.400844</v>
      </c>
    </row>
    <row r="55">
      <c r="A55" s="28" t="s">
        <v>33</v>
      </c>
      <c r="B55" s="30">
        <v>7010.548436829464</v>
      </c>
      <c r="C55" s="15"/>
      <c r="D55" s="31">
        <v>7010.548523</v>
      </c>
    </row>
    <row r="56">
      <c r="A56" s="28" t="s">
        <v>34</v>
      </c>
      <c r="B56" s="30">
        <v>6175.527439139125</v>
      </c>
      <c r="C56" s="15"/>
      <c r="D56" s="31">
        <v>6175.527426</v>
      </c>
    </row>
    <row r="57">
      <c r="A57" s="28" t="s">
        <v>36</v>
      </c>
      <c r="B57" s="30">
        <v>1.423521971446462E-4</v>
      </c>
      <c r="C57" s="15"/>
      <c r="D57" s="15"/>
    </row>
    <row r="58">
      <c r="A58" s="28" t="s">
        <v>37</v>
      </c>
      <c r="B58" s="30">
        <v>2.129493950633332E-4</v>
      </c>
      <c r="C58" s="15"/>
      <c r="D58" s="15"/>
    </row>
    <row r="59">
      <c r="A59" s="28" t="s">
        <v>38</v>
      </c>
      <c r="B59" s="30">
        <v>1.4214168731996324E-4</v>
      </c>
      <c r="C59" s="15"/>
      <c r="D59" s="15"/>
    </row>
    <row r="60">
      <c r="A60" s="28" t="s">
        <v>46</v>
      </c>
      <c r="B60" s="30">
        <v>2.129493950633332E-4</v>
      </c>
      <c r="C60" s="15"/>
      <c r="D60" s="15"/>
    </row>
  </sheetData>
  <mergeCells count="19">
    <mergeCell ref="A7:D7"/>
    <mergeCell ref="A8:D8"/>
    <mergeCell ref="A9:D9"/>
    <mergeCell ref="A10:D10"/>
    <mergeCell ref="A11:D11"/>
    <mergeCell ref="A12:D12"/>
    <mergeCell ref="A14:C14"/>
    <mergeCell ref="A31:D31"/>
    <mergeCell ref="A32:D32"/>
    <mergeCell ref="A38:D38"/>
    <mergeCell ref="A52:B52"/>
    <mergeCell ref="A45:D45"/>
    <mergeCell ref="A19:D19"/>
    <mergeCell ref="D20:D22"/>
    <mergeCell ref="A23:D23"/>
    <mergeCell ref="A24:D24"/>
    <mergeCell ref="A25:D25"/>
    <mergeCell ref="A26:D26"/>
    <mergeCell ref="A27:D27"/>
  </mergeCells>
  <drawing r:id="rId1"/>
</worksheet>
</file>