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c" sheetId="1" r:id="rId4"/>
  </sheets>
  <definedNames/>
  <calcPr/>
</workbook>
</file>

<file path=xl/sharedStrings.xml><?xml version="1.0" encoding="utf-8"?>
<sst xmlns="http://schemas.openxmlformats.org/spreadsheetml/2006/main" count="411" uniqueCount="238">
  <si>
    <t>Entidad Federativa</t>
  </si>
  <si>
    <t>Baja California</t>
  </si>
  <si>
    <t>Sample</t>
  </si>
  <si>
    <t>Time</t>
  </si>
  <si>
    <t>Tasa de crecimiento (%)</t>
  </si>
  <si>
    <t>dummy para rec.</t>
  </si>
  <si>
    <t>1980-Q1</t>
  </si>
  <si>
    <t>Historgama</t>
  </si>
  <si>
    <t>puntiaguda y asimétrica</t>
  </si>
  <si>
    <t>curtosis</t>
  </si>
  <si>
    <t>Si es puntiaguda</t>
  </si>
  <si>
    <t>No es normal</t>
  </si>
  <si>
    <t>1980-Q2</t>
  </si>
  <si>
    <t>asimetría</t>
  </si>
  <si>
    <t>Asimetría a la izquierda</t>
  </si>
  <si>
    <t>1980-Q3</t>
  </si>
  <si>
    <t>1980-Q4</t>
  </si>
  <si>
    <t>1981-Q1</t>
  </si>
  <si>
    <t>1981-Q2</t>
  </si>
  <si>
    <t>media de 105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</si>
  <si>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</si>
  <si>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</si>
  <si>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</si>
  <si>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</si>
  <si>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</si>
  <si>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</si>
  <si>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</si>
  <si>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</si>
  <si>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Media de crecimiento positiva</t>
  </si>
  <si>
    <t>1983-Q3</t>
  </si>
  <si>
    <t>porque el ITAEE tiene tendencia hacia arriba</t>
  </si>
  <si>
    <t>1983-Q4</t>
  </si>
  <si>
    <t>Toda la muestra</t>
  </si>
  <si>
    <t>1984-Q1</t>
  </si>
  <si>
    <t xml:space="preserve">media de la tasa de crecimiento trimestral del ITAEE </t>
  </si>
  <si>
    <t>1984-Q2</t>
  </si>
  <si>
    <t>1984-Q3</t>
  </si>
  <si>
    <t>varianza</t>
  </si>
  <si>
    <t>1984-Q4</t>
  </si>
  <si>
    <t>1985-Q1</t>
  </si>
  <si>
    <t>volatilidad como desv. Est.</t>
  </si>
  <si>
    <t>cerca de 3</t>
  </si>
  <si>
    <t>1985-Q2</t>
  </si>
  <si>
    <t>1985-Q3</t>
  </si>
  <si>
    <t>tamaño de la muestra</t>
  </si>
  <si>
    <t>media</t>
  </si>
  <si>
    <t>var. Muestral</t>
  </si>
  <si>
    <t>desv.est. Muestral</t>
  </si>
  <si>
    <t>1985-Q4</t>
  </si>
  <si>
    <t>S3</t>
  </si>
  <si>
    <t>En promedio los datos se desvían respecto de la media en 1.97%</t>
  </si>
  <si>
    <t>1986-Q1</t>
  </si>
  <si>
    <t>S4</t>
  </si>
  <si>
    <t>En promedio los datos se desvían respecto de la media en 1.17%</t>
  </si>
  <si>
    <t>1986-Q2</t>
  </si>
  <si>
    <t>La tasa de crec. Promedio es 0.69% despues del 2003 hasta el 2008-2009</t>
  </si>
  <si>
    <t>1986-Q3</t>
  </si>
  <si>
    <t>No es útil</t>
  </si>
  <si>
    <t>Las series de tiempo con tendencia no tienen media</t>
  </si>
  <si>
    <t>La tasa de crec. Promedio es 0.60% despues del 2009</t>
  </si>
  <si>
    <t>1986-Q4</t>
  </si>
  <si>
    <t>Momentos</t>
  </si>
  <si>
    <t>Media</t>
  </si>
  <si>
    <t>Desv. Est.</t>
  </si>
  <si>
    <t>y por tanto tampoco tendrán varianza ni desv. Estándar</t>
  </si>
  <si>
    <t>1987-Q1</t>
  </si>
  <si>
    <t>S1</t>
  </si>
  <si>
    <t>los momentos muestrales no son útiles</t>
  </si>
  <si>
    <t>H0:mu3=mu4</t>
  </si>
  <si>
    <t>1987-Q2</t>
  </si>
  <si>
    <t>S2</t>
  </si>
  <si>
    <t>dif. De las medias</t>
  </si>
  <si>
    <t>1987-Q3</t>
  </si>
  <si>
    <t>error est. De la diferencia</t>
  </si>
  <si>
    <t>1987-Q4</t>
  </si>
  <si>
    <t>1988-Q1</t>
  </si>
  <si>
    <t>p_value</t>
  </si>
  <si>
    <t>1988-Q2</t>
  </si>
  <si>
    <t>dado que la probabilidad de error no es menor del 10% no</t>
  </si>
  <si>
    <t>1988-Q3</t>
  </si>
  <si>
    <t>es posible rechazar la H0</t>
  </si>
  <si>
    <t>1988-Q4</t>
  </si>
  <si>
    <t>por tanto las medias son iguales</t>
  </si>
  <si>
    <t>1989-Q1</t>
  </si>
  <si>
    <t>Prueba de diferencia de medias</t>
  </si>
  <si>
    <t>1989-Q2</t>
  </si>
  <si>
    <t>H0:s2_3=s2_4</t>
  </si>
  <si>
    <t>1989-Q3</t>
  </si>
  <si>
    <t>Estadístico de contraste</t>
  </si>
  <si>
    <t>no se acerca a 1</t>
  </si>
  <si>
    <t>1989-Q4</t>
  </si>
  <si>
    <t>1990-Q1</t>
  </si>
  <si>
    <t>dado que la probabilidad de error es menor del 10% si</t>
  </si>
  <si>
    <t>1990-Q2</t>
  </si>
  <si>
    <t>1990-Q3</t>
  </si>
  <si>
    <t>Por tanto la volatilidad del primer periodo de tiempo es mayor que la del segundo</t>
  </si>
  <si>
    <t>1990-Q4</t>
  </si>
  <si>
    <t>Conclusión:</t>
  </si>
  <si>
    <t>1991-Q1</t>
  </si>
  <si>
    <t>no hay cambio en la tasa de crecmiento trimestral desde el 2003 a la 2019-Q4</t>
  </si>
  <si>
    <t>1991-Q2</t>
  </si>
  <si>
    <t>pero si hay un cambio en la volatilidad</t>
  </si>
  <si>
    <t>1991-Q3</t>
  </si>
  <si>
    <t>1991-Q4</t>
  </si>
  <si>
    <t>1992-Q1</t>
  </si>
  <si>
    <t>1992-Q2</t>
  </si>
  <si>
    <t>1992-Q3</t>
  </si>
  <si>
    <t>Crecimiento trimestral en promedio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</si>
  <si>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</si>
  <si>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</si>
  <si>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</si>
  <si>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</si>
  <si>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</si>
  <si>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</si>
  <si>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</si>
  <si>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</si>
  <si>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</si>
  <si>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</si>
  <si>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</si>
  <si>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</si>
  <si>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</si>
  <si>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</si>
  <si>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</si>
  <si>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</si>
  <si>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</si>
  <si>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</si>
  <si>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</si>
  <si>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</si>
  <si>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</si>
  <si>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</si>
  <si>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</si>
  <si>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</si>
  <si>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</si>
  <si>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</si>
  <si>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</si>
  <si>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</si>
  <si>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</si>
  <si>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</si>
  <si>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</si>
  <si>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</si>
  <si>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</si>
  <si>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</si>
  <si>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</si>
  <si>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</si>
  <si>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</si>
  <si>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</si>
  <si>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</si>
  <si>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</si>
  <si>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</si>
  <si>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</si>
  <si>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</si>
  <si>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</si>
  <si>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</si>
  <si>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</si>
  <si>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</si>
  <si>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</si>
  <si>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</si>
  <si>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</si>
  <si>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</si>
  <si>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</si>
  <si>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</si>
  <si>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</si>
  <si>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</si>
  <si>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</si>
  <si>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</si>
  <si>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</si>
  <si>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</si>
  <si>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</si>
  <si>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</si>
  <si>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</si>
  <si>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</si>
  <si>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</si>
  <si>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</si>
  <si>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</si>
  <si>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</si>
  <si>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</si>
  <si>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</si>
  <si>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</si>
  <si>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</si>
  <si>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</si>
  <si>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</si>
  <si>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</si>
  <si>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</si>
  <si>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</si>
  <si>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</si>
  <si>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</si>
  <si>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</si>
  <si>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</si>
  <si>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</si>
  <si>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</si>
  <si>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</si>
  <si>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</si>
  <si>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</si>
  <si>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</si>
  <si>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</si>
  <si>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</si>
  <si>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</si>
  <si>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</si>
  <si>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</si>
  <si>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</si>
  <si>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</si>
  <si>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</si>
  <si>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</si>
  <si>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</si>
  <si>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</si>
  <si>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</si>
  <si>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</si>
  <si>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</si>
  <si>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</si>
  <si>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</si>
  <si>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</si>
  <si>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</si>
  <si>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</si>
  <si>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</si>
  <si>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</si>
  <si>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</si>
  <si>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</si>
  <si>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Eventos</t>
  </si>
  <si>
    <t>Crecimiento trimestral del ITAEE en promedio</t>
  </si>
  <si>
    <t>Antes del TLC</t>
  </si>
  <si>
    <t>más bajo</t>
  </si>
  <si>
    <t>*</t>
  </si>
  <si>
    <t>Un prueba estadística debería rechazar la nula</t>
  </si>
  <si>
    <t>Despues del TLC</t>
  </si>
  <si>
    <t>más elevado</t>
  </si>
  <si>
    <t>**</t>
  </si>
  <si>
    <t>H0:mu1=mu2</t>
  </si>
  <si>
    <t>Despues de la rec. Asiatica</t>
  </si>
  <si>
    <t>Se ven parecidos graficamente</t>
  </si>
  <si>
    <t>***</t>
  </si>
  <si>
    <t>Hacer la prueba estadística</t>
  </si>
  <si>
    <t>Despues de la rec. De 2008-2009</t>
  </si>
  <si>
    <t>pero en el 4 es mayor que el 3</t>
  </si>
  <si>
    <t>para asegurar lo anterior</t>
  </si>
  <si>
    <t>Opción econométrica aplicar variables dummy en los trimestres</t>
  </si>
  <si>
    <t>*** Es necesario saber la fecha exacta del cambio</t>
  </si>
  <si>
    <t xml:space="preserve">para asignar la fecha exacta del cambio es equivalente a que ya se probo que hay </t>
  </si>
  <si>
    <t>un cambio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</si>
</sst>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3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Baja California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bc!$A$2:$A$161</c:f>
            </c:strRef>
          </c:cat>
          <c:val>
            <c:numRef>
              <c:f>bc!$B$2:$B$161</c:f>
              <c:numCache/>
            </c:numRef>
          </c:val>
          <c:smooth val="0"/>
        </c:ser>
        <c:axId val="387500365"/>
        <c:axId val="1717448351"/>
      </c:lineChart>
      <c:catAx>
        <c:axId val="387500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7448351"/>
      </c:catAx>
      <c:valAx>
        <c:axId val="1717448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750036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 sample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bc!$A$30:$A$60</c:f>
            </c:numRef>
          </c:xVal>
          <c:yVal>
            <c:numRef>
              <c:f>bc!$B$30:$B$60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77861"/>
        <c:axId val="1658095864"/>
      </c:scatterChart>
      <c:valAx>
        <c:axId val="2039177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8095864"/>
      </c:valAx>
      <c:valAx>
        <c:axId val="165809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917786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 sample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yVal>
            <c:numRef>
              <c:f>bc!$B$63:$B$85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714"/>
        <c:axId val="1186937549"/>
      </c:scatterChart>
      <c:valAx>
        <c:axId val="16081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6937549"/>
      </c:valAx>
      <c:valAx>
        <c:axId val="11869375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8171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 sample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yVal>
            <c:numRef>
              <c:f>bc!$B$98:$B$114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58213"/>
        <c:axId val="775731086"/>
      </c:scatterChart>
      <c:valAx>
        <c:axId val="604658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5731086"/>
      </c:valAx>
      <c:valAx>
        <c:axId val="7757310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465821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4 sample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yVal>
            <c:numRef>
              <c:f>bc!$B$118:$B$161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4598"/>
        <c:axId val="1270445783"/>
      </c:scatterChart>
      <c:valAx>
        <c:axId val="44344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0445783"/>
      </c:valAx>
      <c:valAx>
        <c:axId val="1270445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34459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Tasa de crecimiento (%)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bc!$E$2:$E$161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4424"/>
        <c:axId val="248079842"/>
      </c:scatterChart>
      <c:valAx>
        <c:axId val="21040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8079842"/>
      </c:valAx>
      <c:valAx>
        <c:axId val="2480798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40442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0</xdr:rowOff>
    </xdr:from>
    <xdr:ext cx="6905625" cy="4248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49</xdr:row>
      <xdr:rowOff>142875</xdr:rowOff>
    </xdr:from>
    <xdr:ext cx="4562475" cy="2762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676275</xdr:colOff>
      <xdr:row>71</xdr:row>
      <xdr:rowOff>114300</xdr:rowOff>
    </xdr:from>
    <xdr:ext cx="4562475" cy="2752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228600</xdr:colOff>
      <xdr:row>108</xdr:row>
      <xdr:rowOff>180975</xdr:rowOff>
    </xdr:from>
    <xdr:ext cx="4562475" cy="27527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676275</xdr:colOff>
      <xdr:row>146</xdr:row>
      <xdr:rowOff>114300</xdr:rowOff>
    </xdr:from>
    <xdr:ext cx="4562475" cy="27527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333375</xdr:colOff>
      <xdr:row>8</xdr:row>
      <xdr:rowOff>57150</xdr:rowOff>
    </xdr:from>
    <xdr:ext cx="6067425" cy="36766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114300</xdr:colOff>
      <xdr:row>6</xdr:row>
      <xdr:rowOff>133350</xdr:rowOff>
    </xdr:from>
    <xdr:ext cx="1457325" cy="38100"/>
    <xdr:grpSp>
      <xdr:nvGrpSpPr>
        <xdr:cNvPr id="2" name="Shape 2"/>
        <xdr:cNvGrpSpPr/>
      </xdr:nvGrpSpPr>
      <xdr:grpSpPr>
        <a:xfrm>
          <a:off x="4617338" y="3775238"/>
          <a:ext cx="1457325" cy="9525"/>
          <a:chOff x="4617338" y="3775238"/>
          <a:chExt cx="1457325" cy="9525"/>
        </a:xfrm>
      </xdr:grpSpPr>
      <xdr:cxnSp>
        <xdr:nvCxnSpPr>
          <xdr:cNvPr id="3" name="Shape 3"/>
          <xdr:cNvCxnSpPr/>
        </xdr:nvCxnSpPr>
        <xdr:spPr>
          <a:xfrm flipH="1" rot="10800000">
            <a:off x="4617338" y="3775238"/>
            <a:ext cx="1457325" cy="9525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228600</xdr:colOff>
      <xdr:row>3</xdr:row>
      <xdr:rowOff>57150</xdr:rowOff>
    </xdr:from>
    <xdr:ext cx="4191000" cy="258127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63"/>
    <col customWidth="1" min="3" max="4" width="6.38"/>
    <col customWidth="1" min="5" max="5" width="15.5"/>
    <col customWidth="1" min="6" max="6" width="9.38"/>
    <col customWidth="1" min="7" max="7" width="15.5"/>
    <col customWidth="1" min="8" max="25" width="9.38"/>
    <col customWidth="1" min="26" max="26" width="14.63"/>
    <col customWidth="1" min="27" max="27" width="16.5"/>
    <col customWidth="1" min="28" max="28" width="9.38"/>
    <col customWidth="1" min="29" max="29" width="15.0"/>
    <col customWidth="1" min="30" max="39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 t="s">
        <v>6</v>
      </c>
      <c r="B2" s="2">
        <v>48.0992534450902</v>
      </c>
      <c r="D2" s="1" t="s">
        <v>6</v>
      </c>
      <c r="F2" s="1">
        <v>0.0</v>
      </c>
      <c r="AF2" s="1" t="s">
        <v>7</v>
      </c>
      <c r="AG2" s="1" t="s">
        <v>8</v>
      </c>
      <c r="AI2" s="1" t="s">
        <v>9</v>
      </c>
      <c r="AJ2" s="2">
        <f>KURT(E3:E161)</f>
        <v>4.109795671</v>
      </c>
      <c r="AK2" s="1" t="s">
        <v>10</v>
      </c>
      <c r="AM2" s="1" t="s">
        <v>11</v>
      </c>
    </row>
    <row r="3" ht="14.25" customHeight="1">
      <c r="A3" s="1" t="s">
        <v>12</v>
      </c>
      <c r="B3" s="2">
        <v>48.2480542962262</v>
      </c>
      <c r="D3" s="1" t="s">
        <v>12</v>
      </c>
      <c r="E3" s="2">
        <f t="shared" ref="E3:E161" si="1">(B3-B2)/B2*100</f>
        <v>0.3093620804</v>
      </c>
      <c r="F3" s="1">
        <v>0.0</v>
      </c>
      <c r="AI3" s="1" t="s">
        <v>13</v>
      </c>
      <c r="AJ3" s="2">
        <f>SKEW(E3:E161)</f>
        <v>-0.629326367</v>
      </c>
      <c r="AK3" s="1" t="s">
        <v>14</v>
      </c>
    </row>
    <row r="4" ht="14.25" customHeight="1">
      <c r="A4" s="1" t="s">
        <v>15</v>
      </c>
      <c r="B4" s="2">
        <v>49.5376987474396</v>
      </c>
      <c r="D4" s="1" t="s">
        <v>15</v>
      </c>
      <c r="E4" s="2">
        <f t="shared" si="1"/>
        <v>2.672946029</v>
      </c>
      <c r="F4" s="1">
        <v>0.0</v>
      </c>
    </row>
    <row r="5" ht="14.25" customHeight="1">
      <c r="A5" s="1" t="s">
        <v>16</v>
      </c>
      <c r="B5" s="2">
        <v>51.739704065097</v>
      </c>
      <c r="D5" s="1" t="s">
        <v>16</v>
      </c>
      <c r="E5" s="2">
        <f t="shared" si="1"/>
        <v>4.445110236</v>
      </c>
      <c r="F5" s="1">
        <v>0.0</v>
      </c>
    </row>
    <row r="6" ht="14.25" customHeight="1">
      <c r="A6" s="1" t="s">
        <v>17</v>
      </c>
      <c r="B6" s="2">
        <v>53.6849431623362</v>
      </c>
      <c r="D6" s="1" t="s">
        <v>17</v>
      </c>
      <c r="E6" s="2">
        <f t="shared" si="1"/>
        <v>3.759664135</v>
      </c>
      <c r="F6" s="1">
        <v>0.0</v>
      </c>
    </row>
    <row r="7" ht="14.25" customHeight="1">
      <c r="A7" s="1" t="s">
        <v>18</v>
      </c>
      <c r="B7" s="2">
        <v>55.7648995450938</v>
      </c>
      <c r="D7" s="1" t="s">
        <v>18</v>
      </c>
      <c r="E7" s="2">
        <f t="shared" si="1"/>
        <v>3.874375682</v>
      </c>
      <c r="F7" s="1">
        <v>0.0</v>
      </c>
      <c r="R7" s="1" t="s">
        <v>19</v>
      </c>
    </row>
    <row r="8" ht="14.25" customHeight="1">
      <c r="A8" s="1" t="s">
        <v>20</v>
      </c>
      <c r="B8" s="2">
        <v>56.0995800916978</v>
      </c>
      <c r="D8" s="1" t="s">
        <v>20</v>
      </c>
      <c r="E8" s="2">
        <f t="shared" si="1"/>
        <v>0.6001634529</v>
      </c>
      <c r="F8" s="1">
        <v>0.0</v>
      </c>
    </row>
    <row r="9" ht="14.25" customHeight="1">
      <c r="A9" s="1" t="s">
        <v>21</v>
      </c>
      <c r="B9" s="2">
        <v>56.691421104728</v>
      </c>
      <c r="D9" s="1" t="s">
        <v>21</v>
      </c>
      <c r="E9" s="2">
        <f t="shared" si="1"/>
        <v>1.054982964</v>
      </c>
      <c r="F9" s="1">
        <v>0.0</v>
      </c>
    </row>
    <row r="10" ht="14.25" customHeight="1">
      <c r="A10" s="3" t="s">
        <v>22</v>
      </c>
      <c r="B10" s="2">
        <v>56.0176481152999</v>
      </c>
      <c r="D10" s="1" t="s">
        <v>22</v>
      </c>
      <c r="E10" s="2">
        <f t="shared" si="1"/>
        <v>-1.188491973</v>
      </c>
      <c r="F10" s="1">
        <v>0.0</v>
      </c>
    </row>
    <row r="11" ht="14.25" customHeight="1">
      <c r="A11" s="1" t="s">
        <v>23</v>
      </c>
      <c r="B11" s="2">
        <v>56.0495114387509</v>
      </c>
      <c r="D11" s="1" t="s">
        <v>23</v>
      </c>
      <c r="E11" s="2">
        <f t="shared" si="1"/>
        <v>0.05688086616</v>
      </c>
      <c r="F11" s="1">
        <v>0.0</v>
      </c>
    </row>
    <row r="12" ht="14.25" customHeight="1">
      <c r="A12" s="1" t="s">
        <v>24</v>
      </c>
      <c r="B12" s="2">
        <v>55.3056191956279</v>
      </c>
      <c r="D12" s="1" t="s">
        <v>24</v>
      </c>
      <c r="E12" s="2">
        <f t="shared" si="1"/>
        <v>-1.32720558</v>
      </c>
      <c r="F12" s="1">
        <v>0.0</v>
      </c>
    </row>
    <row r="13" ht="14.25" customHeight="1">
      <c r="A13" s="1" t="s">
        <v>25</v>
      </c>
      <c r="B13" s="2">
        <v>53.0895769202414</v>
      </c>
      <c r="D13" s="1" t="s">
        <v>25</v>
      </c>
      <c r="E13" s="2">
        <f t="shared" si="1"/>
        <v>-4.006902567</v>
      </c>
      <c r="F13" s="1">
        <v>0.0</v>
      </c>
    </row>
    <row r="14" ht="14.25" customHeight="1">
      <c r="A14" s="1" t="s">
        <v>26</v>
      </c>
      <c r="B14" s="2">
        <v>51.2618903358617</v>
      </c>
      <c r="D14" s="1" t="s">
        <v>26</v>
      </c>
      <c r="E14" s="2">
        <f t="shared" si="1"/>
        <v>-3.442646731</v>
      </c>
      <c r="F14" s="1">
        <v>0.0</v>
      </c>
    </row>
    <row r="15" ht="14.25" customHeight="1">
      <c r="A15" s="1" t="s">
        <v>27</v>
      </c>
      <c r="B15" s="2">
        <v>49.8939277777909</v>
      </c>
      <c r="D15" s="1" t="s">
        <v>27</v>
      </c>
      <c r="E15" s="2">
        <f t="shared" si="1"/>
        <v>-2.668576108</v>
      </c>
      <c r="F15" s="1">
        <v>0.0</v>
      </c>
      <c r="Z15" s="1" t="s">
        <v>28</v>
      </c>
    </row>
    <row r="16" ht="14.25" customHeight="1">
      <c r="A16" s="1" t="s">
        <v>29</v>
      </c>
      <c r="B16" s="2">
        <v>50.0994427989908</v>
      </c>
      <c r="D16" s="1" t="s">
        <v>29</v>
      </c>
      <c r="E16" s="2">
        <f t="shared" si="1"/>
        <v>0.4119038736</v>
      </c>
      <c r="F16" s="1">
        <v>0.0</v>
      </c>
      <c r="Z16" s="1" t="s">
        <v>30</v>
      </c>
    </row>
    <row r="17" ht="14.25" customHeight="1">
      <c r="A17" s="3" t="s">
        <v>31</v>
      </c>
      <c r="B17" s="2">
        <v>50.8133223425918</v>
      </c>
      <c r="D17" s="1" t="s">
        <v>31</v>
      </c>
      <c r="E17" s="2">
        <f t="shared" si="1"/>
        <v>1.424925116</v>
      </c>
      <c r="F17" s="1">
        <v>0.0</v>
      </c>
      <c r="Z17" s="1" t="s">
        <v>32</v>
      </c>
    </row>
    <row r="18" ht="14.25" customHeight="1">
      <c r="A18" s="1" t="s">
        <v>33</v>
      </c>
      <c r="B18" s="2">
        <v>52.5074917444041</v>
      </c>
      <c r="D18" s="1" t="s">
        <v>33</v>
      </c>
      <c r="E18" s="2">
        <f t="shared" si="1"/>
        <v>3.334104766</v>
      </c>
      <c r="F18" s="1">
        <v>0.0</v>
      </c>
      <c r="Z18" s="1" t="s">
        <v>34</v>
      </c>
    </row>
    <row r="19" ht="14.25" customHeight="1">
      <c r="A19" s="1" t="s">
        <v>35</v>
      </c>
      <c r="B19" s="2">
        <v>51.9987423098626</v>
      </c>
      <c r="D19" s="1" t="s">
        <v>35</v>
      </c>
      <c r="E19" s="2">
        <f t="shared" si="1"/>
        <v>-0.9689082789</v>
      </c>
      <c r="F19" s="1">
        <v>0.0</v>
      </c>
      <c r="Z19" s="4">
        <f>AVERAGE(E3:E161)</f>
        <v>0.6142310243</v>
      </c>
      <c r="AA19" s="4"/>
    </row>
    <row r="20" ht="14.25" customHeight="1">
      <c r="A20" s="1" t="s">
        <v>36</v>
      </c>
      <c r="B20" s="2">
        <v>53.2862735890935</v>
      </c>
      <c r="D20" s="1" t="s">
        <v>36</v>
      </c>
      <c r="E20" s="2">
        <f t="shared" si="1"/>
        <v>2.476081578</v>
      </c>
      <c r="F20" s="1">
        <v>0.0</v>
      </c>
      <c r="Z20" s="1" t="s">
        <v>37</v>
      </c>
    </row>
    <row r="21" ht="14.25" customHeight="1">
      <c r="A21" s="1" t="s">
        <v>38</v>
      </c>
      <c r="B21" s="2">
        <v>53.3219027578853</v>
      </c>
      <c r="D21" s="1" t="s">
        <v>38</v>
      </c>
      <c r="E21" s="2">
        <f t="shared" si="1"/>
        <v>0.06686369001</v>
      </c>
      <c r="F21" s="1">
        <v>0.0</v>
      </c>
      <c r="Z21" s="2">
        <f>_xlfn.VAR.S(E3:E161)</f>
        <v>6.478115331</v>
      </c>
      <c r="AA21" s="2"/>
    </row>
    <row r="22" ht="14.25" customHeight="1">
      <c r="A22" s="1" t="s">
        <v>39</v>
      </c>
      <c r="B22" s="2">
        <v>54.4685802093934</v>
      </c>
      <c r="D22" s="1" t="s">
        <v>39</v>
      </c>
      <c r="E22" s="2">
        <f t="shared" si="1"/>
        <v>2.15048112</v>
      </c>
      <c r="F22" s="1">
        <v>0.0</v>
      </c>
      <c r="Z22" s="1" t="s">
        <v>40</v>
      </c>
      <c r="AD22" s="1" t="s">
        <v>41</v>
      </c>
    </row>
    <row r="23" ht="14.25" customHeight="1">
      <c r="A23" s="1" t="s">
        <v>42</v>
      </c>
      <c r="B23" s="2">
        <v>53.9931925117565</v>
      </c>
      <c r="D23" s="1" t="s">
        <v>42</v>
      </c>
      <c r="E23" s="2">
        <f t="shared" si="1"/>
        <v>-0.8727741678</v>
      </c>
      <c r="F23" s="1">
        <v>0.0</v>
      </c>
      <c r="Z23" s="2">
        <f>_xlfn.STDEV.S(E3:E161)</f>
        <v>2.545214201</v>
      </c>
      <c r="AA23" s="2"/>
    </row>
    <row r="24" ht="14.25" customHeight="1">
      <c r="A24" s="1" t="s">
        <v>43</v>
      </c>
      <c r="B24" s="2">
        <v>54.2795225291939</v>
      </c>
      <c r="D24" s="1" t="s">
        <v>43</v>
      </c>
      <c r="E24" s="2">
        <f t="shared" si="1"/>
        <v>0.530307626</v>
      </c>
      <c r="F24" s="1">
        <v>0.0</v>
      </c>
      <c r="AA24" s="1" t="s">
        <v>44</v>
      </c>
      <c r="AB24" s="1" t="s">
        <v>45</v>
      </c>
      <c r="AC24" s="1" t="s">
        <v>46</v>
      </c>
      <c r="AD24" s="1" t="s">
        <v>47</v>
      </c>
    </row>
    <row r="25" ht="14.25" customHeight="1">
      <c r="A25" s="1" t="s">
        <v>48</v>
      </c>
      <c r="B25" s="2">
        <v>54.0844563532137</v>
      </c>
      <c r="D25" s="1" t="s">
        <v>48</v>
      </c>
      <c r="E25" s="2">
        <f t="shared" si="1"/>
        <v>-0.3593734191</v>
      </c>
      <c r="F25" s="1">
        <v>0.0</v>
      </c>
      <c r="Z25" s="2" t="s">
        <v>49</v>
      </c>
      <c r="AA25" s="5">
        <f>COUNT(C99:C114)</f>
        <v>16</v>
      </c>
      <c r="AB25" s="2">
        <f>AVERAGE(E99:E114)</f>
        <v>0.6997873055</v>
      </c>
      <c r="AC25" s="2">
        <f t="shared" ref="AC25:AC26" si="2">AD25^2</f>
        <v>3.897812691</v>
      </c>
      <c r="AD25" s="2">
        <f>_xlfn.STDEV.S(E99:E114)</f>
        <v>1.974287895</v>
      </c>
      <c r="AE25" s="1" t="s">
        <v>50</v>
      </c>
    </row>
    <row r="26" ht="14.25" customHeight="1">
      <c r="A26" s="1" t="s">
        <v>51</v>
      </c>
      <c r="B26" s="2">
        <v>52.3034732307589</v>
      </c>
      <c r="D26" s="1" t="s">
        <v>51</v>
      </c>
      <c r="E26" s="2">
        <f t="shared" si="1"/>
        <v>-3.292966672</v>
      </c>
      <c r="F26" s="1">
        <v>0.0</v>
      </c>
      <c r="Z26" s="1" t="s">
        <v>52</v>
      </c>
      <c r="AA26" s="1">
        <f>COUNT(C120:C161)</f>
        <v>42</v>
      </c>
      <c r="AB26" s="2">
        <f>AVERAGE(E118:E161)</f>
        <v>0.6023721571</v>
      </c>
      <c r="AC26" s="2">
        <f t="shared" si="2"/>
        <v>1.364509111</v>
      </c>
      <c r="AD26" s="2">
        <f>_xlfn.STDEV.S(E120:E161)</f>
        <v>1.168122045</v>
      </c>
      <c r="AE26" s="1" t="s">
        <v>53</v>
      </c>
    </row>
    <row r="27" ht="14.25" customHeight="1">
      <c r="A27" s="1" t="s">
        <v>54</v>
      </c>
      <c r="B27" s="2">
        <v>50.9214311766266</v>
      </c>
      <c r="D27" s="1" t="s">
        <v>54</v>
      </c>
      <c r="E27" s="2">
        <f t="shared" si="1"/>
        <v>-2.64235235</v>
      </c>
      <c r="F27" s="1">
        <v>0.0</v>
      </c>
      <c r="Z27" s="2" t="s">
        <v>55</v>
      </c>
      <c r="AA27" s="2"/>
    </row>
    <row r="28" ht="14.25" customHeight="1">
      <c r="A28" s="1" t="s">
        <v>56</v>
      </c>
      <c r="B28" s="2">
        <v>49.2541741771633</v>
      </c>
      <c r="D28" s="1" t="s">
        <v>56</v>
      </c>
      <c r="E28" s="2">
        <f t="shared" si="1"/>
        <v>-3.274175452</v>
      </c>
      <c r="F28" s="1">
        <v>0.0</v>
      </c>
      <c r="H28" s="1" t="s">
        <v>57</v>
      </c>
      <c r="K28" s="1" t="s">
        <v>58</v>
      </c>
      <c r="Z28" s="2" t="s">
        <v>59</v>
      </c>
      <c r="AA28" s="2"/>
    </row>
    <row r="29" ht="14.25" customHeight="1">
      <c r="A29" s="1" t="s">
        <v>60</v>
      </c>
      <c r="B29" s="2">
        <v>48.4386878238423</v>
      </c>
      <c r="D29" s="1" t="s">
        <v>60</v>
      </c>
      <c r="E29" s="2">
        <f t="shared" si="1"/>
        <v>-1.655669528</v>
      </c>
      <c r="F29" s="1">
        <v>0.0</v>
      </c>
      <c r="G29" s="1" t="s">
        <v>61</v>
      </c>
      <c r="H29" s="6" t="s">
        <v>62</v>
      </c>
      <c r="I29" s="6" t="s">
        <v>63</v>
      </c>
      <c r="K29" s="1" t="s">
        <v>64</v>
      </c>
    </row>
    <row r="30" ht="14.25" customHeight="1">
      <c r="A30" s="1" t="s">
        <v>65</v>
      </c>
      <c r="B30" s="2">
        <v>49.168571564443</v>
      </c>
      <c r="C30" s="1">
        <v>1.0</v>
      </c>
      <c r="D30" s="1" t="s">
        <v>65</v>
      </c>
      <c r="E30" s="2">
        <f t="shared" si="1"/>
        <v>1.506819803</v>
      </c>
      <c r="F30" s="1">
        <v>0.0</v>
      </c>
      <c r="G30" s="1" t="s">
        <v>66</v>
      </c>
      <c r="H30" s="2">
        <f>AVERAGE(B30:B60)</f>
        <v>58.72223975</v>
      </c>
      <c r="I30" s="2">
        <f>_xlfn.STDEV.S(B30:B60)</f>
        <v>5.65594328</v>
      </c>
      <c r="K30" s="1" t="s">
        <v>67</v>
      </c>
      <c r="Z30" s="2" t="s">
        <v>68</v>
      </c>
      <c r="AA30" s="2"/>
    </row>
    <row r="31" ht="14.25" customHeight="1">
      <c r="A31" s="1" t="s">
        <v>69</v>
      </c>
      <c r="B31" s="2">
        <v>51.9969979410908</v>
      </c>
      <c r="C31" s="1">
        <v>1.0</v>
      </c>
      <c r="D31" s="1" t="s">
        <v>69</v>
      </c>
      <c r="E31" s="2">
        <f t="shared" si="1"/>
        <v>5.75250874</v>
      </c>
      <c r="F31" s="1">
        <v>0.0</v>
      </c>
      <c r="G31" s="1" t="s">
        <v>70</v>
      </c>
      <c r="H31" s="2">
        <f>AVERAGE(B63:B85)</f>
        <v>80.58024918</v>
      </c>
      <c r="I31" s="2">
        <f>_xlfn.STDEV.S(B63:B85)</f>
        <v>11.8330365</v>
      </c>
      <c r="Z31" s="2" t="s">
        <v>71</v>
      </c>
      <c r="AA31" s="2"/>
      <c r="AB31" s="2">
        <f>(AB26-AB25)</f>
        <v>-0.09741514844</v>
      </c>
    </row>
    <row r="32" ht="14.25" customHeight="1">
      <c r="A32" s="1" t="s">
        <v>72</v>
      </c>
      <c r="B32" s="2">
        <v>52.1712020763407</v>
      </c>
      <c r="C32" s="1">
        <v>1.0</v>
      </c>
      <c r="D32" s="1" t="s">
        <v>72</v>
      </c>
      <c r="E32" s="2">
        <f t="shared" si="1"/>
        <v>0.3350272942</v>
      </c>
      <c r="F32" s="1">
        <v>0.0</v>
      </c>
      <c r="G32" s="1" t="s">
        <v>49</v>
      </c>
      <c r="H32" s="2">
        <f>AVERAGE(B98:B114)</f>
        <v>95.53317019</v>
      </c>
      <c r="I32" s="2">
        <f>_xlfn.STDEV.S(B98:B114)</f>
        <v>4.039963436</v>
      </c>
      <c r="Z32" s="2" t="s">
        <v>73</v>
      </c>
      <c r="AA32" s="2"/>
      <c r="AB32" s="2">
        <f>SQRT(AC25/AA25+AC26/AA26)</f>
        <v>0.5254537138</v>
      </c>
      <c r="AC32" s="2"/>
    </row>
    <row r="33" ht="14.25" customHeight="1">
      <c r="A33" s="1" t="s">
        <v>74</v>
      </c>
      <c r="B33" s="2">
        <v>52.8629782597638</v>
      </c>
      <c r="C33" s="1">
        <v>1.0</v>
      </c>
      <c r="D33" s="1" t="s">
        <v>74</v>
      </c>
      <c r="E33" s="2">
        <f t="shared" si="1"/>
        <v>1.325973249</v>
      </c>
      <c r="F33" s="1">
        <v>0.0</v>
      </c>
      <c r="G33" s="1" t="s">
        <v>52</v>
      </c>
      <c r="H33" s="2">
        <f>AVERAGE(B118:B161)</f>
        <v>105.010341</v>
      </c>
      <c r="I33" s="2">
        <f>_xlfn.STDEV.S(B118:B161)</f>
        <v>11.54556623</v>
      </c>
      <c r="AA33" s="2"/>
      <c r="AB33" s="2">
        <f>AB31/AB32</f>
        <v>-0.1853924444</v>
      </c>
    </row>
    <row r="34" ht="14.25" customHeight="1">
      <c r="A34" s="1" t="s">
        <v>75</v>
      </c>
      <c r="B34" s="2">
        <v>52.1291327274791</v>
      </c>
      <c r="C34" s="1">
        <v>1.0</v>
      </c>
      <c r="D34" s="1" t="s">
        <v>75</v>
      </c>
      <c r="E34" s="2">
        <f t="shared" si="1"/>
        <v>-1.388203155</v>
      </c>
      <c r="F34" s="1">
        <v>0.0</v>
      </c>
      <c r="Z34" s="2" t="s">
        <v>76</v>
      </c>
      <c r="AB34" s="2" t="str">
        <f>_xlfn.NORM.S.DIST(AB33,1)*2</f>
        <v>#N/A</v>
      </c>
    </row>
    <row r="35" ht="14.25" customHeight="1">
      <c r="A35" s="1" t="s">
        <v>77</v>
      </c>
      <c r="B35" s="2">
        <v>51.9613554117284</v>
      </c>
      <c r="C35" s="1">
        <v>1.0</v>
      </c>
      <c r="D35" s="1" t="s">
        <v>77</v>
      </c>
      <c r="E35" s="2">
        <f t="shared" si="1"/>
        <v>-0.3218494285</v>
      </c>
      <c r="F35" s="1">
        <v>0.0</v>
      </c>
      <c r="Z35" s="2" t="s">
        <v>78</v>
      </c>
    </row>
    <row r="36" ht="14.25" customHeight="1">
      <c r="A36" s="1" t="s">
        <v>79</v>
      </c>
      <c r="B36" s="2">
        <v>51.3997702258746</v>
      </c>
      <c r="C36" s="1">
        <v>1.0</v>
      </c>
      <c r="D36" s="1" t="s">
        <v>79</v>
      </c>
      <c r="E36" s="2">
        <f t="shared" si="1"/>
        <v>-1.080774705</v>
      </c>
      <c r="F36" s="1">
        <v>0.0</v>
      </c>
      <c r="Z36" s="2" t="s">
        <v>80</v>
      </c>
    </row>
    <row r="37" ht="14.25" customHeight="1">
      <c r="A37" s="1" t="s">
        <v>81</v>
      </c>
      <c r="B37" s="2">
        <v>52.8197028421439</v>
      </c>
      <c r="C37" s="1">
        <v>1.0</v>
      </c>
      <c r="D37" s="1" t="s">
        <v>81</v>
      </c>
      <c r="E37" s="2">
        <f t="shared" si="1"/>
        <v>2.762527167</v>
      </c>
      <c r="F37" s="1">
        <v>0.0</v>
      </c>
      <c r="Z37" s="2" t="s">
        <v>82</v>
      </c>
    </row>
    <row r="38" ht="14.25" customHeight="1">
      <c r="A38" s="1" t="s">
        <v>83</v>
      </c>
      <c r="B38" s="2">
        <v>54.4206083077206</v>
      </c>
      <c r="C38" s="1">
        <v>1.0</v>
      </c>
      <c r="D38" s="1" t="s">
        <v>83</v>
      </c>
      <c r="E38" s="2">
        <f t="shared" si="1"/>
        <v>3.030886922</v>
      </c>
      <c r="F38" s="1">
        <v>0.0</v>
      </c>
      <c r="Z38" s="2" t="s">
        <v>84</v>
      </c>
    </row>
    <row r="39" ht="14.25" customHeight="1">
      <c r="A39" s="1" t="s">
        <v>85</v>
      </c>
      <c r="B39" s="2">
        <v>54.1080214724607</v>
      </c>
      <c r="C39" s="1">
        <v>1.0</v>
      </c>
      <c r="D39" s="1" t="s">
        <v>85</v>
      </c>
      <c r="E39" s="2">
        <f t="shared" si="1"/>
        <v>-0.5743905571</v>
      </c>
      <c r="F39" s="1">
        <v>0.0</v>
      </c>
      <c r="Z39" s="2" t="s">
        <v>86</v>
      </c>
    </row>
    <row r="40" ht="14.25" customHeight="1">
      <c r="A40" s="1" t="s">
        <v>87</v>
      </c>
      <c r="B40" s="2">
        <v>54.9573215093599</v>
      </c>
      <c r="C40" s="1">
        <v>1.0</v>
      </c>
      <c r="D40" s="1" t="s">
        <v>87</v>
      </c>
      <c r="E40" s="2">
        <f t="shared" si="1"/>
        <v>1.569637946</v>
      </c>
      <c r="F40" s="1">
        <v>0.0</v>
      </c>
      <c r="Z40" s="2" t="s">
        <v>88</v>
      </c>
      <c r="AB40" s="2">
        <f>AC25/AC26</f>
        <v>2.856567728</v>
      </c>
      <c r="AC40" s="1" t="s">
        <v>89</v>
      </c>
    </row>
    <row r="41" ht="14.25" customHeight="1">
      <c r="A41" s="1" t="s">
        <v>90</v>
      </c>
      <c r="B41" s="2">
        <v>54.0810400359743</v>
      </c>
      <c r="C41" s="1">
        <v>1.0</v>
      </c>
      <c r="D41" s="1" t="s">
        <v>90</v>
      </c>
      <c r="E41" s="2">
        <f t="shared" si="1"/>
        <v>-1.594476312</v>
      </c>
      <c r="F41" s="1">
        <v>0.0</v>
      </c>
      <c r="Z41" s="2" t="s">
        <v>76</v>
      </c>
      <c r="AB41" s="2">
        <f>FDIST(AB40,15,41)</f>
        <v>0.003913629762</v>
      </c>
    </row>
    <row r="42" ht="14.25" customHeight="1">
      <c r="A42" s="1" t="s">
        <v>91</v>
      </c>
      <c r="B42" s="2">
        <v>56.5396636187677</v>
      </c>
      <c r="C42" s="1">
        <v>1.0</v>
      </c>
      <c r="D42" s="1" t="s">
        <v>91</v>
      </c>
      <c r="E42" s="2">
        <f t="shared" si="1"/>
        <v>4.546183988</v>
      </c>
      <c r="F42" s="1">
        <v>0.0</v>
      </c>
      <c r="Z42" s="2" t="s">
        <v>92</v>
      </c>
    </row>
    <row r="43" ht="14.25" customHeight="1">
      <c r="A43" s="1" t="s">
        <v>93</v>
      </c>
      <c r="B43" s="2">
        <v>58.0523471699461</v>
      </c>
      <c r="C43" s="1">
        <v>1.0</v>
      </c>
      <c r="D43" s="1" t="s">
        <v>93</v>
      </c>
      <c r="E43" s="2">
        <f t="shared" si="1"/>
        <v>2.675437833</v>
      </c>
      <c r="F43" s="1">
        <v>0.0</v>
      </c>
      <c r="Z43" s="2" t="s">
        <v>80</v>
      </c>
    </row>
    <row r="44" ht="14.25" customHeight="1">
      <c r="A44" s="1" t="s">
        <v>94</v>
      </c>
      <c r="B44" s="2">
        <v>58.4010423365589</v>
      </c>
      <c r="C44" s="1">
        <v>1.0</v>
      </c>
      <c r="D44" s="1" t="s">
        <v>94</v>
      </c>
      <c r="E44" s="2">
        <f t="shared" si="1"/>
        <v>0.6006564482</v>
      </c>
      <c r="F44" s="1">
        <v>0.0</v>
      </c>
      <c r="Z44" s="2" t="s">
        <v>95</v>
      </c>
    </row>
    <row r="45" ht="14.25" customHeight="1">
      <c r="A45" s="1" t="s">
        <v>96</v>
      </c>
      <c r="B45" s="2">
        <v>59.2096363049585</v>
      </c>
      <c r="C45" s="1">
        <v>1.0</v>
      </c>
      <c r="D45" s="1" t="s">
        <v>96</v>
      </c>
      <c r="E45" s="2">
        <f t="shared" si="1"/>
        <v>1.384554001</v>
      </c>
      <c r="F45" s="1">
        <v>0.0</v>
      </c>
      <c r="Z45" s="2" t="s">
        <v>97</v>
      </c>
    </row>
    <row r="46" ht="14.25" customHeight="1">
      <c r="A46" s="1" t="s">
        <v>98</v>
      </c>
      <c r="B46" s="2">
        <v>59.7189282907453</v>
      </c>
      <c r="C46" s="1">
        <v>1.0</v>
      </c>
      <c r="D46" s="1" t="s">
        <v>98</v>
      </c>
      <c r="E46" s="2">
        <f t="shared" si="1"/>
        <v>0.8601505052</v>
      </c>
      <c r="F46" s="1">
        <v>0.0</v>
      </c>
      <c r="Z46" s="2" t="s">
        <v>99</v>
      </c>
    </row>
    <row r="47" ht="14.25" customHeight="1">
      <c r="A47" s="1" t="s">
        <v>100</v>
      </c>
      <c r="B47" s="2">
        <v>60.0532959177133</v>
      </c>
      <c r="C47" s="1">
        <v>1.0</v>
      </c>
      <c r="D47" s="1" t="s">
        <v>100</v>
      </c>
      <c r="E47" s="2">
        <f t="shared" si="1"/>
        <v>0.5599022564</v>
      </c>
      <c r="F47" s="1">
        <v>0.0</v>
      </c>
      <c r="Z47" s="2" t="s">
        <v>101</v>
      </c>
    </row>
    <row r="48" ht="14.25" customHeight="1">
      <c r="A48" s="1" t="s">
        <v>102</v>
      </c>
      <c r="B48" s="2">
        <v>60.4538851848359</v>
      </c>
      <c r="C48" s="1">
        <v>1.0</v>
      </c>
      <c r="D48" s="1" t="s">
        <v>102</v>
      </c>
      <c r="E48" s="2">
        <f t="shared" si="1"/>
        <v>0.6670562556</v>
      </c>
      <c r="F48" s="1">
        <v>0.0</v>
      </c>
    </row>
    <row r="49" ht="14.25" customHeight="1">
      <c r="A49" s="1" t="s">
        <v>103</v>
      </c>
      <c r="B49" s="2">
        <v>62.3210282522581</v>
      </c>
      <c r="C49" s="1">
        <v>1.0</v>
      </c>
      <c r="D49" s="1" t="s">
        <v>103</v>
      </c>
      <c r="E49" s="2">
        <f t="shared" si="1"/>
        <v>3.088541062</v>
      </c>
      <c r="F49" s="1">
        <v>0.0</v>
      </c>
    </row>
    <row r="50" ht="14.25" customHeight="1">
      <c r="A50" s="1" t="s">
        <v>104</v>
      </c>
      <c r="B50" s="2">
        <v>62.3566101333816</v>
      </c>
      <c r="C50" s="1">
        <v>1.0</v>
      </c>
      <c r="D50" s="1" t="s">
        <v>104</v>
      </c>
      <c r="E50" s="2">
        <f t="shared" si="1"/>
        <v>0.05709450264</v>
      </c>
      <c r="F50" s="1">
        <v>0.0</v>
      </c>
    </row>
    <row r="51" ht="14.25" customHeight="1">
      <c r="A51" s="1" t="s">
        <v>105</v>
      </c>
      <c r="B51" s="2">
        <v>63.5538341976579</v>
      </c>
      <c r="C51" s="1">
        <v>1.0</v>
      </c>
      <c r="D51" s="1" t="s">
        <v>105</v>
      </c>
      <c r="E51" s="2">
        <f t="shared" si="1"/>
        <v>1.919963355</v>
      </c>
      <c r="F51" s="1">
        <v>0.0</v>
      </c>
    </row>
    <row r="52" ht="14.25" customHeight="1">
      <c r="A52" s="1" t="s">
        <v>106</v>
      </c>
      <c r="B52" s="2">
        <v>64.5971451606178</v>
      </c>
      <c r="C52" s="1">
        <v>1.0</v>
      </c>
      <c r="D52" s="1" t="s">
        <v>106</v>
      </c>
      <c r="E52" s="2">
        <f t="shared" si="1"/>
        <v>1.641617656</v>
      </c>
      <c r="F52" s="1">
        <v>0.0</v>
      </c>
      <c r="N52" s="1" t="s">
        <v>107</v>
      </c>
    </row>
    <row r="53" ht="14.25" customHeight="1">
      <c r="A53" s="1" t="s">
        <v>108</v>
      </c>
      <c r="B53" s="2">
        <v>64.0545678732969</v>
      </c>
      <c r="C53" s="1">
        <v>1.0</v>
      </c>
      <c r="D53" s="1" t="s">
        <v>108</v>
      </c>
      <c r="E53" s="2">
        <f t="shared" si="1"/>
        <v>-0.8399400407</v>
      </c>
      <c r="F53" s="1">
        <v>0.0</v>
      </c>
      <c r="N53" s="7">
        <v>0.6099</v>
      </c>
    </row>
    <row r="54" ht="14.25" customHeight="1">
      <c r="A54" s="1" t="s">
        <v>109</v>
      </c>
      <c r="B54" s="2">
        <v>62.0792295526133</v>
      </c>
      <c r="C54" s="1">
        <v>1.0</v>
      </c>
      <c r="D54" s="1" t="s">
        <v>109</v>
      </c>
      <c r="E54" s="2">
        <f t="shared" si="1"/>
        <v>-3.083836776</v>
      </c>
      <c r="F54" s="1">
        <v>0.0</v>
      </c>
    </row>
    <row r="55" ht="14.25" customHeight="1">
      <c r="A55" s="1" t="s">
        <v>110</v>
      </c>
      <c r="B55" s="2">
        <v>63.2985615830813</v>
      </c>
      <c r="C55" s="1">
        <v>1.0</v>
      </c>
      <c r="D55" s="1" t="s">
        <v>110</v>
      </c>
      <c r="E55" s="2">
        <f t="shared" si="1"/>
        <v>1.96415458</v>
      </c>
      <c r="F55" s="1">
        <v>0.0</v>
      </c>
    </row>
    <row r="56" ht="14.25" customHeight="1">
      <c r="A56" s="1" t="s">
        <v>111</v>
      </c>
      <c r="B56" s="2">
        <v>64.6524041372857</v>
      </c>
      <c r="C56" s="1">
        <v>1.0</v>
      </c>
      <c r="D56" s="1" t="s">
        <v>111</v>
      </c>
      <c r="E56" s="2">
        <f t="shared" si="1"/>
        <v>2.13882041</v>
      </c>
      <c r="F56" s="1">
        <v>0.0</v>
      </c>
    </row>
    <row r="57" ht="14.25" customHeight="1">
      <c r="A57" s="1" t="s">
        <v>112</v>
      </c>
      <c r="B57" s="2">
        <v>65.0924675842854</v>
      </c>
      <c r="C57" s="1">
        <v>1.0</v>
      </c>
      <c r="D57" s="1" t="s">
        <v>112</v>
      </c>
      <c r="E57" s="2">
        <f t="shared" si="1"/>
        <v>0.6806606079</v>
      </c>
      <c r="F57" s="1">
        <v>0.0</v>
      </c>
    </row>
    <row r="58" ht="14.25" customHeight="1">
      <c r="A58" s="1" t="s">
        <v>113</v>
      </c>
      <c r="B58" s="2">
        <v>66.2327025439481</v>
      </c>
      <c r="C58" s="1">
        <v>1.0</v>
      </c>
      <c r="D58" s="1" t="s">
        <v>113</v>
      </c>
      <c r="E58" s="2">
        <f t="shared" si="1"/>
        <v>1.751715678</v>
      </c>
      <c r="F58" s="1">
        <v>0.0</v>
      </c>
    </row>
    <row r="59" ht="14.25" customHeight="1">
      <c r="A59" s="1" t="s">
        <v>114</v>
      </c>
      <c r="B59" s="2">
        <v>68.2652167153341</v>
      </c>
      <c r="C59" s="1">
        <v>1.0</v>
      </c>
      <c r="D59" s="1" t="s">
        <v>114</v>
      </c>
      <c r="E59" s="2">
        <f t="shared" si="1"/>
        <v>3.06874715</v>
      </c>
      <c r="F59" s="1">
        <v>0.0</v>
      </c>
    </row>
    <row r="60" ht="14.25" customHeight="1">
      <c r="A60" s="1" t="s">
        <v>115</v>
      </c>
      <c r="B60" s="2">
        <v>69.3801633783393</v>
      </c>
      <c r="C60" s="1">
        <v>1.0</v>
      </c>
      <c r="D60" s="1" t="s">
        <v>115</v>
      </c>
      <c r="E60" s="2">
        <f t="shared" si="1"/>
        <v>1.63325734</v>
      </c>
      <c r="F60" s="1">
        <v>0.0</v>
      </c>
    </row>
    <row r="61" ht="14.25" customHeight="1">
      <c r="A61" s="1" t="s">
        <v>116</v>
      </c>
      <c r="B61" s="2">
        <v>70.0910702798501</v>
      </c>
      <c r="D61" s="1" t="s">
        <v>116</v>
      </c>
      <c r="E61" s="2">
        <f t="shared" si="1"/>
        <v>1.024654407</v>
      </c>
      <c r="F61" s="1">
        <v>0.0</v>
      </c>
    </row>
    <row r="62" ht="14.25" customHeight="1">
      <c r="A62" s="1" t="s">
        <v>117</v>
      </c>
      <c r="B62" s="2">
        <v>61.7858815215455</v>
      </c>
      <c r="D62" s="1" t="s">
        <v>117</v>
      </c>
      <c r="E62" s="2">
        <f t="shared" si="1"/>
        <v>-11.84913959</v>
      </c>
      <c r="F62" s="1">
        <v>1.0</v>
      </c>
    </row>
    <row r="63" ht="14.25" customHeight="1">
      <c r="A63" s="1" t="s">
        <v>118</v>
      </c>
      <c r="B63" s="2">
        <v>60.4198332009755</v>
      </c>
      <c r="D63" s="1" t="s">
        <v>118</v>
      </c>
      <c r="E63" s="2">
        <f t="shared" si="1"/>
        <v>-2.210939274</v>
      </c>
      <c r="F63" s="1">
        <v>1.0</v>
      </c>
    </row>
    <row r="64" ht="14.25" customHeight="1">
      <c r="A64" s="1" t="s">
        <v>119</v>
      </c>
      <c r="B64" s="2">
        <v>61.7835578688009</v>
      </c>
      <c r="C64" s="1">
        <v>2.0</v>
      </c>
      <c r="D64" s="1" t="s">
        <v>119</v>
      </c>
      <c r="E64" s="2">
        <f t="shared" si="1"/>
        <v>2.257081153</v>
      </c>
      <c r="F64" s="1">
        <v>1.0</v>
      </c>
    </row>
    <row r="65" ht="14.25" customHeight="1">
      <c r="A65" s="1" t="s">
        <v>120</v>
      </c>
      <c r="B65" s="2">
        <v>63.1534564889258</v>
      </c>
      <c r="C65" s="1">
        <v>2.0</v>
      </c>
      <c r="D65" s="1" t="s">
        <v>120</v>
      </c>
      <c r="E65" s="2">
        <f t="shared" si="1"/>
        <v>2.217254343</v>
      </c>
      <c r="F65" s="1">
        <v>0.0</v>
      </c>
    </row>
    <row r="66" ht="14.25" customHeight="1">
      <c r="A66" s="1" t="s">
        <v>121</v>
      </c>
      <c r="B66" s="2">
        <v>66.7123870579289</v>
      </c>
      <c r="C66" s="1">
        <v>2.0</v>
      </c>
      <c r="D66" s="1" t="s">
        <v>121</v>
      </c>
      <c r="E66" s="2">
        <f t="shared" si="1"/>
        <v>5.635369411</v>
      </c>
      <c r="F66" s="1">
        <v>0.0</v>
      </c>
    </row>
    <row r="67" ht="14.25" customHeight="1">
      <c r="A67" s="1" t="s">
        <v>122</v>
      </c>
      <c r="B67" s="2">
        <v>68.9325849080446</v>
      </c>
      <c r="C67" s="1">
        <v>2.0</v>
      </c>
      <c r="D67" s="1" t="s">
        <v>122</v>
      </c>
      <c r="E67" s="2">
        <f t="shared" si="1"/>
        <v>3.328014403</v>
      </c>
      <c r="F67" s="1">
        <v>0.0</v>
      </c>
    </row>
    <row r="68" ht="14.25" customHeight="1">
      <c r="A68" s="1" t="s">
        <v>123</v>
      </c>
      <c r="B68" s="2">
        <v>70.3492326692561</v>
      </c>
      <c r="C68" s="1">
        <v>2.0</v>
      </c>
      <c r="D68" s="1" t="s">
        <v>123</v>
      </c>
      <c r="E68" s="2">
        <f t="shared" si="1"/>
        <v>2.055120613</v>
      </c>
      <c r="F68" s="1">
        <v>0.0</v>
      </c>
    </row>
    <row r="69" ht="14.25" customHeight="1">
      <c r="A69" s="1" t="s">
        <v>124</v>
      </c>
      <c r="B69" s="2">
        <v>72.9698981253151</v>
      </c>
      <c r="C69" s="1">
        <v>2.0</v>
      </c>
      <c r="D69" s="1" t="s">
        <v>124</v>
      </c>
      <c r="E69" s="2">
        <f t="shared" si="1"/>
        <v>3.725222517</v>
      </c>
      <c r="F69" s="1">
        <v>0.0</v>
      </c>
    </row>
    <row r="70" ht="14.25" customHeight="1">
      <c r="A70" s="1" t="s">
        <v>125</v>
      </c>
      <c r="B70" s="2">
        <v>75.6394473198943</v>
      </c>
      <c r="C70" s="1">
        <v>2.0</v>
      </c>
      <c r="D70" s="1" t="s">
        <v>125</v>
      </c>
      <c r="E70" s="2">
        <f t="shared" si="1"/>
        <v>3.658425273</v>
      </c>
      <c r="F70" s="1">
        <v>0.0</v>
      </c>
    </row>
    <row r="71" ht="14.25" customHeight="1">
      <c r="A71" s="1" t="s">
        <v>126</v>
      </c>
      <c r="B71" s="2">
        <v>76.7855318319643</v>
      </c>
      <c r="C71" s="1">
        <v>2.0</v>
      </c>
      <c r="D71" s="1" t="s">
        <v>126</v>
      </c>
      <c r="E71" s="2">
        <f t="shared" si="1"/>
        <v>1.515194191</v>
      </c>
      <c r="F71" s="1">
        <v>0.0</v>
      </c>
    </row>
    <row r="72" ht="14.25" customHeight="1">
      <c r="A72" s="1" t="s">
        <v>127</v>
      </c>
      <c r="B72" s="2">
        <v>79.6749580977377</v>
      </c>
      <c r="C72" s="1">
        <v>2.0</v>
      </c>
      <c r="D72" s="1" t="s">
        <v>127</v>
      </c>
      <c r="E72" s="2">
        <f t="shared" si="1"/>
        <v>3.762982683</v>
      </c>
      <c r="F72" s="1">
        <v>0.0</v>
      </c>
      <c r="N72" s="1" t="s">
        <v>107</v>
      </c>
    </row>
    <row r="73" ht="14.25" customHeight="1">
      <c r="A73" s="1" t="s">
        <v>128</v>
      </c>
      <c r="B73" s="2">
        <v>81.9532769448298</v>
      </c>
      <c r="C73" s="1">
        <v>2.0</v>
      </c>
      <c r="D73" s="1" t="s">
        <v>128</v>
      </c>
      <c r="E73" s="2">
        <f t="shared" si="1"/>
        <v>2.859516844</v>
      </c>
      <c r="F73" s="1">
        <v>0.0</v>
      </c>
      <c r="N73" s="7">
        <v>1.723</v>
      </c>
    </row>
    <row r="74" ht="14.25" customHeight="1">
      <c r="A74" s="1" t="s">
        <v>129</v>
      </c>
      <c r="B74" s="2">
        <v>79.8462511323516</v>
      </c>
      <c r="C74" s="1">
        <v>2.0</v>
      </c>
      <c r="D74" s="1" t="s">
        <v>129</v>
      </c>
      <c r="E74" s="2">
        <f t="shared" si="1"/>
        <v>-2.571008617</v>
      </c>
      <c r="F74" s="1">
        <v>0.0</v>
      </c>
    </row>
    <row r="75" ht="14.25" customHeight="1">
      <c r="A75" s="1" t="s">
        <v>130</v>
      </c>
      <c r="B75" s="2">
        <v>82.1316641566123</v>
      </c>
      <c r="C75" s="1">
        <v>2.0</v>
      </c>
      <c r="D75" s="1" t="s">
        <v>130</v>
      </c>
      <c r="E75" s="2">
        <f t="shared" si="1"/>
        <v>2.86226716</v>
      </c>
      <c r="F75" s="1">
        <v>0.0</v>
      </c>
    </row>
    <row r="76" ht="14.25" customHeight="1">
      <c r="A76" s="1" t="s">
        <v>131</v>
      </c>
      <c r="B76" s="2">
        <v>82.7136784126722</v>
      </c>
      <c r="C76" s="1">
        <v>2.0</v>
      </c>
      <c r="D76" s="1" t="s">
        <v>131</v>
      </c>
      <c r="E76" s="2">
        <f t="shared" si="1"/>
        <v>0.7086356548</v>
      </c>
      <c r="F76" s="1">
        <v>0.0</v>
      </c>
    </row>
    <row r="77" ht="14.25" customHeight="1">
      <c r="A77" s="1" t="s">
        <v>132</v>
      </c>
      <c r="B77" s="2">
        <v>82.8206966926355</v>
      </c>
      <c r="C77" s="1">
        <v>2.0</v>
      </c>
      <c r="D77" s="1" t="s">
        <v>132</v>
      </c>
      <c r="E77" s="2">
        <f t="shared" si="1"/>
        <v>0.1293840173</v>
      </c>
      <c r="F77" s="1">
        <v>0.0</v>
      </c>
    </row>
    <row r="78" ht="14.25" customHeight="1">
      <c r="A78" s="1" t="s">
        <v>133</v>
      </c>
      <c r="B78" s="2">
        <v>87.8679772453544</v>
      </c>
      <c r="C78" s="1">
        <v>2.0</v>
      </c>
      <c r="D78" s="1" t="s">
        <v>133</v>
      </c>
      <c r="E78" s="2">
        <f t="shared" si="1"/>
        <v>6.094226147</v>
      </c>
      <c r="F78" s="1">
        <v>0.0</v>
      </c>
    </row>
    <row r="79" ht="14.25" customHeight="1">
      <c r="A79" s="1" t="s">
        <v>134</v>
      </c>
      <c r="B79" s="2">
        <v>89.187587608203</v>
      </c>
      <c r="C79" s="1">
        <v>2.0</v>
      </c>
      <c r="D79" s="1" t="s">
        <v>134</v>
      </c>
      <c r="E79" s="2">
        <f t="shared" si="1"/>
        <v>1.501810334</v>
      </c>
      <c r="F79" s="1">
        <v>0.0</v>
      </c>
    </row>
    <row r="80" ht="14.25" customHeight="1">
      <c r="A80" s="1" t="s">
        <v>135</v>
      </c>
      <c r="B80" s="2">
        <v>89.7607366134844</v>
      </c>
      <c r="C80" s="1">
        <v>2.0</v>
      </c>
      <c r="D80" s="1" t="s">
        <v>135</v>
      </c>
      <c r="E80" s="2">
        <f t="shared" si="1"/>
        <v>0.6426331518</v>
      </c>
      <c r="F80" s="1">
        <v>0.0</v>
      </c>
    </row>
    <row r="81" ht="14.25" customHeight="1">
      <c r="A81" s="1" t="s">
        <v>136</v>
      </c>
      <c r="B81" s="2">
        <v>89.8687093060939</v>
      </c>
      <c r="C81" s="1">
        <v>2.0</v>
      </c>
      <c r="D81" s="1" t="s">
        <v>136</v>
      </c>
      <c r="E81" s="2">
        <f t="shared" si="1"/>
        <v>0.1202894458</v>
      </c>
      <c r="F81" s="1">
        <v>0.0</v>
      </c>
    </row>
    <row r="82" ht="14.25" customHeight="1">
      <c r="A82" s="1" t="s">
        <v>137</v>
      </c>
      <c r="B82" s="2">
        <v>97.3904875629969</v>
      </c>
      <c r="C82" s="1">
        <v>2.0</v>
      </c>
      <c r="D82" s="1" t="s">
        <v>137</v>
      </c>
      <c r="E82" s="2">
        <f t="shared" si="1"/>
        <v>8.369741053</v>
      </c>
      <c r="F82" s="1">
        <v>0.0</v>
      </c>
    </row>
    <row r="83" ht="14.25" customHeight="1">
      <c r="A83" s="1" t="s">
        <v>138</v>
      </c>
      <c r="B83" s="2">
        <v>98.5389756389242</v>
      </c>
      <c r="C83" s="1">
        <v>2.0</v>
      </c>
      <c r="D83" s="1" t="s">
        <v>138</v>
      </c>
      <c r="E83" s="2">
        <f t="shared" si="1"/>
        <v>1.179261039</v>
      </c>
      <c r="F83" s="1">
        <v>0.0</v>
      </c>
    </row>
    <row r="84" ht="14.25" customHeight="1">
      <c r="A84" s="1" t="s">
        <v>139</v>
      </c>
      <c r="B84" s="2">
        <v>98.4772704186138</v>
      </c>
      <c r="C84" s="1">
        <v>2.0</v>
      </c>
      <c r="D84" s="1" t="s">
        <v>139</v>
      </c>
      <c r="E84" s="2">
        <f t="shared" si="1"/>
        <v>-0.06262011545</v>
      </c>
      <c r="F84" s="1">
        <v>0.0</v>
      </c>
    </row>
    <row r="85" ht="14.25" customHeight="1">
      <c r="A85" s="1" t="s">
        <v>140</v>
      </c>
      <c r="B85" s="2">
        <v>96.367531830167</v>
      </c>
      <c r="D85" s="1" t="s">
        <v>140</v>
      </c>
      <c r="E85" s="2">
        <f t="shared" si="1"/>
        <v>-2.142360952</v>
      </c>
      <c r="F85" s="1">
        <v>0.0</v>
      </c>
    </row>
    <row r="86" ht="14.25" customHeight="1">
      <c r="A86" s="1" t="s">
        <v>141</v>
      </c>
      <c r="B86" s="2">
        <v>90.3973364891344</v>
      </c>
      <c r="D86" s="1" t="s">
        <v>141</v>
      </c>
      <c r="E86" s="2">
        <f t="shared" si="1"/>
        <v>-6.195235291</v>
      </c>
      <c r="F86" s="1">
        <v>0.0</v>
      </c>
    </row>
    <row r="87" ht="14.25" customHeight="1">
      <c r="A87" s="1" t="s">
        <v>142</v>
      </c>
      <c r="B87" s="2">
        <v>91.0933524230597</v>
      </c>
      <c r="D87" s="1" t="s">
        <v>142</v>
      </c>
      <c r="E87" s="2">
        <f t="shared" si="1"/>
        <v>0.769951816</v>
      </c>
      <c r="F87" s="1">
        <v>0.0</v>
      </c>
    </row>
    <row r="88" ht="14.25" customHeight="1">
      <c r="A88" s="1" t="s">
        <v>143</v>
      </c>
      <c r="B88" s="2">
        <v>90.7276410270608</v>
      </c>
      <c r="D88" s="1" t="s">
        <v>143</v>
      </c>
      <c r="E88" s="2">
        <f t="shared" si="1"/>
        <v>-0.4014688078</v>
      </c>
      <c r="F88" s="1">
        <v>0.0</v>
      </c>
    </row>
    <row r="89" ht="14.25" customHeight="1">
      <c r="A89" s="1" t="s">
        <v>144</v>
      </c>
      <c r="B89" s="2">
        <v>89.4943184611464</v>
      </c>
      <c r="D89" s="1" t="s">
        <v>144</v>
      </c>
      <c r="E89" s="2">
        <f t="shared" si="1"/>
        <v>-1.359368051</v>
      </c>
      <c r="F89" s="1">
        <v>0.0</v>
      </c>
    </row>
    <row r="90" ht="14.25" customHeight="1">
      <c r="A90" s="1" t="s">
        <v>145</v>
      </c>
      <c r="B90" s="2">
        <v>84.965682294319</v>
      </c>
      <c r="D90" s="1" t="s">
        <v>145</v>
      </c>
      <c r="E90" s="2">
        <f t="shared" si="1"/>
        <v>-5.060249907</v>
      </c>
      <c r="F90" s="1">
        <v>1.0</v>
      </c>
    </row>
    <row r="91" ht="14.25" customHeight="1">
      <c r="A91" s="1" t="s">
        <v>146</v>
      </c>
      <c r="B91" s="2">
        <v>85.7079552309669</v>
      </c>
      <c r="D91" s="1" t="s">
        <v>146</v>
      </c>
      <c r="E91" s="2">
        <f t="shared" si="1"/>
        <v>0.8736149897</v>
      </c>
      <c r="F91" s="1">
        <v>1.0</v>
      </c>
    </row>
    <row r="92" ht="14.25" customHeight="1">
      <c r="A92" s="1" t="s">
        <v>147</v>
      </c>
      <c r="B92" s="2">
        <v>87.5675010041862</v>
      </c>
      <c r="D92" s="1" t="s">
        <v>147</v>
      </c>
      <c r="E92" s="2">
        <f t="shared" si="1"/>
        <v>2.169630308</v>
      </c>
      <c r="F92" s="1">
        <v>1.0</v>
      </c>
    </row>
    <row r="93" ht="14.25" customHeight="1">
      <c r="A93" s="1" t="s">
        <v>148</v>
      </c>
      <c r="B93" s="2">
        <v>87.9933270771999</v>
      </c>
      <c r="D93" s="1" t="s">
        <v>148</v>
      </c>
      <c r="E93" s="2">
        <f t="shared" si="1"/>
        <v>0.4862832308</v>
      </c>
      <c r="F93" s="1">
        <v>1.0</v>
      </c>
    </row>
    <row r="94" ht="14.25" customHeight="1">
      <c r="A94" s="1" t="s">
        <v>149</v>
      </c>
      <c r="B94" s="2">
        <v>89.8667327975386</v>
      </c>
      <c r="D94" s="1" t="s">
        <v>149</v>
      </c>
      <c r="E94" s="2">
        <f t="shared" si="1"/>
        <v>2.129031578</v>
      </c>
      <c r="F94" s="1">
        <v>0.0</v>
      </c>
    </row>
    <row r="95" ht="14.25" customHeight="1">
      <c r="A95" s="1" t="s">
        <v>150</v>
      </c>
      <c r="B95" s="2">
        <v>85.212605838382</v>
      </c>
      <c r="D95" s="1" t="s">
        <v>150</v>
      </c>
      <c r="E95" s="2">
        <f t="shared" si="1"/>
        <v>-5.178920847</v>
      </c>
      <c r="F95" s="1">
        <v>0.0</v>
      </c>
    </row>
    <row r="96" ht="14.25" customHeight="1">
      <c r="A96" s="1" t="s">
        <v>151</v>
      </c>
      <c r="B96" s="2">
        <v>85.1759829071632</v>
      </c>
      <c r="D96" s="1" t="s">
        <v>151</v>
      </c>
      <c r="E96" s="2">
        <f t="shared" si="1"/>
        <v>-0.04297830216</v>
      </c>
      <c r="F96" s="1">
        <v>0.0</v>
      </c>
    </row>
    <row r="97" ht="14.25" customHeight="1">
      <c r="A97" s="1" t="s">
        <v>152</v>
      </c>
      <c r="B97" s="2">
        <v>83.0788359369204</v>
      </c>
      <c r="D97" s="1" t="s">
        <v>152</v>
      </c>
      <c r="E97" s="2">
        <f t="shared" si="1"/>
        <v>-2.462134159</v>
      </c>
      <c r="F97" s="1">
        <v>0.0</v>
      </c>
    </row>
    <row r="98" ht="14.25" customHeight="1">
      <c r="A98" s="1" t="s">
        <v>153</v>
      </c>
      <c r="B98" s="2">
        <v>90.7310291507196</v>
      </c>
      <c r="D98" s="1" t="s">
        <v>153</v>
      </c>
      <c r="E98" s="2">
        <f t="shared" si="1"/>
        <v>9.210761234</v>
      </c>
      <c r="F98" s="1">
        <v>0.0</v>
      </c>
    </row>
    <row r="99" ht="14.25" customHeight="1">
      <c r="A99" s="1" t="s">
        <v>154</v>
      </c>
      <c r="B99" s="2">
        <v>93.1981526514577</v>
      </c>
      <c r="C99" s="1">
        <v>3.0</v>
      </c>
      <c r="D99" s="1" t="s">
        <v>154</v>
      </c>
      <c r="E99" s="2">
        <f t="shared" si="1"/>
        <v>2.719161817</v>
      </c>
      <c r="F99" s="1">
        <v>0.0</v>
      </c>
    </row>
    <row r="100" ht="14.25" customHeight="1">
      <c r="A100" s="1" t="s">
        <v>155</v>
      </c>
      <c r="B100" s="2">
        <v>90.0441315487398</v>
      </c>
      <c r="C100" s="1">
        <v>3.0</v>
      </c>
      <c r="D100" s="1" t="s">
        <v>155</v>
      </c>
      <c r="E100" s="2">
        <f t="shared" si="1"/>
        <v>-3.384209894</v>
      </c>
      <c r="F100" s="1">
        <v>0.0</v>
      </c>
    </row>
    <row r="101" ht="14.25" customHeight="1">
      <c r="A101" s="1" t="s">
        <v>156</v>
      </c>
      <c r="B101" s="2">
        <v>89.324183925843</v>
      </c>
      <c r="C101" s="1">
        <v>3.0</v>
      </c>
      <c r="D101" s="1" t="s">
        <v>156</v>
      </c>
      <c r="E101" s="2">
        <f t="shared" si="1"/>
        <v>-0.7995497436</v>
      </c>
      <c r="F101" s="1">
        <v>0.0</v>
      </c>
    </row>
    <row r="102" ht="14.25" customHeight="1">
      <c r="A102" s="1" t="s">
        <v>157</v>
      </c>
      <c r="B102" s="2">
        <v>90.9753756132339</v>
      </c>
      <c r="C102" s="1">
        <v>3.0</v>
      </c>
      <c r="D102" s="1" t="s">
        <v>157</v>
      </c>
      <c r="E102" s="2">
        <f t="shared" si="1"/>
        <v>1.848538229</v>
      </c>
      <c r="F102" s="1">
        <v>0.0</v>
      </c>
    </row>
    <row r="103" ht="14.25" customHeight="1">
      <c r="A103" s="1" t="s">
        <v>158</v>
      </c>
      <c r="B103" s="2">
        <v>92.2009962061313</v>
      </c>
      <c r="C103" s="1">
        <v>3.0</v>
      </c>
      <c r="D103" s="1" t="s">
        <v>158</v>
      </c>
      <c r="E103" s="2">
        <f t="shared" si="1"/>
        <v>1.347200366</v>
      </c>
      <c r="F103" s="1">
        <v>0.0</v>
      </c>
    </row>
    <row r="104" ht="14.25" customHeight="1">
      <c r="A104" s="1" t="s">
        <v>159</v>
      </c>
      <c r="B104" s="2">
        <v>93.1249911680322</v>
      </c>
      <c r="C104" s="1">
        <v>3.0</v>
      </c>
      <c r="D104" s="1" t="s">
        <v>159</v>
      </c>
      <c r="E104" s="2">
        <f t="shared" si="1"/>
        <v>1.002152905</v>
      </c>
      <c r="F104" s="1">
        <v>0.0</v>
      </c>
    </row>
    <row r="105" ht="14.25" customHeight="1">
      <c r="A105" s="1" t="s">
        <v>160</v>
      </c>
      <c r="B105" s="2">
        <v>95.4522393283527</v>
      </c>
      <c r="C105" s="1">
        <v>3.0</v>
      </c>
      <c r="D105" s="1" t="s">
        <v>160</v>
      </c>
      <c r="E105" s="2">
        <f t="shared" si="1"/>
        <v>2.499058664</v>
      </c>
      <c r="F105" s="1">
        <v>0.0</v>
      </c>
    </row>
    <row r="106" ht="14.25" customHeight="1">
      <c r="A106" s="1" t="s">
        <v>161</v>
      </c>
      <c r="B106" s="2">
        <v>95.2628511748793</v>
      </c>
      <c r="C106" s="1">
        <v>3.0</v>
      </c>
      <c r="D106" s="1" t="s">
        <v>161</v>
      </c>
      <c r="E106" s="2">
        <f t="shared" si="1"/>
        <v>-0.1984114305</v>
      </c>
      <c r="F106" s="1">
        <v>0.0</v>
      </c>
    </row>
    <row r="107" ht="14.25" customHeight="1">
      <c r="A107" s="1" t="s">
        <v>162</v>
      </c>
      <c r="B107" s="2">
        <v>96.9095663661865</v>
      </c>
      <c r="C107" s="1">
        <v>3.0</v>
      </c>
      <c r="D107" s="1" t="s">
        <v>162</v>
      </c>
      <c r="E107" s="2">
        <f t="shared" si="1"/>
        <v>1.728601623</v>
      </c>
      <c r="F107" s="1">
        <v>0.0</v>
      </c>
    </row>
    <row r="108" ht="14.25" customHeight="1">
      <c r="A108" s="1" t="s">
        <v>163</v>
      </c>
      <c r="B108" s="2">
        <v>99.3367347385308</v>
      </c>
      <c r="C108" s="1">
        <v>3.0</v>
      </c>
      <c r="D108" s="1" t="s">
        <v>163</v>
      </c>
      <c r="E108" s="2">
        <f t="shared" si="1"/>
        <v>2.50457046</v>
      </c>
      <c r="F108" s="1">
        <v>0.0</v>
      </c>
    </row>
    <row r="109" ht="14.25" customHeight="1">
      <c r="A109" s="1" t="s">
        <v>164</v>
      </c>
      <c r="B109" s="2">
        <v>99.963200423747</v>
      </c>
      <c r="C109" s="1">
        <v>3.0</v>
      </c>
      <c r="D109" s="1" t="s">
        <v>164</v>
      </c>
      <c r="E109" s="2">
        <f t="shared" si="1"/>
        <v>0.630648558</v>
      </c>
      <c r="F109" s="1">
        <v>0.0</v>
      </c>
    </row>
    <row r="110" ht="14.25" customHeight="1">
      <c r="A110" s="1" t="s">
        <v>165</v>
      </c>
      <c r="B110" s="2">
        <v>97.9706762851917</v>
      </c>
      <c r="C110" s="1">
        <v>3.0</v>
      </c>
      <c r="D110" s="1" t="s">
        <v>165</v>
      </c>
      <c r="E110" s="2">
        <f t="shared" si="1"/>
        <v>-1.993257649</v>
      </c>
      <c r="F110" s="1">
        <v>1.0</v>
      </c>
    </row>
    <row r="111" ht="14.25" customHeight="1">
      <c r="A111" s="1" t="s">
        <v>166</v>
      </c>
      <c r="B111" s="2">
        <v>97.8499694811425</v>
      </c>
      <c r="C111" s="1">
        <v>3.0</v>
      </c>
      <c r="D111" s="1" t="s">
        <v>166</v>
      </c>
      <c r="E111" s="2">
        <f t="shared" si="1"/>
        <v>-0.1232070744</v>
      </c>
      <c r="F111" s="1">
        <v>1.0</v>
      </c>
      <c r="N111" s="1" t="s">
        <v>107</v>
      </c>
    </row>
    <row r="112" ht="14.25" customHeight="1">
      <c r="A112" s="1" t="s">
        <v>167</v>
      </c>
      <c r="B112" s="2">
        <v>101.334223716815</v>
      </c>
      <c r="C112" s="1">
        <v>3.0</v>
      </c>
      <c r="D112" s="1" t="s">
        <v>167</v>
      </c>
      <c r="E112" s="2">
        <f t="shared" si="1"/>
        <v>3.560812798</v>
      </c>
      <c r="F112" s="1">
        <v>1.0</v>
      </c>
      <c r="N112" s="7">
        <v>0.7381</v>
      </c>
    </row>
    <row r="113" ht="14.25" customHeight="1">
      <c r="A113" s="1" t="s">
        <v>168</v>
      </c>
      <c r="B113" s="2">
        <v>99.2390718734851</v>
      </c>
      <c r="C113" s="1">
        <v>3.0</v>
      </c>
      <c r="D113" s="1" t="s">
        <v>168</v>
      </c>
      <c r="E113" s="2">
        <f t="shared" si="1"/>
        <v>-2.067565889</v>
      </c>
      <c r="F113" s="1">
        <v>0.0</v>
      </c>
    </row>
    <row r="114" ht="14.25" customHeight="1">
      <c r="A114" s="1" t="s">
        <v>169</v>
      </c>
      <c r="B114" s="2">
        <v>101.146499579458</v>
      </c>
      <c r="C114" s="1">
        <v>3.0</v>
      </c>
      <c r="D114" s="1" t="s">
        <v>169</v>
      </c>
      <c r="E114" s="2">
        <f t="shared" si="1"/>
        <v>1.922053149</v>
      </c>
      <c r="F114" s="1">
        <v>0.0</v>
      </c>
    </row>
    <row r="115" ht="14.25" customHeight="1">
      <c r="A115" s="1" t="s">
        <v>170</v>
      </c>
      <c r="B115" s="2">
        <v>100.375492362448</v>
      </c>
      <c r="D115" s="1" t="s">
        <v>170</v>
      </c>
      <c r="E115" s="2">
        <f t="shared" si="1"/>
        <v>-0.7622678197</v>
      </c>
      <c r="F115" s="1">
        <v>0.0</v>
      </c>
    </row>
    <row r="116" ht="14.25" customHeight="1">
      <c r="A116" s="1" t="s">
        <v>171</v>
      </c>
      <c r="B116" s="2">
        <v>98.4188616741779</v>
      </c>
      <c r="D116" s="1" t="s">
        <v>171</v>
      </c>
      <c r="E116" s="2">
        <f t="shared" si="1"/>
        <v>-1.949311174</v>
      </c>
      <c r="F116" s="1">
        <v>0.0</v>
      </c>
    </row>
    <row r="117" ht="14.25" customHeight="1">
      <c r="A117" s="1" t="s">
        <v>172</v>
      </c>
      <c r="B117" s="2">
        <v>93.3176868957739</v>
      </c>
      <c r="D117" s="1" t="s">
        <v>172</v>
      </c>
      <c r="E117" s="2">
        <f t="shared" si="1"/>
        <v>-5.183127189</v>
      </c>
      <c r="F117" s="1">
        <v>0.0</v>
      </c>
    </row>
    <row r="118" ht="14.25" customHeight="1">
      <c r="A118" s="1" t="s">
        <v>173</v>
      </c>
      <c r="B118" s="2">
        <v>89.0738310998886</v>
      </c>
      <c r="D118" s="1" t="s">
        <v>173</v>
      </c>
      <c r="E118" s="2">
        <f t="shared" si="1"/>
        <v>-4.547750739</v>
      </c>
      <c r="F118" s="1">
        <v>0.0</v>
      </c>
    </row>
    <row r="119" ht="14.25" customHeight="1">
      <c r="A119" s="1" t="s">
        <v>174</v>
      </c>
      <c r="B119" s="2">
        <v>87.1926905449694</v>
      </c>
      <c r="D119" s="1" t="s">
        <v>174</v>
      </c>
      <c r="E119" s="2">
        <f t="shared" si="1"/>
        <v>-2.111889128</v>
      </c>
      <c r="F119" s="1">
        <v>0.0</v>
      </c>
    </row>
    <row r="120" ht="14.25" customHeight="1">
      <c r="A120" s="1" t="s">
        <v>175</v>
      </c>
      <c r="B120" s="2">
        <v>86.6673522875145</v>
      </c>
      <c r="C120" s="1">
        <v>4.0</v>
      </c>
      <c r="D120" s="1" t="s">
        <v>175</v>
      </c>
      <c r="E120" s="2">
        <f t="shared" si="1"/>
        <v>-0.6025026343</v>
      </c>
      <c r="F120" s="1">
        <v>0.0</v>
      </c>
    </row>
    <row r="121" ht="14.25" customHeight="1">
      <c r="A121" s="1" t="s">
        <v>176</v>
      </c>
      <c r="B121" s="2">
        <v>87.5152652052073</v>
      </c>
      <c r="C121" s="1">
        <v>4.0</v>
      </c>
      <c r="D121" s="1" t="s">
        <v>176</v>
      </c>
      <c r="E121" s="2">
        <f t="shared" si="1"/>
        <v>0.9783533191</v>
      </c>
      <c r="F121" s="1">
        <v>0.0</v>
      </c>
    </row>
    <row r="122" ht="14.25" customHeight="1">
      <c r="A122" s="1" t="s">
        <v>177</v>
      </c>
      <c r="B122" s="2">
        <v>89.9049772705174</v>
      </c>
      <c r="C122" s="1">
        <v>4.0</v>
      </c>
      <c r="D122" s="1" t="s">
        <v>177</v>
      </c>
      <c r="E122" s="2">
        <f t="shared" si="1"/>
        <v>2.73062312</v>
      </c>
      <c r="F122" s="1">
        <v>0.0</v>
      </c>
    </row>
    <row r="123" ht="14.25" customHeight="1">
      <c r="A123" s="1" t="s">
        <v>178</v>
      </c>
      <c r="B123" s="2">
        <v>92.2410490808911</v>
      </c>
      <c r="C123" s="1">
        <v>4.0</v>
      </c>
      <c r="D123" s="1" t="s">
        <v>178</v>
      </c>
      <c r="E123" s="2">
        <f t="shared" si="1"/>
        <v>2.598378734</v>
      </c>
      <c r="F123" s="1">
        <v>0.0</v>
      </c>
    </row>
    <row r="124" ht="14.25" customHeight="1">
      <c r="A124" s="1" t="s">
        <v>179</v>
      </c>
      <c r="B124" s="2">
        <v>92.5294149920904</v>
      </c>
      <c r="C124" s="1">
        <v>4.0</v>
      </c>
      <c r="D124" s="1" t="s">
        <v>179</v>
      </c>
      <c r="E124" s="2">
        <f t="shared" si="1"/>
        <v>0.312622107</v>
      </c>
      <c r="F124" s="1">
        <v>0.0</v>
      </c>
    </row>
    <row r="125" ht="14.25" customHeight="1">
      <c r="A125" s="1" t="s">
        <v>180</v>
      </c>
      <c r="B125" s="2">
        <v>93.1140595623114</v>
      </c>
      <c r="C125" s="1">
        <v>4.0</v>
      </c>
      <c r="D125" s="1" t="s">
        <v>180</v>
      </c>
      <c r="E125" s="2">
        <f t="shared" si="1"/>
        <v>0.6318472566</v>
      </c>
      <c r="F125" s="1">
        <v>0.0</v>
      </c>
    </row>
    <row r="126" ht="14.25" customHeight="1">
      <c r="A126" s="1" t="s">
        <v>181</v>
      </c>
      <c r="B126" s="2">
        <v>94.0095166085185</v>
      </c>
      <c r="C126" s="1">
        <v>4.0</v>
      </c>
      <c r="D126" s="1" t="s">
        <v>181</v>
      </c>
      <c r="E126" s="2">
        <f t="shared" si="1"/>
        <v>0.9616775924</v>
      </c>
      <c r="F126" s="1">
        <v>0.0</v>
      </c>
    </row>
    <row r="127" ht="14.25" customHeight="1">
      <c r="A127" s="1" t="s">
        <v>182</v>
      </c>
      <c r="B127" s="2">
        <v>93.2967266995714</v>
      </c>
      <c r="C127" s="1">
        <v>4.0</v>
      </c>
      <c r="D127" s="1" t="s">
        <v>182</v>
      </c>
      <c r="E127" s="2">
        <f t="shared" si="1"/>
        <v>-0.7582103756</v>
      </c>
      <c r="F127" s="1">
        <v>0.0</v>
      </c>
    </row>
    <row r="128" ht="14.25" customHeight="1">
      <c r="A128" s="1" t="s">
        <v>183</v>
      </c>
      <c r="B128" s="2">
        <v>94.8612042633109</v>
      </c>
      <c r="C128" s="1">
        <v>4.0</v>
      </c>
      <c r="D128" s="1" t="s">
        <v>183</v>
      </c>
      <c r="E128" s="2">
        <f t="shared" si="1"/>
        <v>1.676883658</v>
      </c>
      <c r="F128" s="1">
        <v>0.0</v>
      </c>
    </row>
    <row r="129" ht="14.25" customHeight="1">
      <c r="A129" s="1" t="s">
        <v>184</v>
      </c>
      <c r="B129" s="2">
        <v>96.4747448534419</v>
      </c>
      <c r="C129" s="1">
        <v>4.0</v>
      </c>
      <c r="D129" s="1" t="s">
        <v>184</v>
      </c>
      <c r="E129" s="2">
        <f t="shared" si="1"/>
        <v>1.700948879</v>
      </c>
      <c r="F129" s="1">
        <v>0.0</v>
      </c>
    </row>
    <row r="130" ht="14.25" customHeight="1">
      <c r="A130" s="1" t="s">
        <v>185</v>
      </c>
      <c r="B130" s="2">
        <v>96.6767184909961</v>
      </c>
      <c r="C130" s="1">
        <v>4.0</v>
      </c>
      <c r="D130" s="1" t="s">
        <v>185</v>
      </c>
      <c r="E130" s="2">
        <f t="shared" si="1"/>
        <v>0.2093538966</v>
      </c>
      <c r="F130" s="1">
        <v>0.0</v>
      </c>
    </row>
    <row r="131" ht="14.25" customHeight="1">
      <c r="A131" s="1" t="s">
        <v>186</v>
      </c>
      <c r="B131" s="2">
        <v>98.1592531569259</v>
      </c>
      <c r="C131" s="1">
        <v>4.0</v>
      </c>
      <c r="D131" s="1" t="s">
        <v>186</v>
      </c>
      <c r="E131" s="2">
        <f t="shared" si="1"/>
        <v>1.533497091</v>
      </c>
      <c r="F131" s="1">
        <v>0.0</v>
      </c>
    </row>
    <row r="132" ht="14.25" customHeight="1">
      <c r="A132" s="1" t="s">
        <v>187</v>
      </c>
      <c r="B132" s="2">
        <v>98.3345805262356</v>
      </c>
      <c r="C132" s="1">
        <v>4.0</v>
      </c>
      <c r="D132" s="1" t="s">
        <v>187</v>
      </c>
      <c r="E132" s="2">
        <f t="shared" si="1"/>
        <v>0.1786152234</v>
      </c>
      <c r="F132" s="1">
        <v>0.0</v>
      </c>
    </row>
    <row r="133" ht="14.25" customHeight="1">
      <c r="A133" s="1" t="s">
        <v>188</v>
      </c>
      <c r="B133" s="2">
        <v>98.5830115360397</v>
      </c>
      <c r="C133" s="1">
        <v>4.0</v>
      </c>
      <c r="D133" s="1" t="s">
        <v>188</v>
      </c>
      <c r="E133" s="2">
        <f t="shared" si="1"/>
        <v>0.2526385006</v>
      </c>
      <c r="F133" s="1">
        <v>0.0</v>
      </c>
    </row>
    <row r="134" ht="14.25" customHeight="1">
      <c r="A134" s="1" t="s">
        <v>189</v>
      </c>
      <c r="B134" s="2">
        <v>99.5502201083081</v>
      </c>
      <c r="C134" s="1">
        <v>4.0</v>
      </c>
      <c r="D134" s="1" t="s">
        <v>189</v>
      </c>
      <c r="E134" s="2">
        <f t="shared" si="1"/>
        <v>0.9811107991</v>
      </c>
      <c r="F134" s="1">
        <v>0.0</v>
      </c>
    </row>
    <row r="135" ht="14.25" customHeight="1">
      <c r="A135" s="1" t="s">
        <v>190</v>
      </c>
      <c r="B135" s="2">
        <v>99.7740060481053</v>
      </c>
      <c r="C135" s="1">
        <v>4.0</v>
      </c>
      <c r="D135" s="1" t="s">
        <v>190</v>
      </c>
      <c r="E135" s="2">
        <f t="shared" si="1"/>
        <v>0.2247970316</v>
      </c>
      <c r="F135" s="1">
        <v>0.0</v>
      </c>
    </row>
    <row r="136" ht="14.25" customHeight="1">
      <c r="A136" s="1" t="s">
        <v>191</v>
      </c>
      <c r="B136" s="2">
        <v>101.134871437607</v>
      </c>
      <c r="C136" s="1">
        <v>4.0</v>
      </c>
      <c r="D136" s="1" t="s">
        <v>191</v>
      </c>
      <c r="E136" s="2">
        <f t="shared" si="1"/>
        <v>1.363947829</v>
      </c>
      <c r="F136" s="1">
        <v>0.0</v>
      </c>
    </row>
    <row r="137" ht="14.25" customHeight="1">
      <c r="A137" s="1" t="s">
        <v>192</v>
      </c>
      <c r="B137" s="2">
        <v>99.5208780533611</v>
      </c>
      <c r="C137" s="1">
        <v>4.0</v>
      </c>
      <c r="D137" s="1" t="s">
        <v>192</v>
      </c>
      <c r="E137" s="2">
        <f t="shared" si="1"/>
        <v>-1.595882173</v>
      </c>
      <c r="F137" s="1">
        <v>0.0</v>
      </c>
    </row>
    <row r="138" ht="14.25" customHeight="1">
      <c r="A138" s="1" t="s">
        <v>193</v>
      </c>
      <c r="B138" s="2">
        <v>99.1416043137763</v>
      </c>
      <c r="C138" s="1">
        <v>4.0</v>
      </c>
      <c r="D138" s="1" t="s">
        <v>193</v>
      </c>
      <c r="E138" s="2">
        <f t="shared" si="1"/>
        <v>-0.3810996718</v>
      </c>
      <c r="F138" s="1">
        <v>0.0</v>
      </c>
    </row>
    <row r="139" ht="14.25" customHeight="1">
      <c r="A139" s="1" t="s">
        <v>194</v>
      </c>
      <c r="B139" s="2">
        <v>101.053278902944</v>
      </c>
      <c r="C139" s="1">
        <v>4.0</v>
      </c>
      <c r="D139" s="1" t="s">
        <v>194</v>
      </c>
      <c r="E139" s="2">
        <f t="shared" si="1"/>
        <v>1.928226401</v>
      </c>
      <c r="F139" s="1">
        <v>0.0</v>
      </c>
    </row>
    <row r="140" ht="14.25" customHeight="1">
      <c r="A140" s="1" t="s">
        <v>195</v>
      </c>
      <c r="B140" s="2">
        <v>101.866372574113</v>
      </c>
      <c r="C140" s="1">
        <v>4.0</v>
      </c>
      <c r="D140" s="1" t="s">
        <v>195</v>
      </c>
      <c r="E140" s="2">
        <f t="shared" si="1"/>
        <v>0.8046187912</v>
      </c>
      <c r="F140" s="1">
        <v>0.0</v>
      </c>
    </row>
    <row r="141" ht="14.25" customHeight="1">
      <c r="A141" s="1" t="s">
        <v>196</v>
      </c>
      <c r="B141" s="2">
        <v>104.535545871728</v>
      </c>
      <c r="C141" s="1">
        <v>4.0</v>
      </c>
      <c r="D141" s="1" t="s">
        <v>196</v>
      </c>
      <c r="E141" s="2">
        <f t="shared" si="1"/>
        <v>2.62026931</v>
      </c>
      <c r="F141" s="1">
        <v>0.0</v>
      </c>
    </row>
    <row r="142" ht="14.25" customHeight="1">
      <c r="A142" s="1" t="s">
        <v>197</v>
      </c>
      <c r="B142" s="2">
        <v>107.118297627353</v>
      </c>
      <c r="C142" s="1">
        <v>4.0</v>
      </c>
      <c r="D142" s="1" t="s">
        <v>197</v>
      </c>
      <c r="E142" s="2">
        <f t="shared" si="1"/>
        <v>2.47069237</v>
      </c>
      <c r="F142" s="1">
        <v>0.0</v>
      </c>
    </row>
    <row r="143" ht="14.25" customHeight="1">
      <c r="A143" s="1" t="s">
        <v>198</v>
      </c>
      <c r="B143" s="2">
        <v>106.861720903578</v>
      </c>
      <c r="C143" s="1">
        <v>4.0</v>
      </c>
      <c r="D143" s="1" t="s">
        <v>198</v>
      </c>
      <c r="E143" s="2">
        <f t="shared" si="1"/>
        <v>-0.2395265136</v>
      </c>
      <c r="F143" s="1">
        <v>0.0</v>
      </c>
    </row>
    <row r="144" ht="14.25" customHeight="1">
      <c r="A144" s="1" t="s">
        <v>199</v>
      </c>
      <c r="B144" s="2">
        <v>109.710743964653</v>
      </c>
      <c r="C144" s="1">
        <v>4.0</v>
      </c>
      <c r="D144" s="1" t="s">
        <v>199</v>
      </c>
      <c r="E144" s="2">
        <f t="shared" si="1"/>
        <v>2.66608383</v>
      </c>
      <c r="F144" s="1">
        <v>0.0</v>
      </c>
    </row>
    <row r="145" ht="14.25" customHeight="1">
      <c r="A145" s="1" t="s">
        <v>200</v>
      </c>
      <c r="B145" s="2">
        <v>111.036586498465</v>
      </c>
      <c r="C145" s="1">
        <v>4.0</v>
      </c>
      <c r="D145" s="1" t="s">
        <v>200</v>
      </c>
      <c r="E145" s="2">
        <f t="shared" si="1"/>
        <v>1.208489238</v>
      </c>
      <c r="F145" s="1">
        <v>0.0</v>
      </c>
    </row>
    <row r="146" ht="14.25" customHeight="1">
      <c r="A146" s="1" t="s">
        <v>201</v>
      </c>
      <c r="B146" s="2">
        <v>111.17215814173</v>
      </c>
      <c r="C146" s="1">
        <v>4.0</v>
      </c>
      <c r="D146" s="1" t="s">
        <v>201</v>
      </c>
      <c r="E146" s="2">
        <f t="shared" si="1"/>
        <v>0.1220963716</v>
      </c>
      <c r="F146" s="1">
        <v>0.0</v>
      </c>
    </row>
    <row r="147" ht="14.25" customHeight="1">
      <c r="A147" s="1" t="s">
        <v>202</v>
      </c>
      <c r="B147" s="2">
        <v>111.747615139785</v>
      </c>
      <c r="C147" s="1">
        <v>4.0</v>
      </c>
      <c r="D147" s="1" t="s">
        <v>202</v>
      </c>
      <c r="E147" s="2">
        <f t="shared" si="1"/>
        <v>0.517626902</v>
      </c>
      <c r="F147" s="1">
        <v>0.0</v>
      </c>
    </row>
    <row r="148" ht="14.25" customHeight="1">
      <c r="A148" s="1" t="s">
        <v>203</v>
      </c>
      <c r="B148" s="2">
        <v>114.490877873185</v>
      </c>
      <c r="C148" s="1">
        <v>4.0</v>
      </c>
      <c r="D148" s="1" t="s">
        <v>203</v>
      </c>
      <c r="E148" s="2">
        <f t="shared" si="1"/>
        <v>2.454873627</v>
      </c>
      <c r="F148" s="1">
        <v>0.0</v>
      </c>
    </row>
    <row r="149" ht="14.25" customHeight="1">
      <c r="A149" s="1" t="s">
        <v>204</v>
      </c>
      <c r="B149" s="2">
        <v>116.312888184092</v>
      </c>
      <c r="C149" s="1">
        <v>4.0</v>
      </c>
      <c r="D149" s="1" t="s">
        <v>204</v>
      </c>
      <c r="E149" s="2">
        <f t="shared" si="1"/>
        <v>1.591402166</v>
      </c>
      <c r="F149" s="1">
        <v>0.0</v>
      </c>
      <c r="N149" s="1" t="s">
        <v>107</v>
      </c>
    </row>
    <row r="150" ht="14.25" customHeight="1">
      <c r="A150" s="1" t="s">
        <v>205</v>
      </c>
      <c r="B150" s="2">
        <v>115.749132065039</v>
      </c>
      <c r="C150" s="1">
        <v>4.0</v>
      </c>
      <c r="D150" s="1" t="s">
        <v>205</v>
      </c>
      <c r="E150" s="2">
        <f t="shared" si="1"/>
        <v>-0.4846892961</v>
      </c>
      <c r="F150" s="1">
        <v>0.0</v>
      </c>
      <c r="N150" s="7">
        <v>0.8885</v>
      </c>
    </row>
    <row r="151" ht="14.25" customHeight="1">
      <c r="A151" s="1" t="s">
        <v>206</v>
      </c>
      <c r="B151" s="2">
        <v>116.385585227332</v>
      </c>
      <c r="C151" s="1">
        <v>4.0</v>
      </c>
      <c r="D151" s="1" t="s">
        <v>206</v>
      </c>
      <c r="E151" s="2">
        <f t="shared" si="1"/>
        <v>0.5498556671</v>
      </c>
      <c r="F151" s="1">
        <v>0.0</v>
      </c>
    </row>
    <row r="152" ht="14.25" customHeight="1">
      <c r="A152" s="1" t="s">
        <v>207</v>
      </c>
      <c r="B152" s="2">
        <v>117.438609038974</v>
      </c>
      <c r="C152" s="1">
        <v>4.0</v>
      </c>
      <c r="D152" s="1" t="s">
        <v>207</v>
      </c>
      <c r="E152" s="2">
        <f t="shared" si="1"/>
        <v>0.9047716773</v>
      </c>
      <c r="F152" s="1">
        <v>0.0</v>
      </c>
    </row>
    <row r="153" ht="14.25" customHeight="1">
      <c r="A153" s="1" t="s">
        <v>208</v>
      </c>
      <c r="B153" s="2">
        <v>118.898190082746</v>
      </c>
      <c r="C153" s="1">
        <v>4.0</v>
      </c>
      <c r="D153" s="1" t="s">
        <v>208</v>
      </c>
      <c r="E153" s="2">
        <f t="shared" si="1"/>
        <v>1.242845991</v>
      </c>
      <c r="F153" s="1">
        <v>0.0</v>
      </c>
    </row>
    <row r="154" ht="14.25" customHeight="1">
      <c r="A154" s="1" t="s">
        <v>209</v>
      </c>
      <c r="B154" s="2">
        <v>119.68020412661</v>
      </c>
      <c r="C154" s="1">
        <v>4.0</v>
      </c>
      <c r="D154" s="1" t="s">
        <v>209</v>
      </c>
      <c r="E154" s="2">
        <f t="shared" si="1"/>
        <v>0.6577173659</v>
      </c>
      <c r="F154" s="1">
        <v>0.0</v>
      </c>
    </row>
    <row r="155" ht="14.25" customHeight="1">
      <c r="A155" s="1" t="s">
        <v>210</v>
      </c>
      <c r="B155" s="2">
        <v>120.501748804174</v>
      </c>
      <c r="C155" s="1">
        <v>4.0</v>
      </c>
      <c r="D155" s="1" t="s">
        <v>210</v>
      </c>
      <c r="E155" s="2">
        <f t="shared" si="1"/>
        <v>0.6864499301</v>
      </c>
      <c r="F155" s="1">
        <v>0.0</v>
      </c>
    </row>
    <row r="156" ht="14.25" customHeight="1">
      <c r="A156" s="1" t="s">
        <v>211</v>
      </c>
      <c r="B156" s="2">
        <v>119.157768374811</v>
      </c>
      <c r="C156" s="1">
        <v>4.0</v>
      </c>
      <c r="D156" s="1" t="s">
        <v>211</v>
      </c>
      <c r="E156" s="2">
        <f t="shared" si="1"/>
        <v>-1.115320269</v>
      </c>
      <c r="F156" s="1">
        <v>0.0</v>
      </c>
    </row>
    <row r="157" ht="14.25" customHeight="1">
      <c r="A157" s="1" t="s">
        <v>212</v>
      </c>
      <c r="B157" s="2">
        <v>120.142586983943</v>
      </c>
      <c r="C157" s="1">
        <v>4.0</v>
      </c>
      <c r="D157" s="1" t="s">
        <v>212</v>
      </c>
      <c r="E157" s="2">
        <f t="shared" si="1"/>
        <v>0.8264829248</v>
      </c>
      <c r="F157" s="1">
        <v>0.0</v>
      </c>
    </row>
    <row r="158" ht="14.25" customHeight="1">
      <c r="A158" s="1" t="s">
        <v>213</v>
      </c>
      <c r="B158" s="2">
        <v>123.618525934309</v>
      </c>
      <c r="C158" s="1">
        <v>4.0</v>
      </c>
      <c r="D158" s="1" t="s">
        <v>213</v>
      </c>
      <c r="E158" s="2">
        <f t="shared" si="1"/>
        <v>2.893178046</v>
      </c>
      <c r="F158" s="1">
        <v>0.0</v>
      </c>
    </row>
    <row r="159" ht="14.25" customHeight="1">
      <c r="A159" s="1" t="s">
        <v>214</v>
      </c>
      <c r="B159" s="2">
        <v>122.247569594407</v>
      </c>
      <c r="C159" s="1">
        <v>4.0</v>
      </c>
      <c r="D159" s="1" t="s">
        <v>214</v>
      </c>
      <c r="E159" s="2">
        <f t="shared" si="1"/>
        <v>-1.10902175</v>
      </c>
      <c r="F159" s="1">
        <v>0.0</v>
      </c>
    </row>
    <row r="160" ht="14.25" customHeight="1">
      <c r="A160" s="1" t="s">
        <v>215</v>
      </c>
      <c r="B160" s="2">
        <v>121.983314565342</v>
      </c>
      <c r="C160" s="1">
        <v>4.0</v>
      </c>
      <c r="D160" s="1" t="s">
        <v>215</v>
      </c>
      <c r="E160" s="2">
        <f t="shared" si="1"/>
        <v>-0.2161638304</v>
      </c>
      <c r="F160" s="1">
        <v>0.0</v>
      </c>
    </row>
    <row r="161" ht="14.25" customHeight="1">
      <c r="A161" s="1" t="s">
        <v>216</v>
      </c>
      <c r="B161" s="2">
        <v>120.989706363562</v>
      </c>
      <c r="C161" s="1">
        <v>4.0</v>
      </c>
      <c r="D161" s="1" t="s">
        <v>216</v>
      </c>
      <c r="E161" s="2">
        <f t="shared" si="1"/>
        <v>-0.8145443541</v>
      </c>
      <c r="F161" s="1">
        <v>0.0</v>
      </c>
    </row>
    <row r="162" ht="14.25" customHeight="1">
      <c r="F162" s="1">
        <v>0.0</v>
      </c>
    </row>
    <row r="163" ht="14.25" customHeight="1"/>
    <row r="164" ht="14.25" customHeight="1"/>
    <row r="165" ht="14.25" customHeight="1">
      <c r="B165" s="1" t="s">
        <v>217</v>
      </c>
      <c r="F165" s="1" t="s">
        <v>218</v>
      </c>
    </row>
    <row r="166" ht="14.25" customHeight="1">
      <c r="B166" s="8" t="s">
        <v>219</v>
      </c>
      <c r="C166" s="1" t="s">
        <v>66</v>
      </c>
      <c r="F166" s="1">
        <v>0.6099</v>
      </c>
      <c r="G166" s="1" t="s">
        <v>220</v>
      </c>
      <c r="I166" s="1" t="s">
        <v>221</v>
      </c>
      <c r="J166" s="1" t="s">
        <v>222</v>
      </c>
    </row>
    <row r="167" ht="14.25" customHeight="1">
      <c r="B167" s="8" t="s">
        <v>223</v>
      </c>
      <c r="C167" s="1" t="s">
        <v>70</v>
      </c>
      <c r="F167" s="1">
        <v>1.723</v>
      </c>
      <c r="G167" s="1" t="s">
        <v>224</v>
      </c>
      <c r="I167" s="1" t="s">
        <v>225</v>
      </c>
      <c r="J167" s="1" t="s">
        <v>226</v>
      </c>
    </row>
    <row r="168" ht="14.25" customHeight="1">
      <c r="B168" s="8" t="s">
        <v>227</v>
      </c>
      <c r="C168" s="1" t="s">
        <v>49</v>
      </c>
      <c r="F168" s="1">
        <v>0.7381</v>
      </c>
      <c r="G168" s="1" t="s">
        <v>228</v>
      </c>
      <c r="I168" s="1" t="s">
        <v>229</v>
      </c>
      <c r="J168" s="1" t="s">
        <v>230</v>
      </c>
      <c r="L168" s="1" t="s">
        <v>68</v>
      </c>
    </row>
    <row r="169" ht="14.25" customHeight="1">
      <c r="B169" s="8" t="s">
        <v>231</v>
      </c>
      <c r="C169" s="1" t="s">
        <v>52</v>
      </c>
      <c r="F169" s="1">
        <v>0.8885</v>
      </c>
      <c r="G169" s="1" t="s">
        <v>232</v>
      </c>
      <c r="I169" s="1" t="s">
        <v>229</v>
      </c>
      <c r="J169" s="1" t="s">
        <v>233</v>
      </c>
    </row>
    <row r="170" ht="14.25" customHeight="1"/>
    <row r="171" ht="14.25" customHeight="1">
      <c r="B171" s="9" t="s">
        <v>234</v>
      </c>
    </row>
    <row r="172" ht="14.25" customHeight="1">
      <c r="B172" s="9" t="s">
        <v>235</v>
      </c>
    </row>
    <row r="173" ht="14.25" customHeight="1">
      <c r="B173" s="1" t="s">
        <v>236</v>
      </c>
    </row>
    <row r="174" ht="14.25" customHeight="1">
      <c r="B174" s="1" t="s">
        <v>237</v>
      </c>
    </row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