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  <sheet state="visible" name="pruebadeH" sheetId="2" r:id="rId5"/>
    <sheet state="visible" name="pruebaH_sig" sheetId="3" r:id="rId6"/>
    <sheet state="visible" name="reg1" sheetId="4" r:id="rId7"/>
    <sheet state="visible" name="reg2" sheetId="5" r:id="rId8"/>
  </sheets>
  <definedNames/>
  <calcPr/>
</workbook>
</file>

<file path=xl/sharedStrings.xml><?xml version="1.0" encoding="utf-8"?>
<sst xmlns="http://schemas.openxmlformats.org/spreadsheetml/2006/main" count="242" uniqueCount="195">
  <si>
    <t>Time</t>
  </si>
  <si>
    <t>USA</t>
  </si>
  <si>
    <t>Muestra</t>
  </si>
  <si>
    <t>Muestra 1: crec. Expansivo antes del 2008-2009</t>
  </si>
  <si>
    <t>1991-Q2</t>
  </si>
  <si>
    <t>Muestra 2: crec. Expansivo despues del 2009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</si>
  <si>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</si>
  <si>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</si>
  <si>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</si>
  <si>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</si>
  <si>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</si>
  <si>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</si>
  <si>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</si>
  <si>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</si>
  <si>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</si>
  <si>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</si>
  <si>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</si>
  <si>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</si>
  <si>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</si>
  <si>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</si>
  <si>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</si>
  <si>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</si>
  <si>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</si>
  <si>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</si>
  <si>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</si>
  <si>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</si>
  <si>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</si>
  <si>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</si>
  <si>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</si>
  <si>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</si>
  <si>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</si>
  <si>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</si>
  <si>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</si>
  <si>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</si>
  <si>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</si>
  <si>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</si>
  <si>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</si>
  <si>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</si>
  <si>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</si>
  <si>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</si>
  <si>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</si>
  <si>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</si>
  <si>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</si>
  <si>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</si>
  <si>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</si>
  <si>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</si>
  <si>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</si>
  <si>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</si>
  <si>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</si>
  <si>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</si>
  <si>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</si>
  <si>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</si>
  <si>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</si>
  <si>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</si>
  <si>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</si>
  <si>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</si>
  <si>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</si>
  <si>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</si>
  <si>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</si>
  <si>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</si>
  <si>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</si>
  <si>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</si>
  <si>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</si>
  <si>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</si>
  <si>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</si>
  <si>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</si>
  <si>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</si>
  <si>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</si>
  <si>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</si>
  <si>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</si>
  <si>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</si>
  <si>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</si>
  <si>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</si>
  <si>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</si>
  <si>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</si>
  <si>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</si>
  <si>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</si>
  <si>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</si>
  <si>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</si>
  <si>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</si>
  <si>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</si>
  <si>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</si>
  <si>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</si>
  <si>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</si>
  <si>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</si>
  <si>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</si>
  <si>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</si>
  <si>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</si>
  <si>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</si>
  <si>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</si>
  <si>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</si>
  <si>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</si>
  <si>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</si>
  <si>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</si>
  <si>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</si>
  <si>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</si>
  <si>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</si>
  <si>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</si>
  <si>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</si>
  <si>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</si>
  <si>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</si>
  <si>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</si>
  <si>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</si>
  <si>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</si>
  <si>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</si>
  <si>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</si>
  <si>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</si>
  <si>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</si>
  <si>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</si>
  <si>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</si>
  <si>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</si>
  <si>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</si>
  <si>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</si>
  <si>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</si>
  <si>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</si>
  <si>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</si>
  <si>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</si>
  <si>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media de la muestra 1</t>
  </si>
  <si>
    <t>media de la muestra 2</t>
  </si>
  <si>
    <t>H0: mu1=mu2</t>
  </si>
  <si>
    <t>dif medias</t>
  </si>
  <si>
    <t>Error estándar de la diferencia de medias</t>
  </si>
  <si>
    <t>raiz(var(diferencia de las medias))</t>
  </si>
  <si>
    <t>var(diferencia de las medias)=var(media1)+var(media2)+2*cov(medias)</t>
  </si>
  <si>
    <t>pero cov(medias)=0 porque son independientes</t>
  </si>
  <si>
    <t>var(diferencia de las medias)=var(media1)+var(media2)</t>
  </si>
  <si>
    <t>var(media1)</t>
  </si>
  <si>
    <t>alpha1/(1-beta1)</t>
  </si>
  <si>
    <t>var(media2)</t>
  </si>
  <si>
    <t>alpha2/(1-beta2)</t>
  </si>
  <si>
    <t>Por el delta method</t>
  </si>
  <si>
    <t>Derivadas</t>
  </si>
  <si>
    <t>1/(1-beta1)</t>
  </si>
  <si>
    <t>alpha1/(1-beta1)^2</t>
  </si>
  <si>
    <t>var(alpha1)</t>
  </si>
  <si>
    <t>var(beta1)</t>
  </si>
  <si>
    <t>1/(1-beta2)</t>
  </si>
  <si>
    <t>alpha2/(1-beta2)^2</t>
  </si>
  <si>
    <t>var(alpha2)</t>
  </si>
  <si>
    <t>var(beta2)</t>
  </si>
  <si>
    <t>Evaluado el producto se tiene lo siguiente:</t>
  </si>
  <si>
    <t>var(mu1)</t>
  </si>
  <si>
    <t>var(mu2)</t>
  </si>
  <si>
    <t>Estadístico de contraste para prueba de hipótesis (Z): diferencia/es(diferencia)</t>
  </si>
  <si>
    <t>Finalmente el p_value es:</t>
  </si>
  <si>
    <t>Regla:</t>
  </si>
  <si>
    <t>Dado que el p_values no es menor del 10%</t>
  </si>
  <si>
    <t xml:space="preserve">no es posible rechazar H0 por tanto </t>
  </si>
  <si>
    <t>Conclusión:</t>
  </si>
  <si>
    <t>No hay diferencia en la media de crecimiento trimestral en US</t>
  </si>
  <si>
    <t>antes y después de la recesión del 2009</t>
  </si>
  <si>
    <t>Basado en la significancia estadística</t>
  </si>
  <si>
    <t>media muestra 1</t>
  </si>
  <si>
    <t>beta 1 no es significativo</t>
  </si>
  <si>
    <t>media muestra 2</t>
  </si>
  <si>
    <t>beta 2 no es significativo</t>
  </si>
  <si>
    <t>es equivalente a H0:alpha1=alpha2</t>
  </si>
  <si>
    <t>Diferencia de alpha</t>
  </si>
  <si>
    <t>es(diferencia de alpha)</t>
  </si>
  <si>
    <t>estadistico de contraste(z)</t>
  </si>
  <si>
    <t>p_value</t>
  </si>
  <si>
    <t>Dado que el p_value no es menor del 10%</t>
  </si>
  <si>
    <t>no es posible rechazar H0</t>
  </si>
  <si>
    <t xml:space="preserve">No hay diferencia en las medias muestrales de crecmiento </t>
  </si>
  <si>
    <t>en US antes y despues de la recezasión del 2009</t>
  </si>
  <si>
    <t>yt</t>
  </si>
  <si>
    <t>yt-1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</si>
  <si>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</si>
  <si>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</si>
  <si>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</si>
  <si>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</si>
  <si>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</si>
  <si>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</si>
  <si>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</si>
  <si>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</si>
  <si>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Grados de libertad</t>
  </si>
  <si>
    <t>Suma de cuadrados</t>
  </si>
  <si>
    <t>Promedio de los cuadrados</t>
  </si>
  <si>
    <t>F</t>
  </si>
  <si>
    <t>Valor crítico de F</t>
  </si>
  <si>
    <t>Regresión</t>
  </si>
  <si>
    <t>Residuos</t>
  </si>
  <si>
    <t>Total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</si>
  <si>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</si>
  <si>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</si>
  <si>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</si>
  <si>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</si>
  <si>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</si>
  <si>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</si>
  <si>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</si>
  <si>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est_alpha</t>
  </si>
  <si>
    <t>Intercepción</t>
  </si>
  <si>
    <t>est_beta</t>
  </si>
  <si>
    <t>Variable X 1</t>
  </si>
  <si>
    <t>Olvidando la significancia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</si>
</sst>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000"/>
    <numFmt numFmtId="166" formatCode="0.00000"/>
    <numFmt numFmtId="167" formatCode="_-* #,##0.0000_-;\-* #,##0.0000_-;_-* &quot;-&quot;??_-;_-@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i/>
      <sz val="11.0"/>
      <color theme="1"/>
      <name val="Calibri"/>
    </font>
    <font/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2" numFmtId="164" xfId="0" applyBorder="1" applyFont="1" applyNumberFormat="1"/>
    <xf borderId="2" fillId="0" fontId="2" numFmtId="165" xfId="0" applyBorder="1" applyFont="1" applyNumberFormat="1"/>
    <xf borderId="3" fillId="0" fontId="2" numFmtId="166" xfId="0" applyBorder="1" applyFont="1" applyNumberFormat="1"/>
    <xf borderId="5" fillId="0" fontId="2" numFmtId="164" xfId="0" applyBorder="1" applyFont="1" applyNumberFormat="1"/>
    <xf borderId="7" fillId="0" fontId="2" numFmtId="166" xfId="0" applyBorder="1" applyFont="1" applyNumberFormat="1"/>
    <xf borderId="8" fillId="0" fontId="2" numFmtId="164" xfId="0" applyBorder="1" applyFont="1" applyNumberFormat="1"/>
    <xf borderId="2" fillId="0" fontId="2" numFmtId="164" xfId="0" applyBorder="1" applyFont="1" applyNumberFormat="1"/>
    <xf borderId="3" fillId="0" fontId="2" numFmtId="164" xfId="0" applyBorder="1" applyFont="1" applyNumberFormat="1"/>
    <xf borderId="7" fillId="0" fontId="2" numFmtId="164" xfId="0" applyBorder="1" applyFont="1" applyNumberFormat="1"/>
    <xf borderId="0" fillId="0" fontId="3" numFmtId="0" xfId="0" applyFont="1"/>
    <xf borderId="9" fillId="0" fontId="4" numFmtId="0" xfId="0" applyAlignment="1" applyBorder="1" applyFont="1">
      <alignment horizontal="center"/>
    </xf>
    <xf borderId="9" fillId="0" fontId="5" numFmtId="0" xfId="0" applyBorder="1" applyFont="1"/>
    <xf borderId="0" fillId="0" fontId="2" numFmtId="0" xfId="0" applyFont="1"/>
    <xf borderId="10" fillId="0" fontId="2" numFmtId="0" xfId="0" applyBorder="1" applyFont="1"/>
    <xf borderId="0" fillId="0" fontId="3" numFmtId="164" xfId="0" applyFont="1" applyNumberFormat="1"/>
    <xf borderId="0" fillId="0" fontId="3" numFmtId="167" xfId="0" applyFont="1" applyNumberFormat="1"/>
    <xf borderId="10" fillId="0" fontId="3" numFmtId="164" xfId="0" applyBorder="1" applyFont="1" applyNumberFormat="1"/>
    <xf borderId="10" fillId="0" fontId="6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USA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usa!$A$2:$A$113</c:f>
            </c:strRef>
          </c:cat>
          <c:val>
            <c:numRef>
              <c:f>usa!$B$2:$B$113</c:f>
              <c:numCache/>
            </c:numRef>
          </c:val>
          <c:smooth val="0"/>
        </c:ser>
        <c:axId val="558133747"/>
        <c:axId val="1957797397"/>
      </c:lineChart>
      <c:catAx>
        <c:axId val="558133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7797397"/>
      </c:catAx>
      <c:valAx>
        <c:axId val="1957797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813374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419100</xdr:colOff>
      <xdr:row>0</xdr:row>
      <xdr:rowOff>28575</xdr:rowOff>
    </xdr:from>
    <xdr:ext cx="48482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2">
        <v>0.779719</v>
      </c>
      <c r="C2" s="1">
        <v>1.0</v>
      </c>
      <c r="D2" s="1" t="s">
        <v>5</v>
      </c>
    </row>
    <row r="3" ht="14.25" customHeight="1">
      <c r="A3" s="1" t="s">
        <v>6</v>
      </c>
      <c r="B3" s="2">
        <v>0.505297</v>
      </c>
      <c r="C3" s="1">
        <v>1.0</v>
      </c>
    </row>
    <row r="4" ht="14.25" customHeight="1">
      <c r="A4" s="1" t="s">
        <v>7</v>
      </c>
      <c r="B4" s="2">
        <v>0.348499</v>
      </c>
      <c r="C4" s="1">
        <v>1.0</v>
      </c>
    </row>
    <row r="5" ht="14.25" customHeight="1">
      <c r="A5" s="1" t="s">
        <v>8</v>
      </c>
      <c r="B5" s="2">
        <v>1.197052</v>
      </c>
      <c r="C5" s="1">
        <v>1.0</v>
      </c>
    </row>
    <row r="6" ht="14.25" customHeight="1">
      <c r="A6" s="1" t="s">
        <v>9</v>
      </c>
      <c r="B6" s="2">
        <v>1.084353</v>
      </c>
      <c r="C6" s="1">
        <v>1.0</v>
      </c>
    </row>
    <row r="7" ht="14.25" customHeight="1">
      <c r="A7" s="1" t="s">
        <v>10</v>
      </c>
      <c r="B7" s="2">
        <v>0.988272</v>
      </c>
      <c r="C7" s="1">
        <v>1.0</v>
      </c>
    </row>
    <row r="8" ht="14.25" customHeight="1">
      <c r="A8" s="1" t="s">
        <v>11</v>
      </c>
      <c r="B8" s="2">
        <v>1.043165</v>
      </c>
      <c r="C8" s="1">
        <v>1.0</v>
      </c>
    </row>
    <row r="9" ht="14.25" customHeight="1">
      <c r="A9" s="1" t="s">
        <v>12</v>
      </c>
      <c r="B9" s="2">
        <v>0.1674</v>
      </c>
      <c r="C9" s="1">
        <v>1.0</v>
      </c>
    </row>
    <row r="10" ht="14.25" customHeight="1">
      <c r="A10" s="1" t="s">
        <v>13</v>
      </c>
      <c r="B10" s="2">
        <v>0.58242</v>
      </c>
      <c r="C10" s="1">
        <v>1.0</v>
      </c>
    </row>
    <row r="11" ht="14.25" customHeight="1">
      <c r="A11" s="1" t="s">
        <v>14</v>
      </c>
      <c r="B11" s="2">
        <v>0.477315</v>
      </c>
      <c r="C11" s="1">
        <v>1.0</v>
      </c>
    </row>
    <row r="12" ht="14.25" customHeight="1">
      <c r="A12" s="1" t="s">
        <v>15</v>
      </c>
      <c r="B12" s="2">
        <v>1.360113</v>
      </c>
      <c r="C12" s="1">
        <v>1.0</v>
      </c>
    </row>
    <row r="13" ht="14.25" customHeight="1">
      <c r="A13" s="1" t="s">
        <v>16</v>
      </c>
      <c r="B13" s="2">
        <v>0.970216</v>
      </c>
      <c r="C13" s="1">
        <v>1.0</v>
      </c>
    </row>
    <row r="14" ht="14.25" customHeight="1">
      <c r="A14" s="1" t="s">
        <v>17</v>
      </c>
      <c r="B14" s="2">
        <v>1.355046</v>
      </c>
      <c r="C14" s="1">
        <v>1.0</v>
      </c>
    </row>
    <row r="15" ht="14.25" customHeight="1">
      <c r="A15" s="1" t="s">
        <v>18</v>
      </c>
      <c r="B15" s="2">
        <v>0.584515</v>
      </c>
      <c r="C15" s="1">
        <v>1.0</v>
      </c>
    </row>
    <row r="16" ht="14.25" customHeight="1">
      <c r="A16" s="1" t="s">
        <v>19</v>
      </c>
      <c r="B16" s="2">
        <v>1.145524</v>
      </c>
      <c r="C16" s="1">
        <v>1.0</v>
      </c>
    </row>
    <row r="17" ht="14.25" customHeight="1">
      <c r="A17" s="1" t="s">
        <v>20</v>
      </c>
      <c r="B17" s="2">
        <v>0.354756</v>
      </c>
      <c r="C17" s="1">
        <v>1.0</v>
      </c>
    </row>
    <row r="18" ht="14.25" customHeight="1">
      <c r="A18" s="1" t="s">
        <v>21</v>
      </c>
      <c r="B18" s="2">
        <v>0.298341</v>
      </c>
      <c r="C18" s="1">
        <v>1.0</v>
      </c>
    </row>
    <row r="19" ht="14.25" customHeight="1">
      <c r="A19" s="1" t="s">
        <v>22</v>
      </c>
      <c r="B19" s="2">
        <v>0.850678</v>
      </c>
      <c r="C19" s="1">
        <v>1.0</v>
      </c>
    </row>
    <row r="20" ht="14.25" customHeight="1">
      <c r="A20" s="1" t="s">
        <v>23</v>
      </c>
      <c r="B20" s="2">
        <v>0.679021</v>
      </c>
      <c r="C20" s="1">
        <v>1.0</v>
      </c>
    </row>
    <row r="21" ht="14.25" customHeight="1">
      <c r="A21" s="1" t="s">
        <v>24</v>
      </c>
      <c r="B21" s="2">
        <v>0.748947</v>
      </c>
      <c r="C21" s="1">
        <v>1.0</v>
      </c>
    </row>
    <row r="22" ht="14.25" customHeight="1">
      <c r="A22" s="1" t="s">
        <v>25</v>
      </c>
      <c r="B22" s="2">
        <v>1.667847</v>
      </c>
      <c r="C22" s="1">
        <v>1.0</v>
      </c>
    </row>
    <row r="23" ht="14.25" customHeight="1">
      <c r="A23" s="1" t="s">
        <v>26</v>
      </c>
      <c r="B23" s="2">
        <v>0.896991</v>
      </c>
      <c r="C23" s="1">
        <v>1.0</v>
      </c>
    </row>
    <row r="24" ht="14.25" customHeight="1">
      <c r="A24" s="1" t="s">
        <v>27</v>
      </c>
      <c r="B24" s="2">
        <v>1.038382</v>
      </c>
      <c r="C24" s="1">
        <v>1.0</v>
      </c>
    </row>
    <row r="25" ht="14.25" customHeight="1">
      <c r="A25" s="1" t="s">
        <v>28</v>
      </c>
      <c r="B25" s="2">
        <v>0.645564</v>
      </c>
      <c r="C25" s="1">
        <v>1.0</v>
      </c>
    </row>
    <row r="26" ht="14.25" customHeight="1">
      <c r="A26" s="1" t="s">
        <v>29</v>
      </c>
      <c r="B26" s="2">
        <v>1.662001</v>
      </c>
      <c r="C26" s="1">
        <v>1.0</v>
      </c>
    </row>
    <row r="27" ht="14.25" customHeight="1">
      <c r="A27" s="1" t="s">
        <v>30</v>
      </c>
      <c r="B27" s="2">
        <v>1.250848</v>
      </c>
      <c r="C27" s="1">
        <v>1.0</v>
      </c>
    </row>
    <row r="28" ht="14.25" customHeight="1">
      <c r="A28" s="1" t="s">
        <v>31</v>
      </c>
      <c r="B28" s="2">
        <v>0.858817</v>
      </c>
      <c r="C28" s="1">
        <v>1.0</v>
      </c>
    </row>
    <row r="29" ht="14.25" customHeight="1">
      <c r="A29" s="1" t="s">
        <v>32</v>
      </c>
      <c r="B29" s="2">
        <v>0.99948</v>
      </c>
      <c r="C29" s="1">
        <v>1.0</v>
      </c>
    </row>
    <row r="30" ht="14.25" customHeight="1">
      <c r="A30" s="1" t="s">
        <v>33</v>
      </c>
      <c r="B30" s="2">
        <v>0.925807</v>
      </c>
      <c r="C30" s="1">
        <v>1.0</v>
      </c>
    </row>
    <row r="31" ht="14.25" customHeight="1">
      <c r="A31" s="1" t="s">
        <v>34</v>
      </c>
      <c r="B31" s="2">
        <v>1.252567</v>
      </c>
      <c r="C31" s="1">
        <v>1.0</v>
      </c>
    </row>
    <row r="32" ht="14.25" customHeight="1">
      <c r="A32" s="1" t="s">
        <v>35</v>
      </c>
      <c r="B32" s="2">
        <v>1.61588</v>
      </c>
      <c r="C32" s="1">
        <v>1.0</v>
      </c>
    </row>
    <row r="33" ht="14.25" customHeight="1">
      <c r="A33" s="1" t="s">
        <v>36</v>
      </c>
      <c r="B33" s="2">
        <v>0.946472</v>
      </c>
      <c r="C33" s="1">
        <v>1.0</v>
      </c>
    </row>
    <row r="34" ht="14.25" customHeight="1">
      <c r="A34" s="1" t="s">
        <v>37</v>
      </c>
      <c r="B34" s="2">
        <v>0.769159</v>
      </c>
      <c r="C34" s="1">
        <v>1.0</v>
      </c>
    </row>
    <row r="35" ht="14.25" customHeight="1">
      <c r="A35" s="1" t="s">
        <v>38</v>
      </c>
      <c r="B35" s="2">
        <v>1.309665</v>
      </c>
      <c r="C35" s="1">
        <v>1.0</v>
      </c>
    </row>
    <row r="36" ht="14.25" customHeight="1">
      <c r="A36" s="1" t="s">
        <v>39</v>
      </c>
      <c r="B36" s="2">
        <v>1.699585</v>
      </c>
      <c r="C36" s="1">
        <v>1.0</v>
      </c>
    </row>
    <row r="37" ht="14.25" customHeight="1">
      <c r="A37" s="1" t="s">
        <v>40</v>
      </c>
      <c r="B37" s="2">
        <v>0.36176</v>
      </c>
      <c r="C37" s="1">
        <v>1.0</v>
      </c>
    </row>
    <row r="38" ht="14.25" customHeight="1">
      <c r="A38" s="1" t="s">
        <v>41</v>
      </c>
      <c r="B38" s="2">
        <v>1.831165</v>
      </c>
      <c r="C38" s="1">
        <v>1.0</v>
      </c>
    </row>
    <row r="39" ht="14.25" customHeight="1">
      <c r="A39" s="1" t="s">
        <v>42</v>
      </c>
      <c r="B39" s="2">
        <v>0.133555</v>
      </c>
      <c r="C39" s="1">
        <v>1.0</v>
      </c>
    </row>
    <row r="40" ht="14.25" customHeight="1">
      <c r="A40" s="1" t="s">
        <v>43</v>
      </c>
      <c r="B40" s="2">
        <v>0.62289</v>
      </c>
      <c r="C40" s="1">
        <v>1.0</v>
      </c>
    </row>
    <row r="41" ht="14.25" customHeight="1">
      <c r="A41" s="1" t="s">
        <v>44</v>
      </c>
      <c r="B41" s="2">
        <v>-0.285178</v>
      </c>
    </row>
    <row r="42" ht="14.25" customHeight="1">
      <c r="A42" s="1" t="s">
        <v>45</v>
      </c>
      <c r="B42" s="2">
        <v>0.584556</v>
      </c>
    </row>
    <row r="43" ht="14.25" customHeight="1">
      <c r="A43" s="1" t="s">
        <v>46</v>
      </c>
      <c r="B43" s="2">
        <v>-0.415038</v>
      </c>
    </row>
    <row r="44" ht="14.25" customHeight="1">
      <c r="A44" s="1" t="s">
        <v>47</v>
      </c>
      <c r="B44" s="2">
        <v>0.272371</v>
      </c>
      <c r="C44" s="1">
        <v>1.0</v>
      </c>
    </row>
    <row r="45" ht="14.25" customHeight="1">
      <c r="A45" s="1" t="s">
        <v>48</v>
      </c>
      <c r="B45" s="2">
        <v>0.874514</v>
      </c>
      <c r="C45" s="1">
        <v>1.0</v>
      </c>
    </row>
    <row r="46" ht="14.25" customHeight="1">
      <c r="A46" s="1" t="s">
        <v>49</v>
      </c>
      <c r="B46" s="2">
        <v>0.605733</v>
      </c>
      <c r="C46" s="1">
        <v>1.0</v>
      </c>
    </row>
    <row r="47" ht="14.25" customHeight="1">
      <c r="A47" s="1" t="s">
        <v>50</v>
      </c>
      <c r="B47" s="2">
        <v>0.444571</v>
      </c>
      <c r="C47" s="1">
        <v>1.0</v>
      </c>
    </row>
    <row r="48" ht="14.25" customHeight="1">
      <c r="A48" s="1" t="s">
        <v>51</v>
      </c>
      <c r="B48" s="2">
        <v>0.154823</v>
      </c>
      <c r="C48" s="1">
        <v>1.0</v>
      </c>
    </row>
    <row r="49" ht="14.25" customHeight="1">
      <c r="A49" s="1" t="s">
        <v>52</v>
      </c>
      <c r="B49" s="2">
        <v>0.554767</v>
      </c>
      <c r="C49" s="1">
        <v>1.0</v>
      </c>
    </row>
    <row r="50" ht="14.25" customHeight="1">
      <c r="A50" s="1" t="s">
        <v>53</v>
      </c>
      <c r="B50" s="2">
        <v>0.86026</v>
      </c>
      <c r="C50" s="1">
        <v>1.0</v>
      </c>
    </row>
    <row r="51" ht="14.25" customHeight="1">
      <c r="A51" s="1" t="s">
        <v>54</v>
      </c>
      <c r="B51" s="2">
        <v>1.698209</v>
      </c>
      <c r="C51" s="1">
        <v>1.0</v>
      </c>
    </row>
    <row r="52" ht="14.25" customHeight="1">
      <c r="A52" s="1" t="s">
        <v>55</v>
      </c>
      <c r="B52" s="2">
        <v>1.148167</v>
      </c>
      <c r="C52" s="1">
        <v>1.0</v>
      </c>
    </row>
    <row r="53" ht="14.25" customHeight="1">
      <c r="A53" s="1" t="s">
        <v>56</v>
      </c>
      <c r="B53" s="2">
        <v>0.533747</v>
      </c>
      <c r="C53" s="1">
        <v>1.0</v>
      </c>
    </row>
    <row r="54" ht="14.25" customHeight="1">
      <c r="A54" s="1" t="s">
        <v>57</v>
      </c>
      <c r="B54" s="2">
        <v>0.762076</v>
      </c>
      <c r="C54" s="1">
        <v>1.0</v>
      </c>
    </row>
    <row r="55" ht="14.25" customHeight="1">
      <c r="A55" s="1" t="s">
        <v>58</v>
      </c>
      <c r="B55" s="2">
        <v>0.945328</v>
      </c>
      <c r="C55" s="1">
        <v>1.0</v>
      </c>
    </row>
    <row r="56" ht="14.25" customHeight="1">
      <c r="A56" s="1" t="s">
        <v>59</v>
      </c>
      <c r="B56" s="2">
        <v>1.001674</v>
      </c>
      <c r="C56" s="1">
        <v>1.0</v>
      </c>
    </row>
    <row r="57" ht="14.25" customHeight="1">
      <c r="A57" s="1" t="s">
        <v>60</v>
      </c>
      <c r="B57" s="2">
        <v>1.106964</v>
      </c>
      <c r="C57" s="1">
        <v>1.0</v>
      </c>
    </row>
    <row r="58" ht="14.25" customHeight="1">
      <c r="A58" s="1" t="s">
        <v>61</v>
      </c>
      <c r="B58" s="2">
        <v>0.461561</v>
      </c>
      <c r="C58" s="1">
        <v>1.0</v>
      </c>
    </row>
    <row r="59" ht="14.25" customHeight="1">
      <c r="A59" s="1" t="s">
        <v>62</v>
      </c>
      <c r="B59" s="2">
        <v>0.891334</v>
      </c>
      <c r="C59" s="1">
        <v>1.0</v>
      </c>
    </row>
    <row r="60" ht="14.25" customHeight="1">
      <c r="A60" s="1" t="s">
        <v>63</v>
      </c>
      <c r="B60" s="2">
        <v>0.631463</v>
      </c>
      <c r="C60" s="1">
        <v>1.0</v>
      </c>
    </row>
    <row r="61" ht="14.25" customHeight="1">
      <c r="A61" s="1" t="s">
        <v>64</v>
      </c>
      <c r="B61" s="2">
        <v>1.330287</v>
      </c>
      <c r="C61" s="1">
        <v>1.0</v>
      </c>
    </row>
    <row r="62" ht="14.25" customHeight="1">
      <c r="A62" s="1" t="s">
        <v>65</v>
      </c>
      <c r="B62" s="2">
        <v>0.2337</v>
      </c>
      <c r="C62" s="1">
        <v>1.0</v>
      </c>
    </row>
    <row r="63" ht="14.25" customHeight="1">
      <c r="A63" s="1" t="s">
        <v>66</v>
      </c>
      <c r="B63" s="2">
        <v>0.154633</v>
      </c>
      <c r="C63" s="1">
        <v>1.0</v>
      </c>
    </row>
    <row r="64" ht="14.25" customHeight="1">
      <c r="A64" s="1" t="s">
        <v>67</v>
      </c>
      <c r="B64" s="2">
        <v>0.851865</v>
      </c>
      <c r="C64" s="1">
        <v>1.0</v>
      </c>
    </row>
    <row r="65" ht="14.25" customHeight="1">
      <c r="A65" s="1" t="s">
        <v>68</v>
      </c>
      <c r="B65" s="2">
        <v>0.235493</v>
      </c>
      <c r="C65" s="1">
        <v>1.0</v>
      </c>
    </row>
    <row r="66" ht="14.25" customHeight="1">
      <c r="A66" s="1" t="s">
        <v>69</v>
      </c>
      <c r="B66" s="2">
        <v>0.572872</v>
      </c>
      <c r="C66" s="1">
        <v>1.0</v>
      </c>
    </row>
    <row r="67" ht="14.25" customHeight="1">
      <c r="A67" s="1" t="s">
        <v>70</v>
      </c>
      <c r="B67" s="2">
        <v>0.543271</v>
      </c>
      <c r="C67" s="1">
        <v>1.0</v>
      </c>
    </row>
    <row r="68" ht="14.25" customHeight="1">
      <c r="A68" s="1" t="s">
        <v>71</v>
      </c>
      <c r="B68" s="2">
        <v>0.607842</v>
      </c>
      <c r="C68" s="1">
        <v>1.0</v>
      </c>
    </row>
    <row r="69" ht="14.25" customHeight="1">
      <c r="A69" s="1" t="s">
        <v>72</v>
      </c>
      <c r="B69" s="2">
        <v>-0.5747</v>
      </c>
    </row>
    <row r="70" ht="14.25" customHeight="1">
      <c r="A70" s="1" t="s">
        <v>73</v>
      </c>
      <c r="B70" s="2">
        <v>0.516387</v>
      </c>
    </row>
    <row r="71" ht="14.25" customHeight="1">
      <c r="A71" s="1" t="s">
        <v>74</v>
      </c>
      <c r="B71" s="2">
        <v>-0.541356</v>
      </c>
    </row>
    <row r="72" ht="14.25" customHeight="1">
      <c r="A72" s="1" t="s">
        <v>75</v>
      </c>
      <c r="B72" s="2">
        <v>0.364111</v>
      </c>
      <c r="C72" s="1">
        <v>2.0</v>
      </c>
    </row>
    <row r="73" ht="14.25" customHeight="1">
      <c r="A73" s="1" t="s">
        <v>76</v>
      </c>
      <c r="B73" s="2">
        <v>1.098384</v>
      </c>
      <c r="C73" s="1">
        <v>2.0</v>
      </c>
    </row>
    <row r="74" ht="14.25" customHeight="1">
      <c r="A74" s="1" t="s">
        <v>77</v>
      </c>
      <c r="B74" s="2">
        <v>0.38478</v>
      </c>
      <c r="C74" s="1">
        <v>2.0</v>
      </c>
    </row>
    <row r="75" ht="14.25" customHeight="1">
      <c r="A75" s="1" t="s">
        <v>78</v>
      </c>
      <c r="B75" s="2">
        <v>0.922028</v>
      </c>
      <c r="C75" s="1">
        <v>2.0</v>
      </c>
    </row>
    <row r="76" ht="14.25" customHeight="1">
      <c r="A76" s="1" t="s">
        <v>79</v>
      </c>
      <c r="B76" s="2">
        <v>0.737211</v>
      </c>
      <c r="C76" s="1">
        <v>2.0</v>
      </c>
    </row>
    <row r="77" ht="14.25" customHeight="1">
      <c r="A77" s="1" t="s">
        <v>80</v>
      </c>
      <c r="B77" s="2">
        <v>0.501903</v>
      </c>
      <c r="C77" s="1">
        <v>2.0</v>
      </c>
    </row>
    <row r="78" ht="14.25" customHeight="1">
      <c r="A78" s="1" t="s">
        <v>81</v>
      </c>
      <c r="B78" s="2">
        <v>-0.240441</v>
      </c>
    </row>
    <row r="79" ht="14.25" customHeight="1">
      <c r="A79" s="1" t="s">
        <v>82</v>
      </c>
      <c r="B79" s="2">
        <v>0.714973</v>
      </c>
      <c r="C79" s="1">
        <v>2.0</v>
      </c>
    </row>
    <row r="80" ht="14.25" customHeight="1">
      <c r="A80" s="1" t="s">
        <v>83</v>
      </c>
      <c r="B80" s="2">
        <v>-0.027779</v>
      </c>
      <c r="C80" s="1">
        <v>2.0</v>
      </c>
    </row>
    <row r="81" ht="14.25" customHeight="1">
      <c r="A81" s="1" t="s">
        <v>84</v>
      </c>
      <c r="B81" s="2">
        <v>1.159285</v>
      </c>
      <c r="C81" s="1">
        <v>2.0</v>
      </c>
    </row>
    <row r="82" ht="14.25" customHeight="1">
      <c r="A82" s="1" t="s">
        <v>85</v>
      </c>
      <c r="B82" s="2">
        <v>0.782993</v>
      </c>
      <c r="C82" s="1">
        <v>2.0</v>
      </c>
    </row>
    <row r="83" ht="14.25" customHeight="1">
      <c r="A83" s="1" t="s">
        <v>86</v>
      </c>
      <c r="B83" s="2">
        <v>0.430202</v>
      </c>
      <c r="C83" s="1">
        <v>2.0</v>
      </c>
    </row>
    <row r="84" ht="14.25" customHeight="1">
      <c r="A84" s="1" t="s">
        <v>87</v>
      </c>
      <c r="B84" s="2">
        <v>0.134948</v>
      </c>
      <c r="C84" s="1">
        <v>2.0</v>
      </c>
    </row>
    <row r="85" ht="14.25" customHeight="1">
      <c r="A85" s="1" t="s">
        <v>88</v>
      </c>
      <c r="B85" s="2">
        <v>0.113873</v>
      </c>
      <c r="C85" s="1">
        <v>2.0</v>
      </c>
    </row>
    <row r="86" ht="14.25" customHeight="1">
      <c r="A86" s="1" t="s">
        <v>89</v>
      </c>
      <c r="B86" s="2">
        <v>0.885675</v>
      </c>
      <c r="C86" s="1">
        <v>2.0</v>
      </c>
    </row>
    <row r="87" ht="14.25" customHeight="1">
      <c r="A87" s="1" t="s">
        <v>90</v>
      </c>
      <c r="B87" s="2">
        <v>0.123396</v>
      </c>
      <c r="C87" s="1">
        <v>2.0</v>
      </c>
    </row>
    <row r="88" ht="14.25" customHeight="1">
      <c r="A88" s="1" t="s">
        <v>91</v>
      </c>
      <c r="B88" s="2">
        <v>0.783415</v>
      </c>
      <c r="C88" s="1">
        <v>2.0</v>
      </c>
    </row>
    <row r="89" ht="14.25" customHeight="1">
      <c r="A89" s="1" t="s">
        <v>92</v>
      </c>
      <c r="B89" s="2">
        <v>0.798249</v>
      </c>
      <c r="C89" s="1">
        <v>2.0</v>
      </c>
    </row>
    <row r="90" ht="14.25" customHeight="1">
      <c r="A90" s="1" t="s">
        <v>93</v>
      </c>
      <c r="B90" s="2">
        <v>-0.282705</v>
      </c>
    </row>
    <row r="91" ht="14.25" customHeight="1">
      <c r="A91" s="1" t="s">
        <v>94</v>
      </c>
      <c r="B91" s="2">
        <v>1.353681</v>
      </c>
      <c r="C91" s="1">
        <v>2.0</v>
      </c>
    </row>
    <row r="92" ht="14.25" customHeight="1">
      <c r="A92" s="1" t="s">
        <v>95</v>
      </c>
      <c r="B92" s="2">
        <v>1.220932</v>
      </c>
      <c r="C92" s="1">
        <v>2.0</v>
      </c>
    </row>
    <row r="93" ht="14.25" customHeight="1">
      <c r="A93" s="1" t="s">
        <v>96</v>
      </c>
      <c r="B93" s="2">
        <v>0.562794</v>
      </c>
      <c r="C93" s="1">
        <v>2.0</v>
      </c>
    </row>
    <row r="94" ht="14.25" customHeight="1">
      <c r="A94" s="1" t="s">
        <v>97</v>
      </c>
      <c r="B94" s="2">
        <v>0.78482</v>
      </c>
      <c r="C94" s="1">
        <v>2.0</v>
      </c>
    </row>
    <row r="95" ht="14.25" customHeight="1">
      <c r="A95" s="1" t="s">
        <v>98</v>
      </c>
      <c r="B95" s="2">
        <v>0.74136</v>
      </c>
      <c r="C95" s="1">
        <v>2.0</v>
      </c>
    </row>
    <row r="96" ht="14.25" customHeight="1">
      <c r="A96" s="1" t="s">
        <v>99</v>
      </c>
      <c r="B96" s="2">
        <v>0.330657</v>
      </c>
      <c r="C96" s="1">
        <v>2.0</v>
      </c>
    </row>
    <row r="97" ht="14.25" customHeight="1">
      <c r="A97" s="1" t="s">
        <v>100</v>
      </c>
      <c r="B97" s="2">
        <v>0.032525</v>
      </c>
      <c r="C97" s="1">
        <v>2.0</v>
      </c>
    </row>
    <row r="98" ht="14.25" customHeight="1">
      <c r="A98" s="1" t="s">
        <v>101</v>
      </c>
      <c r="B98" s="2">
        <v>0.503392</v>
      </c>
      <c r="C98" s="1">
        <v>2.0</v>
      </c>
    </row>
    <row r="99" ht="14.25" customHeight="1">
      <c r="A99" s="1" t="s">
        <v>102</v>
      </c>
      <c r="B99" s="2">
        <v>0.470347</v>
      </c>
      <c r="C99" s="1">
        <v>2.0</v>
      </c>
    </row>
    <row r="100" ht="14.25" customHeight="1">
      <c r="A100" s="1" t="s">
        <v>103</v>
      </c>
      <c r="B100" s="2">
        <v>0.542291</v>
      </c>
      <c r="C100" s="1">
        <v>2.0</v>
      </c>
    </row>
    <row r="101" ht="14.25" customHeight="1">
      <c r="A101" s="1" t="s">
        <v>104</v>
      </c>
      <c r="B101" s="2">
        <v>0.502716</v>
      </c>
      <c r="C101" s="1">
        <v>2.0</v>
      </c>
    </row>
    <row r="102" ht="14.25" customHeight="1">
      <c r="A102" s="1" t="s">
        <v>105</v>
      </c>
      <c r="B102" s="2">
        <v>0.566785</v>
      </c>
      <c r="C102" s="1">
        <v>2.0</v>
      </c>
    </row>
    <row r="103" ht="14.25" customHeight="1">
      <c r="A103" s="1" t="s">
        <v>106</v>
      </c>
      <c r="B103" s="2">
        <v>0.534397</v>
      </c>
      <c r="C103" s="1">
        <v>2.0</v>
      </c>
    </row>
    <row r="104" ht="14.25" customHeight="1">
      <c r="A104" s="1" t="s">
        <v>107</v>
      </c>
      <c r="B104" s="2">
        <v>0.790798</v>
      </c>
      <c r="C104" s="1">
        <v>2.0</v>
      </c>
    </row>
    <row r="105" ht="14.25" customHeight="1">
      <c r="A105" s="1" t="s">
        <v>108</v>
      </c>
      <c r="B105" s="2">
        <v>0.874862</v>
      </c>
      <c r="C105" s="1">
        <v>2.0</v>
      </c>
    </row>
    <row r="106" ht="14.25" customHeight="1">
      <c r="A106" s="1" t="s">
        <v>109</v>
      </c>
      <c r="B106" s="2">
        <v>0.631956</v>
      </c>
      <c r="C106" s="1">
        <v>2.0</v>
      </c>
    </row>
    <row r="107" ht="14.25" customHeight="1">
      <c r="A107" s="1" t="s">
        <v>110</v>
      </c>
      <c r="B107" s="2">
        <v>0.867116</v>
      </c>
      <c r="C107" s="1">
        <v>2.0</v>
      </c>
    </row>
    <row r="108" ht="14.25" customHeight="1">
      <c r="A108" s="1" t="s">
        <v>111</v>
      </c>
      <c r="B108" s="2">
        <v>0.723648</v>
      </c>
      <c r="C108" s="1">
        <v>2.0</v>
      </c>
    </row>
    <row r="109" ht="14.25" customHeight="1">
      <c r="A109" s="1" t="s">
        <v>112</v>
      </c>
      <c r="B109" s="2">
        <v>0.271333</v>
      </c>
      <c r="C109" s="1">
        <v>2.0</v>
      </c>
    </row>
    <row r="110" ht="14.25" customHeight="1">
      <c r="A110" s="1" t="s">
        <v>113</v>
      </c>
      <c r="B110" s="2">
        <v>0.765207</v>
      </c>
      <c r="C110" s="1">
        <v>2.0</v>
      </c>
    </row>
    <row r="111" ht="14.25" customHeight="1">
      <c r="A111" s="1" t="s">
        <v>114</v>
      </c>
      <c r="B111" s="2">
        <v>0.499697</v>
      </c>
      <c r="C111" s="1">
        <v>2.0</v>
      </c>
    </row>
    <row r="112" ht="14.25" customHeight="1">
      <c r="A112" s="1" t="s">
        <v>115</v>
      </c>
      <c r="B112" s="2">
        <v>0.521779</v>
      </c>
      <c r="C112" s="1">
        <v>2.0</v>
      </c>
    </row>
    <row r="113" ht="14.25" customHeight="1">
      <c r="A113" s="1" t="s">
        <v>116</v>
      </c>
      <c r="B113" s="2">
        <v>0.527469</v>
      </c>
      <c r="C113" s="1">
        <v>2.0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5.25"/>
    <col customWidth="1" min="4" max="5" width="9.38"/>
    <col customWidth="1" min="6" max="6" width="14.75"/>
    <col customWidth="1" min="7" max="26" width="9.38"/>
  </cols>
  <sheetData>
    <row r="1" ht="14.25" customHeight="1">
      <c r="A1" s="1" t="s">
        <v>117</v>
      </c>
      <c r="C1" s="2">
        <f>'reg1'!H22</f>
        <v>0.8364264978</v>
      </c>
    </row>
    <row r="2" ht="14.25" customHeight="1">
      <c r="A2" s="1" t="s">
        <v>118</v>
      </c>
      <c r="C2" s="2">
        <f>'reg2'!G22</f>
        <v>0.6197567389</v>
      </c>
    </row>
    <row r="3" ht="14.25" customHeight="1"/>
    <row r="4" ht="14.25" customHeight="1">
      <c r="A4" s="1" t="s">
        <v>119</v>
      </c>
      <c r="C4" s="1" t="s">
        <v>120</v>
      </c>
      <c r="D4" s="2">
        <f>C1-C2</f>
        <v>0.2166697589</v>
      </c>
    </row>
    <row r="5" ht="14.25" customHeight="1">
      <c r="A5" s="1" t="s">
        <v>121</v>
      </c>
      <c r="D5" s="1" t="s">
        <v>122</v>
      </c>
    </row>
    <row r="6" ht="14.25" customHeight="1"/>
    <row r="7" ht="14.25" customHeight="1">
      <c r="A7" s="1" t="s">
        <v>123</v>
      </c>
    </row>
    <row r="8" ht="14.25" customHeight="1">
      <c r="A8" s="1" t="s">
        <v>124</v>
      </c>
    </row>
    <row r="9" ht="14.25" customHeight="1">
      <c r="A9" s="1" t="s">
        <v>125</v>
      </c>
    </row>
    <row r="10" ht="14.25" customHeight="1">
      <c r="A10" s="1" t="s">
        <v>126</v>
      </c>
      <c r="B10" s="1" t="s">
        <v>127</v>
      </c>
    </row>
    <row r="11" ht="14.25" customHeight="1">
      <c r="A11" s="1" t="s">
        <v>128</v>
      </c>
      <c r="B11" s="1" t="s">
        <v>129</v>
      </c>
    </row>
    <row r="12" ht="14.25" customHeight="1"/>
    <row r="13" ht="14.25" customHeight="1">
      <c r="A13" s="1" t="s">
        <v>130</v>
      </c>
    </row>
    <row r="14" ht="14.25" customHeight="1">
      <c r="A14" s="1" t="s">
        <v>131</v>
      </c>
      <c r="B14" s="3" t="s">
        <v>132</v>
      </c>
      <c r="C14" s="4" t="s">
        <v>133</v>
      </c>
      <c r="D14" s="5" t="s">
        <v>134</v>
      </c>
      <c r="E14" s="6">
        <v>0.0</v>
      </c>
      <c r="F14" s="7" t="s">
        <v>132</v>
      </c>
    </row>
    <row r="15" ht="14.25" customHeight="1">
      <c r="D15" s="8">
        <v>0.0</v>
      </c>
      <c r="E15" s="9" t="s">
        <v>135</v>
      </c>
      <c r="F15" s="10" t="s">
        <v>133</v>
      </c>
    </row>
    <row r="16" ht="14.25" customHeight="1"/>
    <row r="17" ht="14.25" customHeight="1">
      <c r="B17" s="3" t="s">
        <v>136</v>
      </c>
      <c r="C17" s="4" t="s">
        <v>137</v>
      </c>
      <c r="D17" s="5" t="s">
        <v>138</v>
      </c>
      <c r="E17" s="6">
        <v>0.0</v>
      </c>
      <c r="F17" s="7" t="s">
        <v>136</v>
      </c>
    </row>
    <row r="18" ht="14.25" customHeight="1">
      <c r="D18" s="8">
        <v>0.0</v>
      </c>
      <c r="E18" s="9" t="s">
        <v>139</v>
      </c>
      <c r="F18" s="10" t="s">
        <v>137</v>
      </c>
    </row>
    <row r="19" ht="14.25" customHeight="1">
      <c r="A19" s="1" t="s">
        <v>140</v>
      </c>
    </row>
    <row r="20" ht="14.25" customHeight="1">
      <c r="B20" s="11">
        <f>1/(1-'reg1'!G18)</f>
        <v>1.069937442</v>
      </c>
      <c r="C20" s="12">
        <f>'reg1'!G17/(1-'reg1'!G18)^2</f>
        <v>0.8949240278</v>
      </c>
      <c r="D20" s="13">
        <f>'reg1'!H17^2</f>
        <v>0.01456741116</v>
      </c>
      <c r="E20" s="6">
        <v>0.0</v>
      </c>
      <c r="F20" s="14">
        <f>B20</f>
        <v>1.069937442</v>
      </c>
    </row>
    <row r="21" ht="14.25" customHeight="1">
      <c r="D21" s="8">
        <v>0.0</v>
      </c>
      <c r="E21" s="15">
        <f>'reg1'!H18^2</f>
        <v>0.01639345782</v>
      </c>
      <c r="F21" s="16">
        <f>C20</f>
        <v>0.8949240278</v>
      </c>
    </row>
    <row r="22" ht="14.25" customHeight="1"/>
    <row r="23" ht="14.25" customHeight="1">
      <c r="B23" s="11">
        <f>1/(1-'reg2'!G18)</f>
        <v>1.039268456</v>
      </c>
      <c r="C23" s="17">
        <f>'reg2'!G17/(1-'reg2'!G18)^2</f>
        <v>0.6440936288</v>
      </c>
      <c r="D23" s="18">
        <f>'reg2'!H17^2</f>
        <v>0.01272590402</v>
      </c>
      <c r="E23" s="6">
        <v>0.0</v>
      </c>
      <c r="F23" s="14">
        <f>B23</f>
        <v>1.039268456</v>
      </c>
    </row>
    <row r="24" ht="14.25" customHeight="1">
      <c r="D24" s="8">
        <v>0.0</v>
      </c>
      <c r="E24" s="19">
        <f>'reg2'!H18^2</f>
        <v>0.02659858314</v>
      </c>
      <c r="F24" s="16">
        <f>C23</f>
        <v>0.6440936288</v>
      </c>
    </row>
    <row r="25" ht="14.25" customHeight="1"/>
    <row r="26" ht="14.25" customHeight="1">
      <c r="A26" s="1" t="s">
        <v>141</v>
      </c>
      <c r="B26" s="2">
        <f t="array" ref="B26">MMULT(MMULT(B20:C20,D20:E21),F20:F21)</f>
        <v>0.02980561919</v>
      </c>
    </row>
    <row r="27" ht="14.25" customHeight="1"/>
    <row r="28" ht="14.25" customHeight="1">
      <c r="A28" s="1" t="s">
        <v>142</v>
      </c>
      <c r="B28" s="2">
        <f t="array" ref="B28">MMULT(MMULT(B23:C23,D23:E24),F23:F24)</f>
        <v>0.02477957854</v>
      </c>
    </row>
    <row r="29" ht="14.25" customHeight="1"/>
    <row r="30" ht="14.25" customHeight="1">
      <c r="A30" s="1" t="s">
        <v>121</v>
      </c>
      <c r="D30" s="1" t="s">
        <v>122</v>
      </c>
    </row>
    <row r="31" ht="14.25" customHeight="1">
      <c r="A31" s="2">
        <f>SQRT(B26+B28)</f>
        <v>0.2336347528</v>
      </c>
    </row>
    <row r="32" ht="14.25" customHeight="1">
      <c r="A32" s="1" t="s">
        <v>143</v>
      </c>
    </row>
    <row r="33" ht="14.25" customHeight="1">
      <c r="A33" s="2">
        <f>D4/A31</f>
        <v>0.927386685</v>
      </c>
    </row>
    <row r="34" ht="14.25" customHeight="1">
      <c r="A34" s="1" t="s">
        <v>144</v>
      </c>
    </row>
    <row r="35" ht="14.25" customHeight="1">
      <c r="A35" s="2" t="str">
        <f>_xlfn.NORM.S.DIST(-A33,1)*2</f>
        <v>#N/A</v>
      </c>
    </row>
    <row r="36" ht="14.25" customHeight="1">
      <c r="A36" s="20" t="s">
        <v>145</v>
      </c>
      <c r="B36" s="1" t="s">
        <v>146</v>
      </c>
    </row>
    <row r="37" ht="14.25" customHeight="1">
      <c r="B37" s="2" t="s">
        <v>147</v>
      </c>
    </row>
    <row r="38" ht="14.25" customHeight="1">
      <c r="A38" s="20" t="s">
        <v>148</v>
      </c>
      <c r="B38" s="20" t="s">
        <v>149</v>
      </c>
    </row>
    <row r="39" ht="14.25" customHeight="1">
      <c r="B39" s="20" t="s">
        <v>150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2.75"/>
    <col customWidth="1" min="4" max="26" width="9.38"/>
  </cols>
  <sheetData>
    <row r="1" ht="14.25" customHeight="1">
      <c r="B1" s="1" t="s">
        <v>151</v>
      </c>
    </row>
    <row r="2" ht="14.25" customHeight="1">
      <c r="C2" s="1" t="s">
        <v>152</v>
      </c>
      <c r="E2" s="2">
        <f>'reg1'!G17</f>
        <v>0.7817527126</v>
      </c>
      <c r="F2" s="1" t="s">
        <v>153</v>
      </c>
    </row>
    <row r="3" ht="14.25" customHeight="1">
      <c r="C3" s="1" t="s">
        <v>154</v>
      </c>
      <c r="E3" s="2">
        <f>'reg2'!G17</f>
        <v>0.5963394112</v>
      </c>
      <c r="F3" s="1" t="s">
        <v>155</v>
      </c>
    </row>
    <row r="4" ht="14.25" customHeight="1"/>
    <row r="5" ht="14.25" customHeight="1">
      <c r="B5" s="1" t="s">
        <v>119</v>
      </c>
      <c r="D5" s="1" t="s">
        <v>156</v>
      </c>
    </row>
    <row r="6" ht="14.25" customHeight="1">
      <c r="B6" s="1" t="s">
        <v>157</v>
      </c>
      <c r="D6" s="2">
        <f>E2-E3</f>
        <v>0.1854133013</v>
      </c>
    </row>
    <row r="7" ht="14.25" customHeight="1">
      <c r="B7" s="1" t="s">
        <v>158</v>
      </c>
      <c r="D7" s="2">
        <f>SQRT('reg1'!H17^2+'reg2'!H17^2)</f>
        <v>0.165206886</v>
      </c>
    </row>
    <row r="8" ht="14.25" customHeight="1">
      <c r="B8" s="1" t="s">
        <v>159</v>
      </c>
      <c r="D8" s="2">
        <f>D6/D7</f>
        <v>1.122309765</v>
      </c>
    </row>
    <row r="9" ht="14.25" customHeight="1">
      <c r="B9" s="1" t="s">
        <v>160</v>
      </c>
      <c r="D9" s="2" t="str">
        <f>_xlfn.NORM.S.DIST(-D8,1)*2</f>
        <v>#N/A</v>
      </c>
    </row>
    <row r="10" ht="14.25" customHeight="1">
      <c r="B10" s="20" t="s">
        <v>145</v>
      </c>
      <c r="D10" s="1" t="s">
        <v>161</v>
      </c>
    </row>
    <row r="11" ht="14.25" customHeight="1">
      <c r="D11" s="1" t="s">
        <v>162</v>
      </c>
    </row>
    <row r="12" ht="14.25" customHeight="1">
      <c r="B12" s="20" t="s">
        <v>148</v>
      </c>
      <c r="D12" s="1" t="s">
        <v>163</v>
      </c>
    </row>
    <row r="13" ht="14.25" customHeight="1">
      <c r="D13" s="1" t="s">
        <v>164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1</v>
      </c>
      <c r="B1" s="1" t="s">
        <v>2</v>
      </c>
      <c r="C1" s="1" t="s">
        <v>165</v>
      </c>
      <c r="D1" s="1" t="s">
        <v>166</v>
      </c>
      <c r="F1" s="1" t="s">
        <v>167</v>
      </c>
    </row>
    <row r="2" ht="14.25" customHeight="1">
      <c r="A2" s="2">
        <v>0.779719</v>
      </c>
      <c r="B2" s="1">
        <v>1.0</v>
      </c>
    </row>
    <row r="3" ht="14.25" customHeight="1">
      <c r="A3" s="2">
        <v>0.505297</v>
      </c>
      <c r="B3" s="1">
        <v>1.0</v>
      </c>
      <c r="C3" s="2">
        <f t="shared" ref="C3:C65" si="1">A3</f>
        <v>0.505297</v>
      </c>
      <c r="D3" s="2">
        <f t="shared" ref="D3:D65" si="2">A2</f>
        <v>0.779719</v>
      </c>
      <c r="F3" s="21" t="s">
        <v>168</v>
      </c>
      <c r="G3" s="22"/>
    </row>
    <row r="4" ht="14.25" customHeight="1">
      <c r="A4" s="2">
        <v>0.348499</v>
      </c>
      <c r="B4" s="1">
        <v>1.0</v>
      </c>
      <c r="C4" s="2">
        <f t="shared" si="1"/>
        <v>0.348499</v>
      </c>
      <c r="D4" s="2">
        <f t="shared" si="2"/>
        <v>0.505297</v>
      </c>
      <c r="F4" s="23" t="s">
        <v>169</v>
      </c>
      <c r="G4" s="23">
        <v>0.06522668846966123</v>
      </c>
    </row>
    <row r="5" ht="14.25" customHeight="1">
      <c r="A5" s="2">
        <v>1.197052</v>
      </c>
      <c r="B5" s="1">
        <v>1.0</v>
      </c>
      <c r="C5" s="2">
        <f t="shared" si="1"/>
        <v>1.197052</v>
      </c>
      <c r="D5" s="2">
        <f t="shared" si="2"/>
        <v>0.348499</v>
      </c>
      <c r="F5" s="23" t="s">
        <v>170</v>
      </c>
      <c r="G5" s="23">
        <v>0.004254520888718238</v>
      </c>
    </row>
    <row r="6" ht="14.25" customHeight="1">
      <c r="A6" s="2">
        <v>1.084353</v>
      </c>
      <c r="B6" s="1">
        <v>1.0</v>
      </c>
      <c r="C6" s="2">
        <f t="shared" si="1"/>
        <v>1.084353</v>
      </c>
      <c r="D6" s="2">
        <f t="shared" si="2"/>
        <v>1.197052</v>
      </c>
      <c r="F6" s="23" t="s">
        <v>171</v>
      </c>
      <c r="G6" s="23">
        <v>-0.012069175490155232</v>
      </c>
    </row>
    <row r="7" ht="14.25" customHeight="1">
      <c r="A7" s="2">
        <v>0.988272</v>
      </c>
      <c r="B7" s="1">
        <v>1.0</v>
      </c>
      <c r="C7" s="2">
        <f t="shared" si="1"/>
        <v>0.988272</v>
      </c>
      <c r="D7" s="2">
        <f t="shared" si="2"/>
        <v>1.084353</v>
      </c>
      <c r="F7" s="23" t="s">
        <v>172</v>
      </c>
      <c r="G7" s="23">
        <v>0.4360584330824538</v>
      </c>
    </row>
    <row r="8" ht="14.25" customHeight="1">
      <c r="A8" s="2">
        <v>1.043165</v>
      </c>
      <c r="B8" s="1">
        <v>1.0</v>
      </c>
      <c r="C8" s="2">
        <f t="shared" si="1"/>
        <v>1.043165</v>
      </c>
      <c r="D8" s="2">
        <f t="shared" si="2"/>
        <v>0.988272</v>
      </c>
      <c r="F8" s="24" t="s">
        <v>173</v>
      </c>
      <c r="G8" s="24">
        <v>63.0</v>
      </c>
    </row>
    <row r="9" ht="14.25" customHeight="1">
      <c r="A9" s="2">
        <v>0.1674</v>
      </c>
      <c r="B9" s="1">
        <v>1.0</v>
      </c>
      <c r="C9" s="2">
        <f t="shared" si="1"/>
        <v>0.1674</v>
      </c>
      <c r="D9" s="2">
        <f t="shared" si="2"/>
        <v>1.043165</v>
      </c>
    </row>
    <row r="10" ht="14.25" customHeight="1">
      <c r="A10" s="2">
        <v>0.58242</v>
      </c>
      <c r="B10" s="1">
        <v>1.0</v>
      </c>
      <c r="C10" s="2">
        <f t="shared" si="1"/>
        <v>0.58242</v>
      </c>
      <c r="D10" s="2">
        <f t="shared" si="2"/>
        <v>0.1674</v>
      </c>
      <c r="F10" s="1" t="s">
        <v>174</v>
      </c>
    </row>
    <row r="11" ht="14.25" customHeight="1">
      <c r="A11" s="2">
        <v>0.477315</v>
      </c>
      <c r="B11" s="1">
        <v>1.0</v>
      </c>
      <c r="C11" s="2">
        <f t="shared" si="1"/>
        <v>0.477315</v>
      </c>
      <c r="D11" s="2">
        <f t="shared" si="2"/>
        <v>0.58242</v>
      </c>
      <c r="F11" s="21"/>
      <c r="G11" s="21" t="s">
        <v>175</v>
      </c>
      <c r="H11" s="21" t="s">
        <v>176</v>
      </c>
      <c r="I11" s="21" t="s">
        <v>177</v>
      </c>
      <c r="J11" s="21" t="s">
        <v>178</v>
      </c>
      <c r="K11" s="21" t="s">
        <v>179</v>
      </c>
    </row>
    <row r="12" ht="14.25" customHeight="1">
      <c r="A12" s="2">
        <v>1.360113</v>
      </c>
      <c r="B12" s="1">
        <v>1.0</v>
      </c>
      <c r="C12" s="2">
        <f t="shared" si="1"/>
        <v>1.360113</v>
      </c>
      <c r="D12" s="2">
        <f t="shared" si="2"/>
        <v>0.477315</v>
      </c>
      <c r="F12" s="23" t="s">
        <v>180</v>
      </c>
      <c r="G12" s="23">
        <v>1.0</v>
      </c>
      <c r="H12" s="23">
        <v>0.049558885559454424</v>
      </c>
      <c r="I12" s="23">
        <v>0.049558885559454424</v>
      </c>
      <c r="J12" s="23">
        <v>0.26063464977359807</v>
      </c>
      <c r="K12" s="23">
        <v>0.6115270783938029</v>
      </c>
    </row>
    <row r="13" ht="14.25" customHeight="1">
      <c r="A13" s="2">
        <v>0.970216</v>
      </c>
      <c r="B13" s="1">
        <v>1.0</v>
      </c>
      <c r="C13" s="2">
        <f t="shared" si="1"/>
        <v>0.970216</v>
      </c>
      <c r="D13" s="2">
        <f t="shared" si="2"/>
        <v>1.360113</v>
      </c>
      <c r="F13" s="23" t="s">
        <v>181</v>
      </c>
      <c r="G13" s="23">
        <v>61.0</v>
      </c>
      <c r="H13" s="23">
        <v>11.598964380801815</v>
      </c>
      <c r="I13" s="23">
        <v>0.19014695706232485</v>
      </c>
      <c r="J13" s="23"/>
      <c r="K13" s="23"/>
    </row>
    <row r="14" ht="14.25" customHeight="1">
      <c r="A14" s="2">
        <v>1.355046</v>
      </c>
      <c r="B14" s="1">
        <v>1.0</v>
      </c>
      <c r="C14" s="2">
        <f t="shared" si="1"/>
        <v>1.355046</v>
      </c>
      <c r="D14" s="2">
        <f t="shared" si="2"/>
        <v>0.970216</v>
      </c>
      <c r="F14" s="24" t="s">
        <v>182</v>
      </c>
      <c r="G14" s="24">
        <v>62.0</v>
      </c>
      <c r="H14" s="24">
        <v>11.64852326636127</v>
      </c>
      <c r="I14" s="24"/>
      <c r="J14" s="24"/>
      <c r="K14" s="24"/>
    </row>
    <row r="15" ht="14.25" customHeight="1">
      <c r="A15" s="2">
        <v>0.584515</v>
      </c>
      <c r="B15" s="1">
        <v>1.0</v>
      </c>
      <c r="C15" s="2">
        <f t="shared" si="1"/>
        <v>0.584515</v>
      </c>
      <c r="D15" s="2">
        <f t="shared" si="2"/>
        <v>1.355046</v>
      </c>
    </row>
    <row r="16" ht="14.25" customHeight="1">
      <c r="A16" s="2">
        <v>1.145524</v>
      </c>
      <c r="B16" s="1">
        <v>1.0</v>
      </c>
      <c r="C16" s="2">
        <f t="shared" si="1"/>
        <v>1.145524</v>
      </c>
      <c r="D16" s="2">
        <f t="shared" si="2"/>
        <v>0.584515</v>
      </c>
      <c r="F16" s="21"/>
      <c r="G16" s="21" t="s">
        <v>183</v>
      </c>
      <c r="H16" s="21" t="s">
        <v>172</v>
      </c>
      <c r="I16" s="21" t="s">
        <v>184</v>
      </c>
      <c r="J16" s="21" t="s">
        <v>185</v>
      </c>
      <c r="K16" s="21" t="s">
        <v>186</v>
      </c>
      <c r="L16" s="21" t="s">
        <v>187</v>
      </c>
      <c r="M16" s="21" t="s">
        <v>188</v>
      </c>
      <c r="N16" s="21" t="s">
        <v>189</v>
      </c>
    </row>
    <row r="17" ht="14.25" customHeight="1">
      <c r="A17" s="2">
        <v>0.354756</v>
      </c>
      <c r="B17" s="1">
        <v>1.0</v>
      </c>
      <c r="C17" s="2">
        <f t="shared" si="1"/>
        <v>0.354756</v>
      </c>
      <c r="D17" s="2">
        <f t="shared" si="2"/>
        <v>1.145524</v>
      </c>
      <c r="E17" s="1" t="s">
        <v>190</v>
      </c>
      <c r="F17" s="23" t="s">
        <v>191</v>
      </c>
      <c r="G17" s="25">
        <v>0.7817527125746753</v>
      </c>
      <c r="H17" s="23">
        <v>0.12069553080226751</v>
      </c>
      <c r="I17" s="23">
        <v>6.477064290436746</v>
      </c>
      <c r="J17" s="26">
        <v>1.819991980890253E-8</v>
      </c>
      <c r="K17" s="23">
        <v>0.5404070825789778</v>
      </c>
      <c r="L17" s="23">
        <v>1.0230983425703726</v>
      </c>
      <c r="M17" s="23">
        <v>0.5404070825789778</v>
      </c>
      <c r="N17" s="23">
        <v>1.0230983425703726</v>
      </c>
    </row>
    <row r="18" ht="14.25" customHeight="1">
      <c r="A18" s="2">
        <v>0.298341</v>
      </c>
      <c r="B18" s="1">
        <v>1.0</v>
      </c>
      <c r="C18" s="2">
        <f t="shared" si="1"/>
        <v>0.298341</v>
      </c>
      <c r="D18" s="2">
        <f t="shared" si="2"/>
        <v>0.354756</v>
      </c>
      <c r="E18" s="1" t="s">
        <v>192</v>
      </c>
      <c r="F18" s="24" t="s">
        <v>193</v>
      </c>
      <c r="G18" s="27">
        <v>0.06536591724605491</v>
      </c>
      <c r="H18" s="24">
        <v>0.1280369392781199</v>
      </c>
      <c r="I18" s="24">
        <v>0.5105238973579964</v>
      </c>
      <c r="J18" s="28">
        <v>0.6115270783938029</v>
      </c>
      <c r="K18" s="24">
        <v>-0.19065976628503872</v>
      </c>
      <c r="L18" s="24">
        <v>0.3213916007771485</v>
      </c>
      <c r="M18" s="24">
        <v>-0.19065976628503872</v>
      </c>
      <c r="N18" s="24">
        <v>0.3213916007771485</v>
      </c>
    </row>
    <row r="19" ht="14.25" customHeight="1">
      <c r="A19" s="2">
        <v>0.850678</v>
      </c>
      <c r="B19" s="1">
        <v>1.0</v>
      </c>
      <c r="C19" s="2">
        <f t="shared" si="1"/>
        <v>0.850678</v>
      </c>
      <c r="D19" s="2">
        <f t="shared" si="2"/>
        <v>0.298341</v>
      </c>
    </row>
    <row r="20" ht="14.25" customHeight="1">
      <c r="A20" s="2">
        <v>0.679021</v>
      </c>
      <c r="B20" s="1">
        <v>1.0</v>
      </c>
      <c r="C20" s="2">
        <f t="shared" si="1"/>
        <v>0.679021</v>
      </c>
      <c r="D20" s="2">
        <f t="shared" si="2"/>
        <v>0.850678</v>
      </c>
      <c r="F20" s="1" t="s">
        <v>194</v>
      </c>
    </row>
    <row r="21" ht="14.25" customHeight="1">
      <c r="A21" s="2">
        <v>0.748947</v>
      </c>
      <c r="B21" s="1">
        <v>1.0</v>
      </c>
      <c r="C21" s="2">
        <f t="shared" si="1"/>
        <v>0.748947</v>
      </c>
      <c r="D21" s="2">
        <f t="shared" si="2"/>
        <v>0.679021</v>
      </c>
    </row>
    <row r="22" ht="14.25" customHeight="1">
      <c r="A22" s="2">
        <v>1.667847</v>
      </c>
      <c r="B22" s="1">
        <v>1.0</v>
      </c>
      <c r="C22" s="2">
        <f t="shared" si="1"/>
        <v>1.667847</v>
      </c>
      <c r="D22" s="2">
        <f t="shared" si="2"/>
        <v>0.748947</v>
      </c>
      <c r="F22" s="1" t="s">
        <v>117</v>
      </c>
      <c r="H22" s="20">
        <f>G17/(1-G18)</f>
        <v>0.8364264978</v>
      </c>
    </row>
    <row r="23" ht="14.25" customHeight="1">
      <c r="A23" s="2">
        <v>0.896991</v>
      </c>
      <c r="B23" s="1">
        <v>1.0</v>
      </c>
      <c r="C23" s="2">
        <f t="shared" si="1"/>
        <v>0.896991</v>
      </c>
      <c r="D23" s="2">
        <f t="shared" si="2"/>
        <v>1.667847</v>
      </c>
    </row>
    <row r="24" ht="14.25" customHeight="1">
      <c r="A24" s="2">
        <v>1.038382</v>
      </c>
      <c r="B24" s="1">
        <v>1.0</v>
      </c>
      <c r="C24" s="2">
        <f t="shared" si="1"/>
        <v>1.038382</v>
      </c>
      <c r="D24" s="2">
        <f t="shared" si="2"/>
        <v>0.896991</v>
      </c>
    </row>
    <row r="25" ht="14.25" customHeight="1">
      <c r="A25" s="2">
        <v>0.645564</v>
      </c>
      <c r="B25" s="1">
        <v>1.0</v>
      </c>
      <c r="C25" s="2">
        <f t="shared" si="1"/>
        <v>0.645564</v>
      </c>
      <c r="D25" s="2">
        <f t="shared" si="2"/>
        <v>1.038382</v>
      </c>
    </row>
    <row r="26" ht="14.25" customHeight="1">
      <c r="A26" s="2">
        <v>1.662001</v>
      </c>
      <c r="B26" s="1">
        <v>1.0</v>
      </c>
      <c r="C26" s="2">
        <f t="shared" si="1"/>
        <v>1.662001</v>
      </c>
      <c r="D26" s="2">
        <f t="shared" si="2"/>
        <v>0.645564</v>
      </c>
    </row>
    <row r="27" ht="14.25" customHeight="1">
      <c r="A27" s="2">
        <v>1.250848</v>
      </c>
      <c r="B27" s="1">
        <v>1.0</v>
      </c>
      <c r="C27" s="2">
        <f t="shared" si="1"/>
        <v>1.250848</v>
      </c>
      <c r="D27" s="2">
        <f t="shared" si="2"/>
        <v>1.662001</v>
      </c>
    </row>
    <row r="28" ht="14.25" customHeight="1">
      <c r="A28" s="2">
        <v>0.858817</v>
      </c>
      <c r="B28" s="1">
        <v>1.0</v>
      </c>
      <c r="C28" s="2">
        <f t="shared" si="1"/>
        <v>0.858817</v>
      </c>
      <c r="D28" s="2">
        <f t="shared" si="2"/>
        <v>1.250848</v>
      </c>
    </row>
    <row r="29" ht="14.25" customHeight="1">
      <c r="A29" s="2">
        <v>0.99948</v>
      </c>
      <c r="B29" s="1">
        <v>1.0</v>
      </c>
      <c r="C29" s="2">
        <f t="shared" si="1"/>
        <v>0.99948</v>
      </c>
      <c r="D29" s="2">
        <f t="shared" si="2"/>
        <v>0.858817</v>
      </c>
    </row>
    <row r="30" ht="14.25" customHeight="1">
      <c r="A30" s="2">
        <v>0.925807</v>
      </c>
      <c r="B30" s="1">
        <v>1.0</v>
      </c>
      <c r="C30" s="2">
        <f t="shared" si="1"/>
        <v>0.925807</v>
      </c>
      <c r="D30" s="2">
        <f t="shared" si="2"/>
        <v>0.99948</v>
      </c>
    </row>
    <row r="31" ht="14.25" customHeight="1">
      <c r="A31" s="2">
        <v>1.252567</v>
      </c>
      <c r="B31" s="1">
        <v>1.0</v>
      </c>
      <c r="C31" s="2">
        <f t="shared" si="1"/>
        <v>1.252567</v>
      </c>
      <c r="D31" s="2">
        <f t="shared" si="2"/>
        <v>0.925807</v>
      </c>
    </row>
    <row r="32" ht="14.25" customHeight="1">
      <c r="A32" s="2">
        <v>1.61588</v>
      </c>
      <c r="B32" s="1">
        <v>1.0</v>
      </c>
      <c r="C32" s="2">
        <f t="shared" si="1"/>
        <v>1.61588</v>
      </c>
      <c r="D32" s="2">
        <f t="shared" si="2"/>
        <v>1.252567</v>
      </c>
    </row>
    <row r="33" ht="14.25" customHeight="1">
      <c r="A33" s="2">
        <v>0.946472</v>
      </c>
      <c r="B33" s="1">
        <v>1.0</v>
      </c>
      <c r="C33" s="2">
        <f t="shared" si="1"/>
        <v>0.946472</v>
      </c>
      <c r="D33" s="2">
        <f t="shared" si="2"/>
        <v>1.61588</v>
      </c>
    </row>
    <row r="34" ht="14.25" customHeight="1">
      <c r="A34" s="2">
        <v>0.769159</v>
      </c>
      <c r="B34" s="1">
        <v>1.0</v>
      </c>
      <c r="C34" s="2">
        <f t="shared" si="1"/>
        <v>0.769159</v>
      </c>
      <c r="D34" s="2">
        <f t="shared" si="2"/>
        <v>0.946472</v>
      </c>
    </row>
    <row r="35" ht="14.25" customHeight="1">
      <c r="A35" s="2">
        <v>1.309665</v>
      </c>
      <c r="B35" s="1">
        <v>1.0</v>
      </c>
      <c r="C35" s="2">
        <f t="shared" si="1"/>
        <v>1.309665</v>
      </c>
      <c r="D35" s="2">
        <f t="shared" si="2"/>
        <v>0.769159</v>
      </c>
    </row>
    <row r="36" ht="14.25" customHeight="1">
      <c r="A36" s="2">
        <v>1.699585</v>
      </c>
      <c r="B36" s="1">
        <v>1.0</v>
      </c>
      <c r="C36" s="2">
        <f t="shared" si="1"/>
        <v>1.699585</v>
      </c>
      <c r="D36" s="2">
        <f t="shared" si="2"/>
        <v>1.309665</v>
      </c>
    </row>
    <row r="37" ht="14.25" customHeight="1">
      <c r="A37" s="2">
        <v>0.36176</v>
      </c>
      <c r="B37" s="1">
        <v>1.0</v>
      </c>
      <c r="C37" s="2">
        <f t="shared" si="1"/>
        <v>0.36176</v>
      </c>
      <c r="D37" s="2">
        <f t="shared" si="2"/>
        <v>1.699585</v>
      </c>
    </row>
    <row r="38" ht="14.25" customHeight="1">
      <c r="A38" s="2">
        <v>1.831165</v>
      </c>
      <c r="B38" s="1">
        <v>1.0</v>
      </c>
      <c r="C38" s="2">
        <f t="shared" si="1"/>
        <v>1.831165</v>
      </c>
      <c r="D38" s="2">
        <f t="shared" si="2"/>
        <v>0.36176</v>
      </c>
    </row>
    <row r="39" ht="14.25" customHeight="1">
      <c r="A39" s="2">
        <v>0.133555</v>
      </c>
      <c r="B39" s="1">
        <v>1.0</v>
      </c>
      <c r="C39" s="2">
        <f t="shared" si="1"/>
        <v>0.133555</v>
      </c>
      <c r="D39" s="2">
        <f t="shared" si="2"/>
        <v>1.831165</v>
      </c>
    </row>
    <row r="40" ht="14.25" customHeight="1">
      <c r="A40" s="2">
        <v>0.62289</v>
      </c>
      <c r="B40" s="1">
        <v>1.0</v>
      </c>
      <c r="C40" s="2">
        <f t="shared" si="1"/>
        <v>0.62289</v>
      </c>
      <c r="D40" s="2">
        <f t="shared" si="2"/>
        <v>0.133555</v>
      </c>
    </row>
    <row r="41" ht="14.25" customHeight="1">
      <c r="A41" s="2">
        <v>0.272371</v>
      </c>
      <c r="B41" s="1">
        <v>1.0</v>
      </c>
      <c r="C41" s="2">
        <f t="shared" si="1"/>
        <v>0.272371</v>
      </c>
      <c r="D41" s="2">
        <f t="shared" si="2"/>
        <v>0.62289</v>
      </c>
    </row>
    <row r="42" ht="14.25" customHeight="1">
      <c r="A42" s="2">
        <v>0.874514</v>
      </c>
      <c r="B42" s="1">
        <v>1.0</v>
      </c>
      <c r="C42" s="2">
        <f t="shared" si="1"/>
        <v>0.874514</v>
      </c>
      <c r="D42" s="2">
        <f t="shared" si="2"/>
        <v>0.272371</v>
      </c>
    </row>
    <row r="43" ht="14.25" customHeight="1">
      <c r="A43" s="2">
        <v>0.605733</v>
      </c>
      <c r="B43" s="1">
        <v>1.0</v>
      </c>
      <c r="C43" s="2">
        <f t="shared" si="1"/>
        <v>0.605733</v>
      </c>
      <c r="D43" s="2">
        <f t="shared" si="2"/>
        <v>0.874514</v>
      </c>
    </row>
    <row r="44" ht="14.25" customHeight="1">
      <c r="A44" s="2">
        <v>0.444571</v>
      </c>
      <c r="B44" s="1">
        <v>1.0</v>
      </c>
      <c r="C44" s="2">
        <f t="shared" si="1"/>
        <v>0.444571</v>
      </c>
      <c r="D44" s="2">
        <f t="shared" si="2"/>
        <v>0.605733</v>
      </c>
    </row>
    <row r="45" ht="14.25" customHeight="1">
      <c r="A45" s="2">
        <v>0.154823</v>
      </c>
      <c r="B45" s="1">
        <v>1.0</v>
      </c>
      <c r="C45" s="2">
        <f t="shared" si="1"/>
        <v>0.154823</v>
      </c>
      <c r="D45" s="2">
        <f t="shared" si="2"/>
        <v>0.444571</v>
      </c>
    </row>
    <row r="46" ht="14.25" customHeight="1">
      <c r="A46" s="2">
        <v>0.554767</v>
      </c>
      <c r="B46" s="1">
        <v>1.0</v>
      </c>
      <c r="C46" s="2">
        <f t="shared" si="1"/>
        <v>0.554767</v>
      </c>
      <c r="D46" s="2">
        <f t="shared" si="2"/>
        <v>0.154823</v>
      </c>
    </row>
    <row r="47" ht="14.25" customHeight="1">
      <c r="A47" s="2">
        <v>0.86026</v>
      </c>
      <c r="B47" s="1">
        <v>1.0</v>
      </c>
      <c r="C47" s="2">
        <f t="shared" si="1"/>
        <v>0.86026</v>
      </c>
      <c r="D47" s="2">
        <f t="shared" si="2"/>
        <v>0.554767</v>
      </c>
    </row>
    <row r="48" ht="14.25" customHeight="1">
      <c r="A48" s="2">
        <v>1.698209</v>
      </c>
      <c r="B48" s="1">
        <v>1.0</v>
      </c>
      <c r="C48" s="2">
        <f t="shared" si="1"/>
        <v>1.698209</v>
      </c>
      <c r="D48" s="2">
        <f t="shared" si="2"/>
        <v>0.86026</v>
      </c>
    </row>
    <row r="49" ht="14.25" customHeight="1">
      <c r="A49" s="2">
        <v>1.148167</v>
      </c>
      <c r="B49" s="1">
        <v>1.0</v>
      </c>
      <c r="C49" s="2">
        <f t="shared" si="1"/>
        <v>1.148167</v>
      </c>
      <c r="D49" s="2">
        <f t="shared" si="2"/>
        <v>1.698209</v>
      </c>
    </row>
    <row r="50" ht="14.25" customHeight="1">
      <c r="A50" s="2">
        <v>0.533747</v>
      </c>
      <c r="B50" s="1">
        <v>1.0</v>
      </c>
      <c r="C50" s="2">
        <f t="shared" si="1"/>
        <v>0.533747</v>
      </c>
      <c r="D50" s="2">
        <f t="shared" si="2"/>
        <v>1.148167</v>
      </c>
    </row>
    <row r="51" ht="14.25" customHeight="1">
      <c r="A51" s="2">
        <v>0.762076</v>
      </c>
      <c r="B51" s="1">
        <v>1.0</v>
      </c>
      <c r="C51" s="2">
        <f t="shared" si="1"/>
        <v>0.762076</v>
      </c>
      <c r="D51" s="2">
        <f t="shared" si="2"/>
        <v>0.533747</v>
      </c>
    </row>
    <row r="52" ht="14.25" customHeight="1">
      <c r="A52" s="2">
        <v>0.945328</v>
      </c>
      <c r="B52" s="1">
        <v>1.0</v>
      </c>
      <c r="C52" s="2">
        <f t="shared" si="1"/>
        <v>0.945328</v>
      </c>
      <c r="D52" s="2">
        <f t="shared" si="2"/>
        <v>0.762076</v>
      </c>
    </row>
    <row r="53" ht="14.25" customHeight="1">
      <c r="A53" s="2">
        <v>1.001674</v>
      </c>
      <c r="B53" s="1">
        <v>1.0</v>
      </c>
      <c r="C53" s="2">
        <f t="shared" si="1"/>
        <v>1.001674</v>
      </c>
      <c r="D53" s="2">
        <f t="shared" si="2"/>
        <v>0.945328</v>
      </c>
    </row>
    <row r="54" ht="14.25" customHeight="1">
      <c r="A54" s="2">
        <v>1.106964</v>
      </c>
      <c r="B54" s="1">
        <v>1.0</v>
      </c>
      <c r="C54" s="2">
        <f t="shared" si="1"/>
        <v>1.106964</v>
      </c>
      <c r="D54" s="2">
        <f t="shared" si="2"/>
        <v>1.001674</v>
      </c>
    </row>
    <row r="55" ht="14.25" customHeight="1">
      <c r="A55" s="2">
        <v>0.461561</v>
      </c>
      <c r="B55" s="1">
        <v>1.0</v>
      </c>
      <c r="C55" s="2">
        <f t="shared" si="1"/>
        <v>0.461561</v>
      </c>
      <c r="D55" s="2">
        <f t="shared" si="2"/>
        <v>1.106964</v>
      </c>
    </row>
    <row r="56" ht="14.25" customHeight="1">
      <c r="A56" s="2">
        <v>0.891334</v>
      </c>
      <c r="B56" s="1">
        <v>1.0</v>
      </c>
      <c r="C56" s="2">
        <f t="shared" si="1"/>
        <v>0.891334</v>
      </c>
      <c r="D56" s="2">
        <f t="shared" si="2"/>
        <v>0.461561</v>
      </c>
    </row>
    <row r="57" ht="14.25" customHeight="1">
      <c r="A57" s="2">
        <v>0.631463</v>
      </c>
      <c r="B57" s="1">
        <v>1.0</v>
      </c>
      <c r="C57" s="2">
        <f t="shared" si="1"/>
        <v>0.631463</v>
      </c>
      <c r="D57" s="2">
        <f t="shared" si="2"/>
        <v>0.891334</v>
      </c>
    </row>
    <row r="58" ht="14.25" customHeight="1">
      <c r="A58" s="2">
        <v>1.330287</v>
      </c>
      <c r="B58" s="1">
        <v>1.0</v>
      </c>
      <c r="C58" s="2">
        <f t="shared" si="1"/>
        <v>1.330287</v>
      </c>
      <c r="D58" s="2">
        <f t="shared" si="2"/>
        <v>0.631463</v>
      </c>
    </row>
    <row r="59" ht="14.25" customHeight="1">
      <c r="A59" s="2">
        <v>0.2337</v>
      </c>
      <c r="B59" s="1">
        <v>1.0</v>
      </c>
      <c r="C59" s="2">
        <f t="shared" si="1"/>
        <v>0.2337</v>
      </c>
      <c r="D59" s="2">
        <f t="shared" si="2"/>
        <v>1.330287</v>
      </c>
    </row>
    <row r="60" ht="14.25" customHeight="1">
      <c r="A60" s="2">
        <v>0.154633</v>
      </c>
      <c r="B60" s="1">
        <v>1.0</v>
      </c>
      <c r="C60" s="2">
        <f t="shared" si="1"/>
        <v>0.154633</v>
      </c>
      <c r="D60" s="2">
        <f t="shared" si="2"/>
        <v>0.2337</v>
      </c>
    </row>
    <row r="61" ht="14.25" customHeight="1">
      <c r="A61" s="2">
        <v>0.851865</v>
      </c>
      <c r="B61" s="1">
        <v>1.0</v>
      </c>
      <c r="C61" s="2">
        <f t="shared" si="1"/>
        <v>0.851865</v>
      </c>
      <c r="D61" s="2">
        <f t="shared" si="2"/>
        <v>0.154633</v>
      </c>
    </row>
    <row r="62" ht="14.25" customHeight="1">
      <c r="A62" s="2">
        <v>0.235493</v>
      </c>
      <c r="B62" s="1">
        <v>1.0</v>
      </c>
      <c r="C62" s="2">
        <f t="shared" si="1"/>
        <v>0.235493</v>
      </c>
      <c r="D62" s="2">
        <f t="shared" si="2"/>
        <v>0.851865</v>
      </c>
    </row>
    <row r="63" ht="14.25" customHeight="1">
      <c r="A63" s="2">
        <v>0.572872</v>
      </c>
      <c r="B63" s="1">
        <v>1.0</v>
      </c>
      <c r="C63" s="2">
        <f t="shared" si="1"/>
        <v>0.572872</v>
      </c>
      <c r="D63" s="2">
        <f t="shared" si="2"/>
        <v>0.235493</v>
      </c>
    </row>
    <row r="64" ht="14.25" customHeight="1">
      <c r="A64" s="2">
        <v>0.543271</v>
      </c>
      <c r="B64" s="1">
        <v>1.0</v>
      </c>
      <c r="C64" s="2">
        <f t="shared" si="1"/>
        <v>0.543271</v>
      </c>
      <c r="D64" s="2">
        <f t="shared" si="2"/>
        <v>0.572872</v>
      </c>
    </row>
    <row r="65" ht="14.25" customHeight="1">
      <c r="A65" s="2">
        <v>0.607842</v>
      </c>
      <c r="B65" s="1">
        <v>1.0</v>
      </c>
      <c r="C65" s="2">
        <f t="shared" si="1"/>
        <v>0.607842</v>
      </c>
      <c r="D65" s="2">
        <f t="shared" si="2"/>
        <v>0.543271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3:G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26.0"/>
    <col customWidth="1" min="7" max="26" width="9.38"/>
  </cols>
  <sheetData>
    <row r="1" ht="14.25" customHeight="1">
      <c r="A1" s="1" t="s">
        <v>1</v>
      </c>
      <c r="B1" s="1" t="s">
        <v>2</v>
      </c>
      <c r="C1" s="1" t="s">
        <v>165</v>
      </c>
      <c r="D1" s="1" t="s">
        <v>166</v>
      </c>
      <c r="F1" s="1" t="s">
        <v>167</v>
      </c>
    </row>
    <row r="2" ht="14.25" customHeight="1">
      <c r="A2" s="2">
        <v>0.364111</v>
      </c>
      <c r="B2" s="1">
        <v>2.0</v>
      </c>
    </row>
    <row r="3" ht="14.25" customHeight="1">
      <c r="A3" s="2">
        <v>1.098384</v>
      </c>
      <c r="B3" s="1">
        <v>2.0</v>
      </c>
      <c r="C3" s="2">
        <f t="shared" ref="C3:C41" si="1">A3</f>
        <v>1.098384</v>
      </c>
      <c r="D3" s="2">
        <f t="shared" ref="D3:D41" si="2">A2</f>
        <v>0.364111</v>
      </c>
      <c r="F3" s="21" t="s">
        <v>168</v>
      </c>
      <c r="G3" s="22"/>
    </row>
    <row r="4" ht="14.25" customHeight="1">
      <c r="A4" s="2">
        <v>0.38478</v>
      </c>
      <c r="B4" s="1">
        <v>2.0</v>
      </c>
      <c r="C4" s="2">
        <f t="shared" si="1"/>
        <v>0.38478</v>
      </c>
      <c r="D4" s="2">
        <f t="shared" si="2"/>
        <v>1.098384</v>
      </c>
      <c r="F4" s="23" t="s">
        <v>169</v>
      </c>
      <c r="G4" s="23">
        <v>0.03806020980204942</v>
      </c>
    </row>
    <row r="5" ht="14.25" customHeight="1">
      <c r="A5" s="2">
        <v>0.922028</v>
      </c>
      <c r="B5" s="1">
        <v>2.0</v>
      </c>
      <c r="C5" s="2">
        <f t="shared" si="1"/>
        <v>0.922028</v>
      </c>
      <c r="D5" s="2">
        <f t="shared" si="2"/>
        <v>0.38478</v>
      </c>
      <c r="F5" s="23" t="s">
        <v>170</v>
      </c>
      <c r="G5" s="23">
        <v>0.0014485795701760188</v>
      </c>
    </row>
    <row r="6" ht="14.25" customHeight="1">
      <c r="A6" s="2">
        <v>0.737211</v>
      </c>
      <c r="B6" s="1">
        <v>2.0</v>
      </c>
      <c r="C6" s="2">
        <f t="shared" si="1"/>
        <v>0.737211</v>
      </c>
      <c r="D6" s="2">
        <f t="shared" si="2"/>
        <v>0.922028</v>
      </c>
      <c r="F6" s="23" t="s">
        <v>171</v>
      </c>
      <c r="G6" s="23">
        <v>-0.02553929665765706</v>
      </c>
    </row>
    <row r="7" ht="14.25" customHeight="1">
      <c r="A7" s="2">
        <v>0.501903</v>
      </c>
      <c r="B7" s="1">
        <v>2.0</v>
      </c>
      <c r="C7" s="2">
        <f t="shared" si="1"/>
        <v>0.501903</v>
      </c>
      <c r="D7" s="2">
        <f t="shared" si="2"/>
        <v>0.737211</v>
      </c>
      <c r="F7" s="23" t="s">
        <v>172</v>
      </c>
      <c r="G7" s="23">
        <v>0.32162931884446694</v>
      </c>
    </row>
    <row r="8" ht="14.25" customHeight="1">
      <c r="A8" s="2">
        <v>0.714973</v>
      </c>
      <c r="B8" s="1">
        <v>2.0</v>
      </c>
      <c r="C8" s="2">
        <f t="shared" si="1"/>
        <v>0.714973</v>
      </c>
      <c r="D8" s="2">
        <f t="shared" si="2"/>
        <v>0.501903</v>
      </c>
      <c r="F8" s="24" t="s">
        <v>173</v>
      </c>
      <c r="G8" s="24">
        <v>39.0</v>
      </c>
    </row>
    <row r="9" ht="14.25" customHeight="1">
      <c r="A9" s="2">
        <v>-0.027779</v>
      </c>
      <c r="B9" s="1">
        <v>2.0</v>
      </c>
      <c r="C9" s="2">
        <f t="shared" si="1"/>
        <v>-0.027779</v>
      </c>
      <c r="D9" s="2">
        <f t="shared" si="2"/>
        <v>0.714973</v>
      </c>
    </row>
    <row r="10" ht="14.25" customHeight="1">
      <c r="A10" s="2">
        <v>1.159285</v>
      </c>
      <c r="B10" s="1">
        <v>2.0</v>
      </c>
      <c r="C10" s="2">
        <f t="shared" si="1"/>
        <v>1.159285</v>
      </c>
      <c r="D10" s="2">
        <f t="shared" si="2"/>
        <v>-0.027779</v>
      </c>
      <c r="F10" s="1" t="s">
        <v>174</v>
      </c>
    </row>
    <row r="11" ht="14.25" customHeight="1">
      <c r="A11" s="2">
        <v>0.782993</v>
      </c>
      <c r="B11" s="1">
        <v>2.0</v>
      </c>
      <c r="C11" s="2">
        <f t="shared" si="1"/>
        <v>0.782993</v>
      </c>
      <c r="D11" s="2">
        <f t="shared" si="2"/>
        <v>1.159285</v>
      </c>
      <c r="F11" s="21"/>
      <c r="G11" s="21" t="s">
        <v>175</v>
      </c>
      <c r="H11" s="21" t="s">
        <v>176</v>
      </c>
      <c r="I11" s="21" t="s">
        <v>177</v>
      </c>
      <c r="J11" s="21" t="s">
        <v>178</v>
      </c>
      <c r="K11" s="21" t="s">
        <v>179</v>
      </c>
    </row>
    <row r="12" ht="14.25" customHeight="1">
      <c r="A12" s="2">
        <v>0.430202</v>
      </c>
      <c r="B12" s="1">
        <v>2.0</v>
      </c>
      <c r="C12" s="2">
        <f t="shared" si="1"/>
        <v>0.430202</v>
      </c>
      <c r="D12" s="2">
        <f t="shared" si="2"/>
        <v>0.782993</v>
      </c>
      <c r="F12" s="23" t="s">
        <v>180</v>
      </c>
      <c r="G12" s="23">
        <v>1.0</v>
      </c>
      <c r="H12" s="23">
        <v>0.0055524532182729125</v>
      </c>
      <c r="I12" s="23">
        <v>0.0055524532182729125</v>
      </c>
      <c r="J12" s="23">
        <v>0.053675196890152946</v>
      </c>
      <c r="K12" s="23">
        <v>0.8180638372427155</v>
      </c>
    </row>
    <row r="13" ht="14.25" customHeight="1">
      <c r="A13" s="2">
        <v>0.134948</v>
      </c>
      <c r="B13" s="1">
        <v>2.0</v>
      </c>
      <c r="C13" s="2">
        <f t="shared" si="1"/>
        <v>0.134948</v>
      </c>
      <c r="D13" s="2">
        <f t="shared" si="2"/>
        <v>0.430202</v>
      </c>
      <c r="F13" s="23" t="s">
        <v>181</v>
      </c>
      <c r="G13" s="23">
        <v>37.0</v>
      </c>
      <c r="H13" s="23">
        <v>3.827480493393163</v>
      </c>
      <c r="I13" s="23">
        <v>0.10344541874035576</v>
      </c>
      <c r="J13" s="23"/>
      <c r="K13" s="23"/>
    </row>
    <row r="14" ht="14.25" customHeight="1">
      <c r="A14" s="2">
        <v>0.113873</v>
      </c>
      <c r="B14" s="1">
        <v>2.0</v>
      </c>
      <c r="C14" s="2">
        <f t="shared" si="1"/>
        <v>0.113873</v>
      </c>
      <c r="D14" s="2">
        <f t="shared" si="2"/>
        <v>0.134948</v>
      </c>
      <c r="F14" s="24" t="s">
        <v>182</v>
      </c>
      <c r="G14" s="24">
        <v>38.0</v>
      </c>
      <c r="H14" s="24">
        <v>3.833032946611436</v>
      </c>
      <c r="I14" s="24"/>
      <c r="J14" s="24"/>
      <c r="K14" s="24"/>
    </row>
    <row r="15" ht="14.25" customHeight="1">
      <c r="A15" s="2">
        <v>0.885675</v>
      </c>
      <c r="B15" s="1">
        <v>2.0</v>
      </c>
      <c r="C15" s="2">
        <f t="shared" si="1"/>
        <v>0.885675</v>
      </c>
      <c r="D15" s="2">
        <f t="shared" si="2"/>
        <v>0.113873</v>
      </c>
    </row>
    <row r="16" ht="14.25" customHeight="1">
      <c r="A16" s="2">
        <v>0.123396</v>
      </c>
      <c r="B16" s="1">
        <v>2.0</v>
      </c>
      <c r="C16" s="2">
        <f t="shared" si="1"/>
        <v>0.123396</v>
      </c>
      <c r="D16" s="2">
        <f t="shared" si="2"/>
        <v>0.885675</v>
      </c>
      <c r="F16" s="21"/>
      <c r="G16" s="21" t="s">
        <v>183</v>
      </c>
      <c r="H16" s="21" t="s">
        <v>172</v>
      </c>
      <c r="I16" s="21" t="s">
        <v>184</v>
      </c>
      <c r="J16" s="21" t="s">
        <v>185</v>
      </c>
      <c r="K16" s="21" t="s">
        <v>186</v>
      </c>
      <c r="L16" s="21" t="s">
        <v>187</v>
      </c>
      <c r="M16" s="21" t="s">
        <v>188</v>
      </c>
      <c r="N16" s="21" t="s">
        <v>189</v>
      </c>
    </row>
    <row r="17" ht="14.25" customHeight="1">
      <c r="A17" s="2">
        <v>0.783415</v>
      </c>
      <c r="B17" s="1">
        <v>2.0</v>
      </c>
      <c r="C17" s="2">
        <f t="shared" si="1"/>
        <v>0.783415</v>
      </c>
      <c r="D17" s="2">
        <f t="shared" si="2"/>
        <v>0.123396</v>
      </c>
      <c r="E17" s="1" t="s">
        <v>190</v>
      </c>
      <c r="F17" s="23" t="s">
        <v>191</v>
      </c>
      <c r="G17" s="25">
        <v>0.5963394112372045</v>
      </c>
      <c r="H17" s="23">
        <v>0.1128091486623812</v>
      </c>
      <c r="I17" s="23">
        <v>5.286268164490346</v>
      </c>
      <c r="J17" s="26">
        <v>5.8075860023241755E-6</v>
      </c>
      <c r="K17" s="23">
        <v>0.36776636445675714</v>
      </c>
      <c r="L17" s="23">
        <v>0.8249124580176518</v>
      </c>
      <c r="M17" s="23">
        <v>0.36776636445675714</v>
      </c>
      <c r="N17" s="23">
        <v>0.8249124580176518</v>
      </c>
    </row>
    <row r="18" ht="14.25" customHeight="1">
      <c r="A18" s="2">
        <v>0.798249</v>
      </c>
      <c r="B18" s="1">
        <v>2.0</v>
      </c>
      <c r="C18" s="2">
        <f t="shared" si="1"/>
        <v>0.798249</v>
      </c>
      <c r="D18" s="2">
        <f t="shared" si="2"/>
        <v>0.783415</v>
      </c>
      <c r="E18" s="1" t="s">
        <v>192</v>
      </c>
      <c r="F18" s="24" t="s">
        <v>193</v>
      </c>
      <c r="G18" s="27">
        <v>0.0377847083777007</v>
      </c>
      <c r="H18" s="24">
        <v>0.16309072059067703</v>
      </c>
      <c r="I18" s="24">
        <v>0.23167908168443418</v>
      </c>
      <c r="J18" s="28">
        <v>0.8180638372427325</v>
      </c>
      <c r="K18" s="24">
        <v>-0.2926684804731157</v>
      </c>
      <c r="L18" s="24">
        <v>0.36823789722851713</v>
      </c>
      <c r="M18" s="24">
        <v>-0.2926684804731157</v>
      </c>
      <c r="N18" s="24">
        <v>0.36823789722851713</v>
      </c>
    </row>
    <row r="19" ht="14.25" customHeight="1">
      <c r="A19" s="2">
        <v>1.353681</v>
      </c>
      <c r="B19" s="1">
        <v>2.0</v>
      </c>
      <c r="C19" s="2">
        <f t="shared" si="1"/>
        <v>1.353681</v>
      </c>
      <c r="D19" s="2">
        <f t="shared" si="2"/>
        <v>0.798249</v>
      </c>
    </row>
    <row r="20" ht="14.25" customHeight="1">
      <c r="A20" s="2">
        <v>1.220932</v>
      </c>
      <c r="B20" s="1">
        <v>2.0</v>
      </c>
      <c r="C20" s="2">
        <f t="shared" si="1"/>
        <v>1.220932</v>
      </c>
      <c r="D20" s="2">
        <f t="shared" si="2"/>
        <v>1.353681</v>
      </c>
      <c r="F20" s="1" t="s">
        <v>194</v>
      </c>
    </row>
    <row r="21" ht="14.25" customHeight="1">
      <c r="A21" s="2">
        <v>0.562794</v>
      </c>
      <c r="B21" s="1">
        <v>2.0</v>
      </c>
      <c r="C21" s="2">
        <f t="shared" si="1"/>
        <v>0.562794</v>
      </c>
      <c r="D21" s="2">
        <f t="shared" si="2"/>
        <v>1.220932</v>
      </c>
    </row>
    <row r="22" ht="14.25" customHeight="1">
      <c r="A22" s="2">
        <v>0.78482</v>
      </c>
      <c r="B22" s="1">
        <v>2.0</v>
      </c>
      <c r="C22" s="2">
        <f t="shared" si="1"/>
        <v>0.78482</v>
      </c>
      <c r="D22" s="2">
        <f t="shared" si="2"/>
        <v>0.562794</v>
      </c>
      <c r="F22" s="1" t="s">
        <v>118</v>
      </c>
      <c r="G22" s="20">
        <f>G17/(1-G18)</f>
        <v>0.6197567389</v>
      </c>
    </row>
    <row r="23" ht="14.25" customHeight="1">
      <c r="A23" s="2">
        <v>0.74136</v>
      </c>
      <c r="B23" s="1">
        <v>2.0</v>
      </c>
      <c r="C23" s="2">
        <f t="shared" si="1"/>
        <v>0.74136</v>
      </c>
      <c r="D23" s="2">
        <f t="shared" si="2"/>
        <v>0.78482</v>
      </c>
    </row>
    <row r="24" ht="14.25" customHeight="1">
      <c r="A24" s="2">
        <v>0.330657</v>
      </c>
      <c r="B24" s="1">
        <v>2.0</v>
      </c>
      <c r="C24" s="2">
        <f t="shared" si="1"/>
        <v>0.330657</v>
      </c>
      <c r="D24" s="2">
        <f t="shared" si="2"/>
        <v>0.74136</v>
      </c>
    </row>
    <row r="25" ht="14.25" customHeight="1">
      <c r="A25" s="2">
        <v>0.032525</v>
      </c>
      <c r="B25" s="1">
        <v>2.0</v>
      </c>
      <c r="C25" s="2">
        <f t="shared" si="1"/>
        <v>0.032525</v>
      </c>
      <c r="D25" s="2">
        <f t="shared" si="2"/>
        <v>0.330657</v>
      </c>
    </row>
    <row r="26" ht="14.25" customHeight="1">
      <c r="A26" s="2">
        <v>0.503392</v>
      </c>
      <c r="B26" s="1">
        <v>2.0</v>
      </c>
      <c r="C26" s="2">
        <f t="shared" si="1"/>
        <v>0.503392</v>
      </c>
      <c r="D26" s="2">
        <f t="shared" si="2"/>
        <v>0.032525</v>
      </c>
    </row>
    <row r="27" ht="14.25" customHeight="1">
      <c r="A27" s="2">
        <v>0.470347</v>
      </c>
      <c r="B27" s="1">
        <v>2.0</v>
      </c>
      <c r="C27" s="2">
        <f t="shared" si="1"/>
        <v>0.470347</v>
      </c>
      <c r="D27" s="2">
        <f t="shared" si="2"/>
        <v>0.503392</v>
      </c>
    </row>
    <row r="28" ht="14.25" customHeight="1">
      <c r="A28" s="2">
        <v>0.542291</v>
      </c>
      <c r="B28" s="1">
        <v>2.0</v>
      </c>
      <c r="C28" s="2">
        <f t="shared" si="1"/>
        <v>0.542291</v>
      </c>
      <c r="D28" s="2">
        <f t="shared" si="2"/>
        <v>0.470347</v>
      </c>
    </row>
    <row r="29" ht="14.25" customHeight="1">
      <c r="A29" s="2">
        <v>0.502716</v>
      </c>
      <c r="B29" s="1">
        <v>2.0</v>
      </c>
      <c r="C29" s="2">
        <f t="shared" si="1"/>
        <v>0.502716</v>
      </c>
      <c r="D29" s="2">
        <f t="shared" si="2"/>
        <v>0.542291</v>
      </c>
    </row>
    <row r="30" ht="14.25" customHeight="1">
      <c r="A30" s="2">
        <v>0.566785</v>
      </c>
      <c r="B30" s="1">
        <v>2.0</v>
      </c>
      <c r="C30" s="2">
        <f t="shared" si="1"/>
        <v>0.566785</v>
      </c>
      <c r="D30" s="2">
        <f t="shared" si="2"/>
        <v>0.502716</v>
      </c>
    </row>
    <row r="31" ht="14.25" customHeight="1">
      <c r="A31" s="2">
        <v>0.534397</v>
      </c>
      <c r="B31" s="1">
        <v>2.0</v>
      </c>
      <c r="C31" s="2">
        <f t="shared" si="1"/>
        <v>0.534397</v>
      </c>
      <c r="D31" s="2">
        <f t="shared" si="2"/>
        <v>0.566785</v>
      </c>
    </row>
    <row r="32" ht="14.25" customHeight="1">
      <c r="A32" s="2">
        <v>0.790798</v>
      </c>
      <c r="B32" s="1">
        <v>2.0</v>
      </c>
      <c r="C32" s="2">
        <f t="shared" si="1"/>
        <v>0.790798</v>
      </c>
      <c r="D32" s="2">
        <f t="shared" si="2"/>
        <v>0.534397</v>
      </c>
    </row>
    <row r="33" ht="14.25" customHeight="1">
      <c r="A33" s="2">
        <v>0.874862</v>
      </c>
      <c r="B33" s="1">
        <v>2.0</v>
      </c>
      <c r="C33" s="2">
        <f t="shared" si="1"/>
        <v>0.874862</v>
      </c>
      <c r="D33" s="2">
        <f t="shared" si="2"/>
        <v>0.790798</v>
      </c>
    </row>
    <row r="34" ht="14.25" customHeight="1">
      <c r="A34" s="2">
        <v>0.631956</v>
      </c>
      <c r="B34" s="1">
        <v>2.0</v>
      </c>
      <c r="C34" s="2">
        <f t="shared" si="1"/>
        <v>0.631956</v>
      </c>
      <c r="D34" s="2">
        <f t="shared" si="2"/>
        <v>0.874862</v>
      </c>
    </row>
    <row r="35" ht="14.25" customHeight="1">
      <c r="A35" s="2">
        <v>0.867116</v>
      </c>
      <c r="B35" s="1">
        <v>2.0</v>
      </c>
      <c r="C35" s="2">
        <f t="shared" si="1"/>
        <v>0.867116</v>
      </c>
      <c r="D35" s="2">
        <f t="shared" si="2"/>
        <v>0.631956</v>
      </c>
    </row>
    <row r="36" ht="14.25" customHeight="1">
      <c r="A36" s="2">
        <v>0.723648</v>
      </c>
      <c r="B36" s="1">
        <v>2.0</v>
      </c>
      <c r="C36" s="2">
        <f t="shared" si="1"/>
        <v>0.723648</v>
      </c>
      <c r="D36" s="2">
        <f t="shared" si="2"/>
        <v>0.867116</v>
      </c>
    </row>
    <row r="37" ht="14.25" customHeight="1">
      <c r="A37" s="2">
        <v>0.271333</v>
      </c>
      <c r="B37" s="1">
        <v>2.0</v>
      </c>
      <c r="C37" s="2">
        <f t="shared" si="1"/>
        <v>0.271333</v>
      </c>
      <c r="D37" s="2">
        <f t="shared" si="2"/>
        <v>0.723648</v>
      </c>
    </row>
    <row r="38" ht="14.25" customHeight="1">
      <c r="A38" s="2">
        <v>0.765207</v>
      </c>
      <c r="B38" s="1">
        <v>2.0</v>
      </c>
      <c r="C38" s="2">
        <f t="shared" si="1"/>
        <v>0.765207</v>
      </c>
      <c r="D38" s="2">
        <f t="shared" si="2"/>
        <v>0.271333</v>
      </c>
    </row>
    <row r="39" ht="14.25" customHeight="1">
      <c r="A39" s="2">
        <v>0.499697</v>
      </c>
      <c r="B39" s="1">
        <v>2.0</v>
      </c>
      <c r="C39" s="2">
        <f t="shared" si="1"/>
        <v>0.499697</v>
      </c>
      <c r="D39" s="2">
        <f t="shared" si="2"/>
        <v>0.765207</v>
      </c>
    </row>
    <row r="40" ht="14.25" customHeight="1">
      <c r="A40" s="2">
        <v>0.521779</v>
      </c>
      <c r="B40" s="1">
        <v>2.0</v>
      </c>
      <c r="C40" s="2">
        <f t="shared" si="1"/>
        <v>0.521779</v>
      </c>
      <c r="D40" s="2">
        <f t="shared" si="2"/>
        <v>0.499697</v>
      </c>
    </row>
    <row r="41" ht="14.25" customHeight="1">
      <c r="A41" s="2">
        <v>0.527469</v>
      </c>
      <c r="B41" s="1">
        <v>2.0</v>
      </c>
      <c r="C41" s="2">
        <f t="shared" si="1"/>
        <v>0.527469</v>
      </c>
      <c r="D41" s="2">
        <f t="shared" si="2"/>
        <v>0.521779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3:G3"/>
  </mergeCells>
  <printOptions/>
  <pageMargins bottom="0.75" footer="0.0" header="0.0" left="0.7" right="0.7" top="0.75"/>
  <pageSetup orientation="landscape"/>
  <drawing r:id="rId1"/>
</worksheet>
</file>