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<sst xmlns="http://schemas.openxmlformats.org/spreadsheetml/2006/main" count="68" uniqueCount="68">
  <si>
    <t>Datos</t>
  </si>
  <si>
    <t xml:space="preserve">Sistema de costeos Directo</t>
  </si>
  <si>
    <t xml:space="preserve">Cuadro Resultado</t>
  </si>
  <si>
    <t>Ventas</t>
  </si>
  <si>
    <t xml:space="preserve">Costo total de produccion</t>
  </si>
  <si>
    <t xml:space="preserve">Costo Ventas</t>
  </si>
  <si>
    <t xml:space="preserve">Gastos com variables</t>
  </si>
  <si>
    <t xml:space="preserve">Gastos Com. Variable</t>
  </si>
  <si>
    <t xml:space="preserve">gastos fab fijos</t>
  </si>
  <si>
    <t xml:space="preserve">Contribucion Marginal</t>
  </si>
  <si>
    <t xml:space="preserve">Gastos comercializacion fijos</t>
  </si>
  <si>
    <t xml:space="preserve">Gastos admin fijos</t>
  </si>
  <si>
    <t xml:space="preserve">Gastos Com. Fijo</t>
  </si>
  <si>
    <t>Intereses</t>
  </si>
  <si>
    <t xml:space="preserve">Gastos Fab. Fijo</t>
  </si>
  <si>
    <t xml:space="preserve">Cantidad PRODUCIDA</t>
  </si>
  <si>
    <t xml:space="preserve">Gastos Admin. y Fin.</t>
  </si>
  <si>
    <t xml:space="preserve">Cantidad vendida</t>
  </si>
  <si>
    <t xml:space="preserve">Utilidad Neta a/imp. e int</t>
  </si>
  <si>
    <t xml:space="preserve">Costo Unitario de Fabricacion</t>
  </si>
  <si>
    <t xml:space="preserve">Costo total Prod</t>
  </si>
  <si>
    <t xml:space="preserve">Utilidad Neta a/imp.</t>
  </si>
  <si>
    <t xml:space="preserve"> cantidad Prod</t>
  </si>
  <si>
    <t xml:space="preserve">Impuesto a las Ganancias</t>
  </si>
  <si>
    <t xml:space="preserve">Costo de venta</t>
  </si>
  <si>
    <t xml:space="preserve">Utilidad Neta operativa</t>
  </si>
  <si>
    <t xml:space="preserve">Si al finalizar el ejercicio del año 2021 el patrimonio neto promedio es $62,163.00, el activo corriente 37,000.00$ (Caja y bancos 5,326.00$, Créditos $10,764.00, Bienes de cambio $21,000.00), el pasivo exigible 36,764.00$ (corriente 30,764.00$ y no corriente 6,000.00$) y durante el año 2020 la rotación del patrimonio neto promedio fue 1.80 veces /año, la rotación del activo corriente 3.00 veces/año, el margen sobre ventas 15.00%, la solvencia de corto plazo 1.30$/$, la liquidez 0.60$/$, ROA 25.00%, liquidez absoluta 0.22$/$, plazo de crédito concedido 35 días, plazo de inmovilización de inventarios 66 días, endeudamiento 30.00% - Considerar Tasa de Impuesto a las Ganancias= 35%.</t>
  </si>
  <si>
    <t>Activo</t>
  </si>
  <si>
    <t xml:space="preserve">Indicadores 2020</t>
  </si>
  <si>
    <t xml:space="preserve">Caja y Bancos</t>
  </si>
  <si>
    <t xml:space="preserve">Rotacion del PN</t>
  </si>
  <si>
    <t xml:space="preserve">Creditos Corto Plazo</t>
  </si>
  <si>
    <t xml:space="preserve">Rotacion activo corriente</t>
  </si>
  <si>
    <t xml:space="preserve">Bienes de Cambio Corto Plazo</t>
  </si>
  <si>
    <t xml:space="preserve">Margen sobre ventas</t>
  </si>
  <si>
    <t xml:space="preserve">Esto es dato, la suma de los activos corrientes no dan eso</t>
  </si>
  <si>
    <t xml:space="preserve">Activo Corriente</t>
  </si>
  <si>
    <t xml:space="preserve">solvencia de corto plazo</t>
  </si>
  <si>
    <t>$/$</t>
  </si>
  <si>
    <t xml:space="preserve">Activo No Corriente</t>
  </si>
  <si>
    <t>liquidez</t>
  </si>
  <si>
    <t xml:space="preserve">Activo Total</t>
  </si>
  <si>
    <t>ROA</t>
  </si>
  <si>
    <t xml:space="preserve">liquidez absoluta</t>
  </si>
  <si>
    <t>Pasivo</t>
  </si>
  <si>
    <t xml:space="preserve">plazo de credito concedido</t>
  </si>
  <si>
    <t>dias</t>
  </si>
  <si>
    <t xml:space="preserve">Pasivo Corriente</t>
  </si>
  <si>
    <t xml:space="preserve">Plazo de inmovilizacion de inventarios </t>
  </si>
  <si>
    <t xml:space="preserve">Pasivo No Corriente</t>
  </si>
  <si>
    <t>endeudamiento</t>
  </si>
  <si>
    <t xml:space="preserve">Pasivo Total</t>
  </si>
  <si>
    <t>Patrimonio</t>
  </si>
  <si>
    <t xml:space="preserve">Indicadores Economicos 2020</t>
  </si>
  <si>
    <t xml:space="preserve">Indicadores Economicos 2021</t>
  </si>
  <si>
    <t xml:space="preserve">PNP = (PNi + PNf) / 2</t>
  </si>
  <si>
    <t>PNi</t>
  </si>
  <si>
    <t>PNf</t>
  </si>
  <si>
    <t>veces/año</t>
  </si>
  <si>
    <t xml:space="preserve">Utilidad Neta (PNf - PNi)</t>
  </si>
  <si>
    <t xml:space="preserve">Cayo el margen de ventas respecto al año anterior y cayo en casi 4 puntos la ROA. Por lo tanto empeoro la situacion economica de esta empresa</t>
  </si>
  <si>
    <t xml:space="preserve">Indicadores Financieros 2020</t>
  </si>
  <si>
    <t xml:space="preserve">Indicadores Financieros 2021</t>
  </si>
  <si>
    <t xml:space="preserve">Solvencia CP</t>
  </si>
  <si>
    <t xml:space="preserve">Liquidez absoluta</t>
  </si>
  <si>
    <t>Liquidez</t>
  </si>
  <si>
    <t>Endeudamiento</t>
  </si>
  <si>
    <t xml:space="preserve">La situacion financiera empeoro porque crecio el endeudamiento y ademas empeoro la solvencia, liquidez.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</si>
</sst>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$-409]#,##0.00"/>
  </numFmts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500000"/>
      <color rgb="FF1D2125"/>
      <name val="Liberation Sans"/>
    </font>
    <font>
      <b/>
      <sz val="12.000000"/>
      <color theme="1"/>
      <name val="Calibri"/>
      <scheme val="minor"/>
    </font>
    <font>
      <sz val="11.000000"/>
      <color indexed="64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1" fillId="0" borderId="0" numFmtId="0" xfId="0" applyFont="1"/>
    <xf fontId="0" fillId="0" borderId="0" numFmtId="160" xfId="0" applyNumberFormat="1"/>
    <xf fontId="0" fillId="0" borderId="1" numFmtId="0" xfId="0" applyBorder="1"/>
    <xf fontId="0" fillId="0" borderId="1" numFmtId="160" xfId="0" applyNumberFormat="1" applyBorder="1"/>
    <xf fontId="0" fillId="0" borderId="0" numFmtId="0" xfId="0"/>
    <xf fontId="0" fillId="0" borderId="0" numFmtId="3" xfId="0" applyNumberFormat="1"/>
    <xf fontId="0" fillId="0" borderId="1" numFmtId="0" xfId="0" applyBorder="1"/>
    <xf fontId="0" fillId="0" borderId="1" numFmtId="10" xfId="0" applyNumberFormat="1" applyBorder="1"/>
    <xf fontId="2" fillId="0" borderId="0" numFmtId="0" xfId="0" applyFont="1" applyAlignment="1">
      <alignment horizontal="center" wrapText="1"/>
    </xf>
    <xf fontId="3" fillId="0" borderId="0" numFmtId="0" xfId="0" applyFont="1" applyAlignment="1">
      <alignment horizontal="center"/>
    </xf>
    <xf fontId="0" fillId="0" borderId="0" numFmtId="9" xfId="0" applyNumberFormat="1"/>
    <xf fontId="3" fillId="0" borderId="0" numFmtId="0" xfId="0" applyFont="1"/>
    <xf fontId="3" fillId="0" borderId="0" numFmtId="0" xfId="0" applyFont="1" applyAlignment="1">
      <alignment horizontal="center"/>
    </xf>
    <xf fontId="3" fillId="0" borderId="0" numFmtId="0" xfId="0" applyFont="1"/>
    <xf fontId="0" fillId="0" borderId="0" numFmtId="10" xfId="0" applyNumberFormat="1"/>
    <xf fontId="0" fillId="0" borderId="0" numFmtId="0" xfId="0">
      <protection hidden="0" locked="1"/>
    </xf>
    <xf fontId="0" fillId="0" borderId="0" numFmtId="2" xfId="0" applyNumberFormat="1"/>
    <xf fontId="4" fillId="0" borderId="0" numFmtId="0" xfId="0" applyFont="1" applyAlignment="1">
      <alignment horizontal="right" wrapText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100" workbookViewId="0">
      <selection activeCell="A1" activeCellId="0" sqref="A1"/>
    </sheetView>
  </sheetViews>
  <sheetFormatPr defaultRowHeight="14.25"/>
  <cols>
    <col customWidth="1" min="2" max="2" width="29.7109375"/>
    <col customWidth="1" min="3" max="3" width="14.8515625"/>
    <col customWidth="1" min="7" max="7" width="22.57421875"/>
    <col bestFit="1" min="8" max="8" width="10.8515625"/>
    <col bestFit="1" min="9" max="9" width="9.57421875"/>
    <col bestFit="1" min="11" max="11" width="18.8515625"/>
    <col bestFit="1" min="13" max="13" width="9.57421875"/>
  </cols>
  <sheetData>
    <row r="2" ht="14.25">
      <c r="B2" t="s">
        <v>0</v>
      </c>
      <c r="G2" t="s">
        <v>1</v>
      </c>
    </row>
    <row r="3" ht="14.25">
      <c r="G3" s="1" t="s">
        <v>2</v>
      </c>
    </row>
    <row r="4" ht="14.25">
      <c r="B4" t="s">
        <v>3</v>
      </c>
      <c r="C4" s="2">
        <v>122800</v>
      </c>
      <c r="G4" t="s">
        <v>3</v>
      </c>
      <c r="H4" s="2">
        <f>C4</f>
        <v>122800</v>
      </c>
    </row>
    <row r="5" ht="14.25">
      <c r="B5" t="s">
        <v>4</v>
      </c>
      <c r="C5" s="2">
        <v>60000</v>
      </c>
      <c r="G5" t="s">
        <v>5</v>
      </c>
      <c r="H5">
        <f>D14*C12</f>
        <v>48000</v>
      </c>
    </row>
    <row r="6" ht="14.25">
      <c r="B6" t="s">
        <v>6</v>
      </c>
      <c r="C6" s="2">
        <v>25440</v>
      </c>
      <c r="G6" s="3" t="s">
        <v>7</v>
      </c>
      <c r="H6" s="4">
        <f>C6</f>
        <v>25440</v>
      </c>
    </row>
    <row r="7" ht="14.25">
      <c r="B7" t="s">
        <v>8</v>
      </c>
      <c r="C7" s="2">
        <v>10000</v>
      </c>
      <c r="G7" t="s">
        <v>9</v>
      </c>
      <c r="H7" s="2">
        <f>H4-H5-H6</f>
        <v>49360</v>
      </c>
    </row>
    <row r="8" ht="14.25">
      <c r="B8" t="s">
        <v>10</v>
      </c>
      <c r="C8" s="2">
        <v>9000</v>
      </c>
    </row>
    <row r="9" ht="14.25">
      <c r="B9" t="s">
        <v>11</v>
      </c>
      <c r="C9" s="2">
        <v>5000</v>
      </c>
      <c r="G9" t="s">
        <v>12</v>
      </c>
      <c r="H9" s="2">
        <f>C8</f>
        <v>9000</v>
      </c>
    </row>
    <row r="10" ht="14.25">
      <c r="B10" t="s">
        <v>13</v>
      </c>
      <c r="C10" s="2">
        <v>520</v>
      </c>
      <c r="G10" s="5" t="s">
        <v>14</v>
      </c>
      <c r="H10" s="2">
        <f>C7</f>
        <v>10000</v>
      </c>
    </row>
    <row r="11" ht="14.25">
      <c r="B11" t="s">
        <v>15</v>
      </c>
      <c r="C11" s="6">
        <v>10000</v>
      </c>
      <c r="G11" s="7" t="s">
        <v>16</v>
      </c>
      <c r="H11" s="4">
        <f>C9</f>
        <v>5000</v>
      </c>
    </row>
    <row r="12" ht="14.25">
      <c r="B12" t="s">
        <v>17</v>
      </c>
      <c r="C12" s="6">
        <v>8000</v>
      </c>
      <c r="G12" t="s">
        <v>18</v>
      </c>
      <c r="H12" s="2">
        <f>H7-H9-H10-H11</f>
        <v>25360</v>
      </c>
    </row>
    <row r="13" ht="14.25">
      <c r="G13" t="s">
        <v>13</v>
      </c>
      <c r="H13">
        <v>520</v>
      </c>
    </row>
    <row r="14" ht="14.25">
      <c r="B14" t="s">
        <v>19</v>
      </c>
      <c r="C14" s="3" t="s">
        <v>20</v>
      </c>
      <c r="D14" s="2">
        <f>C5/C11</f>
        <v>6</v>
      </c>
      <c r="G14" s="5" t="s">
        <v>21</v>
      </c>
      <c r="H14" s="2">
        <f>H12-H13</f>
        <v>24840</v>
      </c>
    </row>
    <row r="15" ht="14.25">
      <c r="C15" t="s">
        <v>22</v>
      </c>
      <c r="G15" s="3" t="s">
        <v>23</v>
      </c>
      <c r="H15" s="8">
        <v>0.34999999999999998</v>
      </c>
    </row>
    <row r="16" ht="14.25">
      <c r="B16" t="s">
        <v>24</v>
      </c>
      <c r="G16" s="5" t="s">
        <v>25</v>
      </c>
      <c r="H16" s="2">
        <f>H14-H14*H15</f>
        <v>16146</v>
      </c>
    </row>
    <row r="17" ht="14.25"/>
    <row r="18" ht="73.5" customHeight="1">
      <c r="B18" s="9" t="s">
        <v>26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0" ht="16.5">
      <c r="B20" s="10" t="s">
        <v>27</v>
      </c>
      <c r="C20" s="10"/>
      <c r="G20" t="s">
        <v>28</v>
      </c>
    </row>
    <row r="21" ht="14.25">
      <c r="B21" t="s">
        <v>29</v>
      </c>
      <c r="C21">
        <v>5326</v>
      </c>
      <c r="G21" t="s">
        <v>30</v>
      </c>
      <c r="H21">
        <v>1.8</v>
      </c>
    </row>
    <row r="22" ht="14.25">
      <c r="B22" t="s">
        <v>31</v>
      </c>
      <c r="C22">
        <v>10764</v>
      </c>
      <c r="G22" t="s">
        <v>32</v>
      </c>
      <c r="H22">
        <v>3</v>
      </c>
    </row>
    <row r="23" ht="14.25">
      <c r="B23" t="s">
        <v>33</v>
      </c>
      <c r="C23">
        <v>21000</v>
      </c>
      <c r="G23" t="s">
        <v>34</v>
      </c>
      <c r="H23" s="11">
        <v>0.14999999999999999</v>
      </c>
    </row>
    <row r="24" ht="14.25">
      <c r="A24" t="s">
        <v>35</v>
      </c>
      <c r="B24" s="1" t="s">
        <v>36</v>
      </c>
      <c r="C24">
        <f>37000</f>
        <v>37000</v>
      </c>
      <c r="G24" t="s">
        <v>37</v>
      </c>
      <c r="H24">
        <v>1.3</v>
      </c>
      <c r="I24" t="s">
        <v>38</v>
      </c>
    </row>
    <row r="25" ht="14.25">
      <c r="B25" s="1" t="s">
        <v>39</v>
      </c>
      <c r="C25">
        <f>C26-C24</f>
        <v>38918.5</v>
      </c>
      <c r="G25" t="s">
        <v>40</v>
      </c>
      <c r="H25">
        <v>0.59999999999999998</v>
      </c>
      <c r="I25" t="s">
        <v>38</v>
      </c>
    </row>
    <row r="26" ht="16.5">
      <c r="B26" s="12" t="s">
        <v>41</v>
      </c>
      <c r="C26">
        <f>C36+C31</f>
        <v>75918.5</v>
      </c>
      <c r="G26" t="s">
        <v>42</v>
      </c>
      <c r="H26" s="11">
        <v>0.25</v>
      </c>
    </row>
    <row r="27" ht="14.25">
      <c r="G27" t="s">
        <v>43</v>
      </c>
      <c r="H27">
        <v>0.22</v>
      </c>
      <c r="I27" t="s">
        <v>38</v>
      </c>
    </row>
    <row r="28" ht="16.5">
      <c r="B28" s="10" t="s">
        <v>44</v>
      </c>
      <c r="C28" s="10"/>
      <c r="G28" t="s">
        <v>45</v>
      </c>
      <c r="H28">
        <v>35</v>
      </c>
      <c r="I28" t="s">
        <v>46</v>
      </c>
    </row>
    <row r="29" ht="14.25">
      <c r="B29" s="1" t="s">
        <v>47</v>
      </c>
      <c r="C29">
        <v>30764</v>
      </c>
      <c r="G29" t="s">
        <v>48</v>
      </c>
      <c r="H29">
        <v>66</v>
      </c>
      <c r="I29" t="s">
        <v>46</v>
      </c>
    </row>
    <row r="30" ht="14.25">
      <c r="B30" s="1" t="s">
        <v>49</v>
      </c>
      <c r="C30">
        <v>6000</v>
      </c>
      <c r="G30" t="s">
        <v>50</v>
      </c>
      <c r="H30" s="11">
        <v>0.29999999999999999</v>
      </c>
    </row>
    <row r="31" ht="16.5">
      <c r="B31" s="12" t="s">
        <v>51</v>
      </c>
      <c r="C31">
        <f>C29+C30</f>
        <v>36764</v>
      </c>
    </row>
    <row r="32" ht="14.25"/>
    <row r="33" ht="16.5">
      <c r="B33" s="13" t="s">
        <v>52</v>
      </c>
      <c r="C33" s="13"/>
      <c r="G33" s="10" t="s">
        <v>53</v>
      </c>
      <c r="H33" s="10"/>
      <c r="I33" s="10"/>
      <c r="K33" s="13" t="s">
        <v>54</v>
      </c>
      <c r="L33" s="13"/>
      <c r="M33" s="13"/>
    </row>
    <row r="34" ht="16.5">
      <c r="B34" s="14" t="s">
        <v>55</v>
      </c>
      <c r="C34">
        <v>62163</v>
      </c>
      <c r="G34" t="s">
        <v>34</v>
      </c>
      <c r="H34" s="11">
        <v>0.14999999999999999</v>
      </c>
      <c r="K34" t="s">
        <v>34</v>
      </c>
      <c r="L34" s="15">
        <f>H16/H4</f>
        <v>0.13148208469055375</v>
      </c>
    </row>
    <row r="35" ht="16.5">
      <c r="B35" s="14" t="s">
        <v>56</v>
      </c>
      <c r="C35">
        <f>(C34-C37)/2</f>
        <v>23008.5</v>
      </c>
      <c r="G35" t="s">
        <v>42</v>
      </c>
      <c r="H35" s="11">
        <v>0.25</v>
      </c>
      <c r="K35" t="s">
        <v>42</v>
      </c>
      <c r="L35" s="15">
        <f>H16/C26</f>
        <v>0.2126754348413101</v>
      </c>
    </row>
    <row r="36" ht="16.5">
      <c r="B36" s="14" t="s">
        <v>57</v>
      </c>
      <c r="C36">
        <f>(C34+C37)/2</f>
        <v>39154.5</v>
      </c>
      <c r="G36" t="s">
        <v>30</v>
      </c>
      <c r="H36" s="16">
        <v>1.8</v>
      </c>
      <c r="I36" t="s">
        <v>58</v>
      </c>
      <c r="K36" t="s">
        <v>30</v>
      </c>
      <c r="L36" s="17">
        <f>H4/C34</f>
        <v>1.9754516352170906</v>
      </c>
      <c r="M36" t="s">
        <v>58</v>
      </c>
    </row>
    <row r="37" ht="16.5">
      <c r="B37" s="14" t="s">
        <v>59</v>
      </c>
      <c r="C37">
        <v>16146</v>
      </c>
    </row>
    <row r="38" ht="16.5">
      <c r="B38" s="14"/>
      <c r="G38" t="s">
        <v>60</v>
      </c>
    </row>
    <row r="39" ht="16.5">
      <c r="B39" s="14"/>
      <c r="C39" s="18"/>
    </row>
    <row r="40" ht="16.5">
      <c r="G40" s="13" t="s">
        <v>61</v>
      </c>
      <c r="H40" s="13"/>
      <c r="I40" s="13"/>
      <c r="J40" s="16"/>
      <c r="K40" s="13" t="s">
        <v>62</v>
      </c>
      <c r="L40" s="13"/>
      <c r="M40" s="13"/>
    </row>
    <row r="41" ht="14.25">
      <c r="G41" s="19" t="s">
        <v>63</v>
      </c>
      <c r="H41">
        <v>1.3</v>
      </c>
      <c r="K41" s="19" t="s">
        <v>63</v>
      </c>
      <c r="L41">
        <f>C24/C29</f>
        <v>1.2027044597581589</v>
      </c>
    </row>
    <row r="42" ht="14.25">
      <c r="G42" s="19" t="s">
        <v>64</v>
      </c>
      <c r="H42">
        <v>0.22</v>
      </c>
      <c r="K42" s="19" t="s">
        <v>64</v>
      </c>
      <c r="L42">
        <f>C21/C29</f>
        <v>0.17312443115329607</v>
      </c>
    </row>
    <row r="43" ht="14.25">
      <c r="G43" s="19" t="s">
        <v>65</v>
      </c>
      <c r="H43">
        <v>0.59999999999999998</v>
      </c>
      <c r="K43" s="19" t="s">
        <v>65</v>
      </c>
      <c r="L43">
        <f>(C21+C22)/C29</f>
        <v>0.52301391236510208</v>
      </c>
    </row>
    <row r="44" ht="14.25">
      <c r="G44" s="19" t="s">
        <v>66</v>
      </c>
      <c r="H44" s="11">
        <v>0.29999999999999999</v>
      </c>
      <c r="K44" s="19" t="s">
        <v>66</v>
      </c>
      <c r="L44" s="11">
        <f>C31/C26</f>
        <v>0.48425614310082521</v>
      </c>
    </row>
    <row r="45" ht="14.25">
      <c r="K45" s="19"/>
    </row>
    <row r="46" ht="14.25">
      <c r="G46" t="s">
        <v>67</v>
      </c>
      <c r="K46" s="19"/>
    </row>
  </sheetData>
  <mergeCells count="8">
    <mergeCell ref="B18:N18"/>
    <mergeCell ref="B20:C20"/>
    <mergeCell ref="B28:C28"/>
    <mergeCell ref="B33:C33"/>
    <mergeCell ref="G33:I33"/>
    <mergeCell ref="K33:M33"/>
    <mergeCell ref="G40:I40"/>
    <mergeCell ref="K40:M4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2024-11-04T21:53:16Z</dcterms:modified>
</cp:coreProperties>
</file>