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jae\Desktop\지표_크롤링\세미나 보고\"/>
    </mc:Choice>
  </mc:AlternateContent>
  <xr:revisionPtr revIDLastSave="0" documentId="8_{13932431-47EC-4F39-9CCB-97A12B1FC5F2}" xr6:coauthVersionLast="47" xr6:coauthVersionMax="47" xr10:uidLastSave="{00000000-0000-0000-0000-000000000000}"/>
  <bookViews>
    <workbookView xWindow="-120" yWindow="-120" windowWidth="29040" windowHeight="15840" xr2:uid="{7A8CA556-71B7-45CF-9799-452507881254}"/>
  </bookViews>
  <sheets>
    <sheet name="정무위 여부 (12.10)" sheetId="3" r:id="rId1"/>
    <sheet name="정무위 여부" sheetId="1" r:id="rId2"/>
    <sheet name="정무위 리스트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3" l="1"/>
  <c r="G39" i="3"/>
  <c r="H39" i="3"/>
  <c r="J39" i="3"/>
  <c r="I39" i="3" s="1"/>
  <c r="L39" i="3"/>
  <c r="K39" i="3" s="1"/>
  <c r="M39" i="3"/>
  <c r="N39" i="3"/>
  <c r="F40" i="3"/>
  <c r="G40" i="3"/>
  <c r="H40" i="3"/>
  <c r="I40" i="3"/>
  <c r="J40" i="3"/>
  <c r="L40" i="3"/>
  <c r="K40" i="3" s="1"/>
  <c r="M40" i="3"/>
  <c r="N40" i="3"/>
  <c r="F41" i="3"/>
  <c r="G41" i="3"/>
  <c r="H41" i="3"/>
  <c r="J41" i="3"/>
  <c r="I41" i="3" s="1"/>
  <c r="K41" i="3"/>
  <c r="L41" i="3"/>
  <c r="N41" i="3"/>
  <c r="M41" i="3" s="1"/>
  <c r="F42" i="3"/>
  <c r="G42" i="3"/>
  <c r="H42" i="3"/>
  <c r="J42" i="3"/>
  <c r="I42" i="3" s="1"/>
  <c r="K42" i="3"/>
  <c r="L42" i="3"/>
  <c r="M42" i="3"/>
  <c r="N42" i="3"/>
  <c r="F43" i="3"/>
  <c r="G43" i="3"/>
  <c r="H43" i="3"/>
  <c r="I43" i="3"/>
  <c r="J43" i="3"/>
  <c r="L43" i="3"/>
  <c r="K43" i="3" s="1"/>
  <c r="N43" i="3"/>
  <c r="M43" i="3" s="1"/>
  <c r="F44" i="3"/>
  <c r="G44" i="3"/>
  <c r="H44" i="3"/>
  <c r="I44" i="3"/>
  <c r="J44" i="3"/>
  <c r="K44" i="3"/>
  <c r="L44" i="3"/>
  <c r="M44" i="3"/>
  <c r="N44" i="3"/>
  <c r="F45" i="3"/>
  <c r="G45" i="3"/>
  <c r="H45" i="3"/>
  <c r="J45" i="3"/>
  <c r="I45" i="3" s="1"/>
  <c r="L45" i="3"/>
  <c r="K45" i="3" s="1"/>
  <c r="N45" i="3"/>
  <c r="M45" i="3" s="1"/>
  <c r="F46" i="3"/>
  <c r="G46" i="3"/>
  <c r="H46" i="3"/>
  <c r="I46" i="3"/>
  <c r="J46" i="3"/>
  <c r="K46" i="3"/>
  <c r="L46" i="3"/>
  <c r="N46" i="3"/>
  <c r="M46" i="3" s="1"/>
  <c r="F47" i="3"/>
  <c r="G47" i="3"/>
  <c r="H47" i="3"/>
  <c r="J47" i="3"/>
  <c r="I47" i="3" s="1"/>
  <c r="L47" i="3"/>
  <c r="K47" i="3" s="1"/>
  <c r="M47" i="3"/>
  <c r="N47" i="3"/>
  <c r="F48" i="3"/>
  <c r="G48" i="3"/>
  <c r="H48" i="3"/>
  <c r="I48" i="3"/>
  <c r="J48" i="3"/>
  <c r="L48" i="3"/>
  <c r="K48" i="3" s="1"/>
  <c r="M48" i="3"/>
  <c r="N48" i="3"/>
  <c r="F49" i="3"/>
  <c r="G49" i="3"/>
  <c r="H49" i="3"/>
  <c r="J49" i="3"/>
  <c r="I49" i="3" s="1"/>
  <c r="K49" i="3"/>
  <c r="L49" i="3"/>
  <c r="N49" i="3"/>
  <c r="M49" i="3" s="1"/>
  <c r="F50" i="3"/>
  <c r="G50" i="3"/>
  <c r="H50" i="3"/>
  <c r="J50" i="3"/>
  <c r="I50" i="3" s="1"/>
  <c r="K50" i="3"/>
  <c r="L50" i="3"/>
  <c r="M50" i="3"/>
  <c r="N50" i="3"/>
  <c r="F51" i="3"/>
  <c r="G51" i="3"/>
  <c r="H51" i="3"/>
  <c r="I51" i="3"/>
  <c r="J51" i="3"/>
  <c r="L51" i="3"/>
  <c r="K51" i="3" s="1"/>
  <c r="N51" i="3"/>
  <c r="M51" i="3" s="1"/>
  <c r="F52" i="3"/>
  <c r="G52" i="3"/>
  <c r="H52" i="3"/>
  <c r="I52" i="3"/>
  <c r="J52" i="3"/>
  <c r="K52" i="3"/>
  <c r="L52" i="3"/>
  <c r="M52" i="3"/>
  <c r="N52" i="3"/>
  <c r="F53" i="3"/>
  <c r="G53" i="3"/>
  <c r="H53" i="3"/>
  <c r="J53" i="3"/>
  <c r="I53" i="3" s="1"/>
  <c r="L53" i="3"/>
  <c r="K53" i="3" s="1"/>
  <c r="N53" i="3"/>
  <c r="M53" i="3" s="1"/>
  <c r="F54" i="3"/>
  <c r="G54" i="3"/>
  <c r="H54" i="3"/>
  <c r="I54" i="3"/>
  <c r="J54" i="3"/>
  <c r="K54" i="3"/>
  <c r="L54" i="3"/>
  <c r="N54" i="3"/>
  <c r="M54" i="3" s="1"/>
  <c r="F55" i="3"/>
  <c r="G55" i="3"/>
  <c r="H55" i="3"/>
  <c r="J55" i="3"/>
  <c r="I55" i="3" s="1"/>
  <c r="L55" i="3"/>
  <c r="K55" i="3" s="1"/>
  <c r="M55" i="3"/>
  <c r="N55" i="3"/>
  <c r="F56" i="3"/>
  <c r="G56" i="3"/>
  <c r="H56" i="3"/>
  <c r="I56" i="3"/>
  <c r="J56" i="3"/>
  <c r="L56" i="3"/>
  <c r="K56" i="3" s="1"/>
  <c r="M56" i="3"/>
  <c r="N56" i="3"/>
  <c r="F57" i="3"/>
  <c r="G57" i="3"/>
  <c r="H57" i="3"/>
  <c r="J57" i="3"/>
  <c r="I57" i="3" s="1"/>
  <c r="K57" i="3"/>
  <c r="L57" i="3"/>
  <c r="N57" i="3"/>
  <c r="M57" i="3" s="1"/>
  <c r="F58" i="3"/>
  <c r="G58" i="3"/>
  <c r="H58" i="3"/>
  <c r="J58" i="3"/>
  <c r="I58" i="3" s="1"/>
  <c r="K58" i="3"/>
  <c r="L58" i="3"/>
  <c r="M58" i="3"/>
  <c r="N58" i="3"/>
  <c r="F59" i="3"/>
  <c r="G59" i="3"/>
  <c r="H59" i="3"/>
  <c r="I59" i="3"/>
  <c r="J59" i="3"/>
  <c r="L59" i="3"/>
  <c r="K59" i="3" s="1"/>
  <c r="N59" i="3"/>
  <c r="M59" i="3" s="1"/>
  <c r="F60" i="3"/>
  <c r="G60" i="3"/>
  <c r="H60" i="3"/>
  <c r="I60" i="3"/>
  <c r="J60" i="3"/>
  <c r="K60" i="3"/>
  <c r="L60" i="3"/>
  <c r="M60" i="3"/>
  <c r="N60" i="3"/>
  <c r="F61" i="3"/>
  <c r="G61" i="3"/>
  <c r="H61" i="3"/>
  <c r="J61" i="3"/>
  <c r="I61" i="3" s="1"/>
  <c r="L61" i="3"/>
  <c r="K61" i="3" s="1"/>
  <c r="N61" i="3"/>
  <c r="M61" i="3" s="1"/>
  <c r="F62" i="3"/>
  <c r="G62" i="3"/>
  <c r="H62" i="3"/>
  <c r="I62" i="3"/>
  <c r="J62" i="3"/>
  <c r="K62" i="3"/>
  <c r="L62" i="3"/>
  <c r="N62" i="3"/>
  <c r="M62" i="3" s="1"/>
  <c r="F63" i="3"/>
  <c r="G63" i="3"/>
  <c r="H63" i="3"/>
  <c r="J63" i="3"/>
  <c r="I63" i="3" s="1"/>
  <c r="L63" i="3"/>
  <c r="K63" i="3" s="1"/>
  <c r="M63" i="3"/>
  <c r="N63" i="3"/>
  <c r="F64" i="3"/>
  <c r="G64" i="3"/>
  <c r="H64" i="3"/>
  <c r="I64" i="3"/>
  <c r="J64" i="3"/>
  <c r="L64" i="3"/>
  <c r="K64" i="3" s="1"/>
  <c r="M64" i="3"/>
  <c r="N64" i="3"/>
  <c r="F65" i="3"/>
  <c r="G65" i="3"/>
  <c r="H65" i="3"/>
  <c r="J65" i="3"/>
  <c r="I65" i="3" s="1"/>
  <c r="K65" i="3"/>
  <c r="L65" i="3"/>
  <c r="N65" i="3"/>
  <c r="M65" i="3" s="1"/>
  <c r="F66" i="3"/>
  <c r="G66" i="3"/>
  <c r="H66" i="3"/>
  <c r="J66" i="3"/>
  <c r="I66" i="3" s="1"/>
  <c r="K66" i="3"/>
  <c r="L66" i="3"/>
  <c r="M66" i="3"/>
  <c r="N66" i="3"/>
  <c r="F67" i="3"/>
  <c r="G67" i="3"/>
  <c r="H67" i="3"/>
  <c r="I67" i="3"/>
  <c r="J67" i="3"/>
  <c r="L67" i="3"/>
  <c r="K67" i="3" s="1"/>
  <c r="N67" i="3"/>
  <c r="M67" i="3" s="1"/>
  <c r="F68" i="3"/>
  <c r="G68" i="3"/>
  <c r="H68" i="3"/>
  <c r="I68" i="3"/>
  <c r="J68" i="3"/>
  <c r="K68" i="3"/>
  <c r="L68" i="3"/>
  <c r="M68" i="3"/>
  <c r="N68" i="3"/>
  <c r="F69" i="3"/>
  <c r="G69" i="3"/>
  <c r="H69" i="3"/>
  <c r="J69" i="3"/>
  <c r="I69" i="3" s="1"/>
  <c r="L69" i="3"/>
  <c r="K69" i="3" s="1"/>
  <c r="N69" i="3"/>
  <c r="M69" i="3" s="1"/>
  <c r="F70" i="3"/>
  <c r="G70" i="3"/>
  <c r="H70" i="3"/>
  <c r="I70" i="3"/>
  <c r="J70" i="3"/>
  <c r="K70" i="3"/>
  <c r="L70" i="3"/>
  <c r="N70" i="3"/>
  <c r="M70" i="3" s="1"/>
  <c r="F71" i="3"/>
  <c r="G71" i="3"/>
  <c r="H71" i="3"/>
  <c r="J71" i="3"/>
  <c r="I71" i="3" s="1"/>
  <c r="L71" i="3"/>
  <c r="K71" i="3" s="1"/>
  <c r="M71" i="3"/>
  <c r="N71" i="3"/>
  <c r="F72" i="3"/>
  <c r="G72" i="3"/>
  <c r="H72" i="3"/>
  <c r="I72" i="3"/>
  <c r="J72" i="3"/>
  <c r="L72" i="3"/>
  <c r="K72" i="3" s="1"/>
  <c r="M72" i="3"/>
  <c r="N72" i="3"/>
  <c r="F73" i="3"/>
  <c r="G73" i="3"/>
  <c r="H73" i="3"/>
  <c r="J73" i="3"/>
  <c r="I73" i="3" s="1"/>
  <c r="K73" i="3"/>
  <c r="L73" i="3"/>
  <c r="N73" i="3"/>
  <c r="M73" i="3" s="1"/>
  <c r="F74" i="3"/>
  <c r="G74" i="3"/>
  <c r="H74" i="3"/>
  <c r="J74" i="3"/>
  <c r="I74" i="3" s="1"/>
  <c r="K74" i="3"/>
  <c r="L74" i="3"/>
  <c r="M74" i="3"/>
  <c r="N74" i="3"/>
  <c r="F75" i="3"/>
  <c r="G75" i="3"/>
  <c r="H75" i="3"/>
  <c r="I75" i="3"/>
  <c r="J75" i="3"/>
  <c r="L75" i="3"/>
  <c r="K75" i="3" s="1"/>
  <c r="N75" i="3"/>
  <c r="M75" i="3" s="1"/>
  <c r="F76" i="3"/>
  <c r="G76" i="3"/>
  <c r="H76" i="3"/>
  <c r="I76" i="3"/>
  <c r="J76" i="3"/>
  <c r="K76" i="3"/>
  <c r="L76" i="3"/>
  <c r="M76" i="3"/>
  <c r="N76" i="3"/>
  <c r="F77" i="3"/>
  <c r="G77" i="3"/>
  <c r="H77" i="3"/>
  <c r="J77" i="3"/>
  <c r="I77" i="3" s="1"/>
  <c r="L77" i="3"/>
  <c r="K77" i="3" s="1"/>
  <c r="N77" i="3"/>
  <c r="M77" i="3" s="1"/>
  <c r="F78" i="3"/>
  <c r="G78" i="3"/>
  <c r="H78" i="3"/>
  <c r="I78" i="3"/>
  <c r="J78" i="3"/>
  <c r="K78" i="3"/>
  <c r="L78" i="3"/>
  <c r="N78" i="3"/>
  <c r="M78" i="3" s="1"/>
  <c r="F79" i="3"/>
  <c r="G79" i="3"/>
  <c r="H79" i="3"/>
  <c r="J79" i="3"/>
  <c r="I79" i="3" s="1"/>
  <c r="L79" i="3"/>
  <c r="K79" i="3" s="1"/>
  <c r="N79" i="3"/>
  <c r="M79" i="3" s="1"/>
  <c r="F80" i="3"/>
  <c r="G80" i="3"/>
  <c r="H80" i="3"/>
  <c r="I80" i="3"/>
  <c r="J80" i="3"/>
  <c r="L80" i="3"/>
  <c r="K80" i="3" s="1"/>
  <c r="M80" i="3"/>
  <c r="N80" i="3"/>
  <c r="F81" i="3"/>
  <c r="G81" i="3"/>
  <c r="H81" i="3"/>
  <c r="J81" i="3"/>
  <c r="I81" i="3" s="1"/>
  <c r="L81" i="3"/>
  <c r="K81" i="3" s="1"/>
  <c r="N81" i="3"/>
  <c r="M81" i="3" s="1"/>
  <c r="F82" i="3"/>
  <c r="G82" i="3"/>
  <c r="H82" i="3"/>
  <c r="J82" i="3"/>
  <c r="I82" i="3" s="1"/>
  <c r="K82" i="3"/>
  <c r="L82" i="3"/>
  <c r="M82" i="3"/>
  <c r="N82" i="3"/>
  <c r="F83" i="3"/>
  <c r="G83" i="3"/>
  <c r="H83" i="3"/>
  <c r="J83" i="3"/>
  <c r="I83" i="3" s="1"/>
  <c r="L83" i="3"/>
  <c r="K83" i="3" s="1"/>
  <c r="N83" i="3"/>
  <c r="M83" i="3" s="1"/>
  <c r="F84" i="3"/>
  <c r="G84" i="3"/>
  <c r="H84" i="3"/>
  <c r="I84" i="3"/>
  <c r="J84" i="3"/>
  <c r="K84" i="3"/>
  <c r="L84" i="3"/>
  <c r="M84" i="3"/>
  <c r="N84" i="3"/>
  <c r="F85" i="3"/>
  <c r="G85" i="3"/>
  <c r="H85" i="3"/>
  <c r="J85" i="3"/>
  <c r="I85" i="3" s="1"/>
  <c r="L85" i="3"/>
  <c r="K85" i="3" s="1"/>
  <c r="N85" i="3"/>
  <c r="M85" i="3" s="1"/>
  <c r="F86" i="3"/>
  <c r="G86" i="3"/>
  <c r="H86" i="3"/>
  <c r="I86" i="3"/>
  <c r="J86" i="3"/>
  <c r="K86" i="3"/>
  <c r="L86" i="3"/>
  <c r="N86" i="3"/>
  <c r="M86" i="3" s="1"/>
  <c r="F31" i="3"/>
  <c r="G31" i="3"/>
  <c r="H31" i="3"/>
  <c r="I31" i="3"/>
  <c r="J31" i="3"/>
  <c r="L31" i="3"/>
  <c r="K31" i="3" s="1"/>
  <c r="M31" i="3"/>
  <c r="N31" i="3"/>
  <c r="F32" i="3"/>
  <c r="G32" i="3"/>
  <c r="H32" i="3"/>
  <c r="J32" i="3"/>
  <c r="I32" i="3" s="1"/>
  <c r="K32" i="3"/>
  <c r="L32" i="3"/>
  <c r="M32" i="3"/>
  <c r="N32" i="3"/>
  <c r="F33" i="3"/>
  <c r="G33" i="3"/>
  <c r="H33" i="3"/>
  <c r="I33" i="3"/>
  <c r="J33" i="3"/>
  <c r="K33" i="3"/>
  <c r="L33" i="3"/>
  <c r="M33" i="3"/>
  <c r="N33" i="3"/>
  <c r="F34" i="3"/>
  <c r="G34" i="3"/>
  <c r="H34" i="3"/>
  <c r="I34" i="3"/>
  <c r="J34" i="3"/>
  <c r="K34" i="3"/>
  <c r="L34" i="3"/>
  <c r="N34" i="3"/>
  <c r="M34" i="3" s="1"/>
  <c r="F35" i="3"/>
  <c r="G35" i="3"/>
  <c r="H35" i="3"/>
  <c r="I35" i="3"/>
  <c r="J35" i="3"/>
  <c r="L35" i="3"/>
  <c r="K35" i="3" s="1"/>
  <c r="M35" i="3"/>
  <c r="N35" i="3"/>
  <c r="F36" i="3"/>
  <c r="G36" i="3"/>
  <c r="H36" i="3"/>
  <c r="J36" i="3"/>
  <c r="I36" i="3" s="1"/>
  <c r="K36" i="3"/>
  <c r="L36" i="3"/>
  <c r="M36" i="3"/>
  <c r="N36" i="3"/>
  <c r="F37" i="3"/>
  <c r="G37" i="3"/>
  <c r="H37" i="3"/>
  <c r="I37" i="3"/>
  <c r="J37" i="3"/>
  <c r="K37" i="3"/>
  <c r="L37" i="3"/>
  <c r="M37" i="3"/>
  <c r="N37" i="3"/>
  <c r="F38" i="3"/>
  <c r="G38" i="3"/>
  <c r="H38" i="3"/>
  <c r="I38" i="3"/>
  <c r="J38" i="3"/>
  <c r="K38" i="3"/>
  <c r="L38" i="3"/>
  <c r="N38" i="3"/>
  <c r="M38" i="3" s="1"/>
  <c r="E9" i="3"/>
  <c r="F9" i="3"/>
  <c r="G9" i="3"/>
  <c r="H9" i="3"/>
  <c r="J9" i="3" s="1"/>
  <c r="I9" i="3" s="1"/>
  <c r="L9" i="3"/>
  <c r="K9" i="3" s="1"/>
  <c r="N9" i="3"/>
  <c r="M9" i="3" s="1"/>
  <c r="E8" i="3"/>
  <c r="F8" i="3"/>
  <c r="G8" i="3"/>
  <c r="H8" i="3"/>
  <c r="J8" i="3"/>
  <c r="I8" i="3" s="1"/>
  <c r="L8" i="3"/>
  <c r="K8" i="3" s="1"/>
  <c r="N8" i="3"/>
  <c r="M8" i="3" s="1"/>
  <c r="E7" i="3"/>
  <c r="F7" i="3"/>
  <c r="G7" i="3"/>
  <c r="H7" i="3"/>
  <c r="J7" i="3"/>
  <c r="I7" i="3" s="1"/>
  <c r="L7" i="3"/>
  <c r="K7" i="3" s="1"/>
  <c r="N7" i="3"/>
  <c r="M7" i="3" s="1"/>
  <c r="E6" i="3"/>
  <c r="O6" i="3" s="1"/>
  <c r="F6" i="3"/>
  <c r="G6" i="3"/>
  <c r="H6" i="3"/>
  <c r="J6" i="3" s="1"/>
  <c r="E5" i="3"/>
  <c r="F5" i="3"/>
  <c r="G5" i="3"/>
  <c r="H5" i="3"/>
  <c r="I5" i="3"/>
  <c r="J5" i="3"/>
  <c r="L5" i="3"/>
  <c r="K5" i="3" s="1"/>
  <c r="N5" i="3"/>
  <c r="M5" i="3" s="1"/>
  <c r="E4" i="3"/>
  <c r="F4" i="3"/>
  <c r="G4" i="3"/>
  <c r="H4" i="3"/>
  <c r="J4" i="3"/>
  <c r="I4" i="3" s="1"/>
  <c r="L4" i="3"/>
  <c r="K4" i="3" s="1"/>
  <c r="N4" i="3"/>
  <c r="M4" i="3" s="1"/>
  <c r="E3" i="3"/>
  <c r="F3" i="3"/>
  <c r="G3" i="3"/>
  <c r="H3" i="3"/>
  <c r="J3" i="3"/>
  <c r="I3" i="3" s="1"/>
  <c r="L3" i="3"/>
  <c r="K3" i="3" s="1"/>
  <c r="N3" i="3"/>
  <c r="M3" i="3" s="1"/>
  <c r="E2" i="3"/>
  <c r="O2" i="3" s="1"/>
  <c r="F2" i="3"/>
  <c r="G2" i="3"/>
  <c r="H2" i="3"/>
  <c r="J2" i="3"/>
  <c r="I2" i="3" s="1"/>
  <c r="K2" i="3"/>
  <c r="L2" i="3"/>
  <c r="N2" i="3"/>
  <c r="M2" i="3" s="1"/>
  <c r="N10" i="3"/>
  <c r="M10" i="3" s="1"/>
  <c r="L10" i="3"/>
  <c r="K10" i="3" s="1"/>
  <c r="J10" i="3"/>
  <c r="I10" i="3" s="1"/>
  <c r="H10" i="3"/>
  <c r="G10" i="3"/>
  <c r="F10" i="3"/>
  <c r="E10" i="3"/>
  <c r="N11" i="3"/>
  <c r="M11" i="3" s="1"/>
  <c r="L11" i="3"/>
  <c r="K11" i="3" s="1"/>
  <c r="J11" i="3"/>
  <c r="I11" i="3" s="1"/>
  <c r="H11" i="3"/>
  <c r="G11" i="3"/>
  <c r="F11" i="3"/>
  <c r="E11" i="3"/>
  <c r="N12" i="3"/>
  <c r="M12" i="3" s="1"/>
  <c r="L12" i="3"/>
  <c r="K12" i="3" s="1"/>
  <c r="H12" i="3"/>
  <c r="J12" i="3" s="1"/>
  <c r="I12" i="3" s="1"/>
  <c r="G12" i="3"/>
  <c r="F12" i="3"/>
  <c r="E12" i="3"/>
  <c r="N13" i="3"/>
  <c r="M13" i="3" s="1"/>
  <c r="J13" i="3"/>
  <c r="I13" i="3" s="1"/>
  <c r="H13" i="3"/>
  <c r="G13" i="3"/>
  <c r="F13" i="3"/>
  <c r="E13" i="3"/>
  <c r="O13" i="3" s="1"/>
  <c r="N14" i="3"/>
  <c r="M14" i="3" s="1"/>
  <c r="L14" i="3"/>
  <c r="K14" i="3" s="1"/>
  <c r="H14" i="3"/>
  <c r="J14" i="3" s="1"/>
  <c r="I14" i="3" s="1"/>
  <c r="G14" i="3"/>
  <c r="F14" i="3"/>
  <c r="E14" i="3"/>
  <c r="N15" i="3"/>
  <c r="M15" i="3" s="1"/>
  <c r="L15" i="3"/>
  <c r="K15" i="3" s="1"/>
  <c r="J15" i="3"/>
  <c r="I15" i="3" s="1"/>
  <c r="H15" i="3"/>
  <c r="G15" i="3"/>
  <c r="F15" i="3"/>
  <c r="E15" i="3"/>
  <c r="N16" i="3"/>
  <c r="M16" i="3" s="1"/>
  <c r="H16" i="3"/>
  <c r="J16" i="3" s="1"/>
  <c r="G16" i="3"/>
  <c r="F16" i="3"/>
  <c r="E16" i="3"/>
  <c r="N17" i="3"/>
  <c r="M17" i="3" s="1"/>
  <c r="L17" i="3"/>
  <c r="K17" i="3" s="1"/>
  <c r="J17" i="3"/>
  <c r="I17" i="3" s="1"/>
  <c r="H17" i="3"/>
  <c r="G17" i="3"/>
  <c r="F17" i="3"/>
  <c r="E17" i="3"/>
  <c r="H18" i="3"/>
  <c r="J18" i="3" s="1"/>
  <c r="I18" i="3" s="1"/>
  <c r="G18" i="3"/>
  <c r="F18" i="3"/>
  <c r="E18" i="3"/>
  <c r="N19" i="3"/>
  <c r="M19" i="3" s="1"/>
  <c r="L19" i="3"/>
  <c r="K19" i="3" s="1"/>
  <c r="J19" i="3"/>
  <c r="I19" i="3" s="1"/>
  <c r="H19" i="3"/>
  <c r="G19" i="3"/>
  <c r="F19" i="3"/>
  <c r="E19" i="3"/>
  <c r="N20" i="3"/>
  <c r="M20" i="3"/>
  <c r="L20" i="3"/>
  <c r="K20" i="3" s="1"/>
  <c r="H20" i="3"/>
  <c r="J20" i="3" s="1"/>
  <c r="I20" i="3" s="1"/>
  <c r="G20" i="3"/>
  <c r="F20" i="3"/>
  <c r="E20" i="3"/>
  <c r="O20" i="3" s="1"/>
  <c r="N21" i="3"/>
  <c r="M21" i="3" s="1"/>
  <c r="L21" i="3"/>
  <c r="K21" i="3" s="1"/>
  <c r="J21" i="3"/>
  <c r="I21" i="3" s="1"/>
  <c r="H21" i="3"/>
  <c r="G21" i="3"/>
  <c r="F21" i="3"/>
  <c r="E21" i="3"/>
  <c r="N22" i="3"/>
  <c r="M22" i="3" s="1"/>
  <c r="J22" i="3"/>
  <c r="I22" i="3" s="1"/>
  <c r="H22" i="3"/>
  <c r="G22" i="3"/>
  <c r="F22" i="3"/>
  <c r="E22" i="3"/>
  <c r="N23" i="3"/>
  <c r="M23" i="3" s="1"/>
  <c r="L23" i="3"/>
  <c r="K23" i="3" s="1"/>
  <c r="H23" i="3"/>
  <c r="J23" i="3" s="1"/>
  <c r="I23" i="3" s="1"/>
  <c r="G23" i="3"/>
  <c r="F23" i="3"/>
  <c r="E23" i="3"/>
  <c r="N24" i="3"/>
  <c r="M24" i="3" s="1"/>
  <c r="L24" i="3"/>
  <c r="K24" i="3" s="1"/>
  <c r="H24" i="3"/>
  <c r="J24" i="3" s="1"/>
  <c r="I24" i="3" s="1"/>
  <c r="G24" i="3"/>
  <c r="F24" i="3"/>
  <c r="E24" i="3"/>
  <c r="N25" i="3"/>
  <c r="M25" i="3" s="1"/>
  <c r="L25" i="3"/>
  <c r="K25" i="3" s="1"/>
  <c r="J25" i="3"/>
  <c r="I25" i="3" s="1"/>
  <c r="H25" i="3"/>
  <c r="G25" i="3"/>
  <c r="F25" i="3"/>
  <c r="E25" i="3"/>
  <c r="N26" i="3"/>
  <c r="M26" i="3" s="1"/>
  <c r="L26" i="3"/>
  <c r="K26" i="3" s="1"/>
  <c r="J26" i="3"/>
  <c r="I26" i="3" s="1"/>
  <c r="H26" i="3"/>
  <c r="G26" i="3"/>
  <c r="F26" i="3"/>
  <c r="E26" i="3"/>
  <c r="N27" i="3"/>
  <c r="M27" i="3" s="1"/>
  <c r="L27" i="3"/>
  <c r="K27" i="3" s="1"/>
  <c r="J27" i="3"/>
  <c r="I27" i="3" s="1"/>
  <c r="H27" i="3"/>
  <c r="G27" i="3"/>
  <c r="F27" i="3"/>
  <c r="E27" i="3"/>
  <c r="N28" i="3"/>
  <c r="M28" i="3" s="1"/>
  <c r="L28" i="3"/>
  <c r="K28" i="3"/>
  <c r="J28" i="3"/>
  <c r="I28" i="3" s="1"/>
  <c r="H28" i="3"/>
  <c r="G28" i="3"/>
  <c r="F28" i="3"/>
  <c r="E28" i="3"/>
  <c r="N29" i="3"/>
  <c r="M29" i="3" s="1"/>
  <c r="L29" i="3"/>
  <c r="K29" i="3"/>
  <c r="J29" i="3"/>
  <c r="I29" i="3" s="1"/>
  <c r="H29" i="3"/>
  <c r="G29" i="3"/>
  <c r="F29" i="3"/>
  <c r="E29" i="3"/>
  <c r="N30" i="3"/>
  <c r="M30" i="3" s="1"/>
  <c r="L30" i="3"/>
  <c r="K30" i="3"/>
  <c r="J30" i="3"/>
  <c r="I30" i="3" s="1"/>
  <c r="H30" i="3"/>
  <c r="G30" i="3"/>
  <c r="F30" i="3"/>
  <c r="E30" i="3"/>
  <c r="N3" i="1"/>
  <c r="N4" i="1"/>
  <c r="N5" i="1"/>
  <c r="M5" i="1" s="1"/>
  <c r="N6" i="1"/>
  <c r="N7" i="1"/>
  <c r="N8" i="1"/>
  <c r="M8" i="1" s="1"/>
  <c r="N9" i="1"/>
  <c r="M9" i="1" s="1"/>
  <c r="N10" i="1"/>
  <c r="M10" i="1" s="1"/>
  <c r="N11" i="1"/>
  <c r="N12" i="1"/>
  <c r="N13" i="1"/>
  <c r="M13" i="1" s="1"/>
  <c r="N14" i="1"/>
  <c r="M14" i="1" s="1"/>
  <c r="N15" i="1"/>
  <c r="N17" i="1"/>
  <c r="M17" i="1" s="1"/>
  <c r="N18" i="1"/>
  <c r="M18" i="1" s="1"/>
  <c r="N19" i="1"/>
  <c r="M19" i="1" s="1"/>
  <c r="N20" i="1"/>
  <c r="N21" i="1"/>
  <c r="N22" i="1"/>
  <c r="M22" i="1" s="1"/>
  <c r="N2" i="1"/>
  <c r="M2" i="1" s="1"/>
  <c r="M3" i="1"/>
  <c r="M4" i="1"/>
  <c r="M6" i="1"/>
  <c r="M7" i="1"/>
  <c r="M11" i="1"/>
  <c r="M12" i="1"/>
  <c r="M15" i="1"/>
  <c r="M20" i="1"/>
  <c r="M21" i="1"/>
  <c r="K3" i="1"/>
  <c r="K6" i="1"/>
  <c r="K11" i="1"/>
  <c r="K14" i="1"/>
  <c r="K20" i="1"/>
  <c r="K2" i="1"/>
  <c r="L3" i="1"/>
  <c r="L4" i="1"/>
  <c r="K4" i="1" s="1"/>
  <c r="L5" i="1"/>
  <c r="K5" i="1" s="1"/>
  <c r="L6" i="1"/>
  <c r="L7" i="1"/>
  <c r="K7" i="1" s="1"/>
  <c r="L8" i="1"/>
  <c r="K8" i="1" s="1"/>
  <c r="L9" i="1"/>
  <c r="K9" i="1" s="1"/>
  <c r="L10" i="1"/>
  <c r="K10" i="1" s="1"/>
  <c r="L11" i="1"/>
  <c r="L12" i="1"/>
  <c r="K12" i="1" s="1"/>
  <c r="L13" i="1"/>
  <c r="K13" i="1" s="1"/>
  <c r="L14" i="1"/>
  <c r="L15" i="1"/>
  <c r="K15" i="1" s="1"/>
  <c r="L17" i="1"/>
  <c r="K17" i="1" s="1"/>
  <c r="L19" i="1"/>
  <c r="K19" i="1" s="1"/>
  <c r="L20" i="1"/>
  <c r="L21" i="1"/>
  <c r="K21" i="1" s="1"/>
  <c r="L22" i="1"/>
  <c r="K22" i="1" s="1"/>
  <c r="L2" i="1"/>
  <c r="I2" i="1"/>
  <c r="I5" i="1"/>
  <c r="I6" i="1"/>
  <c r="I10" i="1"/>
  <c r="O10" i="1" s="1"/>
  <c r="I11" i="1"/>
  <c r="I22" i="1"/>
  <c r="J3" i="1"/>
  <c r="I3" i="1" s="1"/>
  <c r="J4" i="1"/>
  <c r="I4" i="1" s="1"/>
  <c r="J5" i="1"/>
  <c r="J6" i="1"/>
  <c r="J7" i="1"/>
  <c r="I7" i="1" s="1"/>
  <c r="J8" i="1"/>
  <c r="I8" i="1" s="1"/>
  <c r="J11" i="1"/>
  <c r="J13" i="1"/>
  <c r="I13" i="1" s="1"/>
  <c r="J14" i="1"/>
  <c r="I14" i="1" s="1"/>
  <c r="J15" i="1"/>
  <c r="I15" i="1" s="1"/>
  <c r="J17" i="1"/>
  <c r="I17" i="1" s="1"/>
  <c r="J20" i="1"/>
  <c r="I20" i="1" s="1"/>
  <c r="J21" i="1"/>
  <c r="I21" i="1" s="1"/>
  <c r="J2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H3" i="1"/>
  <c r="H4" i="1"/>
  <c r="H5" i="1"/>
  <c r="H6" i="1"/>
  <c r="H7" i="1"/>
  <c r="H8" i="1"/>
  <c r="H9" i="1"/>
  <c r="J9" i="1" s="1"/>
  <c r="I9" i="1" s="1"/>
  <c r="H10" i="1"/>
  <c r="J10" i="1" s="1"/>
  <c r="H11" i="1"/>
  <c r="H12" i="1"/>
  <c r="J12" i="1" s="1"/>
  <c r="I12" i="1" s="1"/>
  <c r="H13" i="1"/>
  <c r="H14" i="1"/>
  <c r="H15" i="1"/>
  <c r="H16" i="1"/>
  <c r="J16" i="1" s="1"/>
  <c r="I16" i="1" s="1"/>
  <c r="H17" i="1"/>
  <c r="H18" i="1"/>
  <c r="J18" i="1" s="1"/>
  <c r="I18" i="1" s="1"/>
  <c r="H19" i="1"/>
  <c r="J19" i="1" s="1"/>
  <c r="I19" i="1" s="1"/>
  <c r="H20" i="1"/>
  <c r="H21" i="1"/>
  <c r="H22" i="1"/>
  <c r="H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E3" i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E11" i="1"/>
  <c r="O11" i="1" s="1"/>
  <c r="E12" i="1"/>
  <c r="O12" i="1" s="1"/>
  <c r="E13" i="1"/>
  <c r="O13" i="1" s="1"/>
  <c r="E14" i="1"/>
  <c r="O14" i="1" s="1"/>
  <c r="E15" i="1"/>
  <c r="O15" i="1" s="1"/>
  <c r="E16" i="1"/>
  <c r="E17" i="1"/>
  <c r="O17" i="1" s="1"/>
  <c r="E18" i="1"/>
  <c r="E19" i="1"/>
  <c r="E20" i="1"/>
  <c r="O20" i="1" s="1"/>
  <c r="E21" i="1"/>
  <c r="O21" i="1" s="1"/>
  <c r="E22" i="1"/>
  <c r="O22" i="1" s="1"/>
  <c r="E2" i="1"/>
  <c r="O2" i="1" s="1"/>
  <c r="O23" i="3" l="1"/>
  <c r="O14" i="3"/>
  <c r="O28" i="3"/>
  <c r="O12" i="3"/>
  <c r="O4" i="3"/>
  <c r="O5" i="3"/>
  <c r="O15" i="3"/>
  <c r="O10" i="3"/>
  <c r="O19" i="3"/>
  <c r="O11" i="3"/>
  <c r="O9" i="3"/>
  <c r="O24" i="3"/>
  <c r="O26" i="3"/>
  <c r="O21" i="3"/>
  <c r="O7" i="3"/>
  <c r="O8" i="3"/>
  <c r="O3" i="3"/>
  <c r="O30" i="3"/>
  <c r="O29" i="3"/>
  <c r="O17" i="3"/>
  <c r="O27" i="3"/>
  <c r="O25" i="3"/>
  <c r="I6" i="3"/>
  <c r="L6" i="3"/>
  <c r="L18" i="3"/>
  <c r="L13" i="3"/>
  <c r="K13" i="3" s="1"/>
  <c r="L22" i="3"/>
  <c r="K22" i="3" s="1"/>
  <c r="O22" i="3" s="1"/>
  <c r="I16" i="3"/>
  <c r="O16" i="3" s="1"/>
  <c r="L16" i="3"/>
  <c r="K16" i="3" s="1"/>
  <c r="L18" i="1"/>
  <c r="K18" i="1" s="1"/>
  <c r="O18" i="1" s="1"/>
  <c r="O19" i="1"/>
  <c r="O3" i="1"/>
  <c r="L16" i="1"/>
  <c r="K6" i="3" l="1"/>
  <c r="N6" i="3"/>
  <c r="M6" i="3" s="1"/>
  <c r="K18" i="3"/>
  <c r="O18" i="3" s="1"/>
  <c r="N18" i="3"/>
  <c r="M18" i="3" s="1"/>
  <c r="K16" i="1"/>
  <c r="O16" i="1" s="1"/>
  <c r="N16" i="1"/>
  <c r="M16" i="1" s="1"/>
</calcChain>
</file>

<file path=xl/sharedStrings.xml><?xml version="1.0" encoding="utf-8"?>
<sst xmlns="http://schemas.openxmlformats.org/spreadsheetml/2006/main" count="208" uniqueCount="107">
  <si>
    <t>번호</t>
  </si>
  <si>
    <t>제목</t>
  </si>
  <si>
    <t>행사일</t>
  </si>
  <si>
    <t>담당부서</t>
  </si>
  <si>
    <t>관광 서비스산업 위기극복 세미나 : 진단과 해법</t>
  </si>
  <si>
    <t>박정 의원실</t>
  </si>
  <si>
    <t>공동주택 등 사유지내 주차갈등 해소방안 : 제도개선 공개토론회</t>
  </si>
  <si>
    <t>우원식 의원실, 문진석 의원실</t>
  </si>
  <si>
    <t>언제 어디서나 생명의 골든타임을 지켜라 : 미래형 응급의료체계 구축을 위한 정책 토론회</t>
  </si>
  <si>
    <t>강병원 의원실, 대한응급의학회</t>
  </si>
  <si>
    <t>우주개발 진흥법, 작전영역으로서의 우주</t>
  </si>
  <si>
    <t>김진표 의원실, 김병주 의원실</t>
  </si>
  <si>
    <t>고속철도 분할경쟁 : 장막에 갇힌 한국철도 대안은 없는가?</t>
  </si>
  <si>
    <t>박상혁 의원실, 장경태 의원실, 진성준 의원실</t>
  </si>
  <si>
    <t>승무원 피로관리제도(FRMS) 개선을 위한 학술 세미나</t>
  </si>
  <si>
    <t>박상혁 의원실, 한국항공대학교</t>
  </si>
  <si>
    <t>성인의 문해능력 증진을 위한 활성화 정책 포럼</t>
  </si>
  <si>
    <t>조해진 의원실, 강득구 의원실, 도종환 의원실, 강민정 의원실</t>
  </si>
  <si>
    <t>북유럽 복지국가, 한국에 주는 함의 : 국회 '민주주의와 복지국가 연구회' 연속 세미나 Ⅳ</t>
  </si>
  <si>
    <t>인재근 의원실, 오영훈 의원실</t>
  </si>
  <si>
    <t>국민이 지킨 나라! 힘이 되는 보훈! : 국민의힘, 보훈을 말하다</t>
  </si>
  <si>
    <t>윤주경 의원실, 국민의힘 정책위원회</t>
  </si>
  <si>
    <t>(교통안전 문화정착을 위한) 전국모범운전자 연합회 정책 간담회</t>
  </si>
  <si>
    <t>황운하 의원실</t>
  </si>
  <si>
    <t>평화로 가는 길, 한반도 종전선언에 관한 대토론회</t>
  </si>
  <si>
    <t>김경협 의원실, 윤후덕 의원실, 김성원 의원실</t>
  </si>
  <si>
    <t>(2040 청년다방) 생소한 NFT 니가 알고 싶다 : 블록체인(NFT), 메타버스는 되고 게임은 안되나</t>
  </si>
  <si>
    <t>류호정 의원실, 장경태 의원실, 국회2040청년다방</t>
  </si>
  <si>
    <t>한국 의료자원 이용의 왜곡과 대안 토론회</t>
  </si>
  <si>
    <t>허종식 의원실, 김미애 의원실, 최연숙 의원실, 대한의사협회</t>
  </si>
  <si>
    <t>SOC 디지털화의 시작 스마트 건설기술 토론회</t>
  </si>
  <si>
    <t>이원욱 의원실, 김주영 의원실, 양이원영 의원실</t>
  </si>
  <si>
    <t>에너지전환시대 석유유통산업의 혁신과 상생방안 : 국회정책토론회</t>
  </si>
  <si>
    <t>신정훈 의원실, 구자근 의원실</t>
  </si>
  <si>
    <t>도시농업에서 국민농업으로의 발전을 위한 법·제도 개선방안</t>
  </si>
  <si>
    <t>이해식 의원실, 사단법인 전국도시농업시민협의회</t>
  </si>
  <si>
    <t>위기의 대학, 공유경제를 만나다 : 스타트업 미래의숲 1차 포럼</t>
  </si>
  <si>
    <t>이태규 의원실, 법무법인 미션, STARTUP FOREST, SHERPA, 한국벤처창업학회</t>
  </si>
  <si>
    <t>청소년 자살예방 및 코로나 시기의 청소년 정신건강 정책을 위한 국회 토론회</t>
  </si>
  <si>
    <t>강민정 의원실, 서울시 자살예방센터</t>
  </si>
  <si>
    <t>청년기본소득 경로를 통한 기본소득 공론화 방안</t>
  </si>
  <si>
    <t>용혜인 의원실,기본소득정치공동행동, 미래당</t>
  </si>
  <si>
    <t>The 12th Secure Korea 2021 "대한민국을 방어하라" : 해킹 보안 컨버런스</t>
  </si>
  <si>
    <t>이상민 의원실, 서병수 </t>
  </si>
  <si>
    <t>대북제재 국제 세미나 : 국제사회 대북제재 평가</t>
  </si>
  <si>
    <t>이용선 의원실, 남북교류협력지원협회</t>
  </si>
  <si>
    <t>김병욱</t>
    <phoneticPr fontId="4" type="noConversion"/>
  </si>
  <si>
    <t>김한정</t>
    <phoneticPr fontId="4" type="noConversion"/>
  </si>
  <si>
    <t>민병덕</t>
    <phoneticPr fontId="4" type="noConversion"/>
  </si>
  <si>
    <t>민형배</t>
    <phoneticPr fontId="4" type="noConversion"/>
  </si>
  <si>
    <t>박용진</t>
    <phoneticPr fontId="4" type="noConversion"/>
  </si>
  <si>
    <t>송재호</t>
    <phoneticPr fontId="4" type="noConversion"/>
  </si>
  <si>
    <t>오기형</t>
    <phoneticPr fontId="4" type="noConversion"/>
  </si>
  <si>
    <t>유동수</t>
    <phoneticPr fontId="4" type="noConversion"/>
  </si>
  <si>
    <t>윤관석</t>
    <phoneticPr fontId="4" type="noConversion"/>
  </si>
  <si>
    <t>이용우</t>
    <phoneticPr fontId="4" type="noConversion"/>
  </si>
  <si>
    <t>이정문</t>
    <phoneticPr fontId="4" type="noConversion"/>
  </si>
  <si>
    <t>전재수</t>
    <phoneticPr fontId="4" type="noConversion"/>
  </si>
  <si>
    <t>진선미</t>
    <phoneticPr fontId="4" type="noConversion"/>
  </si>
  <si>
    <t>홍성국</t>
    <phoneticPr fontId="4" type="noConversion"/>
  </si>
  <si>
    <t>민주당</t>
    <phoneticPr fontId="4" type="noConversion"/>
  </si>
  <si>
    <t>국민의힘</t>
    <phoneticPr fontId="4" type="noConversion"/>
  </si>
  <si>
    <t>국민의당</t>
    <phoneticPr fontId="4" type="noConversion"/>
  </si>
  <si>
    <t>정의당</t>
    <phoneticPr fontId="4" type="noConversion"/>
  </si>
  <si>
    <t>윤재옥</t>
    <phoneticPr fontId="4" type="noConversion"/>
  </si>
  <si>
    <t>김희곤</t>
    <phoneticPr fontId="4" type="noConversion"/>
  </si>
  <si>
    <t>강민국</t>
    <phoneticPr fontId="4" type="noConversion"/>
  </si>
  <si>
    <t>박수영</t>
    <phoneticPr fontId="4" type="noConversion"/>
  </si>
  <si>
    <t>유의동</t>
    <phoneticPr fontId="4" type="noConversion"/>
  </si>
  <si>
    <t>윤두현</t>
    <phoneticPr fontId="4" type="noConversion"/>
  </si>
  <si>
    <t>윤주경</t>
    <phoneticPr fontId="4" type="noConversion"/>
  </si>
  <si>
    <t>윤창현</t>
    <phoneticPr fontId="4" type="noConversion"/>
  </si>
  <si>
    <t>권은희</t>
    <phoneticPr fontId="4" type="noConversion"/>
  </si>
  <si>
    <t>배진교</t>
    <phoneticPr fontId="4" type="noConversion"/>
  </si>
  <si>
    <t>의원명1</t>
    <phoneticPr fontId="4" type="noConversion"/>
  </si>
  <si>
    <t>의원명2</t>
    <phoneticPr fontId="4" type="noConversion"/>
  </si>
  <si>
    <t>의원명3</t>
    <phoneticPr fontId="4" type="noConversion"/>
  </si>
  <si>
    <t>여부</t>
    <phoneticPr fontId="4" type="noConversion"/>
  </si>
  <si>
    <t>O</t>
    <phoneticPr fontId="4" type="noConversion"/>
  </si>
  <si>
    <t>Total</t>
    <phoneticPr fontId="4" type="noConversion"/>
  </si>
  <si>
    <t>FIND_1</t>
    <phoneticPr fontId="4" type="noConversion"/>
  </si>
  <si>
    <t>FIND_2</t>
    <phoneticPr fontId="4" type="noConversion"/>
  </si>
  <si>
    <t>FIND_3</t>
    <phoneticPr fontId="4" type="noConversion"/>
  </si>
  <si>
    <t>의원명4</t>
    <phoneticPr fontId="4" type="noConversion"/>
  </si>
  <si>
    <t>FIND_4</t>
    <phoneticPr fontId="4" type="noConversion"/>
  </si>
  <si>
    <t>의원명5</t>
    <phoneticPr fontId="4" type="noConversion"/>
  </si>
  <si>
    <t>FIND_5</t>
    <phoneticPr fontId="4" type="noConversion"/>
  </si>
  <si>
    <t>정무위 여부(의원실 최대 5개까지 인식)</t>
    <phoneticPr fontId="4" type="noConversion"/>
  </si>
  <si>
    <t>부동산정책과 금융개혁</t>
  </si>
  <si>
    <t>김의겸 의원실, 더불어민주당 추미애 명예선대위원장, 한국토지정책학회</t>
  </si>
  <si>
    <t>국부포럼 창립총회 : 국가 미래 전략 수립을 위한 국회 상생협력 방안</t>
  </si>
  <si>
    <t>엄태영·강대식·권명호·김선교·김영배·김철민·박성민·배진교·서삼석·신정훈·양기대·하영재 의원실</t>
  </si>
  <si>
    <t>인재근 의원실, 오영훈 </t>
  </si>
  <si>
    <t>농지전수실태조사 특별법(가칭) 제정을 위한 국회 토론회</t>
  </si>
  <si>
    <t>김정호 의원실, 위성곤 의원실, 대통령직속 농어업·농어촌특별위원회</t>
  </si>
  <si>
    <t>민주시민을 위한 살아있는 현대사 교육, 어떻게 만들 것인가? : 한국사 교육 현안 긴급 토론회</t>
  </si>
  <si>
    <t>강득구 의원실, 강민정 의원실, 도종환 의원실, 박찬대 의원실, 윤영덕 의원실 등</t>
  </si>
  <si>
    <t>메디컬 헬스푸드의 제도적 육성 방향 : 초고령시대 고령친화식품 도입 필요성과 더불어</t>
  </si>
  <si>
    <t>전혜숙 의원실, 국회 지구촌보건복지포럼, (사)한국건강기능식품협회, (사)건강소비자연대</t>
  </si>
  <si>
    <t>문재인 정부 5년, 성과와 과제 ;문재인 정부 장 · 차관 초청 토론회</t>
  </si>
  <si>
    <t>도종환 의원실, 진선미 의원실, 이개호 의원실, 김영주 의원실</t>
  </si>
  <si>
    <t>인권정책기본법 제정의 필요성과 방향 대토론회</t>
  </si>
  <si>
    <t>김영배 의원실, 법무부</t>
  </si>
  <si>
    <t>한국 실용외교의 현상과 진단, 그리고 미래</t>
  </si>
  <si>
    <t>김한정 의원실, 강선우 의원실, 오기형 의원실, 이소영 의원실, 홍기원 의원실</t>
  </si>
  <si>
    <t>이상민 의원실, 서병수 의원실</t>
  </si>
  <si>
    <t>이용선 의원실, 남북교류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</si>
</sst>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444444"/>
      <name val="돋움"/>
      <family val="3"/>
      <charset val="129"/>
    </font>
    <font>
      <sz val="9"/>
      <color rgb="FF555555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5F8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thick">
        <color rgb="FFE0E0E0"/>
      </bottom>
      <diagonal/>
    </border>
    <border>
      <left style="medium">
        <color rgb="FFE0E0E0"/>
      </left>
      <right/>
      <top style="medium">
        <color rgb="FFE0E0E0"/>
      </top>
      <bottom style="thick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/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 style="medium">
        <color rgb="FFE0E0E0"/>
      </right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 style="thick">
        <color rgb="FF49586D"/>
      </top>
      <bottom style="thick">
        <color rgb="FFE0E0E0"/>
      </bottom>
      <diagonal/>
    </border>
    <border>
      <left style="medium">
        <color rgb="FFE0E0E0"/>
      </left>
      <right/>
      <top/>
      <bottom/>
      <diagonal/>
    </border>
    <border>
      <left/>
      <right style="medium">
        <color rgb="FFE0E0E0"/>
      </right>
      <top style="thick">
        <color rgb="FF49586D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thick">
        <color rgb="FF49586D"/>
      </top>
      <bottom style="medium">
        <color rgb="FFE0E0E0"/>
      </bottom>
      <diagonal/>
    </border>
    <border>
      <left style="medium">
        <color rgb="FFE0E0E0"/>
      </left>
      <right/>
      <top style="thick">
        <color rgb="FF49586D"/>
      </top>
      <bottom style="medium">
        <color rgb="FFE0E0E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Border="1" applyAlignment="1">
      <alignment horizontal="left" vertical="center"/>
    </xf>
    <xf numFmtId="2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1" applyBorder="1" applyAlignment="1">
      <alignment horizontal="left" vertical="center"/>
    </xf>
    <xf numFmtId="2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0" borderId="12" xfId="1" applyBorder="1" applyAlignment="1">
      <alignment horizontal="left" vertical="center"/>
    </xf>
    <xf numFmtId="22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26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5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29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24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23" Type="http://schemas.openxmlformats.org/officeDocument/2006/relationships/hyperlink" Target="https://www.assembly.go.kr/assm/memact/memevent/memEventUser/memEventUserList.do" TargetMode="External"/><Relationship Id="rId28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hyperlink" Target="https://www.assembly.go.kr/assm/memact/memevent/memEventUser/memEventUserList.do" TargetMode="External"/><Relationship Id="rId27" Type="http://schemas.openxmlformats.org/officeDocument/2006/relationships/hyperlink" Target="https://www.assembly.go.kr/assm/memact/memevent/memEventUser/memEventUserList.do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mbly.go.kr/assm/memact/memevent/memEventUser/memEventUserList.do" TargetMode="External"/><Relationship Id="rId13" Type="http://schemas.openxmlformats.org/officeDocument/2006/relationships/hyperlink" Target="https://www.assembly.go.kr/assm/memact/memevent/memEventUser/memEventUserList.do" TargetMode="External"/><Relationship Id="rId18" Type="http://schemas.openxmlformats.org/officeDocument/2006/relationships/hyperlink" Target="https://www.assembly.go.kr/assm/memact/memevent/memEventUser/memEventUserList.do" TargetMode="External"/><Relationship Id="rId3" Type="http://schemas.openxmlformats.org/officeDocument/2006/relationships/hyperlink" Target="https://www.assembly.go.kr/assm/memact/memevent/memEventUser/memEventUserList.do" TargetMode="External"/><Relationship Id="rId21" Type="http://schemas.openxmlformats.org/officeDocument/2006/relationships/hyperlink" Target="https://www.assembly.go.kr/assm/memact/memevent/memEventUser/memEventUserList.do" TargetMode="External"/><Relationship Id="rId7" Type="http://schemas.openxmlformats.org/officeDocument/2006/relationships/hyperlink" Target="https://www.assembly.go.kr/assm/memact/memevent/memEventUser/memEventUserList.do" TargetMode="External"/><Relationship Id="rId12" Type="http://schemas.openxmlformats.org/officeDocument/2006/relationships/hyperlink" Target="https://www.assembly.go.kr/assm/memact/memevent/memEventUser/memEventUserList.do" TargetMode="External"/><Relationship Id="rId17" Type="http://schemas.openxmlformats.org/officeDocument/2006/relationships/hyperlink" Target="https://www.assembly.go.kr/assm/memact/memevent/memEventUser/memEventUserList.do" TargetMode="External"/><Relationship Id="rId2" Type="http://schemas.openxmlformats.org/officeDocument/2006/relationships/hyperlink" Target="https://www.assembly.go.kr/assm/memact/memevent/memEventUser/memEventUserList.do" TargetMode="External"/><Relationship Id="rId16" Type="http://schemas.openxmlformats.org/officeDocument/2006/relationships/hyperlink" Target="https://www.assembly.go.kr/assm/memact/memevent/memEventUser/memEventUserList.do" TargetMode="External"/><Relationship Id="rId20" Type="http://schemas.openxmlformats.org/officeDocument/2006/relationships/hyperlink" Target="https://www.assembly.go.kr/assm/memact/memevent/memEventUser/memEventUserList.do" TargetMode="External"/><Relationship Id="rId1" Type="http://schemas.openxmlformats.org/officeDocument/2006/relationships/hyperlink" Target="https://www.assembly.go.kr/assm/memact/memevent/memEventUser/memEventUserList.do" TargetMode="External"/><Relationship Id="rId6" Type="http://schemas.openxmlformats.org/officeDocument/2006/relationships/hyperlink" Target="https://www.assembly.go.kr/assm/memact/memevent/memEventUser/memEventUserList.do" TargetMode="External"/><Relationship Id="rId11" Type="http://schemas.openxmlformats.org/officeDocument/2006/relationships/hyperlink" Target="https://www.assembly.go.kr/assm/memact/memevent/memEventUser/memEventUserList.do" TargetMode="External"/><Relationship Id="rId5" Type="http://schemas.openxmlformats.org/officeDocument/2006/relationships/hyperlink" Target="https://www.assembly.go.kr/assm/memact/memevent/memEventUser/memEventUserList.do" TargetMode="External"/><Relationship Id="rId15" Type="http://schemas.openxmlformats.org/officeDocument/2006/relationships/hyperlink" Target="https://www.assembly.go.kr/assm/memact/memevent/memEventUser/memEventUserList.do" TargetMode="External"/><Relationship Id="rId10" Type="http://schemas.openxmlformats.org/officeDocument/2006/relationships/hyperlink" Target="https://www.assembly.go.kr/assm/memact/memevent/memEventUser/memEventUserList.do" TargetMode="External"/><Relationship Id="rId19" Type="http://schemas.openxmlformats.org/officeDocument/2006/relationships/hyperlink" Target="https://www.assembly.go.kr/assm/memact/memevent/memEventUser/memEventUserList.do" TargetMode="External"/><Relationship Id="rId4" Type="http://schemas.openxmlformats.org/officeDocument/2006/relationships/hyperlink" Target="https://www.assembly.go.kr/assm/memact/memevent/memEventUser/memEventUserList.do" TargetMode="External"/><Relationship Id="rId9" Type="http://schemas.openxmlformats.org/officeDocument/2006/relationships/hyperlink" Target="https://www.assembly.go.kr/assm/memact/memevent/memEventUser/memEventUserList.do" TargetMode="External"/><Relationship Id="rId14" Type="http://schemas.openxmlformats.org/officeDocument/2006/relationships/hyperlink" Target="https://www.assembly.go.kr/assm/memact/memevent/memEventUser/memEventUserList.do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61DA-789C-4D20-A707-A49CDC028165}">
  <dimension ref="A1:O86"/>
  <sheetViews>
    <sheetView tabSelected="1" topLeftCell="A2" zoomScaleNormal="100" workbookViewId="0">
      <selection activeCell="D6" sqref="D6"/>
    </sheetView>
  </sheetViews>
  <sheetFormatPr defaultRowHeight="16.5" x14ac:dyDescent="0.3"/>
  <cols>
    <col min="2" max="2" width="83.5" bestFit="1" customWidth="1"/>
    <col min="3" max="3" width="15.625" bestFit="1" customWidth="1"/>
    <col min="4" max="4" width="70.625" bestFit="1" customWidth="1"/>
    <col min="5" max="5" width="8.5" hidden="1" customWidth="1"/>
    <col min="6" max="6" width="7.75" hidden="1" customWidth="1"/>
    <col min="7" max="7" width="8.5" hidden="1" customWidth="1"/>
    <col min="8" max="8" width="7.75" hidden="1" customWidth="1"/>
    <col min="9" max="9" width="8.5" hidden="1" customWidth="1"/>
    <col min="10" max="10" width="7.75" hidden="1" customWidth="1"/>
    <col min="11" max="11" width="8.5" hidden="1" customWidth="1"/>
    <col min="12" max="12" width="7.75" hidden="1" customWidth="1"/>
    <col min="13" max="13" width="8.5" hidden="1" customWidth="1"/>
    <col min="14" max="14" width="7.75" hidden="1" customWidth="1"/>
    <col min="15" max="15" width="38.625" customWidth="1"/>
  </cols>
  <sheetData>
    <row r="1" spans="1:15" ht="82.5" thickTop="1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5">
        <v>1</v>
      </c>
      <c r="B2" s="16" t="s">
        <v>44</v>
      </c>
      <c r="C2" s="17">
        <v>44540.375</v>
      </c>
      <c r="D2" s="18" t="s">
        <v>106</v>
      </c>
      <c r="E2" t="str">
        <f>IF((LEN(D2)-LEN(SUBSTITUTE(D2,"의원실","")))/LEN("의원실") &gt;= 1, IFERROR(MID(D2, FIND(" 의원실", D2)-3, 3), MID(D2, FIND(" 의원실", D2)-2, 3)), "NA")</f>
        <v>이용선</v>
      </c>
      <c r="F2">
        <f>FIND(" 의원실", D2)</f>
        <v>4</v>
      </c>
      <c r="G2" t="str">
        <f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>IF((LEN(D2)-LEN(SUBSTITUTE(D2,"의원실","")))/LEN("의원실") &gt;= 2, FIND(" 의원실", D2, FIND(" 의원실", D2)+4), "NA")</f>
        <v>NA</v>
      </c>
      <c r="I2" t="str">
        <f>IFERROR(MID(D2,J2-4, 3), "NA")</f>
        <v>NA</v>
      </c>
      <c r="J2" t="str">
        <f>IF((LEN(D2)-LEN(SUBSTITUTE(D2,"의원실","")))/LEN("의원실") &gt;= 3, FIND("의원실", D2, H2+3), "NA")</f>
        <v>NA</v>
      </c>
      <c r="K2" t="str">
        <f>IFERROR(MID(D2,L2-4, 3), "NA")</f>
        <v>NA</v>
      </c>
      <c r="L2" t="str">
        <f>IF((LEN(D2)-LEN(SUBSTITUTE(D2,"의원실","")))/LEN("의원실") &gt;= 4, FIND("의원실", D2, J2+3), "NA")</f>
        <v>NA</v>
      </c>
      <c r="M2" t="str">
        <f>IFERROR(MID(D2,N2-4, 3), "NA")</f>
        <v>NA</v>
      </c>
      <c r="N2" t="str">
        <f>IF((LEN(D2)-LEN(SUBSTITUTE(D2,"의원실","")))/LEN("의원실") &gt;= 5, FIND("의원실", D2, L2+3), "NA")</f>
        <v>NA</v>
      </c>
      <c r="O2" s="4" t="str">
        <f>_xlfn.IFNA(IFERROR(IFERROR(IFERROR(IFERROR(VLOOKUP(E2, '정무위 리스트'!$E$2:$F$25, 2, 0), VLOOKUP(G2, '정무위 리스트'!$E$2:$F$25, 2, 0)), VLOOKUP(I2, '정무위 리스트'!$E$2:$F$25, 2, 0)), VLOOKUP(K2, '정무위 리스트'!$E$2:$F$25, 2, 0)), VLOOKUP(M2, '정무위 리스트'!$E$2:$F$25, 2, 0)), "X")</f>
        <v>X</v>
      </c>
    </row>
    <row r="3" spans="1:15" ht="17.25" thickBot="1" x14ac:dyDescent="0.35">
      <c r="A3" s="1">
        <v>2</v>
      </c>
      <c r="B3" s="2" t="s">
        <v>42</v>
      </c>
      <c r="C3" s="3">
        <v>44540.4375</v>
      </c>
      <c r="D3" s="4" t="s">
        <v>105</v>
      </c>
      <c r="E3" t="str">
        <f>IF((LEN(D3)-LEN(SUBSTITUTE(D3,"의원실","")))/LEN("의원실") &gt;= 1, IFERROR(MID(D3, FIND(" 의원실", D3)-3, 3), MID(D3, FIND(" 의원실", D3)-2, 3)), "NA")</f>
        <v>이상민</v>
      </c>
      <c r="F3">
        <f>FIND(" 의원실", D3)</f>
        <v>4</v>
      </c>
      <c r="G3" t="str">
        <f>IF((LEN(D3)-LEN(SUBSTITUTE(D3,"의원실","")))/LEN("의원실") &gt;= 2, IFERROR(MID(D3, FIND(" 의원실", D3, FIND(" 의원실", D3)+4)-3, 3), MID(D3, FIND(" 의원실", D3, FIND(" 의원실", D3)+4)-3, 3)), "NA")</f>
        <v>서병수</v>
      </c>
      <c r="H3">
        <f>IF((LEN(D3)-LEN(SUBSTITUTE(D3,"의원실","")))/LEN("의원실") &gt;= 2, FIND(" 의원실", D3, FIND(" 의원실", D3)+4), "NA")</f>
        <v>13</v>
      </c>
      <c r="I3" t="str">
        <f>IFERROR(MID(D3,J3-4, 3), "NA")</f>
        <v>NA</v>
      </c>
      <c r="J3" t="str">
        <f>IF((LEN(D3)-LEN(SUBSTITUTE(D3,"의원실","")))/LEN("의원실") &gt;= 3, FIND("의원실", D3, H3+3), "NA")</f>
        <v>NA</v>
      </c>
      <c r="K3" t="str">
        <f>IFERROR(MID(D3,L3-4, 3), "NA")</f>
        <v>NA</v>
      </c>
      <c r="L3" t="str">
        <f>IF((LEN(D3)-LEN(SUBSTITUTE(D3,"의원실","")))/LEN("의원실") &gt;= 4, FIND("의원실", D3, J3+3), "NA")</f>
        <v>NA</v>
      </c>
      <c r="M3" t="str">
        <f>IFERROR(MID(D3,N3-4, 3), "NA")</f>
        <v>NA</v>
      </c>
      <c r="N3" t="str">
        <f>IF((LEN(D3)-LEN(SUBSTITUTE(D3,"의원실","")))/LEN("의원실") &gt;= 5, FIND("의원실", D3, L3+3), "NA")</f>
        <v>NA</v>
      </c>
      <c r="O3" s="4" t="str">
        <f>_xlfn.IFNA(IFERROR(IFERROR(IFERROR(IFERROR(VLOOKUP(E3, '정무위 리스트'!$E$2:$F$25, 2, 0), VLOOKUP(G3, '정무위 리스트'!$E$2:$F$25, 2, 0)), VLOOKUP(I3, '정무위 리스트'!$E$2:$F$25, 2, 0)), VLOOKUP(K3, '정무위 리스트'!$E$2:$F$25, 2, 0)), VLOOKUP(M3, '정무위 리스트'!$E$2:$F$25, 2, 0)), "X")</f>
        <v>X</v>
      </c>
    </row>
    <row r="4" spans="1:15" ht="17.25" thickBot="1" x14ac:dyDescent="0.35">
      <c r="A4" s="1">
        <v>3</v>
      </c>
      <c r="B4" s="2" t="s">
        <v>40</v>
      </c>
      <c r="C4" s="3">
        <v>44540.583333333336</v>
      </c>
      <c r="D4" s="4" t="s">
        <v>41</v>
      </c>
      <c r="E4" t="str">
        <f>IF((LEN(D4)-LEN(SUBSTITUTE(D4,"의원실","")))/LEN("의원실") &gt;= 1, IFERROR(MID(D4, FIND(" 의원실", D4)-3, 3), MID(D4, FIND(" 의원실", D4)-2, 3)), "NA")</f>
        <v>용혜인</v>
      </c>
      <c r="F4">
        <f>FIND(" 의원실", D4)</f>
        <v>4</v>
      </c>
      <c r="G4" t="str">
        <f>IF((LEN(D4)-LEN(SUBSTITUTE(D4,"의원실","")))/LEN("의원실") &gt;= 2, IFERROR(MID(D4, FIND(" 의원실", D4, FIND(" 의원실", D4)+4)-3, 3), MID(D4, FIND(" 의원실", D4, FIND(" 의원실", D4)+4)-3, 3)), "NA")</f>
        <v>NA</v>
      </c>
      <c r="H4" t="str">
        <f>IF((LEN(D4)-LEN(SUBSTITUTE(D4,"의원실","")))/LEN("의원실") &gt;= 2, FIND(" 의원실", D4, FIND(" 의원실", D4)+4), "NA")</f>
        <v>NA</v>
      </c>
      <c r="I4" t="str">
        <f>IFERROR(MID(D4,J4-4, 3), "NA")</f>
        <v>NA</v>
      </c>
      <c r="J4" t="str">
        <f>IF((LEN(D4)-LEN(SUBSTITUTE(D4,"의원실","")))/LEN("의원실") &gt;= 3, FIND("의원실", D4, H4+3), "NA")</f>
        <v>NA</v>
      </c>
      <c r="K4" t="str">
        <f>IFERROR(MID(D4,L4-4, 3), "NA")</f>
        <v>NA</v>
      </c>
      <c r="L4" t="str">
        <f>IF((LEN(D4)-LEN(SUBSTITUTE(D4,"의원실","")))/LEN("의원실") &gt;= 4, FIND("의원실", D4, J4+3), "NA")</f>
        <v>NA</v>
      </c>
      <c r="M4" t="str">
        <f>IFERROR(MID(D4,N4-4, 3), "NA")</f>
        <v>NA</v>
      </c>
      <c r="N4" t="str">
        <f>IF((LEN(D4)-LEN(SUBSTITUTE(D4,"의원실","")))/LEN("의원실") &gt;= 5, FIND("의원실", D4, L4+3), "NA")</f>
        <v>NA</v>
      </c>
      <c r="O4" s="4" t="str">
        <f>_xlfn.IFNA(IFERROR(IFERROR(IFERROR(IFERROR(VLOOKUP(E4, '정무위 리스트'!$E$2:$F$25, 2, 0), VLOOKUP(G4, '정무위 리스트'!$E$2:$F$25, 2, 0)), VLOOKUP(I4, '정무위 리스트'!$E$2:$F$25, 2, 0)), VLOOKUP(K4, '정무위 리스트'!$E$2:$F$25, 2, 0)), VLOOKUP(M4, '정무위 리스트'!$E$2:$F$25, 2, 0)), "X")</f>
        <v>X</v>
      </c>
    </row>
    <row r="5" spans="1:15" ht="17.25" thickBot="1" x14ac:dyDescent="0.35">
      <c r="A5" s="1">
        <v>4</v>
      </c>
      <c r="B5" s="2" t="s">
        <v>38</v>
      </c>
      <c r="C5" s="3">
        <v>44540.583333333336</v>
      </c>
      <c r="D5" s="4" t="s">
        <v>39</v>
      </c>
      <c r="E5" t="str">
        <f>IF((LEN(D5)-LEN(SUBSTITUTE(D5,"의원실","")))/LEN("의원실") &gt;= 1, IFERROR(MID(D5, FIND(" 의원실", D5)-3, 3), MID(D5, FIND(" 의원실", D5)-2, 3)), "NA")</f>
        <v>강민정</v>
      </c>
      <c r="F5">
        <f>FIND(" 의원실", D5)</f>
        <v>4</v>
      </c>
      <c r="G5" t="str">
        <f>IF((LEN(D5)-LEN(SUBSTITUTE(D5,"의원실","")))/LEN("의원실") &gt;= 2, IFERROR(MID(D5, FIND(" 의원실", D5, FIND(" 의원실", D5)+4)-3, 3), MID(D5, FIND(" 의원실", D5, FIND(" 의원실", D5)+4)-3, 3)), "NA")</f>
        <v>NA</v>
      </c>
      <c r="H5" t="str">
        <f>IF((LEN(D5)-LEN(SUBSTITUTE(D5,"의원실","")))/LEN("의원실") &gt;= 2, FIND(" 의원실", D5, FIND(" 의원실", D5)+4), "NA")</f>
        <v>NA</v>
      </c>
      <c r="I5" t="str">
        <f>IFERROR(MID(D5,J5-4, 3), "NA")</f>
        <v>NA</v>
      </c>
      <c r="J5" t="str">
        <f>IF((LEN(D5)-LEN(SUBSTITUTE(D5,"의원실","")))/LEN("의원실") &gt;= 3, FIND("의원실", D5, H5+3), "NA")</f>
        <v>NA</v>
      </c>
      <c r="K5" t="str">
        <f>IFERROR(MID(D5,L5-4, 3), "NA")</f>
        <v>NA</v>
      </c>
      <c r="L5" t="str">
        <f>IF((LEN(D5)-LEN(SUBSTITUTE(D5,"의원실","")))/LEN("의원실") &gt;= 4, FIND("의원실", D5, J5+3), "NA")</f>
        <v>NA</v>
      </c>
      <c r="M5" t="str">
        <f>IFERROR(MID(D5,N5-4, 3), "NA")</f>
        <v>NA</v>
      </c>
      <c r="N5" t="str">
        <f>IF((LEN(D5)-LEN(SUBSTITUTE(D5,"의원실","")))/LEN("의원실") &gt;= 5, FIND("의원실", D5, L5+3), "NA")</f>
        <v>NA</v>
      </c>
      <c r="O5" s="4" t="str">
        <f>_xlfn.IFNA(IFERROR(IFERROR(IFERROR(IFERROR(VLOOKUP(E5, '정무위 리스트'!$E$2:$F$25, 2, 0), VLOOKUP(G5, '정무위 리스트'!$E$2:$F$25, 2, 0)), VLOOKUP(I5, '정무위 리스트'!$E$2:$F$25, 2, 0)), VLOOKUP(K5, '정무위 리스트'!$E$2:$F$25, 2, 0)), VLOOKUP(M5, '정무위 리스트'!$E$2:$F$25, 2, 0)), "X")</f>
        <v>X</v>
      </c>
    </row>
    <row r="6" spans="1:15" ht="17.25" thickBot="1" x14ac:dyDescent="0.35">
      <c r="A6" s="1">
        <v>5</v>
      </c>
      <c r="B6" s="2" t="s">
        <v>103</v>
      </c>
      <c r="C6" s="3">
        <v>44543.375</v>
      </c>
      <c r="D6" s="4" t="s">
        <v>104</v>
      </c>
      <c r="E6" t="str">
        <f>IF((LEN(D6)-LEN(SUBSTITUTE(D6,"의원실","")))/LEN("의원실") &gt;= 1, IFERROR(MID(D6, FIND(" 의원실", D6)-3, 3), MID(D6, FIND(" 의원실", D6)-2, 3)), "NA")</f>
        <v>김한정</v>
      </c>
      <c r="F6">
        <f>FIND(" 의원실", D6)</f>
        <v>4</v>
      </c>
      <c r="G6" t="str">
        <f>IF((LEN(D6)-LEN(SUBSTITUTE(D6,"의원실","")))/LEN("의원실") &gt;= 2, IFERROR(MID(D6, FIND(" 의원실", D6, FIND(" 의원실", D6)+4)-3, 3), MID(D6, FIND(" 의원실", D6, FIND(" 의원실", D6)+4)-3, 3)), "NA")</f>
        <v>강선우</v>
      </c>
      <c r="H6">
        <f>IF((LEN(D6)-LEN(SUBSTITUTE(D6,"의원실","")))/LEN("의원실") &gt;= 2, FIND(" 의원실", D6, FIND(" 의원실", D6)+4), "NA")</f>
        <v>13</v>
      </c>
      <c r="I6" t="str">
        <f>IFERROR(MID(D6,J6-4, 3), "NA")</f>
        <v>오기형</v>
      </c>
      <c r="J6">
        <f>IF((LEN(D6)-LEN(SUBSTITUTE(D6,"의원실","")))/LEN("의원실") &gt;= 3, FIND("의원실", D6, H6+3), "NA")</f>
        <v>23</v>
      </c>
      <c r="K6" t="str">
        <f>IFERROR(MID(D6,L6-4, 3), "NA")</f>
        <v>이소영</v>
      </c>
      <c r="L6">
        <f>IF((LEN(D6)-LEN(SUBSTITUTE(D6,"의원실","")))/LEN("의원실") &gt;= 4, FIND("의원실", D6, J6+3), "NA")</f>
        <v>32</v>
      </c>
      <c r="M6" t="str">
        <f>IFERROR(MID(D6,N6-4, 3), "NA")</f>
        <v>홍기원</v>
      </c>
      <c r="N6">
        <f>IF((LEN(D6)-LEN(SUBSTITUTE(D6,"의원실","")))/LEN("의원실") &gt;= 5, FIND("의원실", D6, L6+3), "NA")</f>
        <v>41</v>
      </c>
      <c r="O6" s="4" t="str">
        <f>_xlfn.IFNA(IFERROR(IFERROR(IFERROR(IFERROR(VLOOKUP(E6, '정무위 리스트'!$E$2:$F$25, 2, 0), VLOOKUP(G6, '정무위 리스트'!$E$2:$F$25, 2, 0)), VLOOKUP(I6, '정무위 리스트'!$E$2:$F$25, 2, 0)), VLOOKUP(K6, '정무위 리스트'!$E$2:$F$25, 2, 0)), VLOOKUP(M6, '정무위 리스트'!$E$2:$F$25, 2, 0)), "X")</f>
        <v>O</v>
      </c>
    </row>
    <row r="7" spans="1:15" ht="17.25" thickBot="1" x14ac:dyDescent="0.35">
      <c r="A7" s="1">
        <v>6</v>
      </c>
      <c r="B7" s="2" t="s">
        <v>36</v>
      </c>
      <c r="C7" s="3">
        <v>44543.395833333336</v>
      </c>
      <c r="D7" s="4" t="s">
        <v>37</v>
      </c>
      <c r="E7" t="str">
        <f>IF((LEN(D7)-LEN(SUBSTITUTE(D7,"의원실","")))/LEN("의원실") &gt;= 1, IFERROR(MID(D7, FIND(" 의원실", D7)-3, 3), MID(D7, FIND(" 의원실", D7)-2, 3)), "NA")</f>
        <v>이태규</v>
      </c>
      <c r="F7">
        <f>FIND(" 의원실", D7)</f>
        <v>4</v>
      </c>
      <c r="G7" t="str">
        <f>IF((LEN(D7)-LEN(SUBSTITUTE(D7,"의원실","")))/LEN("의원실") &gt;= 2, IFERROR(MID(D7, FIND(" 의원실", D7, FIND(" 의원실", D7)+4)-3, 3), MID(D7, FIND(" 의원실", D7, FIND(" 의원실", D7)+4)-3, 3)), "NA")</f>
        <v>NA</v>
      </c>
      <c r="H7" t="str">
        <f>IF((LEN(D7)-LEN(SUBSTITUTE(D7,"의원실","")))/LEN("의원실") &gt;= 2, FIND(" 의원실", D7, FIND(" 의원실", D7)+4), "NA")</f>
        <v>NA</v>
      </c>
      <c r="I7" t="str">
        <f>IFERROR(MID(D7,J7-4, 3), "NA")</f>
        <v>NA</v>
      </c>
      <c r="J7" t="str">
        <f>IF((LEN(D7)-LEN(SUBSTITUTE(D7,"의원실","")))/LEN("의원실") &gt;= 3, FIND("의원실", D7, H7+3), "NA")</f>
        <v>NA</v>
      </c>
      <c r="K7" t="str">
        <f>IFERROR(MID(D7,L7-4, 3), "NA")</f>
        <v>NA</v>
      </c>
      <c r="L7" t="str">
        <f>IF((LEN(D7)-LEN(SUBSTITUTE(D7,"의원실","")))/LEN("의원실") &gt;= 4, FIND("의원실", D7, J7+3), "NA")</f>
        <v>NA</v>
      </c>
      <c r="M7" t="str">
        <f>IFERROR(MID(D7,N7-4, 3), "NA")</f>
        <v>NA</v>
      </c>
      <c r="N7" t="str">
        <f>IF((LEN(D7)-LEN(SUBSTITUTE(D7,"의원실","")))/LEN("의원실") &gt;= 5, FIND("의원실", D7, L7+3), "NA")</f>
        <v>NA</v>
      </c>
      <c r="O7" s="4" t="str">
        <f>_xlfn.IFNA(IFERROR(IFERROR(IFERROR(IFERROR(VLOOKUP(E7, '정무위 리스트'!$E$2:$F$25, 2, 0), VLOOKUP(G7, '정무위 리스트'!$E$2:$F$25, 2, 0)), VLOOKUP(I7, '정무위 리스트'!$E$2:$F$25, 2, 0)), VLOOKUP(K7, '정무위 리스트'!$E$2:$F$25, 2, 0)), VLOOKUP(M7, '정무위 리스트'!$E$2:$F$25, 2, 0)), "X")</f>
        <v>X</v>
      </c>
    </row>
    <row r="8" spans="1:15" ht="17.25" thickBot="1" x14ac:dyDescent="0.35">
      <c r="A8" s="1">
        <v>7</v>
      </c>
      <c r="B8" s="2" t="s">
        <v>34</v>
      </c>
      <c r="C8" s="3">
        <v>44543.416666666664</v>
      </c>
      <c r="D8" s="4" t="s">
        <v>35</v>
      </c>
      <c r="E8" t="str">
        <f>IF((LEN(D8)-LEN(SUBSTITUTE(D8,"의원실","")))/LEN("의원실") &gt;= 1, IFERROR(MID(D8, FIND(" 의원실", D8)-3, 3), MID(D8, FIND(" 의원실", D8)-2, 3)), "NA")</f>
        <v>이해식</v>
      </c>
      <c r="F8">
        <f>FIND(" 의원실", D8)</f>
        <v>4</v>
      </c>
      <c r="G8" t="str">
        <f>IF((LEN(D8)-LEN(SUBSTITUTE(D8,"의원실","")))/LEN("의원실") &gt;= 2, IFERROR(MID(D8, FIND(" 의원실", D8, FIND(" 의원실", D8)+4)-3, 3), MID(D8, FIND(" 의원실", D8, FIND(" 의원실", D8)+4)-3, 3)), "NA")</f>
        <v>NA</v>
      </c>
      <c r="H8" t="str">
        <f>IF((LEN(D8)-LEN(SUBSTITUTE(D8,"의원실","")))/LEN("의원실") &gt;= 2, FIND(" 의원실", D8, FIND(" 의원실", D8)+4), "NA")</f>
        <v>NA</v>
      </c>
      <c r="I8" t="str">
        <f>IFERROR(MID(D8,J8-4, 3), "NA")</f>
        <v>NA</v>
      </c>
      <c r="J8" t="str">
        <f>IF((LEN(D8)-LEN(SUBSTITUTE(D8,"의원실","")))/LEN("의원실") &gt;= 3, FIND("의원실", D8, H8+3), "NA")</f>
        <v>NA</v>
      </c>
      <c r="K8" t="str">
        <f>IFERROR(MID(D8,L8-4, 3), "NA")</f>
        <v>NA</v>
      </c>
      <c r="L8" t="str">
        <f>IF((LEN(D8)-LEN(SUBSTITUTE(D8,"의원실","")))/LEN("의원실") &gt;= 4, FIND("의원실", D8, J8+3), "NA")</f>
        <v>NA</v>
      </c>
      <c r="M8" t="str">
        <f>IFERROR(MID(D8,N8-4, 3), "NA")</f>
        <v>NA</v>
      </c>
      <c r="N8" t="str">
        <f>IF((LEN(D8)-LEN(SUBSTITUTE(D8,"의원실","")))/LEN("의원실") &gt;= 5, FIND("의원실", D8, L8+3), "NA")</f>
        <v>NA</v>
      </c>
      <c r="O8" s="4" t="str">
        <f>_xlfn.IFNA(IFERROR(IFERROR(IFERROR(IFERROR(VLOOKUP(E8, '정무위 리스트'!$E$2:$F$25, 2, 0), VLOOKUP(G8, '정무위 리스트'!$E$2:$F$25, 2, 0)), VLOOKUP(I8, '정무위 리스트'!$E$2:$F$25, 2, 0)), VLOOKUP(K8, '정무위 리스트'!$E$2:$F$25, 2, 0)), VLOOKUP(M8, '정무위 리스트'!$E$2:$F$25, 2, 0)), "X")</f>
        <v>X</v>
      </c>
    </row>
    <row r="9" spans="1:15" ht="17.25" thickBot="1" x14ac:dyDescent="0.35">
      <c r="A9" s="1">
        <v>8</v>
      </c>
      <c r="B9" s="2" t="s">
        <v>30</v>
      </c>
      <c r="C9" s="3">
        <v>44543.583333333336</v>
      </c>
      <c r="D9" s="4" t="s">
        <v>31</v>
      </c>
      <c r="E9" t="str">
        <f>IF((LEN(D9)-LEN(SUBSTITUTE(D9,"의원실","")))/LEN("의원실") &gt;= 1, IFERROR(MID(D9, FIND(" 의원실", D9)-3, 3), MID(D9, FIND(" 의원실", D9)-2, 3)), "NA")</f>
        <v>이원욱</v>
      </c>
      <c r="F9">
        <f>FIND(" 의원실", D9)</f>
        <v>4</v>
      </c>
      <c r="G9" t="str">
        <f>IF((LEN(D9)-LEN(SUBSTITUTE(D9,"의원실","")))/LEN("의원실") &gt;= 2, IFERROR(MID(D9, FIND(" 의원실", D9, FIND(" 의원실", D9)+4)-3, 3), MID(D9, FIND(" 의원실", D9, FIND(" 의원실", D9)+4)-3, 3)), "NA")</f>
        <v>김주영</v>
      </c>
      <c r="H9">
        <f>IF((LEN(D9)-LEN(SUBSTITUTE(D9,"의원실","")))/LEN("의원실") &gt;= 2, FIND(" 의원실", D9, FIND(" 의원실", D9)+4), "NA")</f>
        <v>13</v>
      </c>
      <c r="I9" t="str">
        <f>IFERROR(MID(D9,J9-4, 3), "NA")</f>
        <v>이원영</v>
      </c>
      <c r="J9">
        <f>IF((LEN(D9)-LEN(SUBSTITUTE(D9,"의원실","")))/LEN("의원실") &gt;= 3, FIND("의원실", D9, H9+3), "NA")</f>
        <v>24</v>
      </c>
      <c r="K9" t="str">
        <f>IFERROR(MID(D9,L9-4, 3), "NA")</f>
        <v>NA</v>
      </c>
      <c r="L9" t="str">
        <f>IF((LEN(D9)-LEN(SUBSTITUTE(D9,"의원실","")))/LEN("의원실") &gt;= 4, FIND("의원실", D9, J9+3), "NA")</f>
        <v>NA</v>
      </c>
      <c r="M9" t="str">
        <f>IFERROR(MID(D9,N9-4, 3), "NA")</f>
        <v>NA</v>
      </c>
      <c r="N9" t="str">
        <f>IF((LEN(D9)-LEN(SUBSTITUTE(D9,"의원실","")))/LEN("의원실") &gt;= 5, FIND("의원실", D9, L9+3), "NA")</f>
        <v>NA</v>
      </c>
      <c r="O9" s="4" t="str">
        <f>_xlfn.IFNA(IFERROR(IFERROR(IFERROR(IFERROR(VLOOKUP(E9, '정무위 리스트'!$E$2:$F$25, 2, 0), VLOOKUP(G9, '정무위 리스트'!$E$2:$F$25, 2, 0)), VLOOKUP(I9, '정무위 리스트'!$E$2:$F$25, 2, 0)), VLOOKUP(K9, '정무위 리스트'!$E$2:$F$25, 2, 0)), VLOOKUP(M9, '정무위 리스트'!$E$2:$F$25, 2, 0)), "X")</f>
        <v>X</v>
      </c>
    </row>
    <row r="10" spans="1:15" ht="17.25" thickBot="1" x14ac:dyDescent="0.35">
      <c r="A10" s="1">
        <v>9</v>
      </c>
      <c r="B10" s="2" t="s">
        <v>32</v>
      </c>
      <c r="C10" s="3">
        <v>44543.583333333336</v>
      </c>
      <c r="D10" s="4" t="s">
        <v>33</v>
      </c>
      <c r="E10" t="str">
        <f>IF((LEN(D10)-LEN(SUBSTITUTE(D10,"의원실","")))/LEN("의원실") &gt;= 1, IFERROR(MID(D10, FIND(" 의원실", D10)-3, 3), MID(D10, FIND(" 의원실", D10)-2, 3)), "NA")</f>
        <v>신정훈</v>
      </c>
      <c r="F10">
        <f>FIND(" 의원실", D10)</f>
        <v>4</v>
      </c>
      <c r="G10" t="str">
        <f>IF((LEN(D10)-LEN(SUBSTITUTE(D10,"의원실","")))/LEN("의원실") &gt;= 2, IFERROR(MID(D10, FIND(" 의원실", D10, FIND(" 의원실", D10)+4)-3, 3), MID(D10, FIND(" 의원실", D10, FIND(" 의원실", D10)+4)-3, 3)), "NA")</f>
        <v>구자근</v>
      </c>
      <c r="H10">
        <f>IF((LEN(D10)-LEN(SUBSTITUTE(D10,"의원실","")))/LEN("의원실") &gt;= 2, FIND(" 의원실", D10, FIND(" 의원실", D10)+4), "NA")</f>
        <v>13</v>
      </c>
      <c r="I10" t="str">
        <f>IFERROR(MID(D10,J10-4, 3), "NA")</f>
        <v>NA</v>
      </c>
      <c r="J10" t="str">
        <f>IF((LEN(D10)-LEN(SUBSTITUTE(D10,"의원실","")))/LEN("의원실") &gt;= 3, FIND("의원실", D10, H10+3), "NA")</f>
        <v>NA</v>
      </c>
      <c r="K10" t="str">
        <f>IFERROR(MID(D10,L10-4, 3), "NA")</f>
        <v>NA</v>
      </c>
      <c r="L10" t="str">
        <f>IF((LEN(D10)-LEN(SUBSTITUTE(D10,"의원실","")))/LEN("의원실") &gt;= 4, FIND("의원실", D10, J10+3), "NA")</f>
        <v>NA</v>
      </c>
      <c r="M10" t="str">
        <f>IFERROR(MID(D10,N10-4, 3), "NA")</f>
        <v>NA</v>
      </c>
      <c r="N10" t="str">
        <f>IF((LEN(D10)-LEN(SUBSTITUTE(D10,"의원실","")))/LEN("의원실") &gt;= 5, FIND("의원실", D10, L10+3), "NA")</f>
        <v>NA</v>
      </c>
      <c r="O10" s="4" t="str">
        <f>_xlfn.IFNA(IFERROR(IFERROR(IFERROR(IFERROR(VLOOKUP(E10, '정무위 리스트'!$E$2:$F$25, 2, 0), VLOOKUP(G10, '정무위 리스트'!$E$2:$F$25, 2, 0)), VLOOKUP(I10, '정무위 리스트'!$E$2:$F$25, 2, 0)), VLOOKUP(K10, '정무위 리스트'!$E$2:$F$25, 2, 0)), VLOOKUP(M10, '정무위 리스트'!$E$2:$F$25, 2, 0)), "X")</f>
        <v>X</v>
      </c>
    </row>
    <row r="11" spans="1:15" ht="17.25" thickBot="1" x14ac:dyDescent="0.35">
      <c r="A11" s="8">
        <v>10</v>
      </c>
      <c r="B11" s="9" t="s">
        <v>101</v>
      </c>
      <c r="C11" s="10">
        <v>44543.583333333336</v>
      </c>
      <c r="D11" s="11" t="s">
        <v>102</v>
      </c>
      <c r="E11" t="str">
        <f>IF((LEN(D11)-LEN(SUBSTITUTE(D11,"의원실","")))/LEN("의원실") &gt;= 1, IFERROR(MID(D11, FIND(" 의원실", D11)-3, 3), MID(D11, FIND(" 의원실", D11)-2, 3)), "NA")</f>
        <v>김영배</v>
      </c>
      <c r="F11">
        <f>FIND(" 의원실", D11)</f>
        <v>4</v>
      </c>
      <c r="G11" t="str">
        <f>IF((LEN(D11)-LEN(SUBSTITUTE(D11,"의원실","")))/LEN("의원실") &gt;= 2, IFERROR(MID(D11, FIND(" 의원실", D11, FIND(" 의원실", D11)+4)-3, 3), MID(D11, FIND(" 의원실", D11, FIND(" 의원실", D11)+4)-3, 3)), "NA")</f>
        <v>NA</v>
      </c>
      <c r="H11" t="str">
        <f>IF((LEN(D11)-LEN(SUBSTITUTE(D11,"의원실","")))/LEN("의원실") &gt;= 2, FIND(" 의원실", D11, FIND(" 의원실", D11)+4), "NA")</f>
        <v>NA</v>
      </c>
      <c r="I11" t="str">
        <f>IFERROR(MID(D11,J11-4, 3), "NA")</f>
        <v>NA</v>
      </c>
      <c r="J11" t="str">
        <f>IF((LEN(D11)-LEN(SUBSTITUTE(D11,"의원실","")))/LEN("의원실") &gt;= 3, FIND("의원실", D11, H11+3), "NA")</f>
        <v>NA</v>
      </c>
      <c r="K11" t="str">
        <f>IFERROR(MID(D11,L11-4, 3), "NA")</f>
        <v>NA</v>
      </c>
      <c r="L11" t="str">
        <f>IF((LEN(D11)-LEN(SUBSTITUTE(D11,"의원실","")))/LEN("의원실") &gt;= 4, FIND("의원실", D11, J11+3), "NA")</f>
        <v>NA</v>
      </c>
      <c r="M11" t="str">
        <f>IFERROR(MID(D11,N11-4, 3), "NA")</f>
        <v>NA</v>
      </c>
      <c r="N11" t="str">
        <f>IF((LEN(D11)-LEN(SUBSTITUTE(D11,"의원실","")))/LEN("의원실") &gt;= 5, FIND("의원실", D11, L11+3), "NA")</f>
        <v>NA</v>
      </c>
      <c r="O11" s="4" t="str">
        <f>_xlfn.IFNA(IFERROR(IFERROR(IFERROR(IFERROR(VLOOKUP(E11, '정무위 리스트'!$E$2:$F$25, 2, 0), VLOOKUP(G11, '정무위 리스트'!$E$2:$F$25, 2, 0)), VLOOKUP(I11, '정무위 리스트'!$E$2:$F$25, 2, 0)), VLOOKUP(K11, '정무위 리스트'!$E$2:$F$25, 2, 0)), VLOOKUP(M11, '정무위 리스트'!$E$2:$F$25, 2, 0)), "X")</f>
        <v>X</v>
      </c>
    </row>
    <row r="12" spans="1:15" ht="18" thickTop="1" thickBot="1" x14ac:dyDescent="0.35">
      <c r="A12" s="15">
        <v>11</v>
      </c>
      <c r="B12" s="16" t="s">
        <v>28</v>
      </c>
      <c r="C12" s="17">
        <v>44543.625</v>
      </c>
      <c r="D12" s="18" t="s">
        <v>29</v>
      </c>
      <c r="E12" t="str">
        <f>IF((LEN(D12)-LEN(SUBSTITUTE(D12,"의원실","")))/LEN("의원실") &gt;= 1, IFERROR(MID(D12, FIND(" 의원실", D12)-3, 3), MID(D12, FIND(" 의원실", D12)-2, 3)), "NA")</f>
        <v>허종식</v>
      </c>
      <c r="F12">
        <f>FIND(" 의원실", D12)</f>
        <v>4</v>
      </c>
      <c r="G12" t="str">
        <f>IF((LEN(D12)-LEN(SUBSTITUTE(D12,"의원실","")))/LEN("의원실") &gt;= 2, IFERROR(MID(D12, FIND(" 의원실", D12, FIND(" 의원실", D12)+4)-3, 3), MID(D12, FIND(" 의원실", D12, FIND(" 의원실", D12)+4)-3, 3)), "NA")</f>
        <v>김미애</v>
      </c>
      <c r="H12">
        <f>IF((LEN(D12)-LEN(SUBSTITUTE(D12,"의원실","")))/LEN("의원실") &gt;= 2, FIND(" 의원실", D12, FIND(" 의원실", D12)+4), "NA")</f>
        <v>13</v>
      </c>
      <c r="I12" t="str">
        <f>IFERROR(MID(D12,J12-4, 3), "NA")</f>
        <v>최연숙</v>
      </c>
      <c r="J12">
        <f>IF((LEN(D12)-LEN(SUBSTITUTE(D12,"의원실","")))/LEN("의원실") &gt;= 3, FIND("의원실", D12, H12+3), "NA")</f>
        <v>23</v>
      </c>
      <c r="K12" t="str">
        <f>IFERROR(MID(D12,L12-4, 3), "NA")</f>
        <v>NA</v>
      </c>
      <c r="L12" t="str">
        <f>IF((LEN(D12)-LEN(SUBSTITUTE(D12,"의원실","")))/LEN("의원실") &gt;= 4, FIND("의원실", D12, J12+3), "NA")</f>
        <v>NA</v>
      </c>
      <c r="M12" t="str">
        <f>IFERROR(MID(D12,N12-4, 3), "NA")</f>
        <v>NA</v>
      </c>
      <c r="N12" t="str">
        <f>IF((LEN(D12)-LEN(SUBSTITUTE(D12,"의원실","")))/LEN("의원실") &gt;= 5, FIND("의원실", D12, L12+3), "NA")</f>
        <v>NA</v>
      </c>
      <c r="O12" s="4" t="str">
        <f>_xlfn.IFNA(IFERROR(IFERROR(IFERROR(IFERROR(VLOOKUP(E12, '정무위 리스트'!$E$2:$F$25, 2, 0), VLOOKUP(G12, '정무위 리스트'!$E$2:$F$25, 2, 0)), VLOOKUP(I12, '정무위 리스트'!$E$2:$F$25, 2, 0)), VLOOKUP(K12, '정무위 리스트'!$E$2:$F$25, 2, 0)), VLOOKUP(M12, '정무위 리스트'!$E$2:$F$25, 2, 0)), "X")</f>
        <v>X</v>
      </c>
    </row>
    <row r="13" spans="1:15" ht="17.25" thickBot="1" x14ac:dyDescent="0.35">
      <c r="A13" s="1">
        <v>12</v>
      </c>
      <c r="B13" s="2" t="s">
        <v>99</v>
      </c>
      <c r="C13" s="3">
        <v>44543.625</v>
      </c>
      <c r="D13" s="4" t="s">
        <v>100</v>
      </c>
      <c r="E13" t="str">
        <f>IF((LEN(D13)-LEN(SUBSTITUTE(D13,"의원실","")))/LEN("의원실") &gt;= 1, IFERROR(MID(D13, FIND(" 의원실", D13)-3, 3), MID(D13, FIND(" 의원실", D13)-2, 3)), "NA")</f>
        <v>도종환</v>
      </c>
      <c r="F13">
        <f>FIND(" 의원실", D13)</f>
        <v>4</v>
      </c>
      <c r="G13" t="str">
        <f>IF((LEN(D13)-LEN(SUBSTITUTE(D13,"의원실","")))/LEN("의원실") &gt;= 2, IFERROR(MID(D13, FIND(" 의원실", D13, FIND(" 의원실", D13)+4)-3, 3), MID(D13, FIND(" 의원실", D13, FIND(" 의원실", D13)+4)-3, 3)), "NA")</f>
        <v>진선미</v>
      </c>
      <c r="H13">
        <f>IF((LEN(D13)-LEN(SUBSTITUTE(D13,"의원실","")))/LEN("의원실") &gt;= 2, FIND(" 의원실", D13, FIND(" 의원실", D13)+4), "NA")</f>
        <v>13</v>
      </c>
      <c r="I13" t="str">
        <f>IFERROR(MID(D13,J13-4, 3), "NA")</f>
        <v>이개호</v>
      </c>
      <c r="J13">
        <f>IF((LEN(D13)-LEN(SUBSTITUTE(D13,"의원실","")))/LEN("의원실") &gt;= 3, FIND("의원실", D13, H13+3), "NA")</f>
        <v>23</v>
      </c>
      <c r="K13" t="str">
        <f>IFERROR(MID(D13,L13-4, 3), "NA")</f>
        <v>김영주</v>
      </c>
      <c r="L13">
        <f>IF((LEN(D13)-LEN(SUBSTITUTE(D13,"의원실","")))/LEN("의원실") &gt;= 4, FIND("의원실", D13, J13+3), "NA")</f>
        <v>32</v>
      </c>
      <c r="M13" t="str">
        <f>IFERROR(MID(D13,N13-4, 3), "NA")</f>
        <v>NA</v>
      </c>
      <c r="N13" t="str">
        <f>IF((LEN(D13)-LEN(SUBSTITUTE(D13,"의원실","")))/LEN("의원실") &gt;= 5, FIND("의원실", D13, L13+3), "NA")</f>
        <v>NA</v>
      </c>
      <c r="O13" s="4" t="str">
        <f>_xlfn.IFNA(IFERROR(IFERROR(IFERROR(IFERROR(VLOOKUP(E13, '정무위 리스트'!$E$2:$F$25, 2, 0), VLOOKUP(G13, '정무위 리스트'!$E$2:$F$25, 2, 0)), VLOOKUP(I13, '정무위 리스트'!$E$2:$F$25, 2, 0)), VLOOKUP(K13, '정무위 리스트'!$E$2:$F$25, 2, 0)), VLOOKUP(M13, '정무위 리스트'!$E$2:$F$25, 2, 0)), "X")</f>
        <v>O</v>
      </c>
    </row>
    <row r="14" spans="1:15" ht="17.25" thickBot="1" x14ac:dyDescent="0.35">
      <c r="A14" s="1">
        <v>13</v>
      </c>
      <c r="B14" s="2" t="s">
        <v>26</v>
      </c>
      <c r="C14" s="3">
        <v>44543.666666666664</v>
      </c>
      <c r="D14" s="4" t="s">
        <v>27</v>
      </c>
      <c r="E14" t="str">
        <f>IF((LEN(D14)-LEN(SUBSTITUTE(D14,"의원실","")))/LEN("의원실") &gt;= 1, IFERROR(MID(D14, FIND(" 의원실", D14)-3, 3), MID(D14, FIND(" 의원실", D14)-2, 3)), "NA")</f>
        <v>류호정</v>
      </c>
      <c r="F14">
        <f>FIND(" 의원실", D14)</f>
        <v>4</v>
      </c>
      <c r="G14" t="str">
        <f>IF((LEN(D14)-LEN(SUBSTITUTE(D14,"의원실","")))/LEN("의원실") &gt;= 2, IFERROR(MID(D14, FIND(" 의원실", D14, FIND(" 의원실", D14)+4)-3, 3), MID(D14, FIND(" 의원실", D14, FIND(" 의원실", D14)+4)-3, 3)), "NA")</f>
        <v>장경태</v>
      </c>
      <c r="H14">
        <f>IF((LEN(D14)-LEN(SUBSTITUTE(D14,"의원실","")))/LEN("의원실") &gt;= 2, FIND(" 의원실", D14, FIND(" 의원실", D14)+4), "NA")</f>
        <v>13</v>
      </c>
      <c r="I14" t="str">
        <f>IFERROR(MID(D14,J14-4, 3), "NA")</f>
        <v>NA</v>
      </c>
      <c r="J14" t="str">
        <f>IF((LEN(D14)-LEN(SUBSTITUTE(D14,"의원실","")))/LEN("의원실") &gt;= 3, FIND("의원실", D14, H14+3), "NA")</f>
        <v>NA</v>
      </c>
      <c r="K14" t="str">
        <f>IFERROR(MID(D14,L14-4, 3), "NA")</f>
        <v>NA</v>
      </c>
      <c r="L14" t="str">
        <f>IF((LEN(D14)-LEN(SUBSTITUTE(D14,"의원실","")))/LEN("의원실") &gt;= 4, FIND("의원실", D14, J14+3), "NA")</f>
        <v>NA</v>
      </c>
      <c r="M14" t="str">
        <f>IFERROR(MID(D14,N14-4, 3), "NA")</f>
        <v>NA</v>
      </c>
      <c r="N14" t="str">
        <f>IF((LEN(D14)-LEN(SUBSTITUTE(D14,"의원실","")))/LEN("의원실") &gt;= 5, FIND("의원실", D14, L14+3), "NA")</f>
        <v>NA</v>
      </c>
      <c r="O14" s="4" t="str">
        <f>_xlfn.IFNA(IFERROR(IFERROR(IFERROR(IFERROR(VLOOKUP(E14, '정무위 리스트'!$E$2:$F$25, 2, 0), VLOOKUP(G14, '정무위 리스트'!$E$2:$F$25, 2, 0)), VLOOKUP(I14, '정무위 리스트'!$E$2:$F$25, 2, 0)), VLOOKUP(K14, '정무위 리스트'!$E$2:$F$25, 2, 0)), VLOOKUP(M14, '정무위 리스트'!$E$2:$F$25, 2, 0)), "X")</f>
        <v>X</v>
      </c>
    </row>
    <row r="15" spans="1:15" ht="17.25" thickBot="1" x14ac:dyDescent="0.35">
      <c r="A15" s="1">
        <v>14</v>
      </c>
      <c r="B15" s="2" t="s">
        <v>97</v>
      </c>
      <c r="C15" s="3">
        <v>44544.385416666664</v>
      </c>
      <c r="D15" s="4" t="s">
        <v>98</v>
      </c>
      <c r="E15" t="str">
        <f>IF((LEN(D15)-LEN(SUBSTITUTE(D15,"의원실","")))/LEN("의원실") &gt;= 1, IFERROR(MID(D15, FIND(" 의원실", D15)-3, 3), MID(D15, FIND(" 의원실", D15)-2, 3)), "NA")</f>
        <v>전혜숙</v>
      </c>
      <c r="F15">
        <f>FIND(" 의원실", D15)</f>
        <v>4</v>
      </c>
      <c r="G15" t="str">
        <f>IF((LEN(D15)-LEN(SUBSTITUTE(D15,"의원실","")))/LEN("의원실") &gt;= 2, IFERROR(MID(D15, FIND(" 의원실", D15, FIND(" 의원실", D15)+4)-3, 3), MID(D15, FIND(" 의원실", D15, FIND(" 의원실", D15)+4)-3, 3)), "NA")</f>
        <v>NA</v>
      </c>
      <c r="H15" t="str">
        <f>IF((LEN(D15)-LEN(SUBSTITUTE(D15,"의원실","")))/LEN("의원실") &gt;= 2, FIND(" 의원실", D15, FIND(" 의원실", D15)+4), "NA")</f>
        <v>NA</v>
      </c>
      <c r="I15" t="str">
        <f>IFERROR(MID(D15,J15-4, 3), "NA")</f>
        <v>NA</v>
      </c>
      <c r="J15" t="str">
        <f>IF((LEN(D15)-LEN(SUBSTITUTE(D15,"의원실","")))/LEN("의원실") &gt;= 3, FIND("의원실", D15, H15+3), "NA")</f>
        <v>NA</v>
      </c>
      <c r="K15" t="str">
        <f>IFERROR(MID(D15,L15-4, 3), "NA")</f>
        <v>NA</v>
      </c>
      <c r="L15" t="str">
        <f>IF((LEN(D15)-LEN(SUBSTITUTE(D15,"의원실","")))/LEN("의원실") &gt;= 4, FIND("의원실", D15, J15+3), "NA")</f>
        <v>NA</v>
      </c>
      <c r="M15" t="str">
        <f>IFERROR(MID(D15,N15-4, 3), "NA")</f>
        <v>NA</v>
      </c>
      <c r="N15" t="str">
        <f>IF((LEN(D15)-LEN(SUBSTITUTE(D15,"의원실","")))/LEN("의원실") &gt;= 5, FIND("의원실", D15, L15+3), "NA")</f>
        <v>NA</v>
      </c>
      <c r="O15" s="4" t="str">
        <f>_xlfn.IFNA(IFERROR(IFERROR(IFERROR(IFERROR(VLOOKUP(E15, '정무위 리스트'!$E$2:$F$25, 2, 0), VLOOKUP(G15, '정무위 리스트'!$E$2:$F$25, 2, 0)), VLOOKUP(I15, '정무위 리스트'!$E$2:$F$25, 2, 0)), VLOOKUP(K15, '정무위 리스트'!$E$2:$F$25, 2, 0)), VLOOKUP(M15, '정무위 리스트'!$E$2:$F$25, 2, 0)), "X")</f>
        <v>X</v>
      </c>
    </row>
    <row r="16" spans="1:15" ht="17.25" thickBot="1" x14ac:dyDescent="0.35">
      <c r="A16" s="1">
        <v>15</v>
      </c>
      <c r="B16" s="2" t="s">
        <v>24</v>
      </c>
      <c r="C16" s="3">
        <v>44544.583333333336</v>
      </c>
      <c r="D16" s="4" t="s">
        <v>25</v>
      </c>
      <c r="E16" t="str">
        <f>IF((LEN(D16)-LEN(SUBSTITUTE(D16,"의원실","")))/LEN("의원실") &gt;= 1, IFERROR(MID(D16, FIND(" 의원실", D16)-3, 3), MID(D16, FIND(" 의원실", D16)-2, 3)), "NA")</f>
        <v>김경협</v>
      </c>
      <c r="F16">
        <f>FIND(" 의원실", D16)</f>
        <v>4</v>
      </c>
      <c r="G16" t="str">
        <f>IF((LEN(D16)-LEN(SUBSTITUTE(D16,"의원실","")))/LEN("의원실") &gt;= 2, IFERROR(MID(D16, FIND(" 의원실", D16, FIND(" 의원실", D16)+4)-3, 3), MID(D16, FIND(" 의원실", D16, FIND(" 의원실", D16)+4)-3, 3)), "NA")</f>
        <v>윤후덕</v>
      </c>
      <c r="H16">
        <f>IF((LEN(D16)-LEN(SUBSTITUTE(D16,"의원실","")))/LEN("의원실") &gt;= 2, FIND(" 의원실", D16, FIND(" 의원실", D16)+4), "NA")</f>
        <v>13</v>
      </c>
      <c r="I16" t="str">
        <f>IFERROR(MID(D16,J16-4, 3), "NA")</f>
        <v>김성원</v>
      </c>
      <c r="J16">
        <f>IF((LEN(D16)-LEN(SUBSTITUTE(D16,"의원실","")))/LEN("의원실") &gt;= 3, FIND("의원실", D16, H16+3), "NA")</f>
        <v>23</v>
      </c>
      <c r="K16" t="str">
        <f>IFERROR(MID(D16,L16-4, 3), "NA")</f>
        <v>NA</v>
      </c>
      <c r="L16" t="str">
        <f>IF((LEN(D16)-LEN(SUBSTITUTE(D16,"의원실","")))/LEN("의원실") &gt;= 4, FIND("의원실", D16, J16+3), "NA")</f>
        <v>NA</v>
      </c>
      <c r="M16" t="str">
        <f>IFERROR(MID(D16,N16-4, 3), "NA")</f>
        <v>NA</v>
      </c>
      <c r="N16" t="str">
        <f>IF((LEN(D16)-LEN(SUBSTITUTE(D16,"의원실","")))/LEN("의원실") &gt;= 5, FIND("의원실", D16, L16+3), "NA")</f>
        <v>NA</v>
      </c>
      <c r="O16" s="4" t="str">
        <f>_xlfn.IFNA(IFERROR(IFERROR(IFERROR(IFERROR(VLOOKUP(E16, '정무위 리스트'!$E$2:$F$25, 2, 0), VLOOKUP(G16, '정무위 리스트'!$E$2:$F$25, 2, 0)), VLOOKUP(I16, '정무위 리스트'!$E$2:$F$25, 2, 0)), VLOOKUP(K16, '정무위 리스트'!$E$2:$F$25, 2, 0)), VLOOKUP(M16, '정무위 리스트'!$E$2:$F$25, 2, 0)), "X")</f>
        <v>X</v>
      </c>
    </row>
    <row r="17" spans="1:15" ht="17.25" thickBot="1" x14ac:dyDescent="0.35">
      <c r="A17" s="1">
        <v>16</v>
      </c>
      <c r="B17" s="2" t="s">
        <v>22</v>
      </c>
      <c r="C17" s="3">
        <v>44544.583333333336</v>
      </c>
      <c r="D17" s="4" t="s">
        <v>23</v>
      </c>
      <c r="E17" t="str">
        <f>IF((LEN(D17)-LEN(SUBSTITUTE(D17,"의원실","")))/LEN("의원실") &gt;= 1, IFERROR(MID(D17, FIND(" 의원실", D17)-3, 3), MID(D17, FIND(" 의원실", D17)-2, 3)), "NA")</f>
        <v>황운하</v>
      </c>
      <c r="F17">
        <f>FIND(" 의원실", D17)</f>
        <v>4</v>
      </c>
      <c r="G17" t="str">
        <f>IF((LEN(D17)-LEN(SUBSTITUTE(D17,"의원실","")))/LEN("의원실") &gt;= 2, IFERROR(MID(D17, FIND(" 의원실", D17, FIND(" 의원실", D17)+4)-3, 3), MID(D17, FIND(" 의원실", D17, FIND(" 의원실", D17)+4)-3, 3)), "NA")</f>
        <v>NA</v>
      </c>
      <c r="H17" t="str">
        <f>IF((LEN(D17)-LEN(SUBSTITUTE(D17,"의원실","")))/LEN("의원실") &gt;= 2, FIND(" 의원실", D17, FIND(" 의원실", D17)+4), "NA")</f>
        <v>NA</v>
      </c>
      <c r="I17" t="str">
        <f>IFERROR(MID(D17,J17-4, 3), "NA")</f>
        <v>NA</v>
      </c>
      <c r="J17" t="str">
        <f>IF((LEN(D17)-LEN(SUBSTITUTE(D17,"의원실","")))/LEN("의원실") &gt;= 3, FIND("의원실", D17, H17+3), "NA")</f>
        <v>NA</v>
      </c>
      <c r="K17" t="str">
        <f>IFERROR(MID(D17,L17-4, 3), "NA")</f>
        <v>NA</v>
      </c>
      <c r="L17" t="str">
        <f>IF((LEN(D17)-LEN(SUBSTITUTE(D17,"의원실","")))/LEN("의원실") &gt;= 4, FIND("의원실", D17, J17+3), "NA")</f>
        <v>NA</v>
      </c>
      <c r="M17" t="str">
        <f>IFERROR(MID(D17,N17-4, 3), "NA")</f>
        <v>NA</v>
      </c>
      <c r="N17" t="str">
        <f>IF((LEN(D17)-LEN(SUBSTITUTE(D17,"의원실","")))/LEN("의원실") &gt;= 5, FIND("의원실", D17, L17+3), "NA")</f>
        <v>NA</v>
      </c>
      <c r="O17" s="4" t="str">
        <f>_xlfn.IFNA(IFERROR(IFERROR(IFERROR(IFERROR(VLOOKUP(E17, '정무위 리스트'!$E$2:$F$25, 2, 0), VLOOKUP(G17, '정무위 리스트'!$E$2:$F$25, 2, 0)), VLOOKUP(I17, '정무위 리스트'!$E$2:$F$25, 2, 0)), VLOOKUP(K17, '정무위 리스트'!$E$2:$F$25, 2, 0)), VLOOKUP(M17, '정무위 리스트'!$E$2:$F$25, 2, 0)), "X")</f>
        <v>X</v>
      </c>
    </row>
    <row r="18" spans="1:15" ht="17.25" thickBot="1" x14ac:dyDescent="0.35">
      <c r="A18" s="1">
        <v>17</v>
      </c>
      <c r="B18" s="2" t="s">
        <v>95</v>
      </c>
      <c r="C18" s="3">
        <v>44544.583333333336</v>
      </c>
      <c r="D18" s="4" t="s">
        <v>96</v>
      </c>
      <c r="E18" t="str">
        <f>IF((LEN(D18)-LEN(SUBSTITUTE(D18,"의원실","")))/LEN("의원실") &gt;= 1, IFERROR(MID(D18, FIND(" 의원실", D18)-3, 3), MID(D18, FIND(" 의원실", D18)-2, 3)), "NA")</f>
        <v>강득구</v>
      </c>
      <c r="F18">
        <f>FIND(" 의원실", D18)</f>
        <v>4</v>
      </c>
      <c r="G18" t="str">
        <f>IF((LEN(D18)-LEN(SUBSTITUTE(D18,"의원실","")))/LEN("의원실") &gt;= 2, IFERROR(MID(D18, FIND(" 의원실", D18, FIND(" 의원실", D18)+4)-3, 3), MID(D18, FIND(" 의원실", D18, FIND(" 의원실", D18)+4)-3, 3)), "NA")</f>
        <v>강민정</v>
      </c>
      <c r="H18">
        <f>IF((LEN(D18)-LEN(SUBSTITUTE(D18,"의원실","")))/LEN("의원실") &gt;= 2, FIND(" 의원실", D18, FIND(" 의원실", D18)+4), "NA")</f>
        <v>13</v>
      </c>
      <c r="I18" t="str">
        <f>IFERROR(MID(D18,J18-4, 3), "NA")</f>
        <v>도종환</v>
      </c>
      <c r="J18">
        <f>IF((LEN(D18)-LEN(SUBSTITUTE(D18,"의원실","")))/LEN("의원실") &gt;= 3, FIND("의원실", D18, H18+3), "NA")</f>
        <v>23</v>
      </c>
      <c r="K18" t="str">
        <f>IFERROR(MID(D18,L18-4, 3), "NA")</f>
        <v>박찬대</v>
      </c>
      <c r="L18">
        <f>IF((LEN(D18)-LEN(SUBSTITUTE(D18,"의원실","")))/LEN("의원실") &gt;= 4, FIND("의원실", D18, J18+3), "NA")</f>
        <v>32</v>
      </c>
      <c r="M18" t="str">
        <f>IFERROR(MID(D18,N18-4, 3), "NA")</f>
        <v>윤영덕</v>
      </c>
      <c r="N18">
        <f>IF((LEN(D18)-LEN(SUBSTITUTE(D18,"의원실","")))/LEN("의원실") &gt;= 5, FIND("의원실", D18, L18+3), "NA")</f>
        <v>41</v>
      </c>
      <c r="O18" s="4" t="str">
        <f>_xlfn.IFNA(IFERROR(IFERROR(IFERROR(IFERROR(VLOOKUP(E18, '정무위 리스트'!$E$2:$F$25, 2, 0), VLOOKUP(G18, '정무위 리스트'!$E$2:$F$25, 2, 0)), VLOOKUP(I18, '정무위 리스트'!$E$2:$F$25, 2, 0)), VLOOKUP(K18, '정무위 리스트'!$E$2:$F$25, 2, 0)), VLOOKUP(M18, '정무위 리스트'!$E$2:$F$25, 2, 0)), "X")</f>
        <v>X</v>
      </c>
    </row>
    <row r="19" spans="1:15" ht="17.25" thickBot="1" x14ac:dyDescent="0.35">
      <c r="A19" s="1">
        <v>18</v>
      </c>
      <c r="B19" s="2" t="s">
        <v>93</v>
      </c>
      <c r="C19" s="3">
        <v>44544.666666666664</v>
      </c>
      <c r="D19" s="4" t="s">
        <v>94</v>
      </c>
      <c r="E19" t="str">
        <f>IF((LEN(D19)-LEN(SUBSTITUTE(D19,"의원실","")))/LEN("의원실") &gt;= 1, IFERROR(MID(D19, FIND(" 의원실", D19)-3, 3), MID(D19, FIND(" 의원실", D19)-2, 3)), "NA")</f>
        <v>김정호</v>
      </c>
      <c r="F19">
        <f>FIND(" 의원실", D19)</f>
        <v>4</v>
      </c>
      <c r="G19" t="str">
        <f>IF((LEN(D19)-LEN(SUBSTITUTE(D19,"의원실","")))/LEN("의원실") &gt;= 2, IFERROR(MID(D19, FIND(" 의원실", D19, FIND(" 의원실", D19)+4)-3, 3), MID(D19, FIND(" 의원실", D19, FIND(" 의원실", D19)+4)-3, 3)), "NA")</f>
        <v>위성곤</v>
      </c>
      <c r="H19">
        <f>IF((LEN(D19)-LEN(SUBSTITUTE(D19,"의원실","")))/LEN("의원실") &gt;= 2, FIND(" 의원실", D19, FIND(" 의원실", D19)+4), "NA")</f>
        <v>13</v>
      </c>
      <c r="I19" t="str">
        <f>IFERROR(MID(D19,J19-4, 3), "NA")</f>
        <v>NA</v>
      </c>
      <c r="J19" t="str">
        <f>IF((LEN(D19)-LEN(SUBSTITUTE(D19,"의원실","")))/LEN("의원실") &gt;= 3, FIND("의원실", D19, H19+3), "NA")</f>
        <v>NA</v>
      </c>
      <c r="K19" t="str">
        <f>IFERROR(MID(D19,L19-4, 3), "NA")</f>
        <v>NA</v>
      </c>
      <c r="L19" t="str">
        <f>IF((LEN(D19)-LEN(SUBSTITUTE(D19,"의원실","")))/LEN("의원실") &gt;= 4, FIND("의원실", D19, J19+3), "NA")</f>
        <v>NA</v>
      </c>
      <c r="M19" t="str">
        <f>IFERROR(MID(D19,N19-4, 3), "NA")</f>
        <v>NA</v>
      </c>
      <c r="N19" t="str">
        <f>IF((LEN(D19)-LEN(SUBSTITUTE(D19,"의원실","")))/LEN("의원실") &gt;= 5, FIND("의원실", D19, L19+3), "NA")</f>
        <v>NA</v>
      </c>
      <c r="O19" s="4" t="str">
        <f>_xlfn.IFNA(IFERROR(IFERROR(IFERROR(IFERROR(VLOOKUP(E19, '정무위 리스트'!$E$2:$F$25, 2, 0), VLOOKUP(G19, '정무위 리스트'!$E$2:$F$25, 2, 0)), VLOOKUP(I19, '정무위 리스트'!$E$2:$F$25, 2, 0)), VLOOKUP(K19, '정무위 리스트'!$E$2:$F$25, 2, 0)), VLOOKUP(M19, '정무위 리스트'!$E$2:$F$25, 2, 0)), "X")</f>
        <v>X</v>
      </c>
    </row>
    <row r="20" spans="1:15" ht="17.25" thickBot="1" x14ac:dyDescent="0.35">
      <c r="A20" s="1">
        <v>19</v>
      </c>
      <c r="B20" s="2" t="s">
        <v>20</v>
      </c>
      <c r="C20" s="3">
        <v>44545.416666666664</v>
      </c>
      <c r="D20" s="4" t="s">
        <v>21</v>
      </c>
      <c r="E20" t="str">
        <f>IF((LEN(D20)-LEN(SUBSTITUTE(D20,"의원실","")))/LEN("의원실") &gt;= 1, IFERROR(MID(D20, FIND(" 의원실", D20)-3, 3), MID(D20, FIND(" 의원실", D20)-2, 3)), "NA")</f>
        <v>윤주경</v>
      </c>
      <c r="F20">
        <f>FIND(" 의원실", D20)</f>
        <v>4</v>
      </c>
      <c r="G20" t="str">
        <f>IF((LEN(D20)-LEN(SUBSTITUTE(D20,"의원실","")))/LEN("의원실") &gt;= 2, IFERROR(MID(D20, FIND(" 의원실", D20, FIND(" 의원실", D20)+4)-3, 3), MID(D20, FIND(" 의원실", D20, FIND(" 의원실", D20)+4)-3, 3)), "NA")</f>
        <v>NA</v>
      </c>
      <c r="H20" t="str">
        <f>IF((LEN(D20)-LEN(SUBSTITUTE(D20,"의원실","")))/LEN("의원실") &gt;= 2, FIND(" 의원실", D20, FIND(" 의원실", D20)+4), "NA")</f>
        <v>NA</v>
      </c>
      <c r="I20" t="str">
        <f>IFERROR(MID(D20,J20-4, 3), "NA")</f>
        <v>NA</v>
      </c>
      <c r="J20" t="str">
        <f>IF((LEN(D20)-LEN(SUBSTITUTE(D20,"의원실","")))/LEN("의원실") &gt;= 3, FIND("의원실", D20, H20+3), "NA")</f>
        <v>NA</v>
      </c>
      <c r="K20" t="str">
        <f>IFERROR(MID(D20,L20-4, 3), "NA")</f>
        <v>NA</v>
      </c>
      <c r="L20" t="str">
        <f>IF((LEN(D20)-LEN(SUBSTITUTE(D20,"의원실","")))/LEN("의원실") &gt;= 4, FIND("의원실", D20, J20+3), "NA")</f>
        <v>NA</v>
      </c>
      <c r="M20" t="str">
        <f>IFERROR(MID(D20,N20-4, 3), "NA")</f>
        <v>NA</v>
      </c>
      <c r="N20" t="str">
        <f>IF((LEN(D20)-LEN(SUBSTITUTE(D20,"의원실","")))/LEN("의원실") &gt;= 5, FIND("의원실", D20, L20+3), "NA")</f>
        <v>NA</v>
      </c>
      <c r="O20" s="4" t="str">
        <f>_xlfn.IFNA(IFERROR(IFERROR(IFERROR(IFERROR(VLOOKUP(E20, '정무위 리스트'!$E$2:$F$25, 2, 0), VLOOKUP(G20, '정무위 리스트'!$E$2:$F$25, 2, 0)), VLOOKUP(I20, '정무위 리스트'!$E$2:$F$25, 2, 0)), VLOOKUP(K20, '정무위 리스트'!$E$2:$F$25, 2, 0)), VLOOKUP(M20, '정무위 리스트'!$E$2:$F$25, 2, 0)), "X")</f>
        <v>O</v>
      </c>
    </row>
    <row r="21" spans="1:15" ht="17.25" thickBot="1" x14ac:dyDescent="0.35">
      <c r="A21" s="8">
        <v>20</v>
      </c>
      <c r="B21" s="9" t="s">
        <v>18</v>
      </c>
      <c r="C21" s="10">
        <v>44545.416666666664</v>
      </c>
      <c r="D21" s="11" t="s">
        <v>92</v>
      </c>
      <c r="E21" t="str">
        <f>IF((LEN(D21)-LEN(SUBSTITUTE(D21,"의원실","")))/LEN("의원실") &gt;= 1, IFERROR(MID(D21, FIND(" 의원실", D21)-3, 3), MID(D21, FIND(" 의원실", D21)-2, 3)), "NA")</f>
        <v>인재근</v>
      </c>
      <c r="F21">
        <f>FIND(" 의원실", D21)</f>
        <v>4</v>
      </c>
      <c r="G21" t="str">
        <f>IF((LEN(D21)-LEN(SUBSTITUTE(D21,"의원실","")))/LEN("의원실") &gt;= 2, IFERROR(MID(D21, FIND(" 의원실", D21, FIND(" 의원실", D21)+4)-3, 3), MID(D21, FIND(" 의원실", D21, FIND(" 의원실", D21)+4)-3, 3)), "NA")</f>
        <v>NA</v>
      </c>
      <c r="H21" t="str">
        <f>IF((LEN(D21)-LEN(SUBSTITUTE(D21,"의원실","")))/LEN("의원실") &gt;= 2, FIND(" 의원실", D21, FIND(" 의원실", D21)+4), "NA")</f>
        <v>NA</v>
      </c>
      <c r="I21" t="str">
        <f>IFERROR(MID(D21,J21-4, 3), "NA")</f>
        <v>NA</v>
      </c>
      <c r="J21" t="str">
        <f>IF((LEN(D21)-LEN(SUBSTITUTE(D21,"의원실","")))/LEN("의원실") &gt;= 3, FIND("의원실", D21, H21+3), "NA")</f>
        <v>NA</v>
      </c>
      <c r="K21" t="str">
        <f>IFERROR(MID(D21,L21-4, 3), "NA")</f>
        <v>NA</v>
      </c>
      <c r="L21" t="str">
        <f>IF((LEN(D21)-LEN(SUBSTITUTE(D21,"의원실","")))/LEN("의원실") &gt;= 4, FIND("의원실", D21, J21+3), "NA")</f>
        <v>NA</v>
      </c>
      <c r="M21" t="str">
        <f>IFERROR(MID(D21,N21-4, 3), "NA")</f>
        <v>NA</v>
      </c>
      <c r="N21" t="str">
        <f>IF((LEN(D21)-LEN(SUBSTITUTE(D21,"의원실","")))/LEN("의원실") &gt;= 5, FIND("의원실", D21, L21+3), "NA")</f>
        <v>NA</v>
      </c>
      <c r="O21" s="4" t="str">
        <f>_xlfn.IFNA(IFERROR(IFERROR(IFERROR(IFERROR(VLOOKUP(E21, '정무위 리스트'!$E$2:$F$25, 2, 0), VLOOKUP(G21, '정무위 리스트'!$E$2:$F$25, 2, 0)), VLOOKUP(I21, '정무위 리스트'!$E$2:$F$25, 2, 0)), VLOOKUP(K21, '정무위 리스트'!$E$2:$F$25, 2, 0)), VLOOKUP(M21, '정무위 리스트'!$E$2:$F$25, 2, 0)), "X")</f>
        <v>X</v>
      </c>
    </row>
    <row r="22" spans="1:15" ht="18" thickTop="1" thickBot="1" x14ac:dyDescent="0.35">
      <c r="A22" s="15">
        <v>21</v>
      </c>
      <c r="B22" s="16" t="s">
        <v>16</v>
      </c>
      <c r="C22" s="17">
        <v>44545.416666666664</v>
      </c>
      <c r="D22" s="18" t="s">
        <v>17</v>
      </c>
      <c r="E22" t="str">
        <f>IF((LEN(D22)-LEN(SUBSTITUTE(D22,"의원실","")))/LEN("의원실") &gt;= 1, IFERROR(MID(D22, FIND(" 의원실", D22)-3, 3), MID(D22, FIND(" 의원실", D22)-2, 3)), "NA")</f>
        <v>조해진</v>
      </c>
      <c r="F22">
        <f>FIND(" 의원실", D22)</f>
        <v>4</v>
      </c>
      <c r="G22" t="str">
        <f>IF((LEN(D22)-LEN(SUBSTITUTE(D22,"의원실","")))/LEN("의원실") &gt;= 2, IFERROR(MID(D22, FIND(" 의원실", D22, FIND(" 의원실", D22)+4)-3, 3), MID(D22, FIND(" 의원실", D22, FIND(" 의원실", D22)+4)-3, 3)), "NA")</f>
        <v>강득구</v>
      </c>
      <c r="H22">
        <f>IF((LEN(D22)-LEN(SUBSTITUTE(D22,"의원실","")))/LEN("의원실") &gt;= 2, FIND(" 의원실", D22, FIND(" 의원실", D22)+4), "NA")</f>
        <v>13</v>
      </c>
      <c r="I22" t="str">
        <f>IFERROR(MID(D22,J22-4, 3), "NA")</f>
        <v>도종환</v>
      </c>
      <c r="J22">
        <f>IF((LEN(D22)-LEN(SUBSTITUTE(D22,"의원실","")))/LEN("의원실") &gt;= 3, FIND("의원실", D22, H22+3), "NA")</f>
        <v>23</v>
      </c>
      <c r="K22" t="str">
        <f>IFERROR(MID(D22,L22-4, 3), "NA")</f>
        <v>강민정</v>
      </c>
      <c r="L22">
        <f>IF((LEN(D22)-LEN(SUBSTITUTE(D22,"의원실","")))/LEN("의원실") &gt;= 4, FIND("의원실", D22, J22+3), "NA")</f>
        <v>32</v>
      </c>
      <c r="M22" t="str">
        <f>IFERROR(MID(D22,N22-4, 3), "NA")</f>
        <v>NA</v>
      </c>
      <c r="N22" t="str">
        <f>IF((LEN(D22)-LEN(SUBSTITUTE(D22,"의원실","")))/LEN("의원실") &gt;= 5, FIND("의원실", D22, L22+3), "NA")</f>
        <v>NA</v>
      </c>
      <c r="O22" s="4" t="str">
        <f>_xlfn.IFNA(IFERROR(IFERROR(IFERROR(IFERROR(VLOOKUP(E22, '정무위 리스트'!$E$2:$F$25, 2, 0), VLOOKUP(G22, '정무위 리스트'!$E$2:$F$25, 2, 0)), VLOOKUP(I22, '정무위 리스트'!$E$2:$F$25, 2, 0)), VLOOKUP(K22, '정무위 리스트'!$E$2:$F$25, 2, 0)), VLOOKUP(M22, '정무위 리스트'!$E$2:$F$25, 2, 0)), "X")</f>
        <v>X</v>
      </c>
    </row>
    <row r="23" spans="1:15" ht="17.25" thickBot="1" x14ac:dyDescent="0.35">
      <c r="A23" s="1">
        <v>22</v>
      </c>
      <c r="B23" s="2" t="s">
        <v>14</v>
      </c>
      <c r="C23" s="3">
        <v>44545.416666666664</v>
      </c>
      <c r="D23" s="4" t="s">
        <v>15</v>
      </c>
      <c r="E23" t="str">
        <f>IF((LEN(D23)-LEN(SUBSTITUTE(D23,"의원실","")))/LEN("의원실") &gt;= 1, IFERROR(MID(D23, FIND(" 의원실", D23)-3, 3), MID(D23, FIND(" 의원실", D23)-2, 3)), "NA")</f>
        <v>박상혁</v>
      </c>
      <c r="F23">
        <f>FIND(" 의원실", D23)</f>
        <v>4</v>
      </c>
      <c r="G23" t="str">
        <f>IF((LEN(D23)-LEN(SUBSTITUTE(D23,"의원실","")))/LEN("의원실") &gt;= 2, IFERROR(MID(D23, FIND(" 의원실", D23, FIND(" 의원실", D23)+4)-3, 3), MID(D23, FIND(" 의원실", D23, FIND(" 의원실", D23)+4)-3, 3)), "NA")</f>
        <v>NA</v>
      </c>
      <c r="H23" t="str">
        <f>IF((LEN(D23)-LEN(SUBSTITUTE(D23,"의원실","")))/LEN("의원실") &gt;= 2, FIND(" 의원실", D23, FIND(" 의원실", D23)+4), "NA")</f>
        <v>NA</v>
      </c>
      <c r="I23" t="str">
        <f>IFERROR(MID(D23,J23-4, 3), "NA")</f>
        <v>NA</v>
      </c>
      <c r="J23" t="str">
        <f>IF((LEN(D23)-LEN(SUBSTITUTE(D23,"의원실","")))/LEN("의원실") &gt;= 3, FIND("의원실", D23, H23+3), "NA")</f>
        <v>NA</v>
      </c>
      <c r="K23" t="str">
        <f>IFERROR(MID(D23,L23-4, 3), "NA")</f>
        <v>NA</v>
      </c>
      <c r="L23" t="str">
        <f>IF((LEN(D23)-LEN(SUBSTITUTE(D23,"의원실","")))/LEN("의원실") &gt;= 4, FIND("의원실", D23, J23+3), "NA")</f>
        <v>NA</v>
      </c>
      <c r="M23" t="str">
        <f>IFERROR(MID(D23,N23-4, 3), "NA")</f>
        <v>NA</v>
      </c>
      <c r="N23" t="str">
        <f>IF((LEN(D23)-LEN(SUBSTITUTE(D23,"의원실","")))/LEN("의원실") &gt;= 5, FIND("의원실", D23, L23+3), "NA")</f>
        <v>NA</v>
      </c>
      <c r="O23" s="4" t="str">
        <f>_xlfn.IFNA(IFERROR(IFERROR(IFERROR(IFERROR(VLOOKUP(E23, '정무위 리스트'!$E$2:$F$25, 2, 0), VLOOKUP(G23, '정무위 리스트'!$E$2:$F$25, 2, 0)), VLOOKUP(I23, '정무위 리스트'!$E$2:$F$25, 2, 0)), VLOOKUP(K23, '정무위 리스트'!$E$2:$F$25, 2, 0)), VLOOKUP(M23, '정무위 리스트'!$E$2:$F$25, 2, 0)), "X")</f>
        <v>X</v>
      </c>
    </row>
    <row r="24" spans="1:15" ht="17.25" thickBot="1" x14ac:dyDescent="0.35">
      <c r="A24" s="1">
        <v>23</v>
      </c>
      <c r="B24" s="2" t="s">
        <v>12</v>
      </c>
      <c r="C24" s="3">
        <v>44545.583333333336</v>
      </c>
      <c r="D24" s="4" t="s">
        <v>13</v>
      </c>
      <c r="E24" t="str">
        <f>IF((LEN(D24)-LEN(SUBSTITUTE(D24,"의원실","")))/LEN("의원실") &gt;= 1, IFERROR(MID(D24, FIND(" 의원실", D24)-3, 3), MID(D24, FIND(" 의원실", D24)-2, 3)), "NA")</f>
        <v>박상혁</v>
      </c>
      <c r="F24">
        <f>FIND(" 의원실", D24)</f>
        <v>4</v>
      </c>
      <c r="G24" t="str">
        <f>IF((LEN(D24)-LEN(SUBSTITUTE(D24,"의원실","")))/LEN("의원실") &gt;= 2, IFERROR(MID(D24, FIND(" 의원실", D24, FIND(" 의원실", D24)+4)-3, 3), MID(D24, FIND(" 의원실", D24, FIND(" 의원실", D24)+4)-3, 3)), "NA")</f>
        <v>장경태</v>
      </c>
      <c r="H24">
        <f>IF((LEN(D24)-LEN(SUBSTITUTE(D24,"의원실","")))/LEN("의원실") &gt;= 2, FIND(" 의원실", D24, FIND(" 의원실", D24)+4), "NA")</f>
        <v>13</v>
      </c>
      <c r="I24" t="str">
        <f>IFERROR(MID(D24,J24-4, 3), "NA")</f>
        <v>진성준</v>
      </c>
      <c r="J24">
        <f>IF((LEN(D24)-LEN(SUBSTITUTE(D24,"의원실","")))/LEN("의원실") &gt;= 3, FIND("의원실", D24, H24+3), "NA")</f>
        <v>23</v>
      </c>
      <c r="K24" t="str">
        <f>IFERROR(MID(D24,L24-4, 3), "NA")</f>
        <v>NA</v>
      </c>
      <c r="L24" t="str">
        <f>IF((LEN(D24)-LEN(SUBSTITUTE(D24,"의원실","")))/LEN("의원실") &gt;= 4, FIND("의원실", D24, J24+3), "NA")</f>
        <v>NA</v>
      </c>
      <c r="M24" t="str">
        <f>IFERROR(MID(D24,N24-4, 3), "NA")</f>
        <v>NA</v>
      </c>
      <c r="N24" t="str">
        <f>IF((LEN(D24)-LEN(SUBSTITUTE(D24,"의원실","")))/LEN("의원실") &gt;= 5, FIND("의원실", D24, L24+3), "NA")</f>
        <v>NA</v>
      </c>
      <c r="O24" s="4" t="str">
        <f>_xlfn.IFNA(IFERROR(IFERROR(IFERROR(IFERROR(VLOOKUP(E24, '정무위 리스트'!$E$2:$F$25, 2, 0), VLOOKUP(G24, '정무위 리스트'!$E$2:$F$25, 2, 0)), VLOOKUP(I24, '정무위 리스트'!$E$2:$F$25, 2, 0)), VLOOKUP(K24, '정무위 리스트'!$E$2:$F$25, 2, 0)), VLOOKUP(M24, '정무위 리스트'!$E$2:$F$25, 2, 0)), "X")</f>
        <v>X</v>
      </c>
    </row>
    <row r="25" spans="1:15" ht="17.25" thickBot="1" x14ac:dyDescent="0.35">
      <c r="A25" s="1">
        <v>24</v>
      </c>
      <c r="B25" s="2" t="s">
        <v>10</v>
      </c>
      <c r="C25" s="3">
        <v>44546.416666666664</v>
      </c>
      <c r="D25" s="4" t="s">
        <v>11</v>
      </c>
      <c r="E25" t="str">
        <f>IF((LEN(D25)-LEN(SUBSTITUTE(D25,"의원실","")))/LEN("의원실") &gt;= 1, IFERROR(MID(D25, FIND(" 의원실", D25)-3, 3), MID(D25, FIND(" 의원실", D25)-2, 3)), "NA")</f>
        <v>김진표</v>
      </c>
      <c r="F25">
        <f>FIND(" 의원실", D25)</f>
        <v>4</v>
      </c>
      <c r="G25" t="str">
        <f>IF((LEN(D25)-LEN(SUBSTITUTE(D25,"의원실","")))/LEN("의원실") &gt;= 2, IFERROR(MID(D25, FIND(" 의원실", D25, FIND(" 의원실", D25)+4)-3, 3), MID(D25, FIND(" 의원실", D25, FIND(" 의원실", D25)+4)-3, 3)), "NA")</f>
        <v>김병주</v>
      </c>
      <c r="H25">
        <f>IF((LEN(D25)-LEN(SUBSTITUTE(D25,"의원실","")))/LEN("의원실") &gt;= 2, FIND(" 의원실", D25, FIND(" 의원실", D25)+4), "NA")</f>
        <v>13</v>
      </c>
      <c r="I25" t="str">
        <f>IFERROR(MID(D25,J25-4, 3), "NA")</f>
        <v>NA</v>
      </c>
      <c r="J25" t="str">
        <f>IF((LEN(D25)-LEN(SUBSTITUTE(D25,"의원실","")))/LEN("의원실") &gt;= 3, FIND("의원실", D25, H25+3), "NA")</f>
        <v>NA</v>
      </c>
      <c r="K25" t="str">
        <f>IFERROR(MID(D25,L25-4, 3), "NA")</f>
        <v>NA</v>
      </c>
      <c r="L25" t="str">
        <f>IF((LEN(D25)-LEN(SUBSTITUTE(D25,"의원실","")))/LEN("의원실") &gt;= 4, FIND("의원실", D25, J25+3), "NA")</f>
        <v>NA</v>
      </c>
      <c r="M25" t="str">
        <f>IFERROR(MID(D25,N25-4, 3), "NA")</f>
        <v>NA</v>
      </c>
      <c r="N25" t="str">
        <f>IF((LEN(D25)-LEN(SUBSTITUTE(D25,"의원실","")))/LEN("의원실") &gt;= 5, FIND("의원실", D25, L25+3), "NA")</f>
        <v>NA</v>
      </c>
      <c r="O25" s="4" t="str">
        <f>_xlfn.IFNA(IFERROR(IFERROR(IFERROR(IFERROR(VLOOKUP(E25, '정무위 리스트'!$E$2:$F$25, 2, 0), VLOOKUP(G25, '정무위 리스트'!$E$2:$F$25, 2, 0)), VLOOKUP(I25, '정무위 리스트'!$E$2:$F$25, 2, 0)), VLOOKUP(K25, '정무위 리스트'!$E$2:$F$25, 2, 0)), VLOOKUP(M25, '정무위 리스트'!$E$2:$F$25, 2, 0)), "X")</f>
        <v>X</v>
      </c>
    </row>
    <row r="26" spans="1:15" ht="17.25" thickBot="1" x14ac:dyDescent="0.35">
      <c r="A26" s="1">
        <v>25</v>
      </c>
      <c r="B26" s="2" t="s">
        <v>90</v>
      </c>
      <c r="C26" s="3">
        <v>44546.4375</v>
      </c>
      <c r="D26" s="4" t="s">
        <v>91</v>
      </c>
      <c r="E26" t="str">
        <f>IF((LEN(D26)-LEN(SUBSTITUTE(D26,"의원실","")))/LEN("의원실") &gt;= 1, IFERROR(MID(D26, FIND(" 의원실", D26)-3, 3), MID(D26, FIND(" 의원실", D26)-2, 3)), "NA")</f>
        <v>하영재</v>
      </c>
      <c r="F26">
        <f>FIND(" 의원실", D26)</f>
        <v>48</v>
      </c>
      <c r="G26" t="str">
        <f>IF((LEN(D26)-LEN(SUBSTITUTE(D26,"의원실","")))/LEN("의원실") &gt;= 2, IFERROR(MID(D26, FIND(" 의원실", D26, FIND(" 의원실", D26)+4)-3, 3), MID(D26, FIND(" 의원실", D26, FIND(" 의원실", D26)+4)-3, 3)), "NA")</f>
        <v>NA</v>
      </c>
      <c r="H26" t="str">
        <f>IF((LEN(D26)-LEN(SUBSTITUTE(D26,"의원실","")))/LEN("의원실") &gt;= 2, FIND(" 의원실", D26, FIND(" 의원실", D26)+4), "NA")</f>
        <v>NA</v>
      </c>
      <c r="I26" t="str">
        <f>IFERROR(MID(D26,J26-4, 3), "NA")</f>
        <v>NA</v>
      </c>
      <c r="J26" t="str">
        <f>IF((LEN(D26)-LEN(SUBSTITUTE(D26,"의원실","")))/LEN("의원실") &gt;= 3, FIND("의원실", D26, H26+3), "NA")</f>
        <v>NA</v>
      </c>
      <c r="K26" t="str">
        <f>IFERROR(MID(D26,L26-4, 3), "NA")</f>
        <v>NA</v>
      </c>
      <c r="L26" t="str">
        <f>IF((LEN(D26)-LEN(SUBSTITUTE(D26,"의원실","")))/LEN("의원실") &gt;= 4, FIND("의원실", D26, J26+3), "NA")</f>
        <v>NA</v>
      </c>
      <c r="M26" t="str">
        <f>IFERROR(MID(D26,N26-4, 3), "NA")</f>
        <v>NA</v>
      </c>
      <c r="N26" t="str">
        <f>IF((LEN(D26)-LEN(SUBSTITUTE(D26,"의원실","")))/LEN("의원실") &gt;= 5, FIND("의원실", D26, L26+3), "NA")</f>
        <v>NA</v>
      </c>
      <c r="O26" s="4" t="str">
        <f>_xlfn.IFNA(IFERROR(IFERROR(IFERROR(IFERROR(VLOOKUP(E26, '정무위 리스트'!$E$2:$F$25, 2, 0), VLOOKUP(G26, '정무위 리스트'!$E$2:$F$25, 2, 0)), VLOOKUP(I26, '정무위 리스트'!$E$2:$F$25, 2, 0)), VLOOKUP(K26, '정무위 리스트'!$E$2:$F$25, 2, 0)), VLOOKUP(M26, '정무위 리스트'!$E$2:$F$25, 2, 0)), "X")</f>
        <v>X</v>
      </c>
    </row>
    <row r="27" spans="1:15" ht="17.25" thickBot="1" x14ac:dyDescent="0.35">
      <c r="A27" s="1">
        <v>26</v>
      </c>
      <c r="B27" s="2" t="s">
        <v>8</v>
      </c>
      <c r="C27" s="3">
        <v>44546.583333333336</v>
      </c>
      <c r="D27" s="4" t="s">
        <v>9</v>
      </c>
      <c r="E27" t="str">
        <f>IF((LEN(D27)-LEN(SUBSTITUTE(D27,"의원실","")))/LEN("의원실") &gt;= 1, IFERROR(MID(D27, FIND(" 의원실", D27)-3, 3), MID(D27, FIND(" 의원실", D27)-2, 3)), "NA")</f>
        <v>강병원</v>
      </c>
      <c r="F27">
        <f>FIND(" 의원실", D27)</f>
        <v>4</v>
      </c>
      <c r="G27" t="str">
        <f>IF((LEN(D27)-LEN(SUBSTITUTE(D27,"의원실","")))/LEN("의원실") &gt;= 2, IFERROR(MID(D27, FIND(" 의원실", D27, FIND(" 의원실", D27)+4)-3, 3), MID(D27, FIND(" 의원실", D27, FIND(" 의원실", D27)+4)-3, 3)), "NA")</f>
        <v>NA</v>
      </c>
      <c r="H27" t="str">
        <f>IF((LEN(D27)-LEN(SUBSTITUTE(D27,"의원실","")))/LEN("의원실") &gt;= 2, FIND(" 의원실", D27, FIND(" 의원실", D27)+4), "NA")</f>
        <v>NA</v>
      </c>
      <c r="I27" t="str">
        <f>IFERROR(MID(D27,J27-4, 3), "NA")</f>
        <v>NA</v>
      </c>
      <c r="J27" t="str">
        <f>IF((LEN(D27)-LEN(SUBSTITUTE(D27,"의원실","")))/LEN("의원실") &gt;= 3, FIND("의원실", D27, H27+3), "NA")</f>
        <v>NA</v>
      </c>
      <c r="K27" t="str">
        <f>IFERROR(MID(D27,L27-4, 3), "NA")</f>
        <v>NA</v>
      </c>
      <c r="L27" t="str">
        <f>IF((LEN(D27)-LEN(SUBSTITUTE(D27,"의원실","")))/LEN("의원실") &gt;= 4, FIND("의원실", D27, J27+3), "NA")</f>
        <v>NA</v>
      </c>
      <c r="M27" t="str">
        <f>IFERROR(MID(D27,N27-4, 3), "NA")</f>
        <v>NA</v>
      </c>
      <c r="N27" t="str">
        <f>IF((LEN(D27)-LEN(SUBSTITUTE(D27,"의원실","")))/LEN("의원실") &gt;= 5, FIND("의원실", D27, L27+3), "NA")</f>
        <v>NA</v>
      </c>
      <c r="O27" s="4" t="str">
        <f>_xlfn.IFNA(IFERROR(IFERROR(IFERROR(IFERROR(VLOOKUP(E27, '정무위 리스트'!$E$2:$F$25, 2, 0), VLOOKUP(G27, '정무위 리스트'!$E$2:$F$25, 2, 0)), VLOOKUP(I27, '정무위 리스트'!$E$2:$F$25, 2, 0)), VLOOKUP(K27, '정무위 리스트'!$E$2:$F$25, 2, 0)), VLOOKUP(M27, '정무위 리스트'!$E$2:$F$25, 2, 0)), "X")</f>
        <v>X</v>
      </c>
    </row>
    <row r="28" spans="1:15" ht="17.25" thickBot="1" x14ac:dyDescent="0.35">
      <c r="A28" s="1">
        <v>27</v>
      </c>
      <c r="B28" s="2" t="s">
        <v>6</v>
      </c>
      <c r="C28" s="3">
        <v>44547.416666666664</v>
      </c>
      <c r="D28" s="4" t="s">
        <v>7</v>
      </c>
      <c r="E28" t="str">
        <f>IF((LEN(D28)-LEN(SUBSTITUTE(D28,"의원실","")))/LEN("의원실") &gt;= 1, IFERROR(MID(D28, FIND(" 의원실", D28)-3, 3), MID(D28, FIND(" 의원실", D28)-2, 3)), "NA")</f>
        <v>우원식</v>
      </c>
      <c r="F28">
        <f>FIND(" 의원실", D28)</f>
        <v>4</v>
      </c>
      <c r="G28" t="str">
        <f>IF((LEN(D28)-LEN(SUBSTITUTE(D28,"의원실","")))/LEN("의원실") &gt;= 2, IFERROR(MID(D28, FIND(" 의원실", D28, FIND(" 의원실", D28)+4)-3, 3), MID(D28, FIND(" 의원실", D28, FIND(" 의원실", D28)+4)-3, 3)), "NA")</f>
        <v>문진석</v>
      </c>
      <c r="H28">
        <f>IF((LEN(D28)-LEN(SUBSTITUTE(D28,"의원실","")))/LEN("의원실") &gt;= 2, FIND(" 의원실", D28, FIND(" 의원실", D28)+4), "NA")</f>
        <v>13</v>
      </c>
      <c r="I28" t="str">
        <f>IFERROR(MID(D28,J28-4, 3), "NA")</f>
        <v>NA</v>
      </c>
      <c r="J28" t="str">
        <f>IF((LEN(D28)-LEN(SUBSTITUTE(D28,"의원실","")))/LEN("의원실") &gt;= 3, FIND("의원실", D28, H28+3), "NA")</f>
        <v>NA</v>
      </c>
      <c r="K28" t="str">
        <f>IFERROR(MID(D28,L28-4, 3), "NA")</f>
        <v>NA</v>
      </c>
      <c r="L28" t="str">
        <f>IF((LEN(D28)-LEN(SUBSTITUTE(D28,"의원실","")))/LEN("의원실") &gt;= 4, FIND("의원실", D28, J28+3), "NA")</f>
        <v>NA</v>
      </c>
      <c r="M28" t="str">
        <f>IFERROR(MID(D28,N28-4, 3), "NA")</f>
        <v>NA</v>
      </c>
      <c r="N28" t="str">
        <f>IF((LEN(D28)-LEN(SUBSTITUTE(D28,"의원실","")))/LEN("의원실") &gt;= 5, FIND("의원실", D28, L28+3), "NA")</f>
        <v>NA</v>
      </c>
      <c r="O28" s="4" t="str">
        <f>_xlfn.IFNA(IFERROR(IFERROR(IFERROR(IFERROR(VLOOKUP(E28, '정무위 리스트'!$E$2:$F$25, 2, 0), VLOOKUP(G28, '정무위 리스트'!$E$2:$F$25, 2, 0)), VLOOKUP(I28, '정무위 리스트'!$E$2:$F$25, 2, 0)), VLOOKUP(K28, '정무위 리스트'!$E$2:$F$25, 2, 0)), VLOOKUP(M28, '정무위 리스트'!$E$2:$F$25, 2, 0)), "X")</f>
        <v>X</v>
      </c>
    </row>
    <row r="29" spans="1:15" ht="17.25" thickBot="1" x14ac:dyDescent="0.35">
      <c r="A29" s="1">
        <v>28</v>
      </c>
      <c r="B29" s="2" t="s">
        <v>4</v>
      </c>
      <c r="C29" s="3">
        <v>44550.583333333336</v>
      </c>
      <c r="D29" s="4" t="s">
        <v>5</v>
      </c>
      <c r="E29" t="str">
        <f>IF((LEN(D29)-LEN(SUBSTITUTE(D29,"의원실","")))/LEN("의원실") &gt;= 1, IFERROR(MID(D29, FIND(" 의원실", D29)-3, 3), MID(D29, FIND(" 의원실", D29)-2, 3)), "NA")</f>
        <v xml:space="preserve">박정 </v>
      </c>
      <c r="F29">
        <f>FIND(" 의원실", D29)</f>
        <v>3</v>
      </c>
      <c r="G29" t="str">
        <f>IF((LEN(D29)-LEN(SUBSTITUTE(D29,"의원실","")))/LEN("의원실") &gt;= 2, IFERROR(MID(D29, FIND(" 의원실", D29, FIND(" 의원실", D29)+4)-3, 3), MID(D29, FIND(" 의원실", D29, FIND(" 의원실", D29)+4)-3, 3)), "NA")</f>
        <v>NA</v>
      </c>
      <c r="H29" t="str">
        <f>IF((LEN(D29)-LEN(SUBSTITUTE(D29,"의원실","")))/LEN("의원실") &gt;= 2, FIND(" 의원실", D29, FIND(" 의원실", D29)+4), "NA")</f>
        <v>NA</v>
      </c>
      <c r="I29" t="str">
        <f>IFERROR(MID(D29,J29-4, 3), "NA")</f>
        <v>NA</v>
      </c>
      <c r="J29" t="str">
        <f>IF((LEN(D29)-LEN(SUBSTITUTE(D29,"의원실","")))/LEN("의원실") &gt;= 3, FIND("의원실", D29, H29+3), "NA")</f>
        <v>NA</v>
      </c>
      <c r="K29" t="str">
        <f>IFERROR(MID(D29,L29-4, 3), "NA")</f>
        <v>NA</v>
      </c>
      <c r="L29" t="str">
        <f>IF((LEN(D29)-LEN(SUBSTITUTE(D29,"의원실","")))/LEN("의원실") &gt;= 4, FIND("의원실", D29, J29+3), "NA")</f>
        <v>NA</v>
      </c>
      <c r="M29" t="str">
        <f>IFERROR(MID(D29,N29-4, 3), "NA")</f>
        <v>NA</v>
      </c>
      <c r="N29" t="str">
        <f>IF((LEN(D29)-LEN(SUBSTITUTE(D29,"의원실","")))/LEN("의원실") &gt;= 5, FIND("의원실", D29, L29+3), "NA")</f>
        <v>NA</v>
      </c>
      <c r="O29" s="4" t="str">
        <f>_xlfn.IFNA(IFERROR(IFERROR(IFERROR(IFERROR(VLOOKUP(E29, '정무위 리스트'!$E$2:$F$25, 2, 0), VLOOKUP(G29, '정무위 리스트'!$E$2:$F$25, 2, 0)), VLOOKUP(I29, '정무위 리스트'!$E$2:$F$25, 2, 0)), VLOOKUP(K29, '정무위 리스트'!$E$2:$F$25, 2, 0)), VLOOKUP(M29, '정무위 리스트'!$E$2:$F$25, 2, 0)), "X")</f>
        <v>X</v>
      </c>
    </row>
    <row r="30" spans="1:15" ht="17.25" thickBot="1" x14ac:dyDescent="0.35">
      <c r="A30" s="8">
        <v>29</v>
      </c>
      <c r="B30" s="9" t="s">
        <v>88</v>
      </c>
      <c r="C30" s="10">
        <v>44551.625</v>
      </c>
      <c r="D30" s="11" t="s">
        <v>89</v>
      </c>
      <c r="E30" t="str">
        <f>IF((LEN(D30)-LEN(SUBSTITUTE(D30,"의원실","")))/LEN("의원실") &gt;= 1, IFERROR(MID(D30, FIND(" 의원실", D30)-3, 3), MID(D30, FIND(" 의원실", D30)-2, 3)), "NA")</f>
        <v>김의겸</v>
      </c>
      <c r="F30">
        <f>FIND(" 의원실", D30)</f>
        <v>4</v>
      </c>
      <c r="G30" t="str">
        <f>IF((LEN(D30)-LEN(SUBSTITUTE(D30,"의원실","")))/LEN("의원실") &gt;= 2, IFERROR(MID(D30, FIND(" 의원실", D30, FIND(" 의원실", D30)+4)-3, 3), MID(D30, FIND(" 의원실", D30, FIND(" 의원실", D30)+4)-3, 3)), "NA")</f>
        <v>NA</v>
      </c>
      <c r="H30" t="str">
        <f>IF((LEN(D30)-LEN(SUBSTITUTE(D30,"의원실","")))/LEN("의원실") &gt;= 2, FIND(" 의원실", D30, FIND(" 의원실", D30)+4), "NA")</f>
        <v>NA</v>
      </c>
      <c r="I30" t="str">
        <f>IFERROR(MID(D30,J30-4, 3), "NA")</f>
        <v>NA</v>
      </c>
      <c r="J30" t="str">
        <f>IF((LEN(D30)-LEN(SUBSTITUTE(D30,"의원실","")))/LEN("의원실") &gt;= 3, FIND("의원실", D30, H30+3), "NA")</f>
        <v>NA</v>
      </c>
      <c r="K30" t="str">
        <f>IFERROR(MID(D30,L30-4, 3), "NA")</f>
        <v>NA</v>
      </c>
      <c r="L30" t="str">
        <f>IF((LEN(D30)-LEN(SUBSTITUTE(D30,"의원실","")))/LEN("의원실") &gt;= 4, FIND("의원실", D30, J30+3), "NA")</f>
        <v>NA</v>
      </c>
      <c r="M30" t="str">
        <f>IFERROR(MID(D30,N30-4, 3), "NA")</f>
        <v>NA</v>
      </c>
      <c r="N30" t="str">
        <f>IF((LEN(D30)-LEN(SUBSTITUTE(D30,"의원실","")))/LEN("의원실") &gt;= 5, FIND("의원실", D30, L30+3), "NA")</f>
        <v>NA</v>
      </c>
      <c r="O30" s="4" t="str">
        <f>_xlfn.IFNA(IFERROR(IFERROR(IFERROR(IFERROR(VLOOKUP(E30, '정무위 리스트'!$E$2:$F$25, 2, 0), VLOOKUP(G30, '정무위 리스트'!$E$2:$F$25, 2, 0)), VLOOKUP(I30, '정무위 리스트'!$E$2:$F$25, 2, 0)), VLOOKUP(K30, '정무위 리스트'!$E$2:$F$25, 2, 0)), VLOOKUP(M30, '정무위 리스트'!$E$2:$F$25, 2, 0)), "X")</f>
        <v>X</v>
      </c>
    </row>
    <row r="31" spans="1:15" ht="18" thickTop="1" thickBot="1" x14ac:dyDescent="0.35">
      <c r="F31" t="e">
        <f t="shared" ref="F31:F38" si="0">FIND(" 의원실", D31)</f>
        <v>#VALUE!</v>
      </c>
      <c r="G31" t="str">
        <f t="shared" ref="G31:G38" si="1">IF((LEN(D31)-LEN(SUBSTITUTE(D31,"의원실","")))/LEN("의원실") &gt;= 2, IFERROR(MID(D31, FIND(" 의원실", D31, FIND(" 의원실", D31)+4)-3, 3), MID(D31, FIND(" 의원실", D31, FIND(" 의원실", D31)+4)-3, 3)), "NA")</f>
        <v>NA</v>
      </c>
      <c r="H31" t="str">
        <f t="shared" ref="H31:H38" si="2">IF((LEN(D31)-LEN(SUBSTITUTE(D31,"의원실","")))/LEN("의원실") &gt;= 2, FIND(" 의원실", D31, FIND(" 의원실", D31)+4), "NA")</f>
        <v>NA</v>
      </c>
      <c r="I31" t="str">
        <f t="shared" ref="I31:I38" si="3">IFERROR(MID(D31,J31-4, 3), "NA")</f>
        <v>NA</v>
      </c>
      <c r="J31" t="str">
        <f t="shared" ref="J31:J38" si="4">IF((LEN(D31)-LEN(SUBSTITUTE(D31,"의원실","")))/LEN("의원실") &gt;= 3, FIND("의원실", D31, H31+3), "NA")</f>
        <v>NA</v>
      </c>
      <c r="K31" t="str">
        <f t="shared" ref="K31:K38" si="5">IFERROR(MID(D31,L31-4, 3), "NA")</f>
        <v>NA</v>
      </c>
      <c r="L31" t="str">
        <f t="shared" ref="L31:L38" si="6">IF((LEN(D31)-LEN(SUBSTITUTE(D31,"의원실","")))/LEN("의원실") &gt;= 4, FIND("의원실", D31, J31+3), "NA")</f>
        <v>NA</v>
      </c>
      <c r="M31" t="str">
        <f t="shared" ref="M31:M38" si="7">IFERROR(MID(D31,N31-4, 3), "NA")</f>
        <v>NA</v>
      </c>
      <c r="N31" t="str">
        <f t="shared" ref="N31:N38" si="8">IF((LEN(D31)-LEN(SUBSTITUTE(D31,"의원실","")))/LEN("의원실") &gt;= 5, FIND("의원실", D31, L31+3), "NA")</f>
        <v>NA</v>
      </c>
      <c r="O31" s="4"/>
    </row>
    <row r="32" spans="1:15" ht="17.25" thickBot="1" x14ac:dyDescent="0.35">
      <c r="F32" t="e">
        <f t="shared" si="0"/>
        <v>#VALUE!</v>
      </c>
      <c r="G32" t="str">
        <f t="shared" si="1"/>
        <v>NA</v>
      </c>
      <c r="H32" t="str">
        <f t="shared" si="2"/>
        <v>NA</v>
      </c>
      <c r="I32" t="str">
        <f t="shared" si="3"/>
        <v>NA</v>
      </c>
      <c r="J32" t="str">
        <f t="shared" si="4"/>
        <v>NA</v>
      </c>
      <c r="K32" t="str">
        <f t="shared" si="5"/>
        <v>NA</v>
      </c>
      <c r="L32" t="str">
        <f t="shared" si="6"/>
        <v>NA</v>
      </c>
      <c r="M32" t="str">
        <f t="shared" si="7"/>
        <v>NA</v>
      </c>
      <c r="N32" t="str">
        <f t="shared" si="8"/>
        <v>NA</v>
      </c>
      <c r="O32" s="4"/>
    </row>
    <row r="33" spans="6:15" ht="17.25" thickBot="1" x14ac:dyDescent="0.35">
      <c r="F33" t="e">
        <f t="shared" si="0"/>
        <v>#VALUE!</v>
      </c>
      <c r="G33" t="str">
        <f t="shared" si="1"/>
        <v>NA</v>
      </c>
      <c r="H33" t="str">
        <f t="shared" si="2"/>
        <v>NA</v>
      </c>
      <c r="I33" t="str">
        <f t="shared" si="3"/>
        <v>NA</v>
      </c>
      <c r="J33" t="str">
        <f t="shared" si="4"/>
        <v>NA</v>
      </c>
      <c r="K33" t="str">
        <f t="shared" si="5"/>
        <v>NA</v>
      </c>
      <c r="L33" t="str">
        <f t="shared" si="6"/>
        <v>NA</v>
      </c>
      <c r="M33" t="str">
        <f t="shared" si="7"/>
        <v>NA</v>
      </c>
      <c r="N33" t="str">
        <f t="shared" si="8"/>
        <v>NA</v>
      </c>
      <c r="O33" s="4"/>
    </row>
    <row r="34" spans="6:15" ht="17.25" thickBot="1" x14ac:dyDescent="0.35">
      <c r="F34" t="e">
        <f t="shared" si="0"/>
        <v>#VALUE!</v>
      </c>
      <c r="G34" t="str">
        <f t="shared" si="1"/>
        <v>NA</v>
      </c>
      <c r="H34" t="str">
        <f t="shared" si="2"/>
        <v>NA</v>
      </c>
      <c r="I34" t="str">
        <f t="shared" si="3"/>
        <v>NA</v>
      </c>
      <c r="J34" t="str">
        <f t="shared" si="4"/>
        <v>NA</v>
      </c>
      <c r="K34" t="str">
        <f t="shared" si="5"/>
        <v>NA</v>
      </c>
      <c r="L34" t="str">
        <f t="shared" si="6"/>
        <v>NA</v>
      </c>
      <c r="M34" t="str">
        <f t="shared" si="7"/>
        <v>NA</v>
      </c>
      <c r="N34" t="str">
        <f t="shared" si="8"/>
        <v>NA</v>
      </c>
      <c r="O34" s="4"/>
    </row>
    <row r="35" spans="6:15" ht="17.25" thickBot="1" x14ac:dyDescent="0.35">
      <c r="F35" t="e">
        <f t="shared" si="0"/>
        <v>#VALUE!</v>
      </c>
      <c r="G35" t="str">
        <f t="shared" si="1"/>
        <v>NA</v>
      </c>
      <c r="H35" t="str">
        <f t="shared" si="2"/>
        <v>NA</v>
      </c>
      <c r="I35" t="str">
        <f t="shared" si="3"/>
        <v>NA</v>
      </c>
      <c r="J35" t="str">
        <f t="shared" si="4"/>
        <v>NA</v>
      </c>
      <c r="K35" t="str">
        <f t="shared" si="5"/>
        <v>NA</v>
      </c>
      <c r="L35" t="str">
        <f t="shared" si="6"/>
        <v>NA</v>
      </c>
      <c r="M35" t="str">
        <f t="shared" si="7"/>
        <v>NA</v>
      </c>
      <c r="N35" t="str">
        <f t="shared" si="8"/>
        <v>NA</v>
      </c>
      <c r="O35" s="4"/>
    </row>
    <row r="36" spans="6:15" ht="17.25" thickBot="1" x14ac:dyDescent="0.35">
      <c r="F36" t="e">
        <f t="shared" si="0"/>
        <v>#VALUE!</v>
      </c>
      <c r="G36" t="str">
        <f t="shared" si="1"/>
        <v>NA</v>
      </c>
      <c r="H36" t="str">
        <f t="shared" si="2"/>
        <v>NA</v>
      </c>
      <c r="I36" t="str">
        <f t="shared" si="3"/>
        <v>NA</v>
      </c>
      <c r="J36" t="str">
        <f t="shared" si="4"/>
        <v>NA</v>
      </c>
      <c r="K36" t="str">
        <f t="shared" si="5"/>
        <v>NA</v>
      </c>
      <c r="L36" t="str">
        <f t="shared" si="6"/>
        <v>NA</v>
      </c>
      <c r="M36" t="str">
        <f t="shared" si="7"/>
        <v>NA</v>
      </c>
      <c r="N36" t="str">
        <f t="shared" si="8"/>
        <v>NA</v>
      </c>
      <c r="O36" s="4"/>
    </row>
    <row r="37" spans="6:15" ht="17.25" thickBot="1" x14ac:dyDescent="0.35">
      <c r="F37" t="e">
        <f t="shared" si="0"/>
        <v>#VALUE!</v>
      </c>
      <c r="G37" t="str">
        <f t="shared" si="1"/>
        <v>NA</v>
      </c>
      <c r="H37" t="str">
        <f t="shared" si="2"/>
        <v>NA</v>
      </c>
      <c r="I37" t="str">
        <f t="shared" si="3"/>
        <v>NA</v>
      </c>
      <c r="J37" t="str">
        <f t="shared" si="4"/>
        <v>NA</v>
      </c>
      <c r="K37" t="str">
        <f t="shared" si="5"/>
        <v>NA</v>
      </c>
      <c r="L37" t="str">
        <f t="shared" si="6"/>
        <v>NA</v>
      </c>
      <c r="M37" t="str">
        <f t="shared" si="7"/>
        <v>NA</v>
      </c>
      <c r="N37" t="str">
        <f t="shared" si="8"/>
        <v>NA</v>
      </c>
      <c r="O37" s="4"/>
    </row>
    <row r="38" spans="6:15" ht="17.25" thickBot="1" x14ac:dyDescent="0.35">
      <c r="F38" t="e">
        <f t="shared" si="0"/>
        <v>#VALUE!</v>
      </c>
      <c r="G38" t="str">
        <f t="shared" si="1"/>
        <v>NA</v>
      </c>
      <c r="H38" t="str">
        <f t="shared" si="2"/>
        <v>NA</v>
      </c>
      <c r="I38" t="str">
        <f t="shared" si="3"/>
        <v>NA</v>
      </c>
      <c r="J38" t="str">
        <f t="shared" si="4"/>
        <v>NA</v>
      </c>
      <c r="K38" t="str">
        <f t="shared" si="5"/>
        <v>NA</v>
      </c>
      <c r="L38" t="str">
        <f t="shared" si="6"/>
        <v>NA</v>
      </c>
      <c r="M38" t="str">
        <f t="shared" si="7"/>
        <v>NA</v>
      </c>
      <c r="N38" t="str">
        <f t="shared" si="8"/>
        <v>NA</v>
      </c>
      <c r="O38" s="4"/>
    </row>
    <row r="39" spans="6:15" x14ac:dyDescent="0.3">
      <c r="F39" t="e">
        <f t="shared" ref="F39:F86" si="9">FIND(" 의원실", D39)</f>
        <v>#VALUE!</v>
      </c>
      <c r="G39" t="str">
        <f t="shared" ref="G39:G86" si="10">IF((LEN(D39)-LEN(SUBSTITUTE(D39,"의원실","")))/LEN("의원실") &gt;= 2, IFERROR(MID(D39, FIND(" 의원실", D39, FIND(" 의원실", D39)+4)-3, 3), MID(D39, FIND(" 의원실", D39, FIND(" 의원실", D39)+4)-3, 3)), "NA")</f>
        <v>NA</v>
      </c>
      <c r="H39" t="str">
        <f t="shared" ref="H39:H86" si="11">IF((LEN(D39)-LEN(SUBSTITUTE(D39,"의원실","")))/LEN("의원실") &gt;= 2, FIND(" 의원실", D39, FIND(" 의원실", D39)+4), "NA")</f>
        <v>NA</v>
      </c>
      <c r="I39" t="str">
        <f t="shared" ref="I39:I86" si="12">IFERROR(MID(D39,J39-4, 3), "NA")</f>
        <v>NA</v>
      </c>
      <c r="J39" t="str">
        <f t="shared" ref="J39:J86" si="13">IF((LEN(D39)-LEN(SUBSTITUTE(D39,"의원실","")))/LEN("의원실") &gt;= 3, FIND("의원실", D39, H39+3), "NA")</f>
        <v>NA</v>
      </c>
      <c r="K39" t="str">
        <f t="shared" ref="K39:K86" si="14">IFERROR(MID(D39,L39-4, 3), "NA")</f>
        <v>NA</v>
      </c>
      <c r="L39" t="str">
        <f t="shared" ref="L39:L86" si="15">IF((LEN(D39)-LEN(SUBSTITUTE(D39,"의원실","")))/LEN("의원실") &gt;= 4, FIND("의원실", D39, J39+3), "NA")</f>
        <v>NA</v>
      </c>
      <c r="M39" t="str">
        <f t="shared" ref="M39:M86" si="16">IFERROR(MID(D39,N39-4, 3), "NA")</f>
        <v>NA</v>
      </c>
      <c r="N39" t="str">
        <f t="shared" ref="N39:N86" si="17">IF((LEN(D39)-LEN(SUBSTITUTE(D39,"의원실","")))/LEN("의원실") &gt;= 5, FIND("의원실", D39, L39+3), "NA")</f>
        <v>NA</v>
      </c>
    </row>
    <row r="40" spans="6:15" x14ac:dyDescent="0.3">
      <c r="F40" t="e">
        <f t="shared" si="9"/>
        <v>#VALUE!</v>
      </c>
      <c r="G40" t="str">
        <f t="shared" si="10"/>
        <v>NA</v>
      </c>
      <c r="H40" t="str">
        <f t="shared" si="11"/>
        <v>NA</v>
      </c>
      <c r="I40" t="str">
        <f t="shared" si="12"/>
        <v>NA</v>
      </c>
      <c r="J40" t="str">
        <f t="shared" si="13"/>
        <v>NA</v>
      </c>
      <c r="K40" t="str">
        <f t="shared" si="14"/>
        <v>NA</v>
      </c>
      <c r="L40" t="str">
        <f t="shared" si="15"/>
        <v>NA</v>
      </c>
      <c r="M40" t="str">
        <f t="shared" si="16"/>
        <v>NA</v>
      </c>
      <c r="N40" t="str">
        <f t="shared" si="17"/>
        <v>NA</v>
      </c>
    </row>
    <row r="41" spans="6:15" x14ac:dyDescent="0.3">
      <c r="F41" t="e">
        <f t="shared" si="9"/>
        <v>#VALUE!</v>
      </c>
      <c r="G41" t="str">
        <f t="shared" si="10"/>
        <v>NA</v>
      </c>
      <c r="H41" t="str">
        <f t="shared" si="11"/>
        <v>NA</v>
      </c>
      <c r="I41" t="str">
        <f t="shared" si="12"/>
        <v>NA</v>
      </c>
      <c r="J41" t="str">
        <f t="shared" si="13"/>
        <v>NA</v>
      </c>
      <c r="K41" t="str">
        <f t="shared" si="14"/>
        <v>NA</v>
      </c>
      <c r="L41" t="str">
        <f t="shared" si="15"/>
        <v>NA</v>
      </c>
      <c r="M41" t="str">
        <f t="shared" si="16"/>
        <v>NA</v>
      </c>
      <c r="N41" t="str">
        <f t="shared" si="17"/>
        <v>NA</v>
      </c>
    </row>
    <row r="42" spans="6:15" x14ac:dyDescent="0.3">
      <c r="F42" t="e">
        <f t="shared" si="9"/>
        <v>#VALUE!</v>
      </c>
      <c r="G42" t="str">
        <f t="shared" si="10"/>
        <v>NA</v>
      </c>
      <c r="H42" t="str">
        <f t="shared" si="11"/>
        <v>NA</v>
      </c>
      <c r="I42" t="str">
        <f t="shared" si="12"/>
        <v>NA</v>
      </c>
      <c r="J42" t="str">
        <f t="shared" si="13"/>
        <v>NA</v>
      </c>
      <c r="K42" t="str">
        <f t="shared" si="14"/>
        <v>NA</v>
      </c>
      <c r="L42" t="str">
        <f t="shared" si="15"/>
        <v>NA</v>
      </c>
      <c r="M42" t="str">
        <f t="shared" si="16"/>
        <v>NA</v>
      </c>
      <c r="N42" t="str">
        <f t="shared" si="17"/>
        <v>NA</v>
      </c>
    </row>
    <row r="43" spans="6:15" x14ac:dyDescent="0.3">
      <c r="F43" t="e">
        <f t="shared" si="9"/>
        <v>#VALUE!</v>
      </c>
      <c r="G43" t="str">
        <f t="shared" si="10"/>
        <v>NA</v>
      </c>
      <c r="H43" t="str">
        <f t="shared" si="11"/>
        <v>NA</v>
      </c>
      <c r="I43" t="str">
        <f t="shared" si="12"/>
        <v>NA</v>
      </c>
      <c r="J43" t="str">
        <f t="shared" si="13"/>
        <v>NA</v>
      </c>
      <c r="K43" t="str">
        <f t="shared" si="14"/>
        <v>NA</v>
      </c>
      <c r="L43" t="str">
        <f t="shared" si="15"/>
        <v>NA</v>
      </c>
      <c r="M43" t="str">
        <f t="shared" si="16"/>
        <v>NA</v>
      </c>
      <c r="N43" t="str">
        <f t="shared" si="17"/>
        <v>NA</v>
      </c>
    </row>
    <row r="44" spans="6:15" x14ac:dyDescent="0.3">
      <c r="F44" t="e">
        <f t="shared" si="9"/>
        <v>#VALUE!</v>
      </c>
      <c r="G44" t="str">
        <f t="shared" si="10"/>
        <v>NA</v>
      </c>
      <c r="H44" t="str">
        <f t="shared" si="11"/>
        <v>NA</v>
      </c>
      <c r="I44" t="str">
        <f t="shared" si="12"/>
        <v>NA</v>
      </c>
      <c r="J44" t="str">
        <f t="shared" si="13"/>
        <v>NA</v>
      </c>
      <c r="K44" t="str">
        <f t="shared" si="14"/>
        <v>NA</v>
      </c>
      <c r="L44" t="str">
        <f t="shared" si="15"/>
        <v>NA</v>
      </c>
      <c r="M44" t="str">
        <f t="shared" si="16"/>
        <v>NA</v>
      </c>
      <c r="N44" t="str">
        <f t="shared" si="17"/>
        <v>NA</v>
      </c>
    </row>
    <row r="45" spans="6:15" x14ac:dyDescent="0.3">
      <c r="F45" t="e">
        <f t="shared" si="9"/>
        <v>#VALUE!</v>
      </c>
      <c r="G45" t="str">
        <f t="shared" si="10"/>
        <v>NA</v>
      </c>
      <c r="H45" t="str">
        <f t="shared" si="11"/>
        <v>NA</v>
      </c>
      <c r="I45" t="str">
        <f t="shared" si="12"/>
        <v>NA</v>
      </c>
      <c r="J45" t="str">
        <f t="shared" si="13"/>
        <v>NA</v>
      </c>
      <c r="K45" t="str">
        <f t="shared" si="14"/>
        <v>NA</v>
      </c>
      <c r="L45" t="str">
        <f t="shared" si="15"/>
        <v>NA</v>
      </c>
      <c r="M45" t="str">
        <f t="shared" si="16"/>
        <v>NA</v>
      </c>
      <c r="N45" t="str">
        <f t="shared" si="17"/>
        <v>NA</v>
      </c>
    </row>
    <row r="46" spans="6:15" x14ac:dyDescent="0.3">
      <c r="F46" t="e">
        <f t="shared" si="9"/>
        <v>#VALUE!</v>
      </c>
      <c r="G46" t="str">
        <f t="shared" si="10"/>
        <v>NA</v>
      </c>
      <c r="H46" t="str">
        <f t="shared" si="11"/>
        <v>NA</v>
      </c>
      <c r="I46" t="str">
        <f t="shared" si="12"/>
        <v>NA</v>
      </c>
      <c r="J46" t="str">
        <f t="shared" si="13"/>
        <v>NA</v>
      </c>
      <c r="K46" t="str">
        <f t="shared" si="14"/>
        <v>NA</v>
      </c>
      <c r="L46" t="str">
        <f t="shared" si="15"/>
        <v>NA</v>
      </c>
      <c r="M46" t="str">
        <f t="shared" si="16"/>
        <v>NA</v>
      </c>
      <c r="N46" t="str">
        <f t="shared" si="17"/>
        <v>NA</v>
      </c>
    </row>
    <row r="47" spans="6:15" x14ac:dyDescent="0.3">
      <c r="F47" t="e">
        <f t="shared" si="9"/>
        <v>#VALUE!</v>
      </c>
      <c r="G47" t="str">
        <f t="shared" si="10"/>
        <v>NA</v>
      </c>
      <c r="H47" t="str">
        <f t="shared" si="11"/>
        <v>NA</v>
      </c>
      <c r="I47" t="str">
        <f t="shared" si="12"/>
        <v>NA</v>
      </c>
      <c r="J47" t="str">
        <f t="shared" si="13"/>
        <v>NA</v>
      </c>
      <c r="K47" t="str">
        <f t="shared" si="14"/>
        <v>NA</v>
      </c>
      <c r="L47" t="str">
        <f t="shared" si="15"/>
        <v>NA</v>
      </c>
      <c r="M47" t="str">
        <f t="shared" si="16"/>
        <v>NA</v>
      </c>
      <c r="N47" t="str">
        <f t="shared" si="17"/>
        <v>NA</v>
      </c>
    </row>
    <row r="48" spans="6:15" x14ac:dyDescent="0.3">
      <c r="F48" t="e">
        <f t="shared" si="9"/>
        <v>#VALUE!</v>
      </c>
      <c r="G48" t="str">
        <f t="shared" si="10"/>
        <v>NA</v>
      </c>
      <c r="H48" t="str">
        <f t="shared" si="11"/>
        <v>NA</v>
      </c>
      <c r="I48" t="str">
        <f t="shared" si="12"/>
        <v>NA</v>
      </c>
      <c r="J48" t="str">
        <f t="shared" si="13"/>
        <v>NA</v>
      </c>
      <c r="K48" t="str">
        <f t="shared" si="14"/>
        <v>NA</v>
      </c>
      <c r="L48" t="str">
        <f t="shared" si="15"/>
        <v>NA</v>
      </c>
      <c r="M48" t="str">
        <f t="shared" si="16"/>
        <v>NA</v>
      </c>
      <c r="N48" t="str">
        <f t="shared" si="17"/>
        <v>NA</v>
      </c>
    </row>
    <row r="49" spans="6:14" x14ac:dyDescent="0.3">
      <c r="F49" t="e">
        <f t="shared" si="9"/>
        <v>#VALUE!</v>
      </c>
      <c r="G49" t="str">
        <f t="shared" si="10"/>
        <v>NA</v>
      </c>
      <c r="H49" t="str">
        <f t="shared" si="11"/>
        <v>NA</v>
      </c>
      <c r="I49" t="str">
        <f t="shared" si="12"/>
        <v>NA</v>
      </c>
      <c r="J49" t="str">
        <f t="shared" si="13"/>
        <v>NA</v>
      </c>
      <c r="K49" t="str">
        <f t="shared" si="14"/>
        <v>NA</v>
      </c>
      <c r="L49" t="str">
        <f t="shared" si="15"/>
        <v>NA</v>
      </c>
      <c r="M49" t="str">
        <f t="shared" si="16"/>
        <v>NA</v>
      </c>
      <c r="N49" t="str">
        <f t="shared" si="17"/>
        <v>NA</v>
      </c>
    </row>
    <row r="50" spans="6:14" x14ac:dyDescent="0.3">
      <c r="F50" t="e">
        <f t="shared" si="9"/>
        <v>#VALUE!</v>
      </c>
      <c r="G50" t="str">
        <f t="shared" si="10"/>
        <v>NA</v>
      </c>
      <c r="H50" t="str">
        <f t="shared" si="11"/>
        <v>NA</v>
      </c>
      <c r="I50" t="str">
        <f t="shared" si="12"/>
        <v>NA</v>
      </c>
      <c r="J50" t="str">
        <f t="shared" si="13"/>
        <v>NA</v>
      </c>
      <c r="K50" t="str">
        <f t="shared" si="14"/>
        <v>NA</v>
      </c>
      <c r="L50" t="str">
        <f t="shared" si="15"/>
        <v>NA</v>
      </c>
      <c r="M50" t="str">
        <f t="shared" si="16"/>
        <v>NA</v>
      </c>
      <c r="N50" t="str">
        <f t="shared" si="17"/>
        <v>NA</v>
      </c>
    </row>
    <row r="51" spans="6:14" x14ac:dyDescent="0.3">
      <c r="F51" t="e">
        <f t="shared" si="9"/>
        <v>#VALUE!</v>
      </c>
      <c r="G51" t="str">
        <f t="shared" si="10"/>
        <v>NA</v>
      </c>
      <c r="H51" t="str">
        <f t="shared" si="11"/>
        <v>NA</v>
      </c>
      <c r="I51" t="str">
        <f t="shared" si="12"/>
        <v>NA</v>
      </c>
      <c r="J51" t="str">
        <f t="shared" si="13"/>
        <v>NA</v>
      </c>
      <c r="K51" t="str">
        <f t="shared" si="14"/>
        <v>NA</v>
      </c>
      <c r="L51" t="str">
        <f t="shared" si="15"/>
        <v>NA</v>
      </c>
      <c r="M51" t="str">
        <f t="shared" si="16"/>
        <v>NA</v>
      </c>
      <c r="N51" t="str">
        <f t="shared" si="17"/>
        <v>NA</v>
      </c>
    </row>
    <row r="52" spans="6:14" x14ac:dyDescent="0.3">
      <c r="F52" t="e">
        <f t="shared" si="9"/>
        <v>#VALUE!</v>
      </c>
      <c r="G52" t="str">
        <f t="shared" si="10"/>
        <v>NA</v>
      </c>
      <c r="H52" t="str">
        <f t="shared" si="11"/>
        <v>NA</v>
      </c>
      <c r="I52" t="str">
        <f t="shared" si="12"/>
        <v>NA</v>
      </c>
      <c r="J52" t="str">
        <f t="shared" si="13"/>
        <v>NA</v>
      </c>
      <c r="K52" t="str">
        <f t="shared" si="14"/>
        <v>NA</v>
      </c>
      <c r="L52" t="str">
        <f t="shared" si="15"/>
        <v>NA</v>
      </c>
      <c r="M52" t="str">
        <f t="shared" si="16"/>
        <v>NA</v>
      </c>
      <c r="N52" t="str">
        <f t="shared" si="17"/>
        <v>NA</v>
      </c>
    </row>
    <row r="53" spans="6:14" x14ac:dyDescent="0.3">
      <c r="F53" t="e">
        <f t="shared" si="9"/>
        <v>#VALUE!</v>
      </c>
      <c r="G53" t="str">
        <f t="shared" si="10"/>
        <v>NA</v>
      </c>
      <c r="H53" t="str">
        <f t="shared" si="11"/>
        <v>NA</v>
      </c>
      <c r="I53" t="str">
        <f t="shared" si="12"/>
        <v>NA</v>
      </c>
      <c r="J53" t="str">
        <f t="shared" si="13"/>
        <v>NA</v>
      </c>
      <c r="K53" t="str">
        <f t="shared" si="14"/>
        <v>NA</v>
      </c>
      <c r="L53" t="str">
        <f t="shared" si="15"/>
        <v>NA</v>
      </c>
      <c r="M53" t="str">
        <f t="shared" si="16"/>
        <v>NA</v>
      </c>
      <c r="N53" t="str">
        <f t="shared" si="17"/>
        <v>NA</v>
      </c>
    </row>
    <row r="54" spans="6:14" x14ac:dyDescent="0.3">
      <c r="F54" t="e">
        <f t="shared" si="9"/>
        <v>#VALUE!</v>
      </c>
      <c r="G54" t="str">
        <f t="shared" si="10"/>
        <v>NA</v>
      </c>
      <c r="H54" t="str">
        <f t="shared" si="11"/>
        <v>NA</v>
      </c>
      <c r="I54" t="str">
        <f t="shared" si="12"/>
        <v>NA</v>
      </c>
      <c r="J54" t="str">
        <f t="shared" si="13"/>
        <v>NA</v>
      </c>
      <c r="K54" t="str">
        <f t="shared" si="14"/>
        <v>NA</v>
      </c>
      <c r="L54" t="str">
        <f t="shared" si="15"/>
        <v>NA</v>
      </c>
      <c r="M54" t="str">
        <f t="shared" si="16"/>
        <v>NA</v>
      </c>
      <c r="N54" t="str">
        <f t="shared" si="17"/>
        <v>NA</v>
      </c>
    </row>
    <row r="55" spans="6:14" x14ac:dyDescent="0.3">
      <c r="F55" t="e">
        <f t="shared" si="9"/>
        <v>#VALUE!</v>
      </c>
      <c r="G55" t="str">
        <f t="shared" si="10"/>
        <v>NA</v>
      </c>
      <c r="H55" t="str">
        <f t="shared" si="11"/>
        <v>NA</v>
      </c>
      <c r="I55" t="str">
        <f t="shared" si="12"/>
        <v>NA</v>
      </c>
      <c r="J55" t="str">
        <f t="shared" si="13"/>
        <v>NA</v>
      </c>
      <c r="K55" t="str">
        <f t="shared" si="14"/>
        <v>NA</v>
      </c>
      <c r="L55" t="str">
        <f t="shared" si="15"/>
        <v>NA</v>
      </c>
      <c r="M55" t="str">
        <f t="shared" si="16"/>
        <v>NA</v>
      </c>
      <c r="N55" t="str">
        <f t="shared" si="17"/>
        <v>NA</v>
      </c>
    </row>
    <row r="56" spans="6:14" x14ac:dyDescent="0.3">
      <c r="F56" t="e">
        <f t="shared" si="9"/>
        <v>#VALUE!</v>
      </c>
      <c r="G56" t="str">
        <f t="shared" si="10"/>
        <v>NA</v>
      </c>
      <c r="H56" t="str">
        <f t="shared" si="11"/>
        <v>NA</v>
      </c>
      <c r="I56" t="str">
        <f t="shared" si="12"/>
        <v>NA</v>
      </c>
      <c r="J56" t="str">
        <f t="shared" si="13"/>
        <v>NA</v>
      </c>
      <c r="K56" t="str">
        <f t="shared" si="14"/>
        <v>NA</v>
      </c>
      <c r="L56" t="str">
        <f t="shared" si="15"/>
        <v>NA</v>
      </c>
      <c r="M56" t="str">
        <f t="shared" si="16"/>
        <v>NA</v>
      </c>
      <c r="N56" t="str">
        <f t="shared" si="17"/>
        <v>NA</v>
      </c>
    </row>
    <row r="57" spans="6:14" x14ac:dyDescent="0.3">
      <c r="F57" t="e">
        <f t="shared" si="9"/>
        <v>#VALUE!</v>
      </c>
      <c r="G57" t="str">
        <f t="shared" si="10"/>
        <v>NA</v>
      </c>
      <c r="H57" t="str">
        <f t="shared" si="11"/>
        <v>NA</v>
      </c>
      <c r="I57" t="str">
        <f t="shared" si="12"/>
        <v>NA</v>
      </c>
      <c r="J57" t="str">
        <f t="shared" si="13"/>
        <v>NA</v>
      </c>
      <c r="K57" t="str">
        <f t="shared" si="14"/>
        <v>NA</v>
      </c>
      <c r="L57" t="str">
        <f t="shared" si="15"/>
        <v>NA</v>
      </c>
      <c r="M57" t="str">
        <f t="shared" si="16"/>
        <v>NA</v>
      </c>
      <c r="N57" t="str">
        <f t="shared" si="17"/>
        <v>NA</v>
      </c>
    </row>
    <row r="58" spans="6:14" x14ac:dyDescent="0.3">
      <c r="F58" t="e">
        <f t="shared" si="9"/>
        <v>#VALUE!</v>
      </c>
      <c r="G58" t="str">
        <f t="shared" si="10"/>
        <v>NA</v>
      </c>
      <c r="H58" t="str">
        <f t="shared" si="11"/>
        <v>NA</v>
      </c>
      <c r="I58" t="str">
        <f t="shared" si="12"/>
        <v>NA</v>
      </c>
      <c r="J58" t="str">
        <f t="shared" si="13"/>
        <v>NA</v>
      </c>
      <c r="K58" t="str">
        <f t="shared" si="14"/>
        <v>NA</v>
      </c>
      <c r="L58" t="str">
        <f t="shared" si="15"/>
        <v>NA</v>
      </c>
      <c r="M58" t="str">
        <f t="shared" si="16"/>
        <v>NA</v>
      </c>
      <c r="N58" t="str">
        <f t="shared" si="17"/>
        <v>NA</v>
      </c>
    </row>
    <row r="59" spans="6:14" x14ac:dyDescent="0.3">
      <c r="F59" t="e">
        <f t="shared" si="9"/>
        <v>#VALUE!</v>
      </c>
      <c r="G59" t="str">
        <f t="shared" si="10"/>
        <v>NA</v>
      </c>
      <c r="H59" t="str">
        <f t="shared" si="11"/>
        <v>NA</v>
      </c>
      <c r="I59" t="str">
        <f t="shared" si="12"/>
        <v>NA</v>
      </c>
      <c r="J59" t="str">
        <f t="shared" si="13"/>
        <v>NA</v>
      </c>
      <c r="K59" t="str">
        <f t="shared" si="14"/>
        <v>NA</v>
      </c>
      <c r="L59" t="str">
        <f t="shared" si="15"/>
        <v>NA</v>
      </c>
      <c r="M59" t="str">
        <f t="shared" si="16"/>
        <v>NA</v>
      </c>
      <c r="N59" t="str">
        <f t="shared" si="17"/>
        <v>NA</v>
      </c>
    </row>
    <row r="60" spans="6:14" x14ac:dyDescent="0.3">
      <c r="F60" t="e">
        <f t="shared" si="9"/>
        <v>#VALUE!</v>
      </c>
      <c r="G60" t="str">
        <f t="shared" si="10"/>
        <v>NA</v>
      </c>
      <c r="H60" t="str">
        <f t="shared" si="11"/>
        <v>NA</v>
      </c>
      <c r="I60" t="str">
        <f t="shared" si="12"/>
        <v>NA</v>
      </c>
      <c r="J60" t="str">
        <f t="shared" si="13"/>
        <v>NA</v>
      </c>
      <c r="K60" t="str">
        <f t="shared" si="14"/>
        <v>NA</v>
      </c>
      <c r="L60" t="str">
        <f t="shared" si="15"/>
        <v>NA</v>
      </c>
      <c r="M60" t="str">
        <f t="shared" si="16"/>
        <v>NA</v>
      </c>
      <c r="N60" t="str">
        <f t="shared" si="17"/>
        <v>NA</v>
      </c>
    </row>
    <row r="61" spans="6:14" x14ac:dyDescent="0.3">
      <c r="F61" t="e">
        <f t="shared" si="9"/>
        <v>#VALUE!</v>
      </c>
      <c r="G61" t="str">
        <f t="shared" si="10"/>
        <v>NA</v>
      </c>
      <c r="H61" t="str">
        <f t="shared" si="11"/>
        <v>NA</v>
      </c>
      <c r="I61" t="str">
        <f t="shared" si="12"/>
        <v>NA</v>
      </c>
      <c r="J61" t="str">
        <f t="shared" si="13"/>
        <v>NA</v>
      </c>
      <c r="K61" t="str">
        <f t="shared" si="14"/>
        <v>NA</v>
      </c>
      <c r="L61" t="str">
        <f t="shared" si="15"/>
        <v>NA</v>
      </c>
      <c r="M61" t="str">
        <f t="shared" si="16"/>
        <v>NA</v>
      </c>
      <c r="N61" t="str">
        <f t="shared" si="17"/>
        <v>NA</v>
      </c>
    </row>
    <row r="62" spans="6:14" x14ac:dyDescent="0.3">
      <c r="F62" t="e">
        <f t="shared" si="9"/>
        <v>#VALUE!</v>
      </c>
      <c r="G62" t="str">
        <f t="shared" si="10"/>
        <v>NA</v>
      </c>
      <c r="H62" t="str">
        <f t="shared" si="11"/>
        <v>NA</v>
      </c>
      <c r="I62" t="str">
        <f t="shared" si="12"/>
        <v>NA</v>
      </c>
      <c r="J62" t="str">
        <f t="shared" si="13"/>
        <v>NA</v>
      </c>
      <c r="K62" t="str">
        <f t="shared" si="14"/>
        <v>NA</v>
      </c>
      <c r="L62" t="str">
        <f t="shared" si="15"/>
        <v>NA</v>
      </c>
      <c r="M62" t="str">
        <f t="shared" si="16"/>
        <v>NA</v>
      </c>
      <c r="N62" t="str">
        <f t="shared" si="17"/>
        <v>NA</v>
      </c>
    </row>
    <row r="63" spans="6:14" x14ac:dyDescent="0.3">
      <c r="F63" t="e">
        <f t="shared" si="9"/>
        <v>#VALUE!</v>
      </c>
      <c r="G63" t="str">
        <f t="shared" si="10"/>
        <v>NA</v>
      </c>
      <c r="H63" t="str">
        <f t="shared" si="11"/>
        <v>NA</v>
      </c>
      <c r="I63" t="str">
        <f t="shared" si="12"/>
        <v>NA</v>
      </c>
      <c r="J63" t="str">
        <f t="shared" si="13"/>
        <v>NA</v>
      </c>
      <c r="K63" t="str">
        <f t="shared" si="14"/>
        <v>NA</v>
      </c>
      <c r="L63" t="str">
        <f t="shared" si="15"/>
        <v>NA</v>
      </c>
      <c r="M63" t="str">
        <f t="shared" si="16"/>
        <v>NA</v>
      </c>
      <c r="N63" t="str">
        <f t="shared" si="17"/>
        <v>NA</v>
      </c>
    </row>
    <row r="64" spans="6:14" x14ac:dyDescent="0.3">
      <c r="F64" t="e">
        <f t="shared" si="9"/>
        <v>#VALUE!</v>
      </c>
      <c r="G64" t="str">
        <f t="shared" si="10"/>
        <v>NA</v>
      </c>
      <c r="H64" t="str">
        <f t="shared" si="11"/>
        <v>NA</v>
      </c>
      <c r="I64" t="str">
        <f t="shared" si="12"/>
        <v>NA</v>
      </c>
      <c r="J64" t="str">
        <f t="shared" si="13"/>
        <v>NA</v>
      </c>
      <c r="K64" t="str">
        <f t="shared" si="14"/>
        <v>NA</v>
      </c>
      <c r="L64" t="str">
        <f t="shared" si="15"/>
        <v>NA</v>
      </c>
      <c r="M64" t="str">
        <f t="shared" si="16"/>
        <v>NA</v>
      </c>
      <c r="N64" t="str">
        <f t="shared" si="17"/>
        <v>NA</v>
      </c>
    </row>
    <row r="65" spans="6:14" x14ac:dyDescent="0.3">
      <c r="F65" t="e">
        <f t="shared" si="9"/>
        <v>#VALUE!</v>
      </c>
      <c r="G65" t="str">
        <f t="shared" si="10"/>
        <v>NA</v>
      </c>
      <c r="H65" t="str">
        <f t="shared" si="11"/>
        <v>NA</v>
      </c>
      <c r="I65" t="str">
        <f t="shared" si="12"/>
        <v>NA</v>
      </c>
      <c r="J65" t="str">
        <f t="shared" si="13"/>
        <v>NA</v>
      </c>
      <c r="K65" t="str">
        <f t="shared" si="14"/>
        <v>NA</v>
      </c>
      <c r="L65" t="str">
        <f t="shared" si="15"/>
        <v>NA</v>
      </c>
      <c r="M65" t="str">
        <f t="shared" si="16"/>
        <v>NA</v>
      </c>
      <c r="N65" t="str">
        <f t="shared" si="17"/>
        <v>NA</v>
      </c>
    </row>
    <row r="66" spans="6:14" x14ac:dyDescent="0.3">
      <c r="F66" t="e">
        <f t="shared" si="9"/>
        <v>#VALUE!</v>
      </c>
      <c r="G66" t="str">
        <f t="shared" si="10"/>
        <v>NA</v>
      </c>
      <c r="H66" t="str">
        <f t="shared" si="11"/>
        <v>NA</v>
      </c>
      <c r="I66" t="str">
        <f t="shared" si="12"/>
        <v>NA</v>
      </c>
      <c r="J66" t="str">
        <f t="shared" si="13"/>
        <v>NA</v>
      </c>
      <c r="K66" t="str">
        <f t="shared" si="14"/>
        <v>NA</v>
      </c>
      <c r="L66" t="str">
        <f t="shared" si="15"/>
        <v>NA</v>
      </c>
      <c r="M66" t="str">
        <f t="shared" si="16"/>
        <v>NA</v>
      </c>
      <c r="N66" t="str">
        <f t="shared" si="17"/>
        <v>NA</v>
      </c>
    </row>
    <row r="67" spans="6:14" x14ac:dyDescent="0.3">
      <c r="F67" t="e">
        <f t="shared" si="9"/>
        <v>#VALUE!</v>
      </c>
      <c r="G67" t="str">
        <f t="shared" si="10"/>
        <v>NA</v>
      </c>
      <c r="H67" t="str">
        <f t="shared" si="11"/>
        <v>NA</v>
      </c>
      <c r="I67" t="str">
        <f t="shared" si="12"/>
        <v>NA</v>
      </c>
      <c r="J67" t="str">
        <f t="shared" si="13"/>
        <v>NA</v>
      </c>
      <c r="K67" t="str">
        <f t="shared" si="14"/>
        <v>NA</v>
      </c>
      <c r="L67" t="str">
        <f t="shared" si="15"/>
        <v>NA</v>
      </c>
      <c r="M67" t="str">
        <f t="shared" si="16"/>
        <v>NA</v>
      </c>
      <c r="N67" t="str">
        <f t="shared" si="17"/>
        <v>NA</v>
      </c>
    </row>
    <row r="68" spans="6:14" x14ac:dyDescent="0.3">
      <c r="F68" t="e">
        <f t="shared" si="9"/>
        <v>#VALUE!</v>
      </c>
      <c r="G68" t="str">
        <f t="shared" si="10"/>
        <v>NA</v>
      </c>
      <c r="H68" t="str">
        <f t="shared" si="11"/>
        <v>NA</v>
      </c>
      <c r="I68" t="str">
        <f t="shared" si="12"/>
        <v>NA</v>
      </c>
      <c r="J68" t="str">
        <f t="shared" si="13"/>
        <v>NA</v>
      </c>
      <c r="K68" t="str">
        <f t="shared" si="14"/>
        <v>NA</v>
      </c>
      <c r="L68" t="str">
        <f t="shared" si="15"/>
        <v>NA</v>
      </c>
      <c r="M68" t="str">
        <f t="shared" si="16"/>
        <v>NA</v>
      </c>
      <c r="N68" t="str">
        <f t="shared" si="17"/>
        <v>NA</v>
      </c>
    </row>
    <row r="69" spans="6:14" x14ac:dyDescent="0.3">
      <c r="F69" t="e">
        <f t="shared" si="9"/>
        <v>#VALUE!</v>
      </c>
      <c r="G69" t="str">
        <f t="shared" si="10"/>
        <v>NA</v>
      </c>
      <c r="H69" t="str">
        <f t="shared" si="11"/>
        <v>NA</v>
      </c>
      <c r="I69" t="str">
        <f t="shared" si="12"/>
        <v>NA</v>
      </c>
      <c r="J69" t="str">
        <f t="shared" si="13"/>
        <v>NA</v>
      </c>
      <c r="K69" t="str">
        <f t="shared" si="14"/>
        <v>NA</v>
      </c>
      <c r="L69" t="str">
        <f t="shared" si="15"/>
        <v>NA</v>
      </c>
      <c r="M69" t="str">
        <f t="shared" si="16"/>
        <v>NA</v>
      </c>
      <c r="N69" t="str">
        <f t="shared" si="17"/>
        <v>NA</v>
      </c>
    </row>
    <row r="70" spans="6:14" x14ac:dyDescent="0.3">
      <c r="F70" t="e">
        <f t="shared" si="9"/>
        <v>#VALUE!</v>
      </c>
      <c r="G70" t="str">
        <f t="shared" si="10"/>
        <v>NA</v>
      </c>
      <c r="H70" t="str">
        <f t="shared" si="11"/>
        <v>NA</v>
      </c>
      <c r="I70" t="str">
        <f t="shared" si="12"/>
        <v>NA</v>
      </c>
      <c r="J70" t="str">
        <f t="shared" si="13"/>
        <v>NA</v>
      </c>
      <c r="K70" t="str">
        <f t="shared" si="14"/>
        <v>NA</v>
      </c>
      <c r="L70" t="str">
        <f t="shared" si="15"/>
        <v>NA</v>
      </c>
      <c r="M70" t="str">
        <f t="shared" si="16"/>
        <v>NA</v>
      </c>
      <c r="N70" t="str">
        <f t="shared" si="17"/>
        <v>NA</v>
      </c>
    </row>
    <row r="71" spans="6:14" x14ac:dyDescent="0.3">
      <c r="F71" t="e">
        <f t="shared" si="9"/>
        <v>#VALUE!</v>
      </c>
      <c r="G71" t="str">
        <f t="shared" si="10"/>
        <v>NA</v>
      </c>
      <c r="H71" t="str">
        <f t="shared" si="11"/>
        <v>NA</v>
      </c>
      <c r="I71" t="str">
        <f t="shared" si="12"/>
        <v>NA</v>
      </c>
      <c r="J71" t="str">
        <f t="shared" si="13"/>
        <v>NA</v>
      </c>
      <c r="K71" t="str">
        <f t="shared" si="14"/>
        <v>NA</v>
      </c>
      <c r="L71" t="str">
        <f t="shared" si="15"/>
        <v>NA</v>
      </c>
      <c r="M71" t="str">
        <f t="shared" si="16"/>
        <v>NA</v>
      </c>
      <c r="N71" t="str">
        <f t="shared" si="17"/>
        <v>NA</v>
      </c>
    </row>
    <row r="72" spans="6:14" x14ac:dyDescent="0.3">
      <c r="F72" t="e">
        <f t="shared" si="9"/>
        <v>#VALUE!</v>
      </c>
      <c r="G72" t="str">
        <f t="shared" si="10"/>
        <v>NA</v>
      </c>
      <c r="H72" t="str">
        <f t="shared" si="11"/>
        <v>NA</v>
      </c>
      <c r="I72" t="str">
        <f t="shared" si="12"/>
        <v>NA</v>
      </c>
      <c r="J72" t="str">
        <f t="shared" si="13"/>
        <v>NA</v>
      </c>
      <c r="K72" t="str">
        <f t="shared" si="14"/>
        <v>NA</v>
      </c>
      <c r="L72" t="str">
        <f t="shared" si="15"/>
        <v>NA</v>
      </c>
      <c r="M72" t="str">
        <f t="shared" si="16"/>
        <v>NA</v>
      </c>
      <c r="N72" t="str">
        <f t="shared" si="17"/>
        <v>NA</v>
      </c>
    </row>
    <row r="73" spans="6:14" x14ac:dyDescent="0.3">
      <c r="F73" t="e">
        <f t="shared" si="9"/>
        <v>#VALUE!</v>
      </c>
      <c r="G73" t="str">
        <f t="shared" si="10"/>
        <v>NA</v>
      </c>
      <c r="H73" t="str">
        <f t="shared" si="11"/>
        <v>NA</v>
      </c>
      <c r="I73" t="str">
        <f t="shared" si="12"/>
        <v>NA</v>
      </c>
      <c r="J73" t="str">
        <f t="shared" si="13"/>
        <v>NA</v>
      </c>
      <c r="K73" t="str">
        <f t="shared" si="14"/>
        <v>NA</v>
      </c>
      <c r="L73" t="str">
        <f t="shared" si="15"/>
        <v>NA</v>
      </c>
      <c r="M73" t="str">
        <f t="shared" si="16"/>
        <v>NA</v>
      </c>
      <c r="N73" t="str">
        <f t="shared" si="17"/>
        <v>NA</v>
      </c>
    </row>
    <row r="74" spans="6:14" x14ac:dyDescent="0.3">
      <c r="F74" t="e">
        <f t="shared" si="9"/>
        <v>#VALUE!</v>
      </c>
      <c r="G74" t="str">
        <f t="shared" si="10"/>
        <v>NA</v>
      </c>
      <c r="H74" t="str">
        <f t="shared" si="11"/>
        <v>NA</v>
      </c>
      <c r="I74" t="str">
        <f t="shared" si="12"/>
        <v>NA</v>
      </c>
      <c r="J74" t="str">
        <f t="shared" si="13"/>
        <v>NA</v>
      </c>
      <c r="K74" t="str">
        <f t="shared" si="14"/>
        <v>NA</v>
      </c>
      <c r="L74" t="str">
        <f t="shared" si="15"/>
        <v>NA</v>
      </c>
      <c r="M74" t="str">
        <f t="shared" si="16"/>
        <v>NA</v>
      </c>
      <c r="N74" t="str">
        <f t="shared" si="17"/>
        <v>NA</v>
      </c>
    </row>
    <row r="75" spans="6:14" x14ac:dyDescent="0.3">
      <c r="F75" t="e">
        <f t="shared" si="9"/>
        <v>#VALUE!</v>
      </c>
      <c r="G75" t="str">
        <f t="shared" si="10"/>
        <v>NA</v>
      </c>
      <c r="H75" t="str">
        <f t="shared" si="11"/>
        <v>NA</v>
      </c>
      <c r="I75" t="str">
        <f t="shared" si="12"/>
        <v>NA</v>
      </c>
      <c r="J75" t="str">
        <f t="shared" si="13"/>
        <v>NA</v>
      </c>
      <c r="K75" t="str">
        <f t="shared" si="14"/>
        <v>NA</v>
      </c>
      <c r="L75" t="str">
        <f t="shared" si="15"/>
        <v>NA</v>
      </c>
      <c r="M75" t="str">
        <f t="shared" si="16"/>
        <v>NA</v>
      </c>
      <c r="N75" t="str">
        <f t="shared" si="17"/>
        <v>NA</v>
      </c>
    </row>
    <row r="76" spans="6:14" x14ac:dyDescent="0.3">
      <c r="F76" t="e">
        <f t="shared" si="9"/>
        <v>#VALUE!</v>
      </c>
      <c r="G76" t="str">
        <f t="shared" si="10"/>
        <v>NA</v>
      </c>
      <c r="H76" t="str">
        <f t="shared" si="11"/>
        <v>NA</v>
      </c>
      <c r="I76" t="str">
        <f t="shared" si="12"/>
        <v>NA</v>
      </c>
      <c r="J76" t="str">
        <f t="shared" si="13"/>
        <v>NA</v>
      </c>
      <c r="K76" t="str">
        <f t="shared" si="14"/>
        <v>NA</v>
      </c>
      <c r="L76" t="str">
        <f t="shared" si="15"/>
        <v>NA</v>
      </c>
      <c r="M76" t="str">
        <f t="shared" si="16"/>
        <v>NA</v>
      </c>
      <c r="N76" t="str">
        <f t="shared" si="17"/>
        <v>NA</v>
      </c>
    </row>
    <row r="77" spans="6:14" x14ac:dyDescent="0.3">
      <c r="F77" t="e">
        <f t="shared" si="9"/>
        <v>#VALUE!</v>
      </c>
      <c r="G77" t="str">
        <f t="shared" si="10"/>
        <v>NA</v>
      </c>
      <c r="H77" t="str">
        <f t="shared" si="11"/>
        <v>NA</v>
      </c>
      <c r="I77" t="str">
        <f t="shared" si="12"/>
        <v>NA</v>
      </c>
      <c r="J77" t="str">
        <f t="shared" si="13"/>
        <v>NA</v>
      </c>
      <c r="K77" t="str">
        <f t="shared" si="14"/>
        <v>NA</v>
      </c>
      <c r="L77" t="str">
        <f t="shared" si="15"/>
        <v>NA</v>
      </c>
      <c r="M77" t="str">
        <f t="shared" si="16"/>
        <v>NA</v>
      </c>
      <c r="N77" t="str">
        <f t="shared" si="17"/>
        <v>NA</v>
      </c>
    </row>
    <row r="78" spans="6:14" x14ac:dyDescent="0.3">
      <c r="F78" t="e">
        <f t="shared" si="9"/>
        <v>#VALUE!</v>
      </c>
      <c r="G78" t="str">
        <f t="shared" si="10"/>
        <v>NA</v>
      </c>
      <c r="H78" t="str">
        <f t="shared" si="11"/>
        <v>NA</v>
      </c>
      <c r="I78" t="str">
        <f t="shared" si="12"/>
        <v>NA</v>
      </c>
      <c r="J78" t="str">
        <f t="shared" si="13"/>
        <v>NA</v>
      </c>
      <c r="K78" t="str">
        <f t="shared" si="14"/>
        <v>NA</v>
      </c>
      <c r="L78" t="str">
        <f t="shared" si="15"/>
        <v>NA</v>
      </c>
      <c r="M78" t="str">
        <f t="shared" si="16"/>
        <v>NA</v>
      </c>
      <c r="N78" t="str">
        <f t="shared" si="17"/>
        <v>NA</v>
      </c>
    </row>
    <row r="79" spans="6:14" x14ac:dyDescent="0.3">
      <c r="F79" t="e">
        <f t="shared" si="9"/>
        <v>#VALUE!</v>
      </c>
      <c r="G79" t="str">
        <f t="shared" si="10"/>
        <v>NA</v>
      </c>
      <c r="H79" t="str">
        <f t="shared" si="11"/>
        <v>NA</v>
      </c>
      <c r="I79" t="str">
        <f t="shared" si="12"/>
        <v>NA</v>
      </c>
      <c r="J79" t="str">
        <f t="shared" si="13"/>
        <v>NA</v>
      </c>
      <c r="K79" t="str">
        <f t="shared" si="14"/>
        <v>NA</v>
      </c>
      <c r="L79" t="str">
        <f t="shared" si="15"/>
        <v>NA</v>
      </c>
      <c r="M79" t="str">
        <f t="shared" si="16"/>
        <v>NA</v>
      </c>
      <c r="N79" t="str">
        <f t="shared" si="17"/>
        <v>NA</v>
      </c>
    </row>
    <row r="80" spans="6:14" x14ac:dyDescent="0.3">
      <c r="F80" t="e">
        <f t="shared" si="9"/>
        <v>#VALUE!</v>
      </c>
      <c r="G80" t="str">
        <f t="shared" si="10"/>
        <v>NA</v>
      </c>
      <c r="H80" t="str">
        <f t="shared" si="11"/>
        <v>NA</v>
      </c>
      <c r="I80" t="str">
        <f t="shared" si="12"/>
        <v>NA</v>
      </c>
      <c r="J80" t="str">
        <f t="shared" si="13"/>
        <v>NA</v>
      </c>
      <c r="K80" t="str">
        <f t="shared" si="14"/>
        <v>NA</v>
      </c>
      <c r="L80" t="str">
        <f t="shared" si="15"/>
        <v>NA</v>
      </c>
      <c r="M80" t="str">
        <f t="shared" si="16"/>
        <v>NA</v>
      </c>
      <c r="N80" t="str">
        <f t="shared" si="17"/>
        <v>NA</v>
      </c>
    </row>
    <row r="81" spans="6:14" x14ac:dyDescent="0.3">
      <c r="F81" t="e">
        <f t="shared" si="9"/>
        <v>#VALUE!</v>
      </c>
      <c r="G81" t="str">
        <f t="shared" si="10"/>
        <v>NA</v>
      </c>
      <c r="H81" t="str">
        <f t="shared" si="11"/>
        <v>NA</v>
      </c>
      <c r="I81" t="str">
        <f t="shared" si="12"/>
        <v>NA</v>
      </c>
      <c r="J81" t="str">
        <f t="shared" si="13"/>
        <v>NA</v>
      </c>
      <c r="K81" t="str">
        <f t="shared" si="14"/>
        <v>NA</v>
      </c>
      <c r="L81" t="str">
        <f t="shared" si="15"/>
        <v>NA</v>
      </c>
      <c r="M81" t="str">
        <f t="shared" si="16"/>
        <v>NA</v>
      </c>
      <c r="N81" t="str">
        <f t="shared" si="17"/>
        <v>NA</v>
      </c>
    </row>
    <row r="82" spans="6:14" x14ac:dyDescent="0.3">
      <c r="F82" t="e">
        <f t="shared" si="9"/>
        <v>#VALUE!</v>
      </c>
      <c r="G82" t="str">
        <f t="shared" si="10"/>
        <v>NA</v>
      </c>
      <c r="H82" t="str">
        <f t="shared" si="11"/>
        <v>NA</v>
      </c>
      <c r="I82" t="str">
        <f t="shared" si="12"/>
        <v>NA</v>
      </c>
      <c r="J82" t="str">
        <f t="shared" si="13"/>
        <v>NA</v>
      </c>
      <c r="K82" t="str">
        <f t="shared" si="14"/>
        <v>NA</v>
      </c>
      <c r="L82" t="str">
        <f t="shared" si="15"/>
        <v>NA</v>
      </c>
      <c r="M82" t="str">
        <f t="shared" si="16"/>
        <v>NA</v>
      </c>
      <c r="N82" t="str">
        <f t="shared" si="17"/>
        <v>NA</v>
      </c>
    </row>
    <row r="83" spans="6:14" x14ac:dyDescent="0.3">
      <c r="F83" t="e">
        <f t="shared" si="9"/>
        <v>#VALUE!</v>
      </c>
      <c r="G83" t="str">
        <f t="shared" si="10"/>
        <v>NA</v>
      </c>
      <c r="H83" t="str">
        <f t="shared" si="11"/>
        <v>NA</v>
      </c>
      <c r="I83" t="str">
        <f t="shared" si="12"/>
        <v>NA</v>
      </c>
      <c r="J83" t="str">
        <f t="shared" si="13"/>
        <v>NA</v>
      </c>
      <c r="K83" t="str">
        <f t="shared" si="14"/>
        <v>NA</v>
      </c>
      <c r="L83" t="str">
        <f t="shared" si="15"/>
        <v>NA</v>
      </c>
      <c r="M83" t="str">
        <f t="shared" si="16"/>
        <v>NA</v>
      </c>
      <c r="N83" t="str">
        <f t="shared" si="17"/>
        <v>NA</v>
      </c>
    </row>
    <row r="84" spans="6:14" x14ac:dyDescent="0.3">
      <c r="F84" t="e">
        <f t="shared" si="9"/>
        <v>#VALUE!</v>
      </c>
      <c r="G84" t="str">
        <f t="shared" si="10"/>
        <v>NA</v>
      </c>
      <c r="H84" t="str">
        <f t="shared" si="11"/>
        <v>NA</v>
      </c>
      <c r="I84" t="str">
        <f t="shared" si="12"/>
        <v>NA</v>
      </c>
      <c r="J84" t="str">
        <f t="shared" si="13"/>
        <v>NA</v>
      </c>
      <c r="K84" t="str">
        <f t="shared" si="14"/>
        <v>NA</v>
      </c>
      <c r="L84" t="str">
        <f t="shared" si="15"/>
        <v>NA</v>
      </c>
      <c r="M84" t="str">
        <f t="shared" si="16"/>
        <v>NA</v>
      </c>
      <c r="N84" t="str">
        <f t="shared" si="17"/>
        <v>NA</v>
      </c>
    </row>
    <row r="85" spans="6:14" x14ac:dyDescent="0.3">
      <c r="F85" t="e">
        <f t="shared" si="9"/>
        <v>#VALUE!</v>
      </c>
      <c r="G85" t="str">
        <f t="shared" si="10"/>
        <v>NA</v>
      </c>
      <c r="H85" t="str">
        <f t="shared" si="11"/>
        <v>NA</v>
      </c>
      <c r="I85" t="str">
        <f t="shared" si="12"/>
        <v>NA</v>
      </c>
      <c r="J85" t="str">
        <f t="shared" si="13"/>
        <v>NA</v>
      </c>
      <c r="K85" t="str">
        <f t="shared" si="14"/>
        <v>NA</v>
      </c>
      <c r="L85" t="str">
        <f t="shared" si="15"/>
        <v>NA</v>
      </c>
      <c r="M85" t="str">
        <f t="shared" si="16"/>
        <v>NA</v>
      </c>
      <c r="N85" t="str">
        <f t="shared" si="17"/>
        <v>NA</v>
      </c>
    </row>
    <row r="86" spans="6:14" x14ac:dyDescent="0.3">
      <c r="F86" t="e">
        <f t="shared" si="9"/>
        <v>#VALUE!</v>
      </c>
      <c r="G86" t="str">
        <f t="shared" si="10"/>
        <v>NA</v>
      </c>
      <c r="H86" t="str">
        <f t="shared" si="11"/>
        <v>NA</v>
      </c>
      <c r="I86" t="str">
        <f t="shared" si="12"/>
        <v>NA</v>
      </c>
      <c r="J86" t="str">
        <f t="shared" si="13"/>
        <v>NA</v>
      </c>
      <c r="K86" t="str">
        <f t="shared" si="14"/>
        <v>NA</v>
      </c>
      <c r="L86" t="str">
        <f t="shared" si="15"/>
        <v>NA</v>
      </c>
      <c r="M86" t="str">
        <f t="shared" si="16"/>
        <v>NA</v>
      </c>
      <c r="N86" t="str">
        <f t="shared" si="17"/>
        <v>NA</v>
      </c>
    </row>
  </sheetData>
  <sortState xmlns:xlrd2="http://schemas.microsoft.com/office/spreadsheetml/2017/richdata2" ref="A2:O30">
    <sortCondition ref="A2:A30"/>
  </sortState>
  <phoneticPr fontId="4" type="noConversion"/>
  <conditionalFormatting sqref="O2:O1048576">
    <cfRule type="cellIs" dxfId="0" priority="1" operator="equal">
      <formula>"O"</formula>
    </cfRule>
  </conditionalFormatting>
  <hyperlinks>
    <hyperlink ref="B30" r:id="rId1" display="https://www.assembly.go.kr/assm/memact/memevent/memEventUser/memEventUserList.do" xr:uid="{D1BAB2B2-E4D8-44E0-83A1-85D62C9B2AE5}"/>
    <hyperlink ref="B29" r:id="rId2" display="https://www.assembly.go.kr/assm/memact/memevent/memEventUser/memEventUserList.do" xr:uid="{984D3EEA-7705-4F47-B865-6ED686311050}"/>
    <hyperlink ref="B28" r:id="rId3" display="https://www.assembly.go.kr/assm/memact/memevent/memEventUser/memEventUserList.do" xr:uid="{2D2C8765-4D15-49CE-8430-00D73AA27137}"/>
    <hyperlink ref="B27" r:id="rId4" display="https://www.assembly.go.kr/assm/memact/memevent/memEventUser/memEventUserList.do" xr:uid="{1BF21116-309C-4FFD-B4DF-29AE402E0C45}"/>
    <hyperlink ref="B26" r:id="rId5" display="https://www.assembly.go.kr/assm/memact/memevent/memEventUser/memEventUserList.do" xr:uid="{EF7F2CD2-4C5A-4635-90D5-34DDEAEE599D}"/>
    <hyperlink ref="B25" r:id="rId6" display="https://www.assembly.go.kr/assm/memact/memevent/memEventUser/memEventUserList.do" xr:uid="{20FD8E6B-FDFE-4539-A1C1-2A465C447325}"/>
    <hyperlink ref="B24" r:id="rId7" display="https://www.assembly.go.kr/assm/memact/memevent/memEventUser/memEventUserList.do" xr:uid="{44CCC632-9C08-4937-9DF4-61F8C484548A}"/>
    <hyperlink ref="B23" r:id="rId8" display="https://www.assembly.go.kr/assm/memact/memevent/memEventUser/memEventUserList.do" xr:uid="{81A606F4-C202-4CA6-9AA0-B594C3F2542F}"/>
    <hyperlink ref="B22" r:id="rId9" display="https://www.assembly.go.kr/assm/memact/memevent/memEventUser/memEventUserList.do" xr:uid="{427109DA-B921-41BC-BF03-1950FF105C09}"/>
    <hyperlink ref="B21" r:id="rId10" display="https://www.assembly.go.kr/assm/memact/memevent/memEventUser/memEventUserList.do" xr:uid="{7E2AD0BB-3826-4922-AF16-767F2CEA70CA}"/>
    <hyperlink ref="B20" r:id="rId11" display="https://www.assembly.go.kr/assm/memact/memevent/memEventUser/memEventUserList.do" xr:uid="{D0C9AA5D-AE96-4B75-8FE1-CE590693DACD}"/>
    <hyperlink ref="B19" r:id="rId12" display="https://www.assembly.go.kr/assm/memact/memevent/memEventUser/memEventUserList.do" xr:uid="{188263CD-A77B-409A-AB86-AA8E4DC1A101}"/>
    <hyperlink ref="B18" r:id="rId13" display="https://www.assembly.go.kr/assm/memact/memevent/memEventUser/memEventUserList.do" xr:uid="{B80C9530-77B2-4305-980C-1DA44F1F8E83}"/>
    <hyperlink ref="B17" r:id="rId14" display="https://www.assembly.go.kr/assm/memact/memevent/memEventUser/memEventUserList.do" xr:uid="{56C50BDB-1000-4292-B135-9076F39383A4}"/>
    <hyperlink ref="B16" r:id="rId15" display="https://www.assembly.go.kr/assm/memact/memevent/memEventUser/memEventUserList.do" xr:uid="{768F859D-51C1-4B43-9594-6CBA2601B327}"/>
    <hyperlink ref="B15" r:id="rId16" display="https://www.assembly.go.kr/assm/memact/memevent/memEventUser/memEventUserList.do" xr:uid="{095EA7A7-7458-47C8-B938-FC76881F3DF6}"/>
    <hyperlink ref="B14" r:id="rId17" display="https://www.assembly.go.kr/assm/memact/memevent/memEventUser/memEventUserList.do" xr:uid="{00D03DB1-C391-425D-9459-67CE17164464}"/>
    <hyperlink ref="B13" r:id="rId18" display="https://www.assembly.go.kr/assm/memact/memevent/memEventUser/memEventUserList.do" xr:uid="{E6141740-E0E2-459A-9650-F1834CD6A607}"/>
    <hyperlink ref="B12" r:id="rId19" display="https://www.assembly.go.kr/assm/memact/memevent/memEventUser/memEventUserList.do" xr:uid="{72A1F952-5027-427B-9F6B-727822AECCF1}"/>
    <hyperlink ref="B11" r:id="rId20" display="https://www.assembly.go.kr/assm/memact/memevent/memEventUser/memEventUserList.do" xr:uid="{314D6DD7-2E18-416B-9931-05ADB0CF1BD3}"/>
    <hyperlink ref="B10" r:id="rId21" display="https://www.assembly.go.kr/assm/memact/memevent/memEventUser/memEventUserList.do" xr:uid="{B0D4DD89-1B26-4C01-8D89-4583D6867A30}"/>
    <hyperlink ref="B9" r:id="rId22" display="https://www.assembly.go.kr/assm/memact/memevent/memEventUser/memEventUserList.do" xr:uid="{CD20F06E-9A86-4751-8C8B-2052F8138B3A}"/>
    <hyperlink ref="B8" r:id="rId23" display="https://www.assembly.go.kr/assm/memact/memevent/memEventUser/memEventUserList.do" xr:uid="{E7BE2555-E354-4312-B736-59376CB7B790}"/>
    <hyperlink ref="B7" r:id="rId24" display="https://www.assembly.go.kr/assm/memact/memevent/memEventUser/memEventUserList.do" xr:uid="{2DA1AD02-8BCC-4156-936B-CE5ECE91A127}"/>
    <hyperlink ref="B6" r:id="rId25" display="https://www.assembly.go.kr/assm/memact/memevent/memEventUser/memEventUserList.do" xr:uid="{35F1ABF4-F9C3-4483-888F-7290DDC8B5FB}"/>
    <hyperlink ref="B5" r:id="rId26" display="https://www.assembly.go.kr/assm/memact/memevent/memEventUser/memEventUserList.do" xr:uid="{CF0BCA90-80D8-4FC9-BC44-5379C4FE8C99}"/>
    <hyperlink ref="B4" r:id="rId27" display="https://www.assembly.go.kr/assm/memact/memevent/memEventUser/memEventUserList.do" xr:uid="{03A4C16B-969D-4C4F-A406-34149FCACD96}"/>
    <hyperlink ref="B3" r:id="rId28" display="https://www.assembly.go.kr/assm/memact/memevent/memEventUser/memEventUserList.do" xr:uid="{99DD9F26-CA96-4536-93F9-6D6878451530}"/>
    <hyperlink ref="B2" r:id="rId29" display="https://www.assembly.go.kr/assm/memact/memevent/memEventUser/memEventUserList.do" xr:uid="{E41D67B5-F3DD-4E18-9BFB-C4D064B255DC}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C0A-EB5D-4D38-8887-B96077D36B4E}">
  <dimension ref="A1:O35"/>
  <sheetViews>
    <sheetView workbookViewId="0">
      <selection activeCell="B8" sqref="B8"/>
    </sheetView>
  </sheetViews>
  <sheetFormatPr defaultRowHeight="16.5" x14ac:dyDescent="0.3"/>
  <cols>
    <col min="2" max="2" width="83.5" bestFit="1" customWidth="1"/>
    <col min="3" max="3" width="13.375" bestFit="1" customWidth="1"/>
    <col min="4" max="4" width="60.375" customWidth="1"/>
    <col min="5" max="13" width="18.625" hidden="1" customWidth="1"/>
    <col min="14" max="14" width="1.875" hidden="1" customWidth="1"/>
    <col min="15" max="15" width="38.625" customWidth="1"/>
  </cols>
  <sheetData>
    <row r="1" spans="1:15" ht="82.5" thickTop="1" thickBot="1" x14ac:dyDescent="0.35">
      <c r="A1" s="5" t="s">
        <v>0</v>
      </c>
      <c r="B1" s="6" t="s">
        <v>1</v>
      </c>
      <c r="C1" s="6" t="s">
        <v>2</v>
      </c>
      <c r="D1" s="7" t="s">
        <v>3</v>
      </c>
      <c r="E1" s="7" t="s">
        <v>74</v>
      </c>
      <c r="F1" s="7" t="s">
        <v>80</v>
      </c>
      <c r="G1" s="7" t="s">
        <v>75</v>
      </c>
      <c r="H1" s="7" t="s">
        <v>81</v>
      </c>
      <c r="I1" s="7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86</v>
      </c>
      <c r="O1" s="12" t="s">
        <v>87</v>
      </c>
    </row>
    <row r="2" spans="1:15" ht="18" thickTop="1" thickBot="1" x14ac:dyDescent="0.35">
      <c r="A2" s="1">
        <v>1</v>
      </c>
      <c r="B2" s="2" t="s">
        <v>44</v>
      </c>
      <c r="C2" s="3">
        <v>44540.375</v>
      </c>
      <c r="D2" s="4" t="s">
        <v>45</v>
      </c>
      <c r="E2" t="str">
        <f>IF((LEN(D2)-LEN(SUBSTITUTE(D2,"의원실","")))/LEN("의원실") &gt;= 1, IFERROR(MID(D2, FIND(" 의원실", D2)-3, 3), MID(D2, FIND(" 의원실", D2)-2, 3)), "NA")</f>
        <v>이용선</v>
      </c>
      <c r="F2">
        <f>FIND(" 의원실", D2)</f>
        <v>4</v>
      </c>
      <c r="G2" t="str">
        <f>IF((LEN(D2)-LEN(SUBSTITUTE(D2,"의원실","")))/LEN("의원실") &gt;= 2, IFERROR(MID(D2, FIND(" 의원실", D2, FIND(" 의원실", D2)+4)-3, 3), MID(D2, FIND(" 의원실", D2, FIND(" 의원실", D2)+4)-3, 3)), "NA")</f>
        <v>NA</v>
      </c>
      <c r="H2" t="str">
        <f>IF((LEN(D2)-LEN(SUBSTITUTE(D2,"의원실","")))/LEN("의원실") &gt;= 2, FIND(" 의원실", D2, FIND(" 의원실", D2)+4), "NA")</f>
        <v>NA</v>
      </c>
      <c r="I2" t="str">
        <f>IFERROR(MID(D2,J2-4, 3), "NA")</f>
        <v>NA</v>
      </c>
      <c r="J2" t="str">
        <f>IF((LEN(D2)-LEN(SUBSTITUTE(D2,"의원실","")))/LEN("의원실") &gt;= 3, FIND("의원실", D2, H2+3), "NA")</f>
        <v>NA</v>
      </c>
      <c r="K2" t="str">
        <f>IFERROR(MID(D2,L2-4, 3), "NA")</f>
        <v>NA</v>
      </c>
      <c r="L2" t="str">
        <f>IF((LEN(D2)-LEN(SUBSTITUTE(D2,"의원실","")))/LEN("의원실") &gt;= 4, FIND("의원실", D2, J2+3), "NA")</f>
        <v>NA</v>
      </c>
      <c r="M2" t="str">
        <f>IFERROR(MID(D2,N2-4, 3), "NA")</f>
        <v>NA</v>
      </c>
      <c r="N2" t="str">
        <f>IF((LEN(D2)-LEN(SUBSTITUTE(D2,"의원실","")))/LEN("의원실") &gt;= 5, FIND("의원실", D2, L2+3), "NA")</f>
        <v>NA</v>
      </c>
      <c r="O2" s="4" t="str">
        <f>_xlfn.IFNA(IFERROR(IFERROR(IFERROR(IFERROR(VLOOKUP(E2, '정무위 리스트'!E2:F25, 2, 0), VLOOKUP(G2, '정무위 리스트'!E2:F25, 2, 0)), VLOOKUP(I2, '정무위 리스트'!E2:F25, 2, 0)), VLOOKUP(K2, '정무위 리스트'!E2:F25, 2, 0)), VLOOKUP(M2, '정무위 리스트'!E2:F25, 2, 0)), "X")</f>
        <v>X</v>
      </c>
    </row>
    <row r="3" spans="1:15" ht="17.25" thickBot="1" x14ac:dyDescent="0.35">
      <c r="A3" s="1">
        <v>2</v>
      </c>
      <c r="B3" s="2" t="s">
        <v>42</v>
      </c>
      <c r="C3" s="3">
        <v>44540.4375</v>
      </c>
      <c r="D3" s="4" t="s">
        <v>43</v>
      </c>
      <c r="E3" t="str">
        <f t="shared" ref="E3:E22" si="0">IF((LEN(D3)-LEN(SUBSTITUTE(D3,"의원실","")))/LEN("의원실") &gt;= 1, IFERROR(MID(D3, FIND(" 의원실", D3)-3, 3), MID(D3, FIND(" 의원실", D3)-2, 3)), "NA")</f>
        <v>이상민</v>
      </c>
      <c r="F3">
        <f t="shared" ref="F3:F22" si="1">FIND(" 의원실", D3)</f>
        <v>4</v>
      </c>
      <c r="G3" t="str">
        <f t="shared" ref="G3:G22" si="2">IF((LEN(D3)-LEN(SUBSTITUTE(D3,"의원실","")))/LEN("의원실") &gt;= 2, IFERROR(MID(D3, FIND(" 의원실", D3, FIND(" 의원실", D3)+4)-3, 3), MID(D3, FIND(" 의원실", D3, FIND(" 의원실", D3)+4)-3, 3)), "NA")</f>
        <v>NA</v>
      </c>
      <c r="H3" t="str">
        <f t="shared" ref="H3:H22" si="3">IF((LEN(D3)-LEN(SUBSTITUTE(D3,"의원실","")))/LEN("의원실") &gt;= 2, FIND(" 의원실", D3, FIND(" 의원실", D3)+4), "NA")</f>
        <v>NA</v>
      </c>
      <c r="I3" t="str">
        <f t="shared" ref="I3:I22" si="4">IFERROR(MID(D3,J3-4, 3), "NA")</f>
        <v>NA</v>
      </c>
      <c r="J3" t="str">
        <f t="shared" ref="J3:J22" si="5">IF((LEN(D3)-LEN(SUBSTITUTE(D3,"의원실","")))/LEN("의원실") &gt;= 3, FIND("의원실", D3, H3+3), "NA")</f>
        <v>NA</v>
      </c>
      <c r="K3" t="str">
        <f t="shared" ref="K3:K22" si="6">IFERROR(MID(D3,L3-4, 3), "NA")</f>
        <v>NA</v>
      </c>
      <c r="L3" t="str">
        <f t="shared" ref="L3:L22" si="7">IF((LEN(D3)-LEN(SUBSTITUTE(D3,"의원실","")))/LEN("의원실") &gt;= 4, FIND("의원실", D3, J3+3), "NA")</f>
        <v>NA</v>
      </c>
      <c r="M3" t="str">
        <f t="shared" ref="M3:M22" si="8">IFERROR(MID(D3,N3-4, 3), "NA")</f>
        <v>NA</v>
      </c>
      <c r="N3" t="str">
        <f t="shared" ref="N3:N22" si="9">IF((LEN(D3)-LEN(SUBSTITUTE(D3,"의원실","")))/LEN("의원실") &gt;= 5, FIND("의원실", D3, L3+3), "NA")</f>
        <v>NA</v>
      </c>
      <c r="O3" s="4" t="str">
        <f>_xlfn.IFNA(IFERROR(IFERROR(IFERROR(IFERROR(VLOOKUP(E3, '정무위 리스트'!E3:F26, 2, 0), VLOOKUP(G3, '정무위 리스트'!E3:F26, 2, 0)), VLOOKUP(I3, '정무위 리스트'!E3:F26, 2, 0)), VLOOKUP(K3, '정무위 리스트'!E3:F26, 2, 0)), VLOOKUP(M3, '정무위 리스트'!E3:F26, 2, 0)), "X")</f>
        <v>X</v>
      </c>
    </row>
    <row r="4" spans="1:15" ht="17.25" thickBot="1" x14ac:dyDescent="0.35">
      <c r="A4" s="1">
        <v>3</v>
      </c>
      <c r="B4" s="2" t="s">
        <v>40</v>
      </c>
      <c r="C4" s="3">
        <v>44540.583333333336</v>
      </c>
      <c r="D4" s="4" t="s">
        <v>41</v>
      </c>
      <c r="E4" t="str">
        <f t="shared" si="0"/>
        <v>용혜인</v>
      </c>
      <c r="F4">
        <f t="shared" si="1"/>
        <v>4</v>
      </c>
      <c r="G4" t="str">
        <f t="shared" si="2"/>
        <v>NA</v>
      </c>
      <c r="H4" t="str">
        <f t="shared" si="3"/>
        <v>NA</v>
      </c>
      <c r="I4" t="str">
        <f t="shared" si="4"/>
        <v>NA</v>
      </c>
      <c r="J4" t="str">
        <f t="shared" si="5"/>
        <v>NA</v>
      </c>
      <c r="K4" t="str">
        <f t="shared" si="6"/>
        <v>NA</v>
      </c>
      <c r="L4" t="str">
        <f t="shared" si="7"/>
        <v>NA</v>
      </c>
      <c r="M4" t="str">
        <f t="shared" si="8"/>
        <v>NA</v>
      </c>
      <c r="N4" t="str">
        <f t="shared" si="9"/>
        <v>NA</v>
      </c>
      <c r="O4" s="4" t="str">
        <f>_xlfn.IFNA(IFERROR(IFERROR(IFERROR(IFERROR(VLOOKUP(E4, '정무위 리스트'!E4:F27, 2, 0), VLOOKUP(G4, '정무위 리스트'!E4:F27, 2, 0)), VLOOKUP(I4, '정무위 리스트'!E4:F27, 2, 0)), VLOOKUP(K4, '정무위 리스트'!E4:F27, 2, 0)), VLOOKUP(M4, '정무위 리스트'!E4:F27, 2, 0)), "X")</f>
        <v>X</v>
      </c>
    </row>
    <row r="5" spans="1:15" ht="17.25" thickBot="1" x14ac:dyDescent="0.35">
      <c r="A5" s="1">
        <v>4</v>
      </c>
      <c r="B5" s="2" t="s">
        <v>38</v>
      </c>
      <c r="C5" s="3">
        <v>44540.583333333336</v>
      </c>
      <c r="D5" s="4" t="s">
        <v>39</v>
      </c>
      <c r="E5" t="str">
        <f t="shared" si="0"/>
        <v>강민정</v>
      </c>
      <c r="F5">
        <f t="shared" si="1"/>
        <v>4</v>
      </c>
      <c r="G5" t="str">
        <f t="shared" si="2"/>
        <v>NA</v>
      </c>
      <c r="H5" t="str">
        <f t="shared" si="3"/>
        <v>NA</v>
      </c>
      <c r="I5" t="str">
        <f t="shared" si="4"/>
        <v>NA</v>
      </c>
      <c r="J5" t="str">
        <f t="shared" si="5"/>
        <v>NA</v>
      </c>
      <c r="K5" t="str">
        <f t="shared" si="6"/>
        <v>NA</v>
      </c>
      <c r="L5" t="str">
        <f t="shared" si="7"/>
        <v>NA</v>
      </c>
      <c r="M5" t="str">
        <f t="shared" si="8"/>
        <v>NA</v>
      </c>
      <c r="N5" t="str">
        <f t="shared" si="9"/>
        <v>NA</v>
      </c>
      <c r="O5" s="4" t="str">
        <f>_xlfn.IFNA(IFERROR(IFERROR(IFERROR(IFERROR(VLOOKUP(E5, '정무위 리스트'!E5:F28, 2, 0), VLOOKUP(G5, '정무위 리스트'!E5:F28, 2, 0)), VLOOKUP(I5, '정무위 리스트'!E5:F28, 2, 0)), VLOOKUP(K5, '정무위 리스트'!E5:F28, 2, 0)), VLOOKUP(M5, '정무위 리스트'!E5:F28, 2, 0)), "X")</f>
        <v>X</v>
      </c>
    </row>
    <row r="6" spans="1:15" ht="17.25" thickBot="1" x14ac:dyDescent="0.35">
      <c r="A6" s="1">
        <v>5</v>
      </c>
      <c r="B6" s="2" t="s">
        <v>36</v>
      </c>
      <c r="C6" s="3">
        <v>44543.395833333336</v>
      </c>
      <c r="D6" s="4" t="s">
        <v>37</v>
      </c>
      <c r="E6" t="str">
        <f t="shared" si="0"/>
        <v>이태규</v>
      </c>
      <c r="F6">
        <f t="shared" si="1"/>
        <v>4</v>
      </c>
      <c r="G6" t="str">
        <f t="shared" si="2"/>
        <v>NA</v>
      </c>
      <c r="H6" t="str">
        <f t="shared" si="3"/>
        <v>NA</v>
      </c>
      <c r="I6" t="str">
        <f t="shared" si="4"/>
        <v>NA</v>
      </c>
      <c r="J6" t="str">
        <f t="shared" si="5"/>
        <v>NA</v>
      </c>
      <c r="K6" t="str">
        <f t="shared" si="6"/>
        <v>NA</v>
      </c>
      <c r="L6" t="str">
        <f t="shared" si="7"/>
        <v>NA</v>
      </c>
      <c r="M6" t="str">
        <f t="shared" si="8"/>
        <v>NA</v>
      </c>
      <c r="N6" t="str">
        <f t="shared" si="9"/>
        <v>NA</v>
      </c>
      <c r="O6" s="4" t="str">
        <f>_xlfn.IFNA(IFERROR(IFERROR(IFERROR(IFERROR(VLOOKUP(E6, '정무위 리스트'!E6:F29, 2, 0), VLOOKUP(G6, '정무위 리스트'!E6:F29, 2, 0)), VLOOKUP(I6, '정무위 리스트'!E6:F29, 2, 0)), VLOOKUP(K6, '정무위 리스트'!E6:F29, 2, 0)), VLOOKUP(M6, '정무위 리스트'!E6:F29, 2, 0)), "X")</f>
        <v>X</v>
      </c>
    </row>
    <row r="7" spans="1:15" ht="17.25" thickBot="1" x14ac:dyDescent="0.35">
      <c r="A7" s="1">
        <v>6</v>
      </c>
      <c r="B7" s="2" t="s">
        <v>34</v>
      </c>
      <c r="C7" s="3">
        <v>44543.416666666664</v>
      </c>
      <c r="D7" s="4" t="s">
        <v>35</v>
      </c>
      <c r="E7" t="str">
        <f t="shared" si="0"/>
        <v>이해식</v>
      </c>
      <c r="F7">
        <f t="shared" si="1"/>
        <v>4</v>
      </c>
      <c r="G7" t="str">
        <f t="shared" si="2"/>
        <v>NA</v>
      </c>
      <c r="H7" t="str">
        <f t="shared" si="3"/>
        <v>NA</v>
      </c>
      <c r="I7" t="str">
        <f t="shared" si="4"/>
        <v>NA</v>
      </c>
      <c r="J7" t="str">
        <f t="shared" si="5"/>
        <v>NA</v>
      </c>
      <c r="K7" t="str">
        <f t="shared" si="6"/>
        <v>NA</v>
      </c>
      <c r="L7" t="str">
        <f t="shared" si="7"/>
        <v>NA</v>
      </c>
      <c r="M7" t="str">
        <f t="shared" si="8"/>
        <v>NA</v>
      </c>
      <c r="N7" t="str">
        <f t="shared" si="9"/>
        <v>NA</v>
      </c>
      <c r="O7" s="4" t="str">
        <f>_xlfn.IFNA(IFERROR(IFERROR(IFERROR(IFERROR(VLOOKUP(E7, '정무위 리스트'!E7:F30, 2, 0), VLOOKUP(G7, '정무위 리스트'!E7:F30, 2, 0)), VLOOKUP(I7, '정무위 리스트'!E7:F30, 2, 0)), VLOOKUP(K7, '정무위 리스트'!E7:F30, 2, 0)), VLOOKUP(M7, '정무위 리스트'!E7:F30, 2, 0)), "X")</f>
        <v>X</v>
      </c>
    </row>
    <row r="8" spans="1:15" ht="17.25" thickBot="1" x14ac:dyDescent="0.35">
      <c r="A8" s="1">
        <v>7</v>
      </c>
      <c r="B8" s="2" t="s">
        <v>32</v>
      </c>
      <c r="C8" s="3">
        <v>44543.583333333336</v>
      </c>
      <c r="D8" s="4" t="s">
        <v>33</v>
      </c>
      <c r="E8" t="str">
        <f t="shared" si="0"/>
        <v>신정훈</v>
      </c>
      <c r="F8">
        <f t="shared" si="1"/>
        <v>4</v>
      </c>
      <c r="G8" t="str">
        <f t="shared" si="2"/>
        <v>구자근</v>
      </c>
      <c r="H8">
        <f t="shared" si="3"/>
        <v>13</v>
      </c>
      <c r="I8" t="str">
        <f t="shared" si="4"/>
        <v>NA</v>
      </c>
      <c r="J8" t="str">
        <f t="shared" si="5"/>
        <v>NA</v>
      </c>
      <c r="K8" t="str">
        <f t="shared" si="6"/>
        <v>NA</v>
      </c>
      <c r="L8" t="str">
        <f t="shared" si="7"/>
        <v>NA</v>
      </c>
      <c r="M8" t="str">
        <f t="shared" si="8"/>
        <v>NA</v>
      </c>
      <c r="N8" t="str">
        <f t="shared" si="9"/>
        <v>NA</v>
      </c>
      <c r="O8" s="4" t="str">
        <f>_xlfn.IFNA(IFERROR(IFERROR(IFERROR(IFERROR(VLOOKUP(E8, '정무위 리스트'!E8:F31, 2, 0), VLOOKUP(G8, '정무위 리스트'!E8:F31, 2, 0)), VLOOKUP(I8, '정무위 리스트'!E8:F31, 2, 0)), VLOOKUP(K8, '정무위 리스트'!E8:F31, 2, 0)), VLOOKUP(M8, '정무위 리스트'!E8:F31, 2, 0)), "X")</f>
        <v>X</v>
      </c>
    </row>
    <row r="9" spans="1:15" ht="17.25" thickBot="1" x14ac:dyDescent="0.35">
      <c r="A9" s="1">
        <v>8</v>
      </c>
      <c r="B9" s="2" t="s">
        <v>30</v>
      </c>
      <c r="C9" s="3">
        <v>44543.583333333336</v>
      </c>
      <c r="D9" s="4" t="s">
        <v>31</v>
      </c>
      <c r="E9" t="str">
        <f t="shared" si="0"/>
        <v>이원욱</v>
      </c>
      <c r="F9">
        <f t="shared" si="1"/>
        <v>4</v>
      </c>
      <c r="G9" t="str">
        <f t="shared" si="2"/>
        <v>김주영</v>
      </c>
      <c r="H9">
        <f t="shared" si="3"/>
        <v>13</v>
      </c>
      <c r="I9" t="str">
        <f t="shared" si="4"/>
        <v>이원영</v>
      </c>
      <c r="J9">
        <f t="shared" si="5"/>
        <v>24</v>
      </c>
      <c r="K9" t="str">
        <f t="shared" si="6"/>
        <v>NA</v>
      </c>
      <c r="L9" t="str">
        <f t="shared" si="7"/>
        <v>NA</v>
      </c>
      <c r="M9" t="str">
        <f t="shared" si="8"/>
        <v>NA</v>
      </c>
      <c r="N9" t="str">
        <f t="shared" si="9"/>
        <v>NA</v>
      </c>
      <c r="O9" s="4" t="str">
        <f>_xlfn.IFNA(IFERROR(IFERROR(IFERROR(IFERROR(VLOOKUP(E9, '정무위 리스트'!E9:F32, 2, 0), VLOOKUP(G9, '정무위 리스트'!E9:F32, 2, 0)), VLOOKUP(I9, '정무위 리스트'!E9:F32, 2, 0)), VLOOKUP(K9, '정무위 리스트'!E9:F32, 2, 0)), VLOOKUP(M9, '정무위 리스트'!E9:F32, 2, 0)), "X")</f>
        <v>X</v>
      </c>
    </row>
    <row r="10" spans="1:15" ht="17.25" thickBot="1" x14ac:dyDescent="0.35">
      <c r="A10" s="1">
        <v>9</v>
      </c>
      <c r="B10" s="2" t="s">
        <v>28</v>
      </c>
      <c r="C10" s="3">
        <v>44543.625</v>
      </c>
      <c r="D10" s="4" t="s">
        <v>29</v>
      </c>
      <c r="E10" t="str">
        <f t="shared" si="0"/>
        <v>허종식</v>
      </c>
      <c r="F10">
        <f t="shared" si="1"/>
        <v>4</v>
      </c>
      <c r="G10" t="str">
        <f t="shared" si="2"/>
        <v>김미애</v>
      </c>
      <c r="H10">
        <f t="shared" si="3"/>
        <v>13</v>
      </c>
      <c r="I10" t="str">
        <f t="shared" si="4"/>
        <v>최연숙</v>
      </c>
      <c r="J10">
        <f t="shared" si="5"/>
        <v>23</v>
      </c>
      <c r="K10" t="str">
        <f t="shared" si="6"/>
        <v>NA</v>
      </c>
      <c r="L10" t="str">
        <f t="shared" si="7"/>
        <v>NA</v>
      </c>
      <c r="M10" t="str">
        <f t="shared" si="8"/>
        <v>NA</v>
      </c>
      <c r="N10" t="str">
        <f t="shared" si="9"/>
        <v>NA</v>
      </c>
      <c r="O10" s="4" t="str">
        <f>_xlfn.IFNA(IFERROR(IFERROR(IFERROR(IFERROR(VLOOKUP(E10, '정무위 리스트'!E10:F33, 2, 0), VLOOKUP(G10, '정무위 리스트'!E10:F33, 2, 0)), VLOOKUP(I10, '정무위 리스트'!E10:F33, 2, 0)), VLOOKUP(K10, '정무위 리스트'!E10:F33, 2, 0)), VLOOKUP(M10, '정무위 리스트'!E10:F33, 2, 0)), "X")</f>
        <v>X</v>
      </c>
    </row>
    <row r="11" spans="1:15" ht="17.25" thickBot="1" x14ac:dyDescent="0.35">
      <c r="A11" s="8">
        <v>10</v>
      </c>
      <c r="B11" s="9" t="s">
        <v>26</v>
      </c>
      <c r="C11" s="10">
        <v>44543.666666666664</v>
      </c>
      <c r="D11" s="11" t="s">
        <v>27</v>
      </c>
      <c r="E11" t="str">
        <f t="shared" si="0"/>
        <v>류호정</v>
      </c>
      <c r="F11">
        <f t="shared" si="1"/>
        <v>4</v>
      </c>
      <c r="G11" t="str">
        <f t="shared" si="2"/>
        <v>장경태</v>
      </c>
      <c r="H11">
        <f t="shared" si="3"/>
        <v>13</v>
      </c>
      <c r="I11" t="str">
        <f t="shared" si="4"/>
        <v>NA</v>
      </c>
      <c r="J11" t="str">
        <f t="shared" si="5"/>
        <v>NA</v>
      </c>
      <c r="K11" t="str">
        <f t="shared" si="6"/>
        <v>NA</v>
      </c>
      <c r="L11" t="str">
        <f t="shared" si="7"/>
        <v>NA</v>
      </c>
      <c r="M11" t="str">
        <f t="shared" si="8"/>
        <v>NA</v>
      </c>
      <c r="N11" t="str">
        <f t="shared" si="9"/>
        <v>NA</v>
      </c>
      <c r="O11" s="4" t="str">
        <f>_xlfn.IFNA(IFERROR(IFERROR(IFERROR(IFERROR(VLOOKUP(E11, '정무위 리스트'!E11:F34, 2, 0), VLOOKUP(G11, '정무위 리스트'!E11:F34, 2, 0)), VLOOKUP(I11, '정무위 리스트'!E11:F34, 2, 0)), VLOOKUP(K11, '정무위 리스트'!E11:F34, 2, 0)), VLOOKUP(M11, '정무위 리스트'!E11:F34, 2, 0)), "X")</f>
        <v>X</v>
      </c>
    </row>
    <row r="12" spans="1:15" ht="18" thickTop="1" thickBot="1" x14ac:dyDescent="0.35">
      <c r="A12" s="1">
        <v>11</v>
      </c>
      <c r="B12" s="2" t="s">
        <v>24</v>
      </c>
      <c r="C12" s="3">
        <v>44544.583333333336</v>
      </c>
      <c r="D12" s="4" t="s">
        <v>25</v>
      </c>
      <c r="E12" t="str">
        <f t="shared" si="0"/>
        <v>김경협</v>
      </c>
      <c r="F12">
        <f t="shared" si="1"/>
        <v>4</v>
      </c>
      <c r="G12" t="str">
        <f t="shared" si="2"/>
        <v>윤후덕</v>
      </c>
      <c r="H12">
        <f t="shared" si="3"/>
        <v>13</v>
      </c>
      <c r="I12" t="str">
        <f t="shared" si="4"/>
        <v>김성원</v>
      </c>
      <c r="J12">
        <f t="shared" si="5"/>
        <v>23</v>
      </c>
      <c r="K12" t="str">
        <f t="shared" si="6"/>
        <v>NA</v>
      </c>
      <c r="L12" t="str">
        <f t="shared" si="7"/>
        <v>NA</v>
      </c>
      <c r="M12" t="str">
        <f t="shared" si="8"/>
        <v>NA</v>
      </c>
      <c r="N12" t="str">
        <f t="shared" si="9"/>
        <v>NA</v>
      </c>
      <c r="O12" s="4" t="str">
        <f>_xlfn.IFNA(IFERROR(IFERROR(IFERROR(IFERROR(VLOOKUP(E12, '정무위 리스트'!E12:F35, 2, 0), VLOOKUP(G12, '정무위 리스트'!E12:F35, 2, 0)), VLOOKUP(I12, '정무위 리스트'!E12:F35, 2, 0)), VLOOKUP(K12, '정무위 리스트'!E12:F35, 2, 0)), VLOOKUP(M12, '정무위 리스트'!E12:F35, 2, 0)), "X")</f>
        <v>X</v>
      </c>
    </row>
    <row r="13" spans="1:15" ht="17.25" thickBot="1" x14ac:dyDescent="0.35">
      <c r="A13" s="1">
        <v>12</v>
      </c>
      <c r="B13" s="2" t="s">
        <v>22</v>
      </c>
      <c r="C13" s="3">
        <v>44544.583333333336</v>
      </c>
      <c r="D13" s="4" t="s">
        <v>23</v>
      </c>
      <c r="E13" t="str">
        <f t="shared" si="0"/>
        <v>황운하</v>
      </c>
      <c r="F13">
        <f t="shared" si="1"/>
        <v>4</v>
      </c>
      <c r="G13" t="str">
        <f t="shared" si="2"/>
        <v>NA</v>
      </c>
      <c r="H13" t="str">
        <f t="shared" si="3"/>
        <v>NA</v>
      </c>
      <c r="I13" t="str">
        <f t="shared" si="4"/>
        <v>NA</v>
      </c>
      <c r="J13" t="str">
        <f t="shared" si="5"/>
        <v>NA</v>
      </c>
      <c r="K13" t="str">
        <f t="shared" si="6"/>
        <v>NA</v>
      </c>
      <c r="L13" t="str">
        <f t="shared" si="7"/>
        <v>NA</v>
      </c>
      <c r="M13" t="str">
        <f t="shared" si="8"/>
        <v>NA</v>
      </c>
      <c r="N13" t="str">
        <f t="shared" si="9"/>
        <v>NA</v>
      </c>
      <c r="O13" s="4" t="str">
        <f>_xlfn.IFNA(IFERROR(IFERROR(IFERROR(IFERROR(VLOOKUP(E13, '정무위 리스트'!E13:F36, 2, 0), VLOOKUP(G13, '정무위 리스트'!E13:F36, 2, 0)), VLOOKUP(I13, '정무위 리스트'!E13:F36, 2, 0)), VLOOKUP(K13, '정무위 리스트'!E13:F36, 2, 0)), VLOOKUP(M13, '정무위 리스트'!E13:F36, 2, 0)), "X")</f>
        <v>X</v>
      </c>
    </row>
    <row r="14" spans="1:15" ht="17.25" thickBot="1" x14ac:dyDescent="0.35">
      <c r="A14" s="1">
        <v>13</v>
      </c>
      <c r="B14" s="2" t="s">
        <v>20</v>
      </c>
      <c r="C14" s="3">
        <v>44545.416666666664</v>
      </c>
      <c r="D14" s="4" t="s">
        <v>21</v>
      </c>
      <c r="E14" t="str">
        <f t="shared" si="0"/>
        <v>윤주경</v>
      </c>
      <c r="F14">
        <f t="shared" si="1"/>
        <v>4</v>
      </c>
      <c r="G14" t="str">
        <f t="shared" si="2"/>
        <v>NA</v>
      </c>
      <c r="H14" t="str">
        <f t="shared" si="3"/>
        <v>NA</v>
      </c>
      <c r="I14" t="str">
        <f t="shared" si="4"/>
        <v>NA</v>
      </c>
      <c r="J14" t="str">
        <f t="shared" si="5"/>
        <v>NA</v>
      </c>
      <c r="K14" t="str">
        <f t="shared" si="6"/>
        <v>NA</v>
      </c>
      <c r="L14" t="str">
        <f t="shared" si="7"/>
        <v>NA</v>
      </c>
      <c r="M14" t="str">
        <f t="shared" si="8"/>
        <v>NA</v>
      </c>
      <c r="N14" t="str">
        <f t="shared" si="9"/>
        <v>NA</v>
      </c>
      <c r="O14" s="4" t="str">
        <f>_xlfn.IFNA(IFERROR(IFERROR(IFERROR(IFERROR(VLOOKUP(E14, '정무위 리스트'!E14:F37, 2, 0), VLOOKUP(G14, '정무위 리스트'!E14:F37, 2, 0)), VLOOKUP(I14, '정무위 리스트'!E14:F37, 2, 0)), VLOOKUP(K14, '정무위 리스트'!E14:F37, 2, 0)), VLOOKUP(M14, '정무위 리스트'!E14:F37, 2, 0)), "X")</f>
        <v>O</v>
      </c>
    </row>
    <row r="15" spans="1:15" ht="17.25" thickBot="1" x14ac:dyDescent="0.35">
      <c r="A15" s="1">
        <v>14</v>
      </c>
      <c r="B15" s="2" t="s">
        <v>18</v>
      </c>
      <c r="C15" s="3">
        <v>44545.416666666664</v>
      </c>
      <c r="D15" s="4" t="s">
        <v>19</v>
      </c>
      <c r="E15" t="str">
        <f t="shared" si="0"/>
        <v>인재근</v>
      </c>
      <c r="F15">
        <f t="shared" si="1"/>
        <v>4</v>
      </c>
      <c r="G15" t="str">
        <f t="shared" si="2"/>
        <v>오영훈</v>
      </c>
      <c r="H15">
        <f t="shared" si="3"/>
        <v>13</v>
      </c>
      <c r="I15" t="str">
        <f t="shared" si="4"/>
        <v>NA</v>
      </c>
      <c r="J15" t="str">
        <f t="shared" si="5"/>
        <v>NA</v>
      </c>
      <c r="K15" t="str">
        <f t="shared" si="6"/>
        <v>NA</v>
      </c>
      <c r="L15" t="str">
        <f t="shared" si="7"/>
        <v>NA</v>
      </c>
      <c r="M15" t="str">
        <f t="shared" si="8"/>
        <v>NA</v>
      </c>
      <c r="N15" t="str">
        <f t="shared" si="9"/>
        <v>NA</v>
      </c>
      <c r="O15" s="4" t="str">
        <f>_xlfn.IFNA(IFERROR(IFERROR(IFERROR(IFERROR(VLOOKUP(E15, '정무위 리스트'!E15:F38, 2, 0), VLOOKUP(G15, '정무위 리스트'!E15:F38, 2, 0)), VLOOKUP(I15, '정무위 리스트'!E15:F38, 2, 0)), VLOOKUP(K15, '정무위 리스트'!E15:F38, 2, 0)), VLOOKUP(M15, '정무위 리스트'!E15:F38, 2, 0)), "X")</f>
        <v>X</v>
      </c>
    </row>
    <row r="16" spans="1:15" ht="17.25" thickBot="1" x14ac:dyDescent="0.35">
      <c r="A16" s="1">
        <v>15</v>
      </c>
      <c r="B16" s="2" t="s">
        <v>16</v>
      </c>
      <c r="C16" s="3">
        <v>44545.416666666664</v>
      </c>
      <c r="D16" s="4" t="s">
        <v>17</v>
      </c>
      <c r="E16" t="str">
        <f t="shared" si="0"/>
        <v>조해진</v>
      </c>
      <c r="F16">
        <f t="shared" si="1"/>
        <v>4</v>
      </c>
      <c r="G16" t="str">
        <f t="shared" si="2"/>
        <v>강득구</v>
      </c>
      <c r="H16">
        <f t="shared" si="3"/>
        <v>13</v>
      </c>
      <c r="I16" t="str">
        <f t="shared" si="4"/>
        <v>도종환</v>
      </c>
      <c r="J16">
        <f t="shared" si="5"/>
        <v>23</v>
      </c>
      <c r="K16" t="str">
        <f t="shared" si="6"/>
        <v>강민정</v>
      </c>
      <c r="L16">
        <f t="shared" si="7"/>
        <v>32</v>
      </c>
      <c r="M16" t="str">
        <f t="shared" si="8"/>
        <v>NA</v>
      </c>
      <c r="N16" t="str">
        <f t="shared" si="9"/>
        <v>NA</v>
      </c>
      <c r="O16" s="4" t="str">
        <f>_xlfn.IFNA(IFERROR(IFERROR(IFERROR(IFERROR(VLOOKUP(E16, '정무위 리스트'!E16:F39, 2, 0), VLOOKUP(G16, '정무위 리스트'!E16:F39, 2, 0)), VLOOKUP(I16, '정무위 리스트'!E16:F39, 2, 0)), VLOOKUP(K16, '정무위 리스트'!E16:F39, 2, 0)), VLOOKUP(M16, '정무위 리스트'!E16:F39, 2, 0)), "X")</f>
        <v>X</v>
      </c>
    </row>
    <row r="17" spans="1:15" ht="17.25" thickBot="1" x14ac:dyDescent="0.35">
      <c r="A17" s="1">
        <v>16</v>
      </c>
      <c r="B17" s="2" t="s">
        <v>14</v>
      </c>
      <c r="C17" s="3">
        <v>44545.416666666664</v>
      </c>
      <c r="D17" s="4" t="s">
        <v>15</v>
      </c>
      <c r="E17" t="str">
        <f t="shared" si="0"/>
        <v>박상혁</v>
      </c>
      <c r="F17">
        <f t="shared" si="1"/>
        <v>4</v>
      </c>
      <c r="G17" t="str">
        <f t="shared" si="2"/>
        <v>NA</v>
      </c>
      <c r="H17" t="str">
        <f t="shared" si="3"/>
        <v>NA</v>
      </c>
      <c r="I17" t="str">
        <f t="shared" si="4"/>
        <v>NA</v>
      </c>
      <c r="J17" t="str">
        <f t="shared" si="5"/>
        <v>NA</v>
      </c>
      <c r="K17" t="str">
        <f t="shared" si="6"/>
        <v>NA</v>
      </c>
      <c r="L17" t="str">
        <f t="shared" si="7"/>
        <v>NA</v>
      </c>
      <c r="M17" t="str">
        <f t="shared" si="8"/>
        <v>NA</v>
      </c>
      <c r="N17" t="str">
        <f t="shared" si="9"/>
        <v>NA</v>
      </c>
      <c r="O17" s="4" t="str">
        <f>_xlfn.IFNA(IFERROR(IFERROR(IFERROR(IFERROR(VLOOKUP(E17, '정무위 리스트'!E17:F40, 2, 0), VLOOKUP(G17, '정무위 리스트'!E17:F40, 2, 0)), VLOOKUP(I17, '정무위 리스트'!E17:F40, 2, 0)), VLOOKUP(K17, '정무위 리스트'!E17:F40, 2, 0)), VLOOKUP(M17, '정무위 리스트'!E17:F40, 2, 0)), "X")</f>
        <v>X</v>
      </c>
    </row>
    <row r="18" spans="1:15" ht="17.25" thickBot="1" x14ac:dyDescent="0.35">
      <c r="A18" s="1">
        <v>17</v>
      </c>
      <c r="B18" s="2" t="s">
        <v>12</v>
      </c>
      <c r="C18" s="3">
        <v>44545.583333333336</v>
      </c>
      <c r="D18" s="4" t="s">
        <v>13</v>
      </c>
      <c r="E18" t="str">
        <f t="shared" si="0"/>
        <v>박상혁</v>
      </c>
      <c r="F18">
        <f t="shared" si="1"/>
        <v>4</v>
      </c>
      <c r="G18" t="str">
        <f t="shared" si="2"/>
        <v>장경태</v>
      </c>
      <c r="H18">
        <f t="shared" si="3"/>
        <v>13</v>
      </c>
      <c r="I18" t="str">
        <f t="shared" si="4"/>
        <v>진성준</v>
      </c>
      <c r="J18">
        <f t="shared" si="5"/>
        <v>23</v>
      </c>
      <c r="K18" t="str">
        <f t="shared" si="6"/>
        <v>NA</v>
      </c>
      <c r="L18" t="str">
        <f t="shared" si="7"/>
        <v>NA</v>
      </c>
      <c r="M18" t="str">
        <f t="shared" si="8"/>
        <v>NA</v>
      </c>
      <c r="N18" t="str">
        <f t="shared" si="9"/>
        <v>NA</v>
      </c>
      <c r="O18" s="4" t="str">
        <f>_xlfn.IFNA(IFERROR(IFERROR(IFERROR(IFERROR(VLOOKUP(E18, '정무위 리스트'!E18:F41, 2, 0), VLOOKUP(G18, '정무위 리스트'!E18:F41, 2, 0)), VLOOKUP(I18, '정무위 리스트'!E18:F41, 2, 0)), VLOOKUP(K18, '정무위 리스트'!E18:F41, 2, 0)), VLOOKUP(M18, '정무위 리스트'!E18:F41, 2, 0)), "X")</f>
        <v>X</v>
      </c>
    </row>
    <row r="19" spans="1:15" ht="17.25" thickBot="1" x14ac:dyDescent="0.35">
      <c r="A19" s="1">
        <v>18</v>
      </c>
      <c r="B19" s="2" t="s">
        <v>10</v>
      </c>
      <c r="C19" s="3">
        <v>44546.416666666664</v>
      </c>
      <c r="D19" s="4" t="s">
        <v>11</v>
      </c>
      <c r="E19" t="str">
        <f t="shared" si="0"/>
        <v>김진표</v>
      </c>
      <c r="F19">
        <f t="shared" si="1"/>
        <v>4</v>
      </c>
      <c r="G19" t="str">
        <f t="shared" si="2"/>
        <v>김병주</v>
      </c>
      <c r="H19">
        <f t="shared" si="3"/>
        <v>13</v>
      </c>
      <c r="I19" t="str">
        <f t="shared" si="4"/>
        <v>NA</v>
      </c>
      <c r="J19" t="str">
        <f t="shared" si="5"/>
        <v>NA</v>
      </c>
      <c r="K19" t="str">
        <f t="shared" si="6"/>
        <v>NA</v>
      </c>
      <c r="L19" t="str">
        <f t="shared" si="7"/>
        <v>NA</v>
      </c>
      <c r="M19" t="str">
        <f t="shared" si="8"/>
        <v>NA</v>
      </c>
      <c r="N19" t="str">
        <f t="shared" si="9"/>
        <v>NA</v>
      </c>
      <c r="O19" s="4" t="str">
        <f>_xlfn.IFNA(IFERROR(IFERROR(IFERROR(IFERROR(VLOOKUP(E19, '정무위 리스트'!E19:F42, 2, 0), VLOOKUP(G19, '정무위 리스트'!E19:F42, 2, 0)), VLOOKUP(I19, '정무위 리스트'!E19:F42, 2, 0)), VLOOKUP(K19, '정무위 리스트'!E19:F42, 2, 0)), VLOOKUP(M19, '정무위 리스트'!E19:F42, 2, 0)), "X")</f>
        <v>X</v>
      </c>
    </row>
    <row r="20" spans="1:15" ht="17.25" thickBot="1" x14ac:dyDescent="0.35">
      <c r="A20" s="1">
        <v>19</v>
      </c>
      <c r="B20" s="2" t="s">
        <v>8</v>
      </c>
      <c r="C20" s="3">
        <v>44546.583333333336</v>
      </c>
      <c r="D20" s="4" t="s">
        <v>9</v>
      </c>
      <c r="E20" t="str">
        <f t="shared" si="0"/>
        <v>강병원</v>
      </c>
      <c r="F20">
        <f t="shared" si="1"/>
        <v>4</v>
      </c>
      <c r="G20" t="str">
        <f t="shared" si="2"/>
        <v>NA</v>
      </c>
      <c r="H20" t="str">
        <f t="shared" si="3"/>
        <v>NA</v>
      </c>
      <c r="I20" t="str">
        <f t="shared" si="4"/>
        <v>NA</v>
      </c>
      <c r="J20" t="str">
        <f t="shared" si="5"/>
        <v>NA</v>
      </c>
      <c r="K20" t="str">
        <f t="shared" si="6"/>
        <v>NA</v>
      </c>
      <c r="L20" t="str">
        <f t="shared" si="7"/>
        <v>NA</v>
      </c>
      <c r="M20" t="str">
        <f t="shared" si="8"/>
        <v>NA</v>
      </c>
      <c r="N20" t="str">
        <f t="shared" si="9"/>
        <v>NA</v>
      </c>
      <c r="O20" s="4" t="str">
        <f>_xlfn.IFNA(IFERROR(IFERROR(IFERROR(IFERROR(VLOOKUP(E20, '정무위 리스트'!E20:F43, 2, 0), VLOOKUP(G20, '정무위 리스트'!E20:F43, 2, 0)), VLOOKUP(I20, '정무위 리스트'!E20:F43, 2, 0)), VLOOKUP(K20, '정무위 리스트'!E20:F43, 2, 0)), VLOOKUP(M20, '정무위 리스트'!E20:F43, 2, 0)), "X")</f>
        <v>X</v>
      </c>
    </row>
    <row r="21" spans="1:15" ht="17.25" thickBot="1" x14ac:dyDescent="0.35">
      <c r="A21" s="8">
        <v>20</v>
      </c>
      <c r="B21" s="9" t="s">
        <v>6</v>
      </c>
      <c r="C21" s="10">
        <v>44547.416666666664</v>
      </c>
      <c r="D21" s="11" t="s">
        <v>7</v>
      </c>
      <c r="E21" t="str">
        <f t="shared" si="0"/>
        <v>우원식</v>
      </c>
      <c r="F21">
        <f t="shared" si="1"/>
        <v>4</v>
      </c>
      <c r="G21" t="str">
        <f t="shared" si="2"/>
        <v>문진석</v>
      </c>
      <c r="H21">
        <f t="shared" si="3"/>
        <v>13</v>
      </c>
      <c r="I21" t="str">
        <f t="shared" si="4"/>
        <v>NA</v>
      </c>
      <c r="J21" t="str">
        <f t="shared" si="5"/>
        <v>NA</v>
      </c>
      <c r="K21" t="str">
        <f t="shared" si="6"/>
        <v>NA</v>
      </c>
      <c r="L21" t="str">
        <f t="shared" si="7"/>
        <v>NA</v>
      </c>
      <c r="M21" t="str">
        <f t="shared" si="8"/>
        <v>NA</v>
      </c>
      <c r="N21" t="str">
        <f t="shared" si="9"/>
        <v>NA</v>
      </c>
      <c r="O21" s="4" t="str">
        <f>_xlfn.IFNA(IFERROR(IFERROR(IFERROR(IFERROR(VLOOKUP(E21, '정무위 리스트'!E21:F44, 2, 0), VLOOKUP(G21, '정무위 리스트'!E21:F44, 2, 0)), VLOOKUP(I21, '정무위 리스트'!E21:F44, 2, 0)), VLOOKUP(K21, '정무위 리스트'!E21:F44, 2, 0)), VLOOKUP(M21, '정무위 리스트'!E21:F44, 2, 0)), "X")</f>
        <v>X</v>
      </c>
    </row>
    <row r="22" spans="1:15" ht="18" thickTop="1" thickBot="1" x14ac:dyDescent="0.35">
      <c r="A22" s="8">
        <v>21</v>
      </c>
      <c r="B22" s="9" t="s">
        <v>4</v>
      </c>
      <c r="C22" s="10">
        <v>44550.583333333336</v>
      </c>
      <c r="D22" s="11" t="s">
        <v>5</v>
      </c>
      <c r="E22" t="str">
        <f t="shared" si="0"/>
        <v xml:space="preserve">박정 </v>
      </c>
      <c r="F22">
        <f t="shared" si="1"/>
        <v>3</v>
      </c>
      <c r="G22" t="str">
        <f t="shared" si="2"/>
        <v>NA</v>
      </c>
      <c r="H22" t="str">
        <f t="shared" si="3"/>
        <v>NA</v>
      </c>
      <c r="I22" t="str">
        <f t="shared" si="4"/>
        <v>NA</v>
      </c>
      <c r="J22" t="str">
        <f t="shared" si="5"/>
        <v>NA</v>
      </c>
      <c r="K22" t="str">
        <f t="shared" si="6"/>
        <v>NA</v>
      </c>
      <c r="L22" t="str">
        <f t="shared" si="7"/>
        <v>NA</v>
      </c>
      <c r="M22" t="str">
        <f t="shared" si="8"/>
        <v>NA</v>
      </c>
      <c r="N22" t="str">
        <f t="shared" si="9"/>
        <v>NA</v>
      </c>
      <c r="O22" s="4" t="str">
        <f>_xlfn.IFNA(IFERROR(IFERROR(IFERROR(IFERROR(VLOOKUP(E22, '정무위 리스트'!E22:F45, 2, 0), VLOOKUP(G22, '정무위 리스트'!E22:F45, 2, 0)), VLOOKUP(I22, '정무위 리스트'!E22:F45, 2, 0)), VLOOKUP(K22, '정무위 리스트'!E22:F45, 2, 0)), VLOOKUP(M22, '정무위 리스트'!E22:F45, 2, 0)), "X")</f>
        <v>X</v>
      </c>
    </row>
    <row r="23" spans="1:15" ht="17.25" thickTop="1" x14ac:dyDescent="0.3">
      <c r="O23" s="13"/>
    </row>
    <row r="24" spans="1:15" x14ac:dyDescent="0.3">
      <c r="O24" s="13"/>
    </row>
    <row r="25" spans="1:15" x14ac:dyDescent="0.3">
      <c r="O25" s="13"/>
    </row>
    <row r="26" spans="1:15" x14ac:dyDescent="0.3">
      <c r="O26" s="13"/>
    </row>
    <row r="27" spans="1:15" x14ac:dyDescent="0.3">
      <c r="O27" s="13"/>
    </row>
    <row r="28" spans="1:15" x14ac:dyDescent="0.3">
      <c r="O28" s="13"/>
    </row>
    <row r="29" spans="1:15" x14ac:dyDescent="0.3">
      <c r="O29" s="13"/>
    </row>
    <row r="30" spans="1:15" x14ac:dyDescent="0.3">
      <c r="O30" s="13"/>
    </row>
    <row r="31" spans="1:15" x14ac:dyDescent="0.3">
      <c r="O31" s="13"/>
    </row>
    <row r="32" spans="1:15" x14ac:dyDescent="0.3">
      <c r="O32" s="13"/>
    </row>
    <row r="33" spans="15:15" x14ac:dyDescent="0.3">
      <c r="O33" s="13"/>
    </row>
    <row r="34" spans="15:15" x14ac:dyDescent="0.3">
      <c r="O34" s="13"/>
    </row>
    <row r="35" spans="15:15" x14ac:dyDescent="0.3">
      <c r="O35" s="13"/>
    </row>
  </sheetData>
  <sortState xmlns:xlrd2="http://schemas.microsoft.com/office/spreadsheetml/2017/richdata2" ref="A2:D22">
    <sortCondition ref="A2:A22"/>
  </sortState>
  <phoneticPr fontId="4" type="noConversion"/>
  <conditionalFormatting sqref="O2:O1048576">
    <cfRule type="cellIs" dxfId="1" priority="1" operator="equal">
      <formula>"O"</formula>
    </cfRule>
  </conditionalFormatting>
  <hyperlinks>
    <hyperlink ref="B22" r:id="rId1" display="https://www.assembly.go.kr/assm/memact/memevent/memEventUser/memEventUserList.do" xr:uid="{4C11F0B6-0341-4A55-A7D6-60FF8EEB59A1}"/>
    <hyperlink ref="B21" r:id="rId2" display="https://www.assembly.go.kr/assm/memact/memevent/memEventUser/memEventUserList.do" xr:uid="{353F4E82-0295-4FA3-AE26-A90CFB1144E0}"/>
    <hyperlink ref="B20" r:id="rId3" display="https://www.assembly.go.kr/assm/memact/memevent/memEventUser/memEventUserList.do" xr:uid="{6209481E-8948-4216-B9F4-6038BE1CD424}"/>
    <hyperlink ref="B19" r:id="rId4" display="https://www.assembly.go.kr/assm/memact/memevent/memEventUser/memEventUserList.do" xr:uid="{A7BB0B35-A042-4325-9105-2642A95AAA15}"/>
    <hyperlink ref="B18" r:id="rId5" display="https://www.assembly.go.kr/assm/memact/memevent/memEventUser/memEventUserList.do" xr:uid="{72CD2858-4ACB-44AB-B8A5-DE09A78A1D8C}"/>
    <hyperlink ref="B17" r:id="rId6" display="https://www.assembly.go.kr/assm/memact/memevent/memEventUser/memEventUserList.do" xr:uid="{1DAAF444-1BC6-4E82-9552-199DC8647ADD}"/>
    <hyperlink ref="B16" r:id="rId7" display="https://www.assembly.go.kr/assm/memact/memevent/memEventUser/memEventUserList.do" xr:uid="{9938473B-584F-4B94-801C-C5A9E826BDCD}"/>
    <hyperlink ref="B15" r:id="rId8" display="https://www.assembly.go.kr/assm/memact/memevent/memEventUser/memEventUserList.do" xr:uid="{93B7CAD7-0F4B-4FB3-AED4-BC2C37670EDF}"/>
    <hyperlink ref="B14" r:id="rId9" display="https://www.assembly.go.kr/assm/memact/memevent/memEventUser/memEventUserList.do" xr:uid="{A398FA9B-2532-482D-9D15-572C1C93E49B}"/>
    <hyperlink ref="B13" r:id="rId10" display="https://www.assembly.go.kr/assm/memact/memevent/memEventUser/memEventUserList.do" xr:uid="{5B2E0117-0544-49FB-AB87-DB89051FD127}"/>
    <hyperlink ref="B12" r:id="rId11" display="https://www.assembly.go.kr/assm/memact/memevent/memEventUser/memEventUserList.do" xr:uid="{9A0CEEB5-17D8-415E-8FA5-F672B2C4FC04}"/>
    <hyperlink ref="B11" r:id="rId12" display="https://www.assembly.go.kr/assm/memact/memevent/memEventUser/memEventUserList.do" xr:uid="{D9D6B8D9-A54D-4486-A7CF-59AE6C21C1AA}"/>
    <hyperlink ref="B10" r:id="rId13" display="https://www.assembly.go.kr/assm/memact/memevent/memEventUser/memEventUserList.do" xr:uid="{F2E38909-67D3-4F99-AEA3-D9CCE607611F}"/>
    <hyperlink ref="B9" r:id="rId14" display="https://www.assembly.go.kr/assm/memact/memevent/memEventUser/memEventUserList.do" xr:uid="{81F049E6-3ABC-4FA3-A377-DB47F2DF14EE}"/>
    <hyperlink ref="B8" r:id="rId15" display="https://www.assembly.go.kr/assm/memact/memevent/memEventUser/memEventUserList.do" xr:uid="{FBF7AFD7-21A7-4E4D-8BE8-48DB2F2C6CCF}"/>
    <hyperlink ref="B7" r:id="rId16" display="https://www.assembly.go.kr/assm/memact/memevent/memEventUser/memEventUserList.do" xr:uid="{93C57D41-E1F9-4B49-9ACC-1903241E0C29}"/>
    <hyperlink ref="B6" r:id="rId17" display="https://www.assembly.go.kr/assm/memact/memevent/memEventUser/memEventUserList.do" xr:uid="{25634C3B-6952-4D97-BFC7-1088FF3E6F74}"/>
    <hyperlink ref="B5" r:id="rId18" display="https://www.assembly.go.kr/assm/memact/memevent/memEventUser/memEventUserList.do" xr:uid="{B9C28CB6-4660-48B6-A530-A23A66D81549}"/>
    <hyperlink ref="B4" r:id="rId19" display="https://www.assembly.go.kr/assm/memact/memevent/memEventUser/memEventUserList.do" xr:uid="{6750364C-203A-4004-AE0E-379663B3FCF9}"/>
    <hyperlink ref="B3" r:id="rId20" display="https://www.assembly.go.kr/assm/memact/memevent/memEventUser/memEventUserList.do" xr:uid="{A21DBF6C-F800-4875-97A0-6FCDF5A243C7}"/>
    <hyperlink ref="B2" r:id="rId21" display="https://www.assembly.go.kr/assm/memact/memevent/memEventUser/memEventUserList.do" xr:uid="{2CFD9519-0CFD-442A-A0AF-F02F4F9E80A2}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D75-D617-4C04-A81D-F10E9725EDC6}">
  <dimension ref="A1:F25"/>
  <sheetViews>
    <sheetView workbookViewId="0">
      <selection activeCell="E4" sqref="E4"/>
    </sheetView>
  </sheetViews>
  <sheetFormatPr defaultRowHeight="16.5" x14ac:dyDescent="0.3"/>
  <sheetData>
    <row r="1" spans="1:6" ht="18" thickTop="1" thickBot="1" x14ac:dyDescent="0.35">
      <c r="A1" s="7" t="s">
        <v>60</v>
      </c>
      <c r="B1" s="7" t="s">
        <v>61</v>
      </c>
      <c r="C1" s="7" t="s">
        <v>62</v>
      </c>
      <c r="D1" s="7" t="s">
        <v>63</v>
      </c>
      <c r="E1" s="14" t="s">
        <v>79</v>
      </c>
      <c r="F1" s="7" t="s">
        <v>77</v>
      </c>
    </row>
    <row r="2" spans="1:6" ht="17.25" thickTop="1" x14ac:dyDescent="0.3">
      <c r="A2" s="13" t="s">
        <v>46</v>
      </c>
      <c r="B2" s="13" t="s">
        <v>64</v>
      </c>
      <c r="C2" s="13" t="s">
        <v>72</v>
      </c>
      <c r="D2" s="13" t="s">
        <v>73</v>
      </c>
      <c r="E2" s="13" t="s">
        <v>46</v>
      </c>
      <c r="F2" s="13" t="s">
        <v>78</v>
      </c>
    </row>
    <row r="3" spans="1:6" x14ac:dyDescent="0.3">
      <c r="A3" s="13" t="s">
        <v>47</v>
      </c>
      <c r="B3" s="13" t="s">
        <v>65</v>
      </c>
      <c r="C3" s="13"/>
      <c r="D3" s="13"/>
      <c r="E3" s="13" t="s">
        <v>47</v>
      </c>
      <c r="F3" s="13" t="s">
        <v>78</v>
      </c>
    </row>
    <row r="4" spans="1:6" x14ac:dyDescent="0.3">
      <c r="A4" s="13" t="s">
        <v>48</v>
      </c>
      <c r="B4" s="13" t="s">
        <v>66</v>
      </c>
      <c r="C4" s="13"/>
      <c r="D4" s="13"/>
      <c r="E4" s="13" t="s">
        <v>48</v>
      </c>
      <c r="F4" s="13" t="s">
        <v>78</v>
      </c>
    </row>
    <row r="5" spans="1:6" x14ac:dyDescent="0.3">
      <c r="A5" s="13" t="s">
        <v>49</v>
      </c>
      <c r="B5" s="13" t="s">
        <v>67</v>
      </c>
      <c r="C5" s="13"/>
      <c r="D5" s="13"/>
      <c r="E5" s="13" t="s">
        <v>49</v>
      </c>
      <c r="F5" s="13" t="s">
        <v>78</v>
      </c>
    </row>
    <row r="6" spans="1:6" x14ac:dyDescent="0.3">
      <c r="A6" s="13" t="s">
        <v>50</v>
      </c>
      <c r="B6" s="13" t="s">
        <v>68</v>
      </c>
      <c r="C6" s="13"/>
      <c r="D6" s="13"/>
      <c r="E6" s="13" t="s">
        <v>50</v>
      </c>
      <c r="F6" s="13" t="s">
        <v>78</v>
      </c>
    </row>
    <row r="7" spans="1:6" x14ac:dyDescent="0.3">
      <c r="A7" s="13" t="s">
        <v>51</v>
      </c>
      <c r="B7" s="13" t="s">
        <v>69</v>
      </c>
      <c r="C7" s="13"/>
      <c r="D7" s="13"/>
      <c r="E7" s="13" t="s">
        <v>51</v>
      </c>
      <c r="F7" s="13" t="s">
        <v>78</v>
      </c>
    </row>
    <row r="8" spans="1:6" x14ac:dyDescent="0.3">
      <c r="A8" s="13" t="s">
        <v>52</v>
      </c>
      <c r="B8" s="13" t="s">
        <v>70</v>
      </c>
      <c r="C8" s="13"/>
      <c r="D8" s="13"/>
      <c r="E8" s="13" t="s">
        <v>52</v>
      </c>
      <c r="F8" s="13" t="s">
        <v>78</v>
      </c>
    </row>
    <row r="9" spans="1:6" x14ac:dyDescent="0.3">
      <c r="A9" s="13" t="s">
        <v>53</v>
      </c>
      <c r="B9" s="13" t="s">
        <v>71</v>
      </c>
      <c r="C9" s="13"/>
      <c r="D9" s="13"/>
      <c r="E9" s="13" t="s">
        <v>53</v>
      </c>
      <c r="F9" s="13" t="s">
        <v>78</v>
      </c>
    </row>
    <row r="10" spans="1:6" x14ac:dyDescent="0.3">
      <c r="A10" s="13" t="s">
        <v>54</v>
      </c>
      <c r="B10" s="13"/>
      <c r="C10" s="13"/>
      <c r="D10" s="13"/>
      <c r="E10" s="13" t="s">
        <v>54</v>
      </c>
      <c r="F10" s="13" t="s">
        <v>78</v>
      </c>
    </row>
    <row r="11" spans="1:6" x14ac:dyDescent="0.3">
      <c r="A11" s="13" t="s">
        <v>55</v>
      </c>
      <c r="B11" s="13"/>
      <c r="C11" s="13"/>
      <c r="D11" s="13"/>
      <c r="E11" s="13" t="s">
        <v>55</v>
      </c>
      <c r="F11" s="13" t="s">
        <v>78</v>
      </c>
    </row>
    <row r="12" spans="1:6" x14ac:dyDescent="0.3">
      <c r="A12" s="13" t="s">
        <v>56</v>
      </c>
      <c r="B12" s="13"/>
      <c r="C12" s="13"/>
      <c r="D12" s="13"/>
      <c r="E12" s="13" t="s">
        <v>56</v>
      </c>
      <c r="F12" s="13" t="s">
        <v>78</v>
      </c>
    </row>
    <row r="13" spans="1:6" x14ac:dyDescent="0.3">
      <c r="A13" s="13" t="s">
        <v>57</v>
      </c>
      <c r="B13" s="13"/>
      <c r="C13" s="13"/>
      <c r="D13" s="13"/>
      <c r="E13" s="13" t="s">
        <v>57</v>
      </c>
      <c r="F13" s="13" t="s">
        <v>78</v>
      </c>
    </row>
    <row r="14" spans="1:6" x14ac:dyDescent="0.3">
      <c r="A14" s="13" t="s">
        <v>58</v>
      </c>
      <c r="B14" s="13"/>
      <c r="C14" s="13"/>
      <c r="D14" s="13"/>
      <c r="E14" s="13" t="s">
        <v>58</v>
      </c>
      <c r="F14" s="13" t="s">
        <v>78</v>
      </c>
    </row>
    <row r="15" spans="1:6" x14ac:dyDescent="0.3">
      <c r="A15" s="13" t="s">
        <v>59</v>
      </c>
      <c r="B15" s="13"/>
      <c r="C15" s="13"/>
      <c r="D15" s="13"/>
      <c r="E15" s="13" t="s">
        <v>59</v>
      </c>
      <c r="F15" s="13" t="s">
        <v>78</v>
      </c>
    </row>
    <row r="16" spans="1:6" x14ac:dyDescent="0.3">
      <c r="E16" s="13" t="s">
        <v>64</v>
      </c>
      <c r="F16" s="13" t="s">
        <v>78</v>
      </c>
    </row>
    <row r="17" spans="5:6" x14ac:dyDescent="0.3">
      <c r="E17" s="13" t="s">
        <v>65</v>
      </c>
      <c r="F17" s="13" t="s">
        <v>78</v>
      </c>
    </row>
    <row r="18" spans="5:6" x14ac:dyDescent="0.3">
      <c r="E18" s="13" t="s">
        <v>66</v>
      </c>
      <c r="F18" s="13" t="s">
        <v>78</v>
      </c>
    </row>
    <row r="19" spans="5:6" x14ac:dyDescent="0.3">
      <c r="E19" s="13" t="s">
        <v>67</v>
      </c>
      <c r="F19" s="13" t="s">
        <v>78</v>
      </c>
    </row>
    <row r="20" spans="5:6" x14ac:dyDescent="0.3">
      <c r="E20" s="13" t="s">
        <v>68</v>
      </c>
      <c r="F20" s="13" t="s">
        <v>78</v>
      </c>
    </row>
    <row r="21" spans="5:6" x14ac:dyDescent="0.3">
      <c r="E21" s="13" t="s">
        <v>69</v>
      </c>
      <c r="F21" s="13" t="s">
        <v>78</v>
      </c>
    </row>
    <row r="22" spans="5:6" x14ac:dyDescent="0.3">
      <c r="E22" s="13" t="s">
        <v>70</v>
      </c>
      <c r="F22" s="13" t="s">
        <v>78</v>
      </c>
    </row>
    <row r="23" spans="5:6" x14ac:dyDescent="0.3">
      <c r="E23" s="13" t="s">
        <v>71</v>
      </c>
      <c r="F23" s="13" t="s">
        <v>78</v>
      </c>
    </row>
    <row r="24" spans="5:6" x14ac:dyDescent="0.3">
      <c r="E24" s="13" t="s">
        <v>72</v>
      </c>
      <c r="F24" s="13" t="s">
        <v>78</v>
      </c>
    </row>
    <row r="25" spans="5:6" x14ac:dyDescent="0.3">
      <c r="E25" s="13" t="s">
        <v>73</v>
      </c>
      <c r="F25" s="13" t="s">
        <v>78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정무위 여부 (12.10)</vt:lpstr>
      <vt:lpstr>정무위 여부</vt:lpstr>
      <vt:lpstr>정무위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민동재</dc:creator>
  <cp:lastModifiedBy>민동재</cp:lastModifiedBy>
  <dcterms:created xsi:type="dcterms:W3CDTF">2021-12-09T04:40:48Z</dcterms:created>
  <dcterms:modified xsi:type="dcterms:W3CDTF">2021-12-10T00:12:58Z</dcterms:modified>
</cp:coreProperties>
</file>