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Data Analyst - Data Engineer\Project Me\Sales Pipelines\"/>
    </mc:Choice>
  </mc:AlternateContent>
  <xr:revisionPtr revIDLastSave="0" documentId="13_ncr:1_{66565B74-4A7D-47E8-921E-BB81F9FB552A}" xr6:coauthVersionLast="47" xr6:coauthVersionMax="47" xr10:uidLastSave="{00000000-0000-0000-0000-000000000000}"/>
  <bookViews>
    <workbookView xWindow="-120" yWindow="-120" windowWidth="24240" windowHeight="13020" firstSheet="1" activeTab="1" xr2:uid="{D7C6082F-3E9E-4536-8AA8-312EF8B22578}"/>
  </bookViews>
  <sheets>
    <sheet name="Cleaned Data" sheetId="2" r:id="rId1"/>
    <sheet name="Analysis 1 — Descriptive statis" sheetId="1" r:id="rId2"/>
    <sheet name="Analysis 2 — Hypothesis Testing" sheetId="3" r:id="rId3"/>
    <sheet name="Analysis 3 - Probability Calibr" sheetId="4" r:id="rId4"/>
    <sheet name="Business Recommendation" sheetId="5" r:id="rId5"/>
  </sheets>
  <definedNames>
    <definedName name="_xlchart.v1.0" hidden="1">'Analysis 1 — Descriptive statis'!$B$25</definedName>
    <definedName name="_xlchart.v1.1" hidden="1">'Analysis 1 — Descriptive statis'!$B$26:$B$86</definedName>
    <definedName name="_xlchart.v1.2" hidden="1">'Analysis 1 — Descriptive statis'!$C$25</definedName>
    <definedName name="_xlchart.v1.3" hidden="1">'Analysis 1 — Descriptive statis'!$C$26:$C$86</definedName>
    <definedName name="_xlcn.WorksheetConnection_Book1Cleaned_Data1" hidden="1">Cleaned_Data[]</definedName>
    <definedName name="ExternalData_1" localSheetId="0" hidden="1">'Cleaned Data'!$A$1:$AD$3001</definedName>
  </definedNames>
  <calcPr calcId="191029"/>
  <pivotCaches>
    <pivotCache cacheId="0" r:id="rId6"/>
    <pivotCache cacheId="1"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Data" name="Cleaned_Data" connection="WorksheetConnection_Book1!Clea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4" i="4" l="1"/>
  <c r="Q3" i="4"/>
  <c r="Q6"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3" i="4"/>
  <c r="Q9" i="4" s="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3" i="4"/>
  <c r="O4" i="4"/>
  <c r="O5" i="4"/>
  <c r="O6" i="4"/>
  <c r="O7" i="4"/>
  <c r="O8" i="4"/>
  <c r="O9" i="4"/>
  <c r="O10" i="4"/>
  <c r="O11" i="4"/>
  <c r="O12" i="4"/>
  <c r="O3" i="4"/>
  <c r="N4" i="4"/>
  <c r="N5" i="4"/>
  <c r="N6" i="4"/>
  <c r="N7" i="4"/>
  <c r="N8" i="4"/>
  <c r="N9" i="4"/>
  <c r="N10" i="4"/>
  <c r="N11" i="4"/>
  <c r="N12" i="4"/>
  <c r="N3" i="4"/>
  <c r="M4" i="4"/>
  <c r="M5" i="4"/>
  <c r="M6" i="4"/>
  <c r="M7" i="4"/>
  <c r="M8" i="4"/>
  <c r="M9" i="4"/>
  <c r="M10" i="4"/>
  <c r="M11" i="4"/>
  <c r="M12" i="4"/>
  <c r="M3" i="4"/>
  <c r="I9" i="4"/>
  <c r="D13" i="4"/>
  <c r="D14" i="4"/>
  <c r="D32" i="4"/>
  <c r="D33" i="4"/>
  <c r="D49" i="4"/>
  <c r="D51" i="4"/>
  <c r="D52" i="4"/>
  <c r="D53" i="4"/>
  <c r="D62" i="4"/>
  <c r="D72" i="4"/>
  <c r="D73" i="4"/>
  <c r="D92" i="4"/>
  <c r="D102" i="4"/>
  <c r="D109" i="4"/>
  <c r="D111" i="4"/>
  <c r="D112" i="4"/>
  <c r="D132" i="4"/>
  <c r="C15" i="4"/>
  <c r="C16" i="4"/>
  <c r="C20" i="4"/>
  <c r="C25" i="4"/>
  <c r="C35" i="4"/>
  <c r="C36" i="4"/>
  <c r="C49" i="4"/>
  <c r="C60" i="4"/>
  <c r="C62" i="4"/>
  <c r="C65" i="4"/>
  <c r="C70" i="4"/>
  <c r="C80" i="4"/>
  <c r="C95" i="4"/>
  <c r="C102" i="4"/>
  <c r="C105" i="4"/>
  <c r="C115" i="4"/>
  <c r="C116" i="4"/>
  <c r="C122" i="4"/>
  <c r="C125" i="4"/>
  <c r="C3" i="4"/>
  <c r="A146" i="4"/>
  <c r="C146" i="4" s="1"/>
  <c r="B146" i="4"/>
  <c r="D146" i="4" s="1"/>
  <c r="A8" i="4"/>
  <c r="C8" i="4" s="1"/>
  <c r="B8" i="4"/>
  <c r="D8" i="4" s="1"/>
  <c r="A9" i="4"/>
  <c r="C9" i="4" s="1"/>
  <c r="B9" i="4"/>
  <c r="D9" i="4" s="1"/>
  <c r="A10" i="4"/>
  <c r="C10" i="4" s="1"/>
  <c r="B10" i="4"/>
  <c r="D10" i="4" s="1"/>
  <c r="A11" i="4"/>
  <c r="C11" i="4" s="1"/>
  <c r="B11" i="4"/>
  <c r="D11" i="4" s="1"/>
  <c r="A12" i="4"/>
  <c r="C12" i="4" s="1"/>
  <c r="B12" i="4"/>
  <c r="D12" i="4" s="1"/>
  <c r="A13" i="4"/>
  <c r="C13" i="4" s="1"/>
  <c r="B13" i="4"/>
  <c r="A14" i="4"/>
  <c r="C14" i="4" s="1"/>
  <c r="B14" i="4"/>
  <c r="A15" i="4"/>
  <c r="B15" i="4"/>
  <c r="D15" i="4" s="1"/>
  <c r="A16" i="4"/>
  <c r="B16" i="4"/>
  <c r="D16" i="4" s="1"/>
  <c r="A17" i="4"/>
  <c r="C17" i="4" s="1"/>
  <c r="B17" i="4"/>
  <c r="D17" i="4" s="1"/>
  <c r="A18" i="4"/>
  <c r="C18" i="4" s="1"/>
  <c r="B18" i="4"/>
  <c r="D18" i="4" s="1"/>
  <c r="A19" i="4"/>
  <c r="C19" i="4" s="1"/>
  <c r="B19" i="4"/>
  <c r="D19" i="4" s="1"/>
  <c r="A20" i="4"/>
  <c r="B20" i="4"/>
  <c r="D20" i="4" s="1"/>
  <c r="A21" i="4"/>
  <c r="C21" i="4" s="1"/>
  <c r="B21" i="4"/>
  <c r="D21" i="4" s="1"/>
  <c r="A22" i="4"/>
  <c r="C22" i="4" s="1"/>
  <c r="B22" i="4"/>
  <c r="D22" i="4" s="1"/>
  <c r="A23" i="4"/>
  <c r="C23" i="4" s="1"/>
  <c r="B23" i="4"/>
  <c r="D23" i="4" s="1"/>
  <c r="A24" i="4"/>
  <c r="C24" i="4" s="1"/>
  <c r="B24" i="4"/>
  <c r="D24" i="4" s="1"/>
  <c r="A25" i="4"/>
  <c r="B25" i="4"/>
  <c r="D25" i="4" s="1"/>
  <c r="A26" i="4"/>
  <c r="C26" i="4" s="1"/>
  <c r="B26" i="4"/>
  <c r="D26" i="4" s="1"/>
  <c r="A27" i="4"/>
  <c r="C27" i="4" s="1"/>
  <c r="B27" i="4"/>
  <c r="D27" i="4" s="1"/>
  <c r="A28" i="4"/>
  <c r="C28" i="4" s="1"/>
  <c r="B28" i="4"/>
  <c r="D28" i="4" s="1"/>
  <c r="A29" i="4"/>
  <c r="C29" i="4" s="1"/>
  <c r="B29" i="4"/>
  <c r="D29" i="4" s="1"/>
  <c r="A30" i="4"/>
  <c r="C30" i="4" s="1"/>
  <c r="B30" i="4"/>
  <c r="D30" i="4" s="1"/>
  <c r="A31" i="4"/>
  <c r="C31" i="4" s="1"/>
  <c r="B31" i="4"/>
  <c r="D31" i="4" s="1"/>
  <c r="A32" i="4"/>
  <c r="C32" i="4" s="1"/>
  <c r="B32" i="4"/>
  <c r="A33" i="4"/>
  <c r="C33" i="4" s="1"/>
  <c r="B33" i="4"/>
  <c r="A34" i="4"/>
  <c r="C34" i="4" s="1"/>
  <c r="B34" i="4"/>
  <c r="D34" i="4" s="1"/>
  <c r="A35" i="4"/>
  <c r="B35" i="4"/>
  <c r="D35" i="4" s="1"/>
  <c r="A36" i="4"/>
  <c r="B36" i="4"/>
  <c r="D36" i="4" s="1"/>
  <c r="A37" i="4"/>
  <c r="C37" i="4" s="1"/>
  <c r="B37" i="4"/>
  <c r="D37" i="4" s="1"/>
  <c r="A38" i="4"/>
  <c r="C38" i="4" s="1"/>
  <c r="B38" i="4"/>
  <c r="D38" i="4" s="1"/>
  <c r="A39" i="4"/>
  <c r="C39" i="4" s="1"/>
  <c r="B39" i="4"/>
  <c r="D39" i="4" s="1"/>
  <c r="A40" i="4"/>
  <c r="C40" i="4" s="1"/>
  <c r="B40" i="4"/>
  <c r="D40" i="4" s="1"/>
  <c r="A41" i="4"/>
  <c r="C41" i="4" s="1"/>
  <c r="B41" i="4"/>
  <c r="D41" i="4" s="1"/>
  <c r="A42" i="4"/>
  <c r="C42" i="4" s="1"/>
  <c r="B42" i="4"/>
  <c r="D42" i="4" s="1"/>
  <c r="A43" i="4"/>
  <c r="C43" i="4" s="1"/>
  <c r="B43" i="4"/>
  <c r="D43" i="4" s="1"/>
  <c r="A44" i="4"/>
  <c r="C44" i="4" s="1"/>
  <c r="B44" i="4"/>
  <c r="D44" i="4" s="1"/>
  <c r="A45" i="4"/>
  <c r="C45" i="4" s="1"/>
  <c r="B45" i="4"/>
  <c r="D45" i="4" s="1"/>
  <c r="A46" i="4"/>
  <c r="C46" i="4" s="1"/>
  <c r="B46" i="4"/>
  <c r="D46" i="4" s="1"/>
  <c r="A47" i="4"/>
  <c r="C47" i="4" s="1"/>
  <c r="B47" i="4"/>
  <c r="D47" i="4" s="1"/>
  <c r="A48" i="4"/>
  <c r="C48" i="4" s="1"/>
  <c r="B48" i="4"/>
  <c r="D48" i="4" s="1"/>
  <c r="A49" i="4"/>
  <c r="B49" i="4"/>
  <c r="A50" i="4"/>
  <c r="C50" i="4" s="1"/>
  <c r="B50" i="4"/>
  <c r="D50" i="4" s="1"/>
  <c r="A51" i="4"/>
  <c r="C51" i="4" s="1"/>
  <c r="B51" i="4"/>
  <c r="A52" i="4"/>
  <c r="C52" i="4" s="1"/>
  <c r="B52" i="4"/>
  <c r="A53" i="4"/>
  <c r="C53" i="4" s="1"/>
  <c r="B53" i="4"/>
  <c r="A54" i="4"/>
  <c r="C54" i="4" s="1"/>
  <c r="B54" i="4"/>
  <c r="D54" i="4" s="1"/>
  <c r="A55" i="4"/>
  <c r="C55" i="4" s="1"/>
  <c r="B55" i="4"/>
  <c r="D55" i="4" s="1"/>
  <c r="A56" i="4"/>
  <c r="C56" i="4" s="1"/>
  <c r="B56" i="4"/>
  <c r="D56" i="4" s="1"/>
  <c r="A57" i="4"/>
  <c r="C57" i="4" s="1"/>
  <c r="B57" i="4"/>
  <c r="D57" i="4" s="1"/>
  <c r="A58" i="4"/>
  <c r="C58" i="4" s="1"/>
  <c r="B58" i="4"/>
  <c r="D58" i="4" s="1"/>
  <c r="A59" i="4"/>
  <c r="C59" i="4" s="1"/>
  <c r="B59" i="4"/>
  <c r="D59" i="4" s="1"/>
  <c r="A60" i="4"/>
  <c r="B60" i="4"/>
  <c r="D60" i="4" s="1"/>
  <c r="A61" i="4"/>
  <c r="C61" i="4" s="1"/>
  <c r="B61" i="4"/>
  <c r="D61" i="4" s="1"/>
  <c r="A62" i="4"/>
  <c r="B62" i="4"/>
  <c r="A63" i="4"/>
  <c r="C63" i="4" s="1"/>
  <c r="B63" i="4"/>
  <c r="D63" i="4" s="1"/>
  <c r="A64" i="4"/>
  <c r="C64" i="4" s="1"/>
  <c r="B64" i="4"/>
  <c r="D64" i="4" s="1"/>
  <c r="A65" i="4"/>
  <c r="B65" i="4"/>
  <c r="D65" i="4" s="1"/>
  <c r="A66" i="4"/>
  <c r="C66" i="4" s="1"/>
  <c r="B66" i="4"/>
  <c r="D66" i="4" s="1"/>
  <c r="A67" i="4"/>
  <c r="C67" i="4" s="1"/>
  <c r="B67" i="4"/>
  <c r="D67" i="4" s="1"/>
  <c r="A68" i="4"/>
  <c r="C68" i="4" s="1"/>
  <c r="B68" i="4"/>
  <c r="D68" i="4" s="1"/>
  <c r="A69" i="4"/>
  <c r="C69" i="4" s="1"/>
  <c r="B69" i="4"/>
  <c r="D69" i="4" s="1"/>
  <c r="A70" i="4"/>
  <c r="B70" i="4"/>
  <c r="D70" i="4" s="1"/>
  <c r="A71" i="4"/>
  <c r="C71" i="4" s="1"/>
  <c r="B71" i="4"/>
  <c r="D71" i="4" s="1"/>
  <c r="A72" i="4"/>
  <c r="C72" i="4" s="1"/>
  <c r="B72" i="4"/>
  <c r="A73" i="4"/>
  <c r="C73" i="4" s="1"/>
  <c r="B73" i="4"/>
  <c r="A74" i="4"/>
  <c r="C74" i="4" s="1"/>
  <c r="B74" i="4"/>
  <c r="D74" i="4" s="1"/>
  <c r="A75" i="4"/>
  <c r="C75" i="4" s="1"/>
  <c r="B75" i="4"/>
  <c r="D75" i="4" s="1"/>
  <c r="A76" i="4"/>
  <c r="C76" i="4" s="1"/>
  <c r="B76" i="4"/>
  <c r="D76" i="4" s="1"/>
  <c r="A77" i="4"/>
  <c r="C77" i="4" s="1"/>
  <c r="B77" i="4"/>
  <c r="D77" i="4" s="1"/>
  <c r="A78" i="4"/>
  <c r="C78" i="4" s="1"/>
  <c r="B78" i="4"/>
  <c r="D78" i="4" s="1"/>
  <c r="A79" i="4"/>
  <c r="C79" i="4" s="1"/>
  <c r="B79" i="4"/>
  <c r="D79" i="4" s="1"/>
  <c r="A80" i="4"/>
  <c r="B80" i="4"/>
  <c r="D80" i="4" s="1"/>
  <c r="A81" i="4"/>
  <c r="C81" i="4" s="1"/>
  <c r="B81" i="4"/>
  <c r="D81" i="4" s="1"/>
  <c r="A82" i="4"/>
  <c r="C82" i="4" s="1"/>
  <c r="B82" i="4"/>
  <c r="D82" i="4" s="1"/>
  <c r="A83" i="4"/>
  <c r="C83" i="4" s="1"/>
  <c r="B83" i="4"/>
  <c r="D83" i="4" s="1"/>
  <c r="A84" i="4"/>
  <c r="C84" i="4" s="1"/>
  <c r="B84" i="4"/>
  <c r="D84" i="4" s="1"/>
  <c r="A85" i="4"/>
  <c r="C85" i="4" s="1"/>
  <c r="B85" i="4"/>
  <c r="D85" i="4" s="1"/>
  <c r="A86" i="4"/>
  <c r="C86" i="4" s="1"/>
  <c r="B86" i="4"/>
  <c r="D86" i="4" s="1"/>
  <c r="A87" i="4"/>
  <c r="C87" i="4" s="1"/>
  <c r="B87" i="4"/>
  <c r="D87" i="4" s="1"/>
  <c r="A88" i="4"/>
  <c r="C88" i="4" s="1"/>
  <c r="B88" i="4"/>
  <c r="D88" i="4" s="1"/>
  <c r="A89" i="4"/>
  <c r="C89" i="4" s="1"/>
  <c r="B89" i="4"/>
  <c r="D89" i="4" s="1"/>
  <c r="A90" i="4"/>
  <c r="C90" i="4" s="1"/>
  <c r="B90" i="4"/>
  <c r="D90" i="4" s="1"/>
  <c r="A91" i="4"/>
  <c r="C91" i="4" s="1"/>
  <c r="B91" i="4"/>
  <c r="D91" i="4" s="1"/>
  <c r="A92" i="4"/>
  <c r="C92" i="4" s="1"/>
  <c r="B92" i="4"/>
  <c r="A93" i="4"/>
  <c r="C93" i="4" s="1"/>
  <c r="B93" i="4"/>
  <c r="D93" i="4" s="1"/>
  <c r="A94" i="4"/>
  <c r="C94" i="4" s="1"/>
  <c r="B94" i="4"/>
  <c r="D94" i="4" s="1"/>
  <c r="A95" i="4"/>
  <c r="B95" i="4"/>
  <c r="D95" i="4" s="1"/>
  <c r="A96" i="4"/>
  <c r="C96" i="4" s="1"/>
  <c r="B96" i="4"/>
  <c r="D96" i="4" s="1"/>
  <c r="A97" i="4"/>
  <c r="C97" i="4" s="1"/>
  <c r="B97" i="4"/>
  <c r="D97" i="4" s="1"/>
  <c r="A98" i="4"/>
  <c r="C98" i="4" s="1"/>
  <c r="B98" i="4"/>
  <c r="D98" i="4" s="1"/>
  <c r="A99" i="4"/>
  <c r="C99" i="4" s="1"/>
  <c r="B99" i="4"/>
  <c r="D99" i="4" s="1"/>
  <c r="A100" i="4"/>
  <c r="C100" i="4" s="1"/>
  <c r="B100" i="4"/>
  <c r="D100" i="4" s="1"/>
  <c r="A101" i="4"/>
  <c r="C101" i="4" s="1"/>
  <c r="B101" i="4"/>
  <c r="D101" i="4" s="1"/>
  <c r="A102" i="4"/>
  <c r="B102" i="4"/>
  <c r="A103" i="4"/>
  <c r="C103" i="4" s="1"/>
  <c r="B103" i="4"/>
  <c r="D103" i="4" s="1"/>
  <c r="A104" i="4"/>
  <c r="C104" i="4" s="1"/>
  <c r="B104" i="4"/>
  <c r="D104" i="4" s="1"/>
  <c r="A105" i="4"/>
  <c r="B105" i="4"/>
  <c r="D105" i="4" s="1"/>
  <c r="A106" i="4"/>
  <c r="C106" i="4" s="1"/>
  <c r="B106" i="4"/>
  <c r="D106" i="4" s="1"/>
  <c r="A107" i="4"/>
  <c r="C107" i="4" s="1"/>
  <c r="B107" i="4"/>
  <c r="D107" i="4" s="1"/>
  <c r="A108" i="4"/>
  <c r="C108" i="4" s="1"/>
  <c r="B108" i="4"/>
  <c r="D108" i="4" s="1"/>
  <c r="A109" i="4"/>
  <c r="C109" i="4" s="1"/>
  <c r="B109" i="4"/>
  <c r="A110" i="4"/>
  <c r="C110" i="4" s="1"/>
  <c r="B110" i="4"/>
  <c r="D110" i="4" s="1"/>
  <c r="A111" i="4"/>
  <c r="C111" i="4" s="1"/>
  <c r="B111" i="4"/>
  <c r="A112" i="4"/>
  <c r="C112" i="4" s="1"/>
  <c r="B112" i="4"/>
  <c r="A113" i="4"/>
  <c r="C113" i="4" s="1"/>
  <c r="B113" i="4"/>
  <c r="D113" i="4" s="1"/>
  <c r="A114" i="4"/>
  <c r="C114" i="4" s="1"/>
  <c r="B114" i="4"/>
  <c r="D114" i="4" s="1"/>
  <c r="A115" i="4"/>
  <c r="B115" i="4"/>
  <c r="D115" i="4" s="1"/>
  <c r="A116" i="4"/>
  <c r="B116" i="4"/>
  <c r="D116" i="4" s="1"/>
  <c r="A117" i="4"/>
  <c r="C117" i="4" s="1"/>
  <c r="B117" i="4"/>
  <c r="D117" i="4" s="1"/>
  <c r="A118" i="4"/>
  <c r="C118" i="4" s="1"/>
  <c r="B118" i="4"/>
  <c r="D118" i="4" s="1"/>
  <c r="A119" i="4"/>
  <c r="C119" i="4" s="1"/>
  <c r="B119" i="4"/>
  <c r="D119" i="4" s="1"/>
  <c r="A120" i="4"/>
  <c r="C120" i="4" s="1"/>
  <c r="B120" i="4"/>
  <c r="D120" i="4" s="1"/>
  <c r="A121" i="4"/>
  <c r="C121" i="4" s="1"/>
  <c r="B121" i="4"/>
  <c r="D121" i="4" s="1"/>
  <c r="A122" i="4"/>
  <c r="B122" i="4"/>
  <c r="D122" i="4" s="1"/>
  <c r="A123" i="4"/>
  <c r="C123" i="4" s="1"/>
  <c r="B123" i="4"/>
  <c r="D123" i="4" s="1"/>
  <c r="A124" i="4"/>
  <c r="C124" i="4" s="1"/>
  <c r="B124" i="4"/>
  <c r="D124" i="4" s="1"/>
  <c r="A125" i="4"/>
  <c r="B125" i="4"/>
  <c r="D125" i="4" s="1"/>
  <c r="A126" i="4"/>
  <c r="C126" i="4" s="1"/>
  <c r="B126" i="4"/>
  <c r="D126" i="4" s="1"/>
  <c r="A127" i="4"/>
  <c r="C127" i="4" s="1"/>
  <c r="B127" i="4"/>
  <c r="D127" i="4" s="1"/>
  <c r="A128" i="4"/>
  <c r="C128" i="4" s="1"/>
  <c r="B128" i="4"/>
  <c r="D128" i="4" s="1"/>
  <c r="A129" i="4"/>
  <c r="C129" i="4" s="1"/>
  <c r="B129" i="4"/>
  <c r="D129" i="4" s="1"/>
  <c r="A130" i="4"/>
  <c r="C130" i="4" s="1"/>
  <c r="B130" i="4"/>
  <c r="D130" i="4" s="1"/>
  <c r="A131" i="4"/>
  <c r="C131" i="4" s="1"/>
  <c r="B131" i="4"/>
  <c r="D131" i="4" s="1"/>
  <c r="A132" i="4"/>
  <c r="C132" i="4" s="1"/>
  <c r="B132" i="4"/>
  <c r="A133" i="4"/>
  <c r="C133" i="4" s="1"/>
  <c r="B133" i="4"/>
  <c r="D133" i="4" s="1"/>
  <c r="A134" i="4"/>
  <c r="C134" i="4" s="1"/>
  <c r="B134" i="4"/>
  <c r="D134" i="4" s="1"/>
  <c r="A135" i="4"/>
  <c r="C135" i="4" s="1"/>
  <c r="B135" i="4"/>
  <c r="D135" i="4" s="1"/>
  <c r="A136" i="4"/>
  <c r="C136" i="4" s="1"/>
  <c r="B136" i="4"/>
  <c r="D136" i="4" s="1"/>
  <c r="A137" i="4"/>
  <c r="C137" i="4" s="1"/>
  <c r="B137" i="4"/>
  <c r="D137" i="4" s="1"/>
  <c r="A138" i="4"/>
  <c r="C138" i="4" s="1"/>
  <c r="B138" i="4"/>
  <c r="D138" i="4" s="1"/>
  <c r="A139" i="4"/>
  <c r="C139" i="4" s="1"/>
  <c r="B139" i="4"/>
  <c r="D139" i="4" s="1"/>
  <c r="A140" i="4"/>
  <c r="C140" i="4" s="1"/>
  <c r="B140" i="4"/>
  <c r="D140" i="4" s="1"/>
  <c r="A141" i="4"/>
  <c r="C141" i="4" s="1"/>
  <c r="B141" i="4"/>
  <c r="D141" i="4" s="1"/>
  <c r="A142" i="4"/>
  <c r="C142" i="4" s="1"/>
  <c r="B142" i="4"/>
  <c r="D142" i="4" s="1"/>
  <c r="A143" i="4"/>
  <c r="C143" i="4" s="1"/>
  <c r="B143" i="4"/>
  <c r="D143" i="4" s="1"/>
  <c r="A144" i="4"/>
  <c r="C144" i="4" s="1"/>
  <c r="B144" i="4"/>
  <c r="D144" i="4" s="1"/>
  <c r="A145" i="4"/>
  <c r="C145" i="4" s="1"/>
  <c r="B145" i="4"/>
  <c r="D145" i="4" s="1"/>
  <c r="A4" i="4"/>
  <c r="C4" i="4" s="1"/>
  <c r="B4" i="4"/>
  <c r="D4" i="4" s="1"/>
  <c r="A5" i="4"/>
  <c r="C5" i="4" s="1"/>
  <c r="B5" i="4"/>
  <c r="D5" i="4" s="1"/>
  <c r="A6" i="4"/>
  <c r="C6" i="4" s="1"/>
  <c r="B6" i="4"/>
  <c r="D6" i="4" s="1"/>
  <c r="A7" i="4"/>
  <c r="C7" i="4" s="1"/>
  <c r="B7" i="4"/>
  <c r="D7" i="4" s="1"/>
  <c r="B3" i="4"/>
  <c r="J6" i="4" s="1"/>
  <c r="A3" i="4"/>
  <c r="P3" i="3" a="1"/>
  <c r="P3" i="3" s="1"/>
  <c r="P4" i="3" a="1"/>
  <c r="P4" i="3" s="1"/>
  <c r="P5" i="3" a="1"/>
  <c r="P5" i="3" s="1"/>
  <c r="P6" i="3" a="1"/>
  <c r="P6" i="3" s="1"/>
  <c r="P7" i="3" a="1"/>
  <c r="P7" i="3" s="1"/>
  <c r="P8" i="3" a="1"/>
  <c r="P8" i="3" s="1"/>
  <c r="P9" i="3" a="1"/>
  <c r="P9" i="3" s="1"/>
  <c r="P10" i="3" a="1"/>
  <c r="P10" i="3" s="1"/>
  <c r="P11" i="3" a="1"/>
  <c r="P11" i="3" s="1"/>
  <c r="P12" i="3" a="1"/>
  <c r="P12" i="3" s="1"/>
  <c r="P13" i="3" a="1"/>
  <c r="P13" i="3" s="1"/>
  <c r="P14" i="3" a="1"/>
  <c r="P14" i="3" s="1"/>
  <c r="P15" i="3" a="1"/>
  <c r="P15" i="3" s="1"/>
  <c r="P16" i="3" a="1"/>
  <c r="P16" i="3" s="1"/>
  <c r="P17" i="3" a="1"/>
  <c r="P17" i="3" s="1"/>
  <c r="P18" i="3" a="1"/>
  <c r="P18" i="3" s="1"/>
  <c r="P19" i="3" a="1"/>
  <c r="P19" i="3" s="1"/>
  <c r="P20" i="3" a="1"/>
  <c r="P20" i="3" s="1"/>
  <c r="P21" i="3" a="1"/>
  <c r="P21" i="3" s="1"/>
  <c r="P22" i="3" a="1"/>
  <c r="P22" i="3" s="1"/>
  <c r="P23" i="3" a="1"/>
  <c r="P23" i="3" s="1"/>
  <c r="P24" i="3" a="1"/>
  <c r="P24" i="3" s="1"/>
  <c r="P25" i="3" a="1"/>
  <c r="P25" i="3" s="1"/>
  <c r="P26" i="3" a="1"/>
  <c r="P26" i="3" s="1"/>
  <c r="P27" i="3" a="1"/>
  <c r="P27" i="3" s="1"/>
  <c r="P28" i="3" a="1"/>
  <c r="P28" i="3" s="1"/>
  <c r="P29" i="3" a="1"/>
  <c r="P29" i="3" s="1"/>
  <c r="P30" i="3" a="1"/>
  <c r="P30" i="3" s="1"/>
  <c r="P31" i="3" a="1"/>
  <c r="P31" i="3" s="1"/>
  <c r="P32" i="3" a="1"/>
  <c r="P32" i="3" s="1"/>
  <c r="P33" i="3" a="1"/>
  <c r="P33" i="3" s="1"/>
  <c r="P34" i="3" a="1"/>
  <c r="P34" i="3" s="1"/>
  <c r="P35" i="3" a="1"/>
  <c r="P35" i="3" s="1"/>
  <c r="P36" i="3" a="1"/>
  <c r="P36" i="3" s="1"/>
  <c r="P37" i="3" a="1"/>
  <c r="P37" i="3" s="1"/>
  <c r="P38" i="3" a="1"/>
  <c r="P38" i="3" s="1"/>
  <c r="P39" i="3" a="1"/>
  <c r="P39" i="3" s="1"/>
  <c r="P40" i="3" a="1"/>
  <c r="P40" i="3" s="1"/>
  <c r="P41" i="3" a="1"/>
  <c r="P41" i="3" s="1"/>
  <c r="P42" i="3" a="1"/>
  <c r="P42" i="3" s="1"/>
  <c r="P43" i="3" a="1"/>
  <c r="P43" i="3" s="1"/>
  <c r="P44" i="3" a="1"/>
  <c r="P44" i="3" s="1"/>
  <c r="P45" i="3" a="1"/>
  <c r="P45" i="3" s="1"/>
  <c r="P46" i="3" a="1"/>
  <c r="P46" i="3" s="1"/>
  <c r="P47" i="3" a="1"/>
  <c r="P47" i="3" s="1"/>
  <c r="P48" i="3" a="1"/>
  <c r="P48" i="3" s="1"/>
  <c r="P49" i="3" a="1"/>
  <c r="P49" i="3" s="1"/>
  <c r="P50" i="3" a="1"/>
  <c r="P50" i="3" s="1"/>
  <c r="P51" i="3" a="1"/>
  <c r="P51" i="3" s="1"/>
  <c r="P52" i="3" a="1"/>
  <c r="P52" i="3" s="1"/>
  <c r="P53" i="3" a="1"/>
  <c r="P53" i="3" s="1"/>
  <c r="P54" i="3" a="1"/>
  <c r="P54" i="3" s="1"/>
  <c r="P55" i="3" a="1"/>
  <c r="P55" i="3" s="1"/>
  <c r="P56" i="3" a="1"/>
  <c r="P56" i="3" s="1"/>
  <c r="P57" i="3" a="1"/>
  <c r="P57" i="3" s="1"/>
  <c r="P58" i="3" a="1"/>
  <c r="P58" i="3" s="1"/>
  <c r="P59" i="3" a="1"/>
  <c r="P59" i="3" s="1"/>
  <c r="P60" i="3" a="1"/>
  <c r="P60" i="3" s="1"/>
  <c r="P61" i="3" a="1"/>
  <c r="P61" i="3" s="1"/>
  <c r="P62" i="3" a="1"/>
  <c r="P62" i="3" s="1"/>
  <c r="P63" i="3" a="1"/>
  <c r="P63" i="3" s="1"/>
  <c r="P64" i="3" a="1"/>
  <c r="P64" i="3" s="1"/>
  <c r="P65" i="3" a="1"/>
  <c r="P65" i="3" s="1"/>
  <c r="P66" i="3" a="1"/>
  <c r="P66" i="3" s="1"/>
  <c r="P67" i="3" a="1"/>
  <c r="P67" i="3" s="1"/>
  <c r="P68" i="3" a="1"/>
  <c r="P68" i="3" s="1"/>
  <c r="P69" i="3" a="1"/>
  <c r="P69" i="3" s="1"/>
  <c r="P70" i="3" a="1"/>
  <c r="P70" i="3" s="1"/>
  <c r="P71" i="3" a="1"/>
  <c r="P71" i="3" s="1"/>
  <c r="P72" i="3" a="1"/>
  <c r="P72" i="3" s="1"/>
  <c r="P73" i="3" a="1"/>
  <c r="P73" i="3" s="1"/>
  <c r="P74" i="3" a="1"/>
  <c r="P74" i="3" s="1"/>
  <c r="P75" i="3" a="1"/>
  <c r="P75" i="3" s="1"/>
  <c r="P76" i="3" a="1"/>
  <c r="P76" i="3" s="1"/>
  <c r="P77" i="3" a="1"/>
  <c r="P77" i="3" s="1"/>
  <c r="P78" i="3" a="1"/>
  <c r="P78" i="3" s="1"/>
  <c r="P79" i="3" a="1"/>
  <c r="P79" i="3" s="1"/>
  <c r="P80" i="3" a="1"/>
  <c r="P80" i="3" s="1"/>
  <c r="P81" i="3" a="1"/>
  <c r="P81" i="3" s="1"/>
  <c r="P82" i="3" a="1"/>
  <c r="P82" i="3" s="1"/>
  <c r="P83" i="3" a="1"/>
  <c r="P83" i="3" s="1"/>
  <c r="P84" i="3" a="1"/>
  <c r="P84" i="3" s="1"/>
  <c r="P85" i="3" a="1"/>
  <c r="P85" i="3" s="1"/>
  <c r="P86" i="3" a="1"/>
  <c r="P86" i="3" s="1"/>
  <c r="P87" i="3" a="1"/>
  <c r="P87" i="3" s="1"/>
  <c r="P88" i="3" a="1"/>
  <c r="P88" i="3" s="1"/>
  <c r="P89" i="3" a="1"/>
  <c r="P89" i="3" s="1"/>
  <c r="P90" i="3" a="1"/>
  <c r="P90" i="3" s="1"/>
  <c r="P91" i="3" a="1"/>
  <c r="P91" i="3" s="1"/>
  <c r="P92" i="3" a="1"/>
  <c r="P92" i="3" s="1"/>
  <c r="P93" i="3" a="1"/>
  <c r="P93" i="3" s="1"/>
  <c r="P94" i="3" a="1"/>
  <c r="P94" i="3" s="1"/>
  <c r="P95" i="3" a="1"/>
  <c r="P95" i="3" s="1"/>
  <c r="P96" i="3" a="1"/>
  <c r="P96" i="3" s="1"/>
  <c r="P97" i="3" a="1"/>
  <c r="P97" i="3" s="1"/>
  <c r="P98" i="3" a="1"/>
  <c r="P98" i="3" s="1"/>
  <c r="P99" i="3" a="1"/>
  <c r="P99" i="3" s="1"/>
  <c r="P100" i="3" a="1"/>
  <c r="P100" i="3" s="1"/>
  <c r="P101" i="3" a="1"/>
  <c r="P101" i="3" s="1"/>
  <c r="P102" i="3" a="1"/>
  <c r="P102" i="3" s="1"/>
  <c r="P103" i="3" a="1"/>
  <c r="P103" i="3" s="1"/>
  <c r="P104" i="3" a="1"/>
  <c r="P104" i="3" s="1"/>
  <c r="P105" i="3" a="1"/>
  <c r="P105" i="3" s="1"/>
  <c r="P106" i="3" a="1"/>
  <c r="P106" i="3" s="1"/>
  <c r="P107" i="3" a="1"/>
  <c r="P107" i="3" s="1"/>
  <c r="P108" i="3" a="1"/>
  <c r="P108" i="3" s="1"/>
  <c r="P109" i="3" a="1"/>
  <c r="P109" i="3" s="1"/>
  <c r="P110" i="3" a="1"/>
  <c r="P110" i="3" s="1"/>
  <c r="P111" i="3" a="1"/>
  <c r="P111" i="3" s="1"/>
  <c r="P112" i="3" a="1"/>
  <c r="P112" i="3" s="1"/>
  <c r="P113" i="3" a="1"/>
  <c r="P113" i="3" s="1"/>
  <c r="P114" i="3" a="1"/>
  <c r="P114" i="3" s="1"/>
  <c r="P115" i="3" a="1"/>
  <c r="P115" i="3" s="1"/>
  <c r="P116" i="3" a="1"/>
  <c r="P116" i="3" s="1"/>
  <c r="P117" i="3" a="1"/>
  <c r="P117" i="3" s="1"/>
  <c r="P118" i="3" a="1"/>
  <c r="P118" i="3" s="1"/>
  <c r="P119" i="3" a="1"/>
  <c r="P119" i="3" s="1"/>
  <c r="P120" i="3" a="1"/>
  <c r="P120" i="3" s="1"/>
  <c r="P121" i="3" a="1"/>
  <c r="P121" i="3" s="1"/>
  <c r="P122" i="3" a="1"/>
  <c r="P122" i="3" s="1"/>
  <c r="P123" i="3" a="1"/>
  <c r="P123" i="3" s="1"/>
  <c r="P124" i="3" a="1"/>
  <c r="P124" i="3" s="1"/>
  <c r="P125" i="3" a="1"/>
  <c r="P125" i="3" s="1"/>
  <c r="P126" i="3" a="1"/>
  <c r="P126" i="3" s="1"/>
  <c r="P127" i="3" a="1"/>
  <c r="P127" i="3" s="1"/>
  <c r="P128" i="3" a="1"/>
  <c r="P128" i="3" s="1"/>
  <c r="P129" i="3" a="1"/>
  <c r="P129" i="3" s="1"/>
  <c r="P130" i="3" a="1"/>
  <c r="P130" i="3" s="1"/>
  <c r="P131" i="3" a="1"/>
  <c r="P131" i="3" s="1"/>
  <c r="P132" i="3" a="1"/>
  <c r="P132" i="3" s="1"/>
  <c r="P133" i="3" a="1"/>
  <c r="P133" i="3" s="1"/>
  <c r="P134" i="3" a="1"/>
  <c r="P134" i="3" s="1"/>
  <c r="P135" i="3" a="1"/>
  <c r="P135" i="3" s="1"/>
  <c r="P136" i="3" a="1"/>
  <c r="P136" i="3" s="1"/>
  <c r="P137" i="3" a="1"/>
  <c r="P137" i="3" s="1"/>
  <c r="P138" i="3" a="1"/>
  <c r="P138" i="3" s="1"/>
  <c r="P139" i="3" a="1"/>
  <c r="P139" i="3" s="1"/>
  <c r="P140" i="3" a="1"/>
  <c r="P140" i="3" s="1"/>
  <c r="P141" i="3" a="1"/>
  <c r="P141" i="3" s="1"/>
  <c r="P142" i="3" a="1"/>
  <c r="P142" i="3" s="1"/>
  <c r="P143" i="3" a="1"/>
  <c r="P143" i="3" s="1"/>
  <c r="P144" i="3" a="1"/>
  <c r="P144" i="3" s="1"/>
  <c r="P145" i="3" a="1"/>
  <c r="P145" i="3" s="1"/>
  <c r="P146" i="3" a="1"/>
  <c r="P146" i="3" s="1"/>
  <c r="P147" i="3" a="1"/>
  <c r="P147" i="3" s="1"/>
  <c r="P148" i="3" a="1"/>
  <c r="P148" i="3" s="1"/>
  <c r="P149" i="3" a="1"/>
  <c r="P149" i="3" s="1"/>
  <c r="P150" i="3" a="1"/>
  <c r="P150" i="3" s="1"/>
  <c r="P151" i="3" a="1"/>
  <c r="P151" i="3" s="1"/>
  <c r="P152" i="3" a="1"/>
  <c r="P152" i="3" s="1"/>
  <c r="P153" i="3" a="1"/>
  <c r="P153" i="3" s="1"/>
  <c r="P154" i="3" a="1"/>
  <c r="P154" i="3" s="1"/>
  <c r="P155" i="3" a="1"/>
  <c r="P155" i="3" s="1"/>
  <c r="P156" i="3" a="1"/>
  <c r="P156" i="3" s="1"/>
  <c r="P157" i="3" a="1"/>
  <c r="P157" i="3" s="1"/>
  <c r="P158" i="3" a="1"/>
  <c r="P158" i="3" s="1"/>
  <c r="P159" i="3" a="1"/>
  <c r="P159" i="3" s="1"/>
  <c r="P160" i="3" a="1"/>
  <c r="P160" i="3" s="1"/>
  <c r="P161" i="3" a="1"/>
  <c r="P161" i="3" s="1"/>
  <c r="P162" i="3" a="1"/>
  <c r="P162" i="3" s="1"/>
  <c r="P163" i="3" a="1"/>
  <c r="P163" i="3" s="1"/>
  <c r="P164" i="3" a="1"/>
  <c r="P164" i="3" s="1"/>
  <c r="P165" i="3" a="1"/>
  <c r="P165" i="3" s="1"/>
  <c r="P166" i="3" a="1"/>
  <c r="P166" i="3" s="1"/>
  <c r="P167" i="3" a="1"/>
  <c r="P167" i="3" s="1"/>
  <c r="P168" i="3" a="1"/>
  <c r="P168" i="3" s="1"/>
  <c r="P169" i="3" a="1"/>
  <c r="P169" i="3" s="1"/>
  <c r="P170" i="3" a="1"/>
  <c r="P170" i="3" s="1"/>
  <c r="P171" i="3" a="1"/>
  <c r="P171" i="3" s="1"/>
  <c r="P172" i="3" a="1"/>
  <c r="P172" i="3" s="1"/>
  <c r="P173" i="3" a="1"/>
  <c r="P173" i="3" s="1"/>
  <c r="P174" i="3" a="1"/>
  <c r="P174" i="3" s="1"/>
  <c r="P175" i="3" a="1"/>
  <c r="P175" i="3" s="1"/>
  <c r="P176" i="3" a="1"/>
  <c r="P176" i="3" s="1"/>
  <c r="P177" i="3" a="1"/>
  <c r="P177" i="3" s="1"/>
  <c r="P178" i="3" a="1"/>
  <c r="P178" i="3" s="1"/>
  <c r="P179" i="3" a="1"/>
  <c r="P179" i="3" s="1"/>
  <c r="P180" i="3" a="1"/>
  <c r="P180" i="3" s="1"/>
  <c r="P181" i="3" a="1"/>
  <c r="P181" i="3" s="1"/>
  <c r="P182" i="3" a="1"/>
  <c r="P182" i="3" s="1"/>
  <c r="P183" i="3" a="1"/>
  <c r="P183" i="3" s="1"/>
  <c r="P184" i="3" a="1"/>
  <c r="P184" i="3" s="1"/>
  <c r="P185" i="3" a="1"/>
  <c r="P185" i="3" s="1"/>
  <c r="P186" i="3" a="1"/>
  <c r="P186" i="3" s="1"/>
  <c r="P187" i="3" a="1"/>
  <c r="P187" i="3" s="1"/>
  <c r="P188" i="3" a="1"/>
  <c r="P188" i="3" s="1"/>
  <c r="P189" i="3" a="1"/>
  <c r="P189" i="3" s="1"/>
  <c r="P190" i="3" a="1"/>
  <c r="P190" i="3" s="1"/>
  <c r="P191" i="3" a="1"/>
  <c r="P191" i="3" s="1"/>
  <c r="P192" i="3" a="1"/>
  <c r="P192" i="3" s="1"/>
  <c r="P193" i="3" a="1"/>
  <c r="P193" i="3" s="1"/>
  <c r="P194" i="3" a="1"/>
  <c r="P194" i="3" s="1"/>
  <c r="P195" i="3" a="1"/>
  <c r="P195" i="3" s="1"/>
  <c r="P196" i="3" a="1"/>
  <c r="P196" i="3" s="1"/>
  <c r="P197" i="3" a="1"/>
  <c r="P197" i="3" s="1"/>
  <c r="P198" i="3" a="1"/>
  <c r="P198" i="3" s="1"/>
  <c r="P199" i="3" a="1"/>
  <c r="P199" i="3" s="1"/>
  <c r="P200" i="3" a="1"/>
  <c r="P200" i="3" s="1"/>
  <c r="P201" i="3" a="1"/>
  <c r="P201" i="3" s="1"/>
  <c r="P202" i="3" a="1"/>
  <c r="P202" i="3" s="1"/>
  <c r="P203" i="3" a="1"/>
  <c r="P203" i="3" s="1"/>
  <c r="P204" i="3" a="1"/>
  <c r="P204" i="3" s="1"/>
  <c r="P205" i="3" a="1"/>
  <c r="P205" i="3" s="1"/>
  <c r="P206" i="3" a="1"/>
  <c r="P206" i="3" s="1"/>
  <c r="P207" i="3" a="1"/>
  <c r="P207" i="3" s="1"/>
  <c r="P208" i="3" a="1"/>
  <c r="P208" i="3" s="1"/>
  <c r="P209" i="3" a="1"/>
  <c r="P209" i="3" s="1"/>
  <c r="P210" i="3" a="1"/>
  <c r="P210" i="3" s="1"/>
  <c r="P211" i="3" a="1"/>
  <c r="P211" i="3" s="1"/>
  <c r="P212" i="3" a="1"/>
  <c r="P212" i="3" s="1"/>
  <c r="P213" i="3" a="1"/>
  <c r="P213" i="3" s="1"/>
  <c r="P214" i="3" a="1"/>
  <c r="P214" i="3" s="1"/>
  <c r="P215" i="3" a="1"/>
  <c r="P215" i="3" s="1"/>
  <c r="P216" i="3" a="1"/>
  <c r="P216" i="3" s="1"/>
  <c r="P217" i="3" a="1"/>
  <c r="P217" i="3" s="1"/>
  <c r="P218" i="3" a="1"/>
  <c r="P218" i="3" s="1"/>
  <c r="P219" i="3" a="1"/>
  <c r="P219" i="3" s="1"/>
  <c r="P220" i="3" a="1"/>
  <c r="P220" i="3" s="1"/>
  <c r="P221" i="3" a="1"/>
  <c r="P221" i="3" s="1"/>
  <c r="P222" i="3" a="1"/>
  <c r="P222" i="3" s="1"/>
  <c r="P223" i="3" a="1"/>
  <c r="P223" i="3" s="1"/>
  <c r="P224" i="3" a="1"/>
  <c r="P224" i="3" s="1"/>
  <c r="P225" i="3" a="1"/>
  <c r="P225" i="3" s="1"/>
  <c r="P226" i="3" a="1"/>
  <c r="P226" i="3" s="1"/>
  <c r="P227" i="3" a="1"/>
  <c r="P227" i="3" s="1"/>
  <c r="P228" i="3" a="1"/>
  <c r="P228" i="3" s="1"/>
  <c r="P229" i="3" a="1"/>
  <c r="P229" i="3" s="1"/>
  <c r="P230" i="3" a="1"/>
  <c r="P230" i="3" s="1"/>
  <c r="P231" i="3" a="1"/>
  <c r="P231" i="3" s="1"/>
  <c r="P232" i="3" a="1"/>
  <c r="P232" i="3" s="1"/>
  <c r="P233" i="3" a="1"/>
  <c r="P233" i="3" s="1"/>
  <c r="P234" i="3" a="1"/>
  <c r="P234" i="3" s="1"/>
  <c r="P235" i="3" a="1"/>
  <c r="P235" i="3" s="1"/>
  <c r="P236" i="3" a="1"/>
  <c r="P236" i="3" s="1"/>
  <c r="P237" i="3" a="1"/>
  <c r="P237" i="3" s="1"/>
  <c r="P238" i="3" a="1"/>
  <c r="P238" i="3" s="1"/>
  <c r="P239" i="3" a="1"/>
  <c r="P239" i="3" s="1"/>
  <c r="P240" i="3" a="1"/>
  <c r="P240" i="3" s="1"/>
  <c r="P241" i="3" a="1"/>
  <c r="P241" i="3" s="1"/>
  <c r="P242" i="3" a="1"/>
  <c r="P242" i="3" s="1"/>
  <c r="P243" i="3" a="1"/>
  <c r="P243" i="3" s="1"/>
  <c r="P244" i="3" a="1"/>
  <c r="P244" i="3" s="1"/>
  <c r="P245" i="3" a="1"/>
  <c r="P245" i="3" s="1"/>
  <c r="P246" i="3" a="1"/>
  <c r="P246" i="3" s="1"/>
  <c r="P247" i="3" a="1"/>
  <c r="P247" i="3" s="1"/>
  <c r="P248" i="3" a="1"/>
  <c r="P248" i="3" s="1"/>
  <c r="P249" i="3" a="1"/>
  <c r="P249" i="3" s="1"/>
  <c r="P250" i="3" a="1"/>
  <c r="P250" i="3" s="1"/>
  <c r="P251" i="3" a="1"/>
  <c r="P251" i="3" s="1"/>
  <c r="P252" i="3" a="1"/>
  <c r="P252" i="3" s="1"/>
  <c r="P253" i="3" a="1"/>
  <c r="P253" i="3" s="1"/>
  <c r="P254" i="3" a="1"/>
  <c r="P254" i="3" s="1"/>
  <c r="P255" i="3" a="1"/>
  <c r="P255" i="3" s="1"/>
  <c r="P256" i="3" a="1"/>
  <c r="P256" i="3" s="1"/>
  <c r="P257" i="3" a="1"/>
  <c r="P257" i="3" s="1"/>
  <c r="P258" i="3" a="1"/>
  <c r="P258" i="3" s="1"/>
  <c r="P259" i="3" a="1"/>
  <c r="P259" i="3" s="1"/>
  <c r="P260" i="3" a="1"/>
  <c r="P260" i="3" s="1"/>
  <c r="P261" i="3" a="1"/>
  <c r="P261" i="3" s="1"/>
  <c r="P262" i="3" a="1"/>
  <c r="P262" i="3" s="1"/>
  <c r="P263" i="3" a="1"/>
  <c r="P263" i="3" s="1"/>
  <c r="P264" i="3" a="1"/>
  <c r="P264" i="3" s="1"/>
  <c r="P265" i="3" a="1"/>
  <c r="P265" i="3" s="1"/>
  <c r="P266" i="3" a="1"/>
  <c r="P266" i="3" s="1"/>
  <c r="P267" i="3" a="1"/>
  <c r="P267" i="3" s="1"/>
  <c r="P268" i="3" a="1"/>
  <c r="P268" i="3" s="1"/>
  <c r="P269" i="3" a="1"/>
  <c r="P269" i="3" s="1"/>
  <c r="P270" i="3" a="1"/>
  <c r="P270" i="3" s="1"/>
  <c r="P271" i="3" a="1"/>
  <c r="P271" i="3" s="1"/>
  <c r="P272" i="3" a="1"/>
  <c r="P272" i="3" s="1"/>
  <c r="P273" i="3" a="1"/>
  <c r="P273" i="3" s="1"/>
  <c r="P274" i="3" a="1"/>
  <c r="P274" i="3" s="1"/>
  <c r="P275" i="3" a="1"/>
  <c r="P275" i="3" s="1"/>
  <c r="P276" i="3" a="1"/>
  <c r="P276" i="3" s="1"/>
  <c r="P277" i="3" a="1"/>
  <c r="P277" i="3" s="1"/>
  <c r="P278" i="3" a="1"/>
  <c r="P278" i="3" s="1"/>
  <c r="P279" i="3" a="1"/>
  <c r="P279" i="3" s="1"/>
  <c r="P280" i="3" a="1"/>
  <c r="P280" i="3" s="1"/>
  <c r="P281" i="3" a="1"/>
  <c r="P281" i="3" s="1"/>
  <c r="P282" i="3" a="1"/>
  <c r="P282" i="3" s="1"/>
  <c r="P283" i="3" a="1"/>
  <c r="P283" i="3" s="1"/>
  <c r="P284" i="3" a="1"/>
  <c r="P284" i="3" s="1"/>
  <c r="P285" i="3" a="1"/>
  <c r="P285" i="3" s="1"/>
  <c r="P286" i="3" a="1"/>
  <c r="P286" i="3" s="1"/>
  <c r="P287" i="3" a="1"/>
  <c r="P287" i="3" s="1"/>
  <c r="P288" i="3" a="1"/>
  <c r="P288" i="3" s="1"/>
  <c r="P289" i="3" a="1"/>
  <c r="P289" i="3" s="1"/>
  <c r="P290" i="3" a="1"/>
  <c r="P290" i="3" s="1"/>
  <c r="P291" i="3" a="1"/>
  <c r="P291" i="3" s="1"/>
  <c r="P292" i="3" a="1"/>
  <c r="P292" i="3" s="1"/>
  <c r="P293" i="3" a="1"/>
  <c r="P293" i="3" s="1"/>
  <c r="P294" i="3" a="1"/>
  <c r="P294" i="3" s="1"/>
  <c r="P295" i="3" a="1"/>
  <c r="P295" i="3" s="1"/>
  <c r="P296" i="3" a="1"/>
  <c r="P296" i="3" s="1"/>
  <c r="P297" i="3" a="1"/>
  <c r="P297" i="3" s="1"/>
  <c r="P298" i="3" a="1"/>
  <c r="P298" i="3" s="1"/>
  <c r="P299" i="3" a="1"/>
  <c r="P299" i="3" s="1"/>
  <c r="P300" i="3" a="1"/>
  <c r="P300" i="3" s="1"/>
  <c r="P301" i="3" a="1"/>
  <c r="P301" i="3" s="1"/>
  <c r="P302" i="3" a="1"/>
  <c r="P302" i="3" s="1"/>
  <c r="P303" i="3" a="1"/>
  <c r="P303" i="3" s="1"/>
  <c r="P304" i="3" a="1"/>
  <c r="P304" i="3" s="1"/>
  <c r="P305" i="3" a="1"/>
  <c r="P305" i="3" s="1"/>
  <c r="P306" i="3" a="1"/>
  <c r="P306" i="3" s="1"/>
  <c r="P307" i="3" a="1"/>
  <c r="P307" i="3" s="1"/>
  <c r="P308" i="3" a="1"/>
  <c r="P308" i="3" s="1"/>
  <c r="P309" i="3" a="1"/>
  <c r="P309" i="3" s="1"/>
  <c r="P310" i="3" a="1"/>
  <c r="P310" i="3" s="1"/>
  <c r="P311" i="3" a="1"/>
  <c r="P311" i="3" s="1"/>
  <c r="P312" i="3" a="1"/>
  <c r="P312" i="3" s="1"/>
  <c r="P313" i="3" a="1"/>
  <c r="P313" i="3" s="1"/>
  <c r="P314" i="3" a="1"/>
  <c r="P314" i="3" s="1"/>
  <c r="P315" i="3" a="1"/>
  <c r="P315" i="3" s="1"/>
  <c r="P316" i="3" a="1"/>
  <c r="P316" i="3" s="1"/>
  <c r="P317" i="3" a="1"/>
  <c r="P317" i="3" s="1"/>
  <c r="P318" i="3" a="1"/>
  <c r="P318" i="3" s="1"/>
  <c r="P319" i="3" a="1"/>
  <c r="P319" i="3" s="1"/>
  <c r="P320" i="3" a="1"/>
  <c r="P320" i="3" s="1"/>
  <c r="P321" i="3" a="1"/>
  <c r="P321" i="3" s="1"/>
  <c r="P322" i="3" a="1"/>
  <c r="P322" i="3" s="1"/>
  <c r="P323" i="3" a="1"/>
  <c r="P323" i="3" s="1"/>
  <c r="P324" i="3" a="1"/>
  <c r="P324" i="3" s="1"/>
  <c r="P325" i="3" a="1"/>
  <c r="P325" i="3" s="1"/>
  <c r="P326" i="3" a="1"/>
  <c r="P326" i="3" s="1"/>
  <c r="P327" i="3" a="1"/>
  <c r="P327" i="3" s="1"/>
  <c r="P328" i="3" a="1"/>
  <c r="P328" i="3" s="1"/>
  <c r="P329" i="3" a="1"/>
  <c r="P329" i="3" s="1"/>
  <c r="P330" i="3" a="1"/>
  <c r="P330" i="3" s="1"/>
  <c r="P331" i="3" a="1"/>
  <c r="P331" i="3" s="1"/>
  <c r="P332" i="3" a="1"/>
  <c r="P332" i="3" s="1"/>
  <c r="P333" i="3" a="1"/>
  <c r="P333" i="3" s="1"/>
  <c r="P334" i="3" a="1"/>
  <c r="P334" i="3" s="1"/>
  <c r="P335" i="3" a="1"/>
  <c r="P335" i="3" s="1"/>
  <c r="P336" i="3" a="1"/>
  <c r="P336" i="3" s="1"/>
  <c r="P337" i="3" a="1"/>
  <c r="P337" i="3" s="1"/>
  <c r="P338" i="3" a="1"/>
  <c r="P338" i="3" s="1"/>
  <c r="P339" i="3" a="1"/>
  <c r="P339" i="3" s="1"/>
  <c r="P340" i="3" a="1"/>
  <c r="P340" i="3" s="1"/>
  <c r="P341" i="3" a="1"/>
  <c r="P341" i="3" s="1"/>
  <c r="P342" i="3" a="1"/>
  <c r="P342" i="3" s="1"/>
  <c r="P343" i="3" a="1"/>
  <c r="P343" i="3" s="1"/>
  <c r="P344" i="3" a="1"/>
  <c r="P344" i="3" s="1"/>
  <c r="P345" i="3" a="1"/>
  <c r="P345" i="3" s="1"/>
  <c r="P346" i="3" a="1"/>
  <c r="P346" i="3" s="1"/>
  <c r="P347" i="3" a="1"/>
  <c r="P347" i="3" s="1"/>
  <c r="P348" i="3" a="1"/>
  <c r="P348" i="3" s="1"/>
  <c r="P349" i="3" a="1"/>
  <c r="P349" i="3" s="1"/>
  <c r="P350" i="3" a="1"/>
  <c r="P350" i="3" s="1"/>
  <c r="P351" i="3" a="1"/>
  <c r="P351" i="3" s="1"/>
  <c r="P352" i="3" a="1"/>
  <c r="P352" i="3" s="1"/>
  <c r="P353" i="3" a="1"/>
  <c r="P353" i="3" s="1"/>
  <c r="P354" i="3" a="1"/>
  <c r="P354" i="3" s="1"/>
  <c r="P355" i="3" a="1"/>
  <c r="P355" i="3" s="1"/>
  <c r="P356" i="3" a="1"/>
  <c r="P356" i="3" s="1"/>
  <c r="P357" i="3" a="1"/>
  <c r="P357" i="3" s="1"/>
  <c r="P358" i="3" a="1"/>
  <c r="P358" i="3" s="1"/>
  <c r="P359" i="3" a="1"/>
  <c r="P359" i="3" s="1"/>
  <c r="P360" i="3" a="1"/>
  <c r="P360" i="3" s="1"/>
  <c r="P361" i="3" a="1"/>
  <c r="P361" i="3" s="1"/>
  <c r="P362" i="3" a="1"/>
  <c r="P362" i="3" s="1"/>
  <c r="P363" i="3" a="1"/>
  <c r="P363" i="3" s="1"/>
  <c r="P364" i="3" a="1"/>
  <c r="P364" i="3" s="1"/>
  <c r="P365" i="3" a="1"/>
  <c r="P365" i="3" s="1"/>
  <c r="P366" i="3" a="1"/>
  <c r="P366" i="3" s="1"/>
  <c r="P367" i="3" a="1"/>
  <c r="P367" i="3" s="1"/>
  <c r="P368" i="3" a="1"/>
  <c r="P368" i="3" s="1"/>
  <c r="P369" i="3" a="1"/>
  <c r="P369" i="3" s="1"/>
  <c r="P370" i="3" a="1"/>
  <c r="P370" i="3" s="1"/>
  <c r="P371" i="3" a="1"/>
  <c r="P371" i="3" s="1"/>
  <c r="P372" i="3" a="1"/>
  <c r="P372" i="3" s="1"/>
  <c r="P373" i="3" a="1"/>
  <c r="P373" i="3" s="1"/>
  <c r="P374" i="3" a="1"/>
  <c r="P374" i="3" s="1"/>
  <c r="P375" i="3" a="1"/>
  <c r="P375" i="3" s="1"/>
  <c r="P376" i="3" a="1"/>
  <c r="P376" i="3" s="1"/>
  <c r="P377" i="3" a="1"/>
  <c r="P377" i="3" s="1"/>
  <c r="P378" i="3" a="1"/>
  <c r="P378" i="3" s="1"/>
  <c r="P379" i="3" a="1"/>
  <c r="P379" i="3" s="1"/>
  <c r="P380" i="3" a="1"/>
  <c r="P380" i="3" s="1"/>
  <c r="P381" i="3" a="1"/>
  <c r="P381" i="3" s="1"/>
  <c r="P382" i="3" a="1"/>
  <c r="P382" i="3" s="1"/>
  <c r="P383" i="3" a="1"/>
  <c r="P383" i="3" s="1"/>
  <c r="P384" i="3" a="1"/>
  <c r="P384" i="3" s="1"/>
  <c r="P385" i="3" a="1"/>
  <c r="P385" i="3" s="1"/>
  <c r="P386" i="3" a="1"/>
  <c r="P386" i="3" s="1"/>
  <c r="P387" i="3" a="1"/>
  <c r="P387" i="3" s="1"/>
  <c r="P388" i="3" a="1"/>
  <c r="P388" i="3" s="1"/>
  <c r="P389" i="3" a="1"/>
  <c r="P389" i="3" s="1"/>
  <c r="P390" i="3" a="1"/>
  <c r="P390" i="3" s="1"/>
  <c r="P391" i="3" a="1"/>
  <c r="P391" i="3" s="1"/>
  <c r="P392" i="3" a="1"/>
  <c r="P392" i="3" s="1"/>
  <c r="P393" i="3" a="1"/>
  <c r="P393" i="3" s="1"/>
  <c r="P394" i="3" a="1"/>
  <c r="P394" i="3" s="1"/>
  <c r="P395" i="3" a="1"/>
  <c r="P395" i="3" s="1"/>
  <c r="P396" i="3" a="1"/>
  <c r="P396" i="3" s="1"/>
  <c r="P397" i="3" a="1"/>
  <c r="P397" i="3" s="1"/>
  <c r="P398" i="3" a="1"/>
  <c r="P398" i="3" s="1"/>
  <c r="P399" i="3" a="1"/>
  <c r="P399" i="3" s="1"/>
  <c r="P400" i="3" a="1"/>
  <c r="P400" i="3" s="1"/>
  <c r="P401" i="3" a="1"/>
  <c r="P401" i="3" s="1"/>
  <c r="P402" i="3" a="1"/>
  <c r="P402" i="3" s="1"/>
  <c r="P403" i="3" a="1"/>
  <c r="P403" i="3" s="1"/>
  <c r="P404" i="3" a="1"/>
  <c r="P404" i="3" s="1"/>
  <c r="P405" i="3" a="1"/>
  <c r="P405" i="3" s="1"/>
  <c r="P406" i="3" a="1"/>
  <c r="P406" i="3" s="1"/>
  <c r="P407" i="3" a="1"/>
  <c r="P407" i="3" s="1"/>
  <c r="P408" i="3" a="1"/>
  <c r="P408" i="3" s="1"/>
  <c r="P409" i="3" a="1"/>
  <c r="P409" i="3" s="1"/>
  <c r="P410" i="3" a="1"/>
  <c r="P410" i="3" s="1"/>
  <c r="P411" i="3" a="1"/>
  <c r="P411" i="3" s="1"/>
  <c r="P412" i="3" a="1"/>
  <c r="P412" i="3" s="1"/>
  <c r="P413" i="3" a="1"/>
  <c r="P413" i="3" s="1"/>
  <c r="P414" i="3" a="1"/>
  <c r="P414" i="3" s="1"/>
  <c r="P415" i="3" a="1"/>
  <c r="P415" i="3" s="1"/>
  <c r="P416" i="3" a="1"/>
  <c r="P416" i="3" s="1"/>
  <c r="P417" i="3" a="1"/>
  <c r="P417" i="3" s="1"/>
  <c r="P418" i="3" a="1"/>
  <c r="P418" i="3" s="1"/>
  <c r="P419" i="3" a="1"/>
  <c r="P419" i="3" s="1"/>
  <c r="P420" i="3" a="1"/>
  <c r="P420" i="3" s="1"/>
  <c r="P421" i="3" a="1"/>
  <c r="P421" i="3" s="1"/>
  <c r="P422" i="3" a="1"/>
  <c r="P422" i="3" s="1"/>
  <c r="P423" i="3" a="1"/>
  <c r="P423" i="3" s="1"/>
  <c r="P424" i="3" a="1"/>
  <c r="P424" i="3" s="1"/>
  <c r="P425" i="3" a="1"/>
  <c r="P425" i="3" s="1"/>
  <c r="P426" i="3" a="1"/>
  <c r="P426" i="3" s="1"/>
  <c r="P427" i="3" a="1"/>
  <c r="P427" i="3" s="1"/>
  <c r="P428" i="3" a="1"/>
  <c r="P428" i="3" s="1"/>
  <c r="P429" i="3" a="1"/>
  <c r="P429" i="3" s="1"/>
  <c r="P430" i="3" a="1"/>
  <c r="P430" i="3" s="1"/>
  <c r="P431" i="3" a="1"/>
  <c r="P431" i="3" s="1"/>
  <c r="P432" i="3" a="1"/>
  <c r="P432" i="3" s="1"/>
  <c r="P433" i="3" a="1"/>
  <c r="P433" i="3" s="1"/>
  <c r="P434" i="3" a="1"/>
  <c r="P434" i="3" s="1"/>
  <c r="P435" i="3" a="1"/>
  <c r="P435" i="3" s="1"/>
  <c r="P436" i="3" a="1"/>
  <c r="P436" i="3" s="1"/>
  <c r="P437" i="3" a="1"/>
  <c r="P437" i="3" s="1"/>
  <c r="P438" i="3" a="1"/>
  <c r="P438" i="3" s="1"/>
  <c r="P439" i="3" a="1"/>
  <c r="P439" i="3" s="1"/>
  <c r="P440" i="3" a="1"/>
  <c r="P440" i="3" s="1"/>
  <c r="P441" i="3" a="1"/>
  <c r="P441" i="3" s="1"/>
  <c r="P442" i="3" a="1"/>
  <c r="P442" i="3" s="1"/>
  <c r="P443" i="3" a="1"/>
  <c r="P443" i="3" s="1"/>
  <c r="P444" i="3" a="1"/>
  <c r="P444" i="3" s="1"/>
  <c r="P445" i="3" a="1"/>
  <c r="P445" i="3" s="1"/>
  <c r="P446" i="3" a="1"/>
  <c r="P446" i="3" s="1"/>
  <c r="P447" i="3" a="1"/>
  <c r="P447" i="3" s="1"/>
  <c r="P448" i="3" a="1"/>
  <c r="P448" i="3" s="1"/>
  <c r="P449" i="3" a="1"/>
  <c r="P449" i="3" s="1"/>
  <c r="P450" i="3" a="1"/>
  <c r="P450" i="3" s="1"/>
  <c r="P451" i="3" a="1"/>
  <c r="P451" i="3" s="1"/>
  <c r="P452" i="3" a="1"/>
  <c r="P452" i="3" s="1"/>
  <c r="P453" i="3" a="1"/>
  <c r="P453" i="3" s="1"/>
  <c r="P454" i="3" a="1"/>
  <c r="P454" i="3" s="1"/>
  <c r="P455" i="3" a="1"/>
  <c r="P455" i="3" s="1"/>
  <c r="P456" i="3" a="1"/>
  <c r="P456" i="3" s="1"/>
  <c r="P457" i="3" a="1"/>
  <c r="P457" i="3" s="1"/>
  <c r="P458" i="3" a="1"/>
  <c r="P458" i="3" s="1"/>
  <c r="P459" i="3" a="1"/>
  <c r="P459" i="3" s="1"/>
  <c r="P460" i="3" a="1"/>
  <c r="P460" i="3" s="1"/>
  <c r="P461" i="3" a="1"/>
  <c r="P461" i="3" s="1"/>
  <c r="P462" i="3" a="1"/>
  <c r="P462" i="3" s="1"/>
  <c r="P463" i="3" a="1"/>
  <c r="P463" i="3" s="1"/>
  <c r="P464" i="3" a="1"/>
  <c r="P464" i="3" s="1"/>
  <c r="P465" i="3" a="1"/>
  <c r="P465" i="3" s="1"/>
  <c r="P466" i="3" a="1"/>
  <c r="P466" i="3" s="1"/>
  <c r="P467" i="3" a="1"/>
  <c r="P467" i="3" s="1"/>
  <c r="P468" i="3" a="1"/>
  <c r="P468" i="3" s="1"/>
  <c r="P469" i="3" a="1"/>
  <c r="P469" i="3" s="1"/>
  <c r="P470" i="3" a="1"/>
  <c r="P470" i="3" s="1"/>
  <c r="P471" i="3" a="1"/>
  <c r="P471" i="3" s="1"/>
  <c r="P472" i="3" a="1"/>
  <c r="P472" i="3" s="1"/>
  <c r="P473" i="3" a="1"/>
  <c r="P473" i="3" s="1"/>
  <c r="P474" i="3" a="1"/>
  <c r="P474" i="3" s="1"/>
  <c r="P475" i="3" a="1"/>
  <c r="P475" i="3" s="1"/>
  <c r="P476" i="3" a="1"/>
  <c r="P476" i="3" s="1"/>
  <c r="P477" i="3" a="1"/>
  <c r="P477" i="3" s="1"/>
  <c r="P478" i="3" a="1"/>
  <c r="P478" i="3" s="1"/>
  <c r="P479" i="3" a="1"/>
  <c r="P479" i="3" s="1"/>
  <c r="P480" i="3" a="1"/>
  <c r="P480" i="3" s="1"/>
  <c r="P481" i="3" a="1"/>
  <c r="P481" i="3" s="1"/>
  <c r="P482" i="3" a="1"/>
  <c r="P482" i="3" s="1"/>
  <c r="P483" i="3" a="1"/>
  <c r="P483" i="3" s="1"/>
  <c r="P484" i="3" a="1"/>
  <c r="P484" i="3" s="1"/>
  <c r="P485" i="3" a="1"/>
  <c r="P485" i="3" s="1"/>
  <c r="P486" i="3" a="1"/>
  <c r="P486" i="3" s="1"/>
  <c r="P487" i="3" a="1"/>
  <c r="P487" i="3" s="1"/>
  <c r="P488" i="3" a="1"/>
  <c r="P488" i="3" s="1"/>
  <c r="P489" i="3" a="1"/>
  <c r="P489" i="3" s="1"/>
  <c r="P490" i="3" a="1"/>
  <c r="P490" i="3" s="1"/>
  <c r="P491" i="3" a="1"/>
  <c r="P491" i="3" s="1"/>
  <c r="P492" i="3" a="1"/>
  <c r="P492" i="3" s="1"/>
  <c r="P493" i="3" a="1"/>
  <c r="P493" i="3" s="1"/>
  <c r="P494" i="3" a="1"/>
  <c r="P494" i="3" s="1"/>
  <c r="P495" i="3" a="1"/>
  <c r="P495" i="3" s="1"/>
  <c r="P496" i="3" a="1"/>
  <c r="P496" i="3" s="1"/>
  <c r="P497" i="3" a="1"/>
  <c r="P497" i="3" s="1"/>
  <c r="P498" i="3" a="1"/>
  <c r="P498" i="3" s="1"/>
  <c r="P499" i="3" a="1"/>
  <c r="P499" i="3" s="1"/>
  <c r="P500" i="3" a="1"/>
  <c r="P500" i="3" s="1"/>
  <c r="P501" i="3" a="1"/>
  <c r="P501" i="3" s="1"/>
  <c r="P502" i="3" a="1"/>
  <c r="P502" i="3" s="1"/>
  <c r="P503" i="3" a="1"/>
  <c r="P503" i="3" s="1"/>
  <c r="P504" i="3" a="1"/>
  <c r="P504" i="3" s="1"/>
  <c r="P505" i="3" a="1"/>
  <c r="P505" i="3" s="1"/>
  <c r="P506" i="3" a="1"/>
  <c r="P506" i="3" s="1"/>
  <c r="P507" i="3" a="1"/>
  <c r="P507" i="3" s="1"/>
  <c r="P508" i="3" a="1"/>
  <c r="P508" i="3" s="1"/>
  <c r="P509" i="3" a="1"/>
  <c r="P509" i="3" s="1"/>
  <c r="P510" i="3" a="1"/>
  <c r="P510" i="3" s="1"/>
  <c r="P511" i="3" a="1"/>
  <c r="P511" i="3" s="1"/>
  <c r="P512" i="3" a="1"/>
  <c r="P512" i="3" s="1"/>
  <c r="P513" i="3" a="1"/>
  <c r="P513" i="3" s="1"/>
  <c r="P514" i="3" a="1"/>
  <c r="P514" i="3" s="1"/>
  <c r="P515" i="3" a="1"/>
  <c r="P515" i="3" s="1"/>
  <c r="P516" i="3" a="1"/>
  <c r="P516" i="3" s="1"/>
  <c r="P517" i="3" a="1"/>
  <c r="P517" i="3" s="1"/>
  <c r="P518" i="3" a="1"/>
  <c r="P518" i="3" s="1"/>
  <c r="P519" i="3" a="1"/>
  <c r="P519" i="3" s="1"/>
  <c r="P520" i="3" a="1"/>
  <c r="P520" i="3" s="1"/>
  <c r="P521" i="3" a="1"/>
  <c r="P521" i="3" s="1"/>
  <c r="P522" i="3" a="1"/>
  <c r="P522" i="3" s="1"/>
  <c r="P523" i="3" a="1"/>
  <c r="P523" i="3" s="1"/>
  <c r="P524" i="3" a="1"/>
  <c r="P524" i="3" s="1"/>
  <c r="P525" i="3" a="1"/>
  <c r="P525" i="3" s="1"/>
  <c r="P526" i="3" a="1"/>
  <c r="P526" i="3" s="1"/>
  <c r="P527" i="3" a="1"/>
  <c r="P527" i="3" s="1"/>
  <c r="P528" i="3" a="1"/>
  <c r="P528" i="3" s="1"/>
  <c r="P529" i="3" a="1"/>
  <c r="P529" i="3" s="1"/>
  <c r="P530" i="3" a="1"/>
  <c r="P530" i="3" s="1"/>
  <c r="P531" i="3" a="1"/>
  <c r="P531" i="3" s="1"/>
  <c r="P532" i="3" a="1"/>
  <c r="P532" i="3" s="1"/>
  <c r="P533" i="3" a="1"/>
  <c r="P533" i="3" s="1"/>
  <c r="P534" i="3" a="1"/>
  <c r="P534" i="3" s="1"/>
  <c r="P535" i="3" a="1"/>
  <c r="P535" i="3" s="1"/>
  <c r="P536" i="3" a="1"/>
  <c r="P536" i="3" s="1"/>
  <c r="P537" i="3" a="1"/>
  <c r="P537" i="3" s="1"/>
  <c r="P538" i="3" a="1"/>
  <c r="P538" i="3" s="1"/>
  <c r="P539" i="3" a="1"/>
  <c r="P539" i="3" s="1"/>
  <c r="P540" i="3" a="1"/>
  <c r="P540" i="3" s="1"/>
  <c r="P541" i="3" a="1"/>
  <c r="P541" i="3" s="1"/>
  <c r="P542" i="3" a="1"/>
  <c r="P542" i="3" s="1"/>
  <c r="P543" i="3" a="1"/>
  <c r="P543" i="3" s="1"/>
  <c r="P544" i="3" a="1"/>
  <c r="P544" i="3" s="1"/>
  <c r="P545" i="3" a="1"/>
  <c r="P545" i="3" s="1"/>
  <c r="P546" i="3" a="1"/>
  <c r="P546" i="3" s="1"/>
  <c r="P547" i="3" a="1"/>
  <c r="P547" i="3" s="1"/>
  <c r="P548" i="3" a="1"/>
  <c r="P548" i="3" s="1"/>
  <c r="P549" i="3" a="1"/>
  <c r="P549" i="3" s="1"/>
  <c r="P550" i="3" a="1"/>
  <c r="P550" i="3" s="1"/>
  <c r="P551" i="3" a="1"/>
  <c r="P551" i="3" s="1"/>
  <c r="P552" i="3" a="1"/>
  <c r="P552" i="3" s="1"/>
  <c r="P553" i="3" a="1"/>
  <c r="P553" i="3" s="1"/>
  <c r="P554" i="3" a="1"/>
  <c r="P554" i="3" s="1"/>
  <c r="P555" i="3" a="1"/>
  <c r="P555" i="3" s="1"/>
  <c r="P556" i="3" a="1"/>
  <c r="P556" i="3" s="1"/>
  <c r="P557" i="3" a="1"/>
  <c r="P557" i="3" s="1"/>
  <c r="P558" i="3" a="1"/>
  <c r="P558" i="3" s="1"/>
  <c r="P559" i="3" a="1"/>
  <c r="P559" i="3" s="1"/>
  <c r="P560" i="3" a="1"/>
  <c r="P560" i="3" s="1"/>
  <c r="P561" i="3" a="1"/>
  <c r="P561" i="3" s="1"/>
  <c r="P562" i="3" a="1"/>
  <c r="P562" i="3" s="1"/>
  <c r="P563" i="3" a="1"/>
  <c r="P563" i="3" s="1"/>
  <c r="P564" i="3" a="1"/>
  <c r="P564" i="3" s="1"/>
  <c r="P565" i="3" a="1"/>
  <c r="P565" i="3" s="1"/>
  <c r="P566" i="3" a="1"/>
  <c r="P566" i="3" s="1"/>
  <c r="P567" i="3" a="1"/>
  <c r="P567" i="3" s="1"/>
  <c r="P568" i="3" a="1"/>
  <c r="P568" i="3" s="1"/>
  <c r="P569" i="3" a="1"/>
  <c r="P569" i="3" s="1"/>
  <c r="P570" i="3" a="1"/>
  <c r="P570" i="3" s="1"/>
  <c r="P571" i="3" a="1"/>
  <c r="P571" i="3" s="1"/>
  <c r="P572" i="3" a="1"/>
  <c r="P572" i="3" s="1"/>
  <c r="P573" i="3" a="1"/>
  <c r="P573" i="3" s="1"/>
  <c r="P574" i="3" a="1"/>
  <c r="P574" i="3" s="1"/>
  <c r="P575" i="3" a="1"/>
  <c r="P575" i="3" s="1"/>
  <c r="P576" i="3" a="1"/>
  <c r="P576" i="3" s="1"/>
  <c r="P577" i="3" a="1"/>
  <c r="P577" i="3" s="1"/>
  <c r="P578" i="3" a="1"/>
  <c r="P578" i="3" s="1"/>
  <c r="P579" i="3" a="1"/>
  <c r="P579" i="3" s="1"/>
  <c r="P580" i="3" a="1"/>
  <c r="P580" i="3" s="1"/>
  <c r="P581" i="3" a="1"/>
  <c r="P581" i="3" s="1"/>
  <c r="P582" i="3" a="1"/>
  <c r="P582" i="3" s="1"/>
  <c r="P583" i="3" a="1"/>
  <c r="P583" i="3" s="1"/>
  <c r="P584" i="3" a="1"/>
  <c r="P584" i="3" s="1"/>
  <c r="P585" i="3" a="1"/>
  <c r="P585" i="3" s="1"/>
  <c r="P586" i="3" a="1"/>
  <c r="P586" i="3" s="1"/>
  <c r="P587" i="3" a="1"/>
  <c r="P587" i="3" s="1"/>
  <c r="P588" i="3" a="1"/>
  <c r="P588" i="3" s="1"/>
  <c r="P589" i="3" a="1"/>
  <c r="P589" i="3" s="1"/>
  <c r="P590" i="3" a="1"/>
  <c r="P590" i="3" s="1"/>
  <c r="P591" i="3" a="1"/>
  <c r="P591" i="3" s="1"/>
  <c r="P592" i="3" a="1"/>
  <c r="P592" i="3" s="1"/>
  <c r="P593" i="3" a="1"/>
  <c r="P593" i="3" s="1"/>
  <c r="P594" i="3" a="1"/>
  <c r="P594" i="3" s="1"/>
  <c r="P595" i="3" a="1"/>
  <c r="P595" i="3" s="1"/>
  <c r="P596" i="3" a="1"/>
  <c r="P596" i="3" s="1"/>
  <c r="P597" i="3" a="1"/>
  <c r="P597" i="3" s="1"/>
  <c r="P598" i="3" a="1"/>
  <c r="P598" i="3" s="1"/>
  <c r="P599" i="3" a="1"/>
  <c r="P599" i="3" s="1"/>
  <c r="P600" i="3" a="1"/>
  <c r="P600" i="3" s="1"/>
  <c r="P601" i="3" a="1"/>
  <c r="P601" i="3" s="1"/>
  <c r="P602" i="3" a="1"/>
  <c r="P602" i="3" s="1"/>
  <c r="P603" i="3" a="1"/>
  <c r="P603" i="3" s="1"/>
  <c r="P604" i="3" a="1"/>
  <c r="P604" i="3" s="1"/>
  <c r="P605" i="3" a="1"/>
  <c r="P605" i="3" s="1"/>
  <c r="P606" i="3" a="1"/>
  <c r="P606" i="3" s="1"/>
  <c r="P607" i="3" a="1"/>
  <c r="P607" i="3" s="1"/>
  <c r="P608" i="3" a="1"/>
  <c r="P608" i="3" s="1"/>
  <c r="P609" i="3" a="1"/>
  <c r="P609" i="3" s="1"/>
  <c r="P610" i="3" a="1"/>
  <c r="P610" i="3" s="1"/>
  <c r="P611" i="3" a="1"/>
  <c r="P611" i="3" s="1"/>
  <c r="P612" i="3" a="1"/>
  <c r="P612" i="3" s="1"/>
  <c r="P613" i="3" a="1"/>
  <c r="P613" i="3" s="1"/>
  <c r="P614" i="3" a="1"/>
  <c r="P614" i="3" s="1"/>
  <c r="P615" i="3" a="1"/>
  <c r="P615" i="3" s="1"/>
  <c r="P616" i="3" a="1"/>
  <c r="P616" i="3" s="1"/>
  <c r="P617" i="3" a="1"/>
  <c r="P617" i="3" s="1"/>
  <c r="P618" i="3" a="1"/>
  <c r="P618" i="3" s="1"/>
  <c r="P619" i="3" a="1"/>
  <c r="P619" i="3" s="1"/>
  <c r="P620" i="3" a="1"/>
  <c r="P620" i="3" s="1"/>
  <c r="P621" i="3" a="1"/>
  <c r="P621" i="3" s="1"/>
  <c r="P622" i="3" a="1"/>
  <c r="P622" i="3" s="1"/>
  <c r="P623" i="3" a="1"/>
  <c r="P623" i="3" s="1"/>
  <c r="P624" i="3" a="1"/>
  <c r="P624" i="3" s="1"/>
  <c r="P625" i="3" a="1"/>
  <c r="P625" i="3" s="1"/>
  <c r="P626" i="3" a="1"/>
  <c r="P626" i="3" s="1"/>
  <c r="P627" i="3" a="1"/>
  <c r="P627" i="3" s="1"/>
  <c r="P628" i="3" a="1"/>
  <c r="P628" i="3" s="1"/>
  <c r="P629" i="3" a="1"/>
  <c r="P629" i="3" s="1"/>
  <c r="P630" i="3" a="1"/>
  <c r="P630" i="3" s="1"/>
  <c r="P631" i="3" a="1"/>
  <c r="P631" i="3" s="1"/>
  <c r="P632" i="3" a="1"/>
  <c r="P632" i="3" s="1"/>
  <c r="P633" i="3" a="1"/>
  <c r="P633" i="3" s="1"/>
  <c r="P634" i="3" a="1"/>
  <c r="P634" i="3" s="1"/>
  <c r="P635" i="3" a="1"/>
  <c r="P635" i="3" s="1"/>
  <c r="P636" i="3" a="1"/>
  <c r="P636" i="3" s="1"/>
  <c r="P637" i="3" a="1"/>
  <c r="P637" i="3" s="1"/>
  <c r="P638" i="3" a="1"/>
  <c r="P638" i="3" s="1"/>
  <c r="P639" i="3" a="1"/>
  <c r="P639" i="3" s="1"/>
  <c r="P640" i="3" a="1"/>
  <c r="P640" i="3" s="1"/>
  <c r="P641" i="3" a="1"/>
  <c r="P641" i="3" s="1"/>
  <c r="P642" i="3" a="1"/>
  <c r="P642" i="3" s="1"/>
  <c r="P643" i="3" a="1"/>
  <c r="P643" i="3" s="1"/>
  <c r="P644" i="3" a="1"/>
  <c r="P644" i="3" s="1"/>
  <c r="P645" i="3" a="1"/>
  <c r="P645" i="3" s="1"/>
  <c r="P646" i="3" a="1"/>
  <c r="P646" i="3" s="1"/>
  <c r="P647" i="3" a="1"/>
  <c r="P647" i="3" s="1"/>
  <c r="P648" i="3" a="1"/>
  <c r="P648" i="3" s="1"/>
  <c r="P649" i="3" a="1"/>
  <c r="P649" i="3" s="1"/>
  <c r="P650" i="3" a="1"/>
  <c r="P650" i="3" s="1"/>
  <c r="P651" i="3" a="1"/>
  <c r="P651" i="3" s="1"/>
  <c r="P652" i="3" a="1"/>
  <c r="P652" i="3" s="1"/>
  <c r="P653" i="3" a="1"/>
  <c r="P653" i="3" s="1"/>
  <c r="P654" i="3" a="1"/>
  <c r="P654" i="3" s="1"/>
  <c r="P655" i="3" a="1"/>
  <c r="P655" i="3" s="1"/>
  <c r="P656" i="3" a="1"/>
  <c r="P656" i="3" s="1"/>
  <c r="P657" i="3" a="1"/>
  <c r="P657" i="3" s="1"/>
  <c r="P658" i="3" a="1"/>
  <c r="P658" i="3" s="1"/>
  <c r="P659" i="3" a="1"/>
  <c r="P659" i="3" s="1"/>
  <c r="P660" i="3" a="1"/>
  <c r="P660" i="3" s="1"/>
  <c r="P661" i="3" a="1"/>
  <c r="P661" i="3" s="1"/>
  <c r="P662" i="3" a="1"/>
  <c r="P662" i="3" s="1"/>
  <c r="P663" i="3" a="1"/>
  <c r="P663" i="3" s="1"/>
  <c r="P664" i="3" a="1"/>
  <c r="P664" i="3" s="1"/>
  <c r="P665" i="3" a="1"/>
  <c r="P665" i="3" s="1"/>
  <c r="P666" i="3" a="1"/>
  <c r="P666" i="3" s="1"/>
  <c r="P667" i="3" a="1"/>
  <c r="P667" i="3" s="1"/>
  <c r="P668" i="3" a="1"/>
  <c r="P668" i="3" s="1"/>
  <c r="P669" i="3" a="1"/>
  <c r="P669" i="3" s="1"/>
  <c r="P670" i="3" a="1"/>
  <c r="P670" i="3" s="1"/>
  <c r="P671" i="3" a="1"/>
  <c r="P671" i="3" s="1"/>
  <c r="P672" i="3" a="1"/>
  <c r="P672" i="3" s="1"/>
  <c r="P673" i="3" a="1"/>
  <c r="P673" i="3" s="1"/>
  <c r="P674" i="3" a="1"/>
  <c r="P674" i="3" s="1"/>
  <c r="P675" i="3" a="1"/>
  <c r="P675" i="3" s="1"/>
  <c r="P676" i="3" a="1"/>
  <c r="P676" i="3" s="1"/>
  <c r="P677" i="3" a="1"/>
  <c r="P677" i="3" s="1"/>
  <c r="P678" i="3" a="1"/>
  <c r="P678" i="3" s="1"/>
  <c r="P679" i="3" a="1"/>
  <c r="P679" i="3" s="1"/>
  <c r="P680" i="3" a="1"/>
  <c r="P680" i="3" s="1"/>
  <c r="P681" i="3" a="1"/>
  <c r="P681" i="3" s="1"/>
  <c r="P682" i="3" a="1"/>
  <c r="P682" i="3" s="1"/>
  <c r="P683" i="3" a="1"/>
  <c r="P683" i="3" s="1"/>
  <c r="P684" i="3" a="1"/>
  <c r="P684" i="3" s="1"/>
  <c r="P685" i="3" a="1"/>
  <c r="P685" i="3" s="1"/>
  <c r="P686" i="3" a="1"/>
  <c r="P686" i="3" s="1"/>
  <c r="P687" i="3" a="1"/>
  <c r="P687" i="3" s="1"/>
  <c r="P688" i="3" a="1"/>
  <c r="P688" i="3" s="1"/>
  <c r="P689" i="3" a="1"/>
  <c r="P689" i="3" s="1"/>
  <c r="P690" i="3" a="1"/>
  <c r="P690" i="3" s="1"/>
  <c r="P691" i="3" a="1"/>
  <c r="P691" i="3" s="1"/>
  <c r="P692" i="3" a="1"/>
  <c r="P692" i="3" s="1"/>
  <c r="P693" i="3" a="1"/>
  <c r="P693" i="3" s="1"/>
  <c r="P694" i="3" a="1"/>
  <c r="P694" i="3" s="1"/>
  <c r="P695" i="3" a="1"/>
  <c r="P695" i="3" s="1"/>
  <c r="P696" i="3" a="1"/>
  <c r="P696" i="3" s="1"/>
  <c r="P697" i="3" a="1"/>
  <c r="P697" i="3" s="1"/>
  <c r="P698" i="3" a="1"/>
  <c r="P698" i="3" s="1"/>
  <c r="P699" i="3" a="1"/>
  <c r="P699" i="3" s="1"/>
  <c r="P700" i="3" a="1"/>
  <c r="P700" i="3" s="1"/>
  <c r="P701" i="3" a="1"/>
  <c r="P701" i="3" s="1"/>
  <c r="P702" i="3" a="1"/>
  <c r="P702" i="3" s="1"/>
  <c r="P703" i="3" a="1"/>
  <c r="P703" i="3" s="1"/>
  <c r="P704" i="3" a="1"/>
  <c r="P704" i="3" s="1"/>
  <c r="P705" i="3" a="1"/>
  <c r="P705" i="3" s="1"/>
  <c r="P706" i="3" a="1"/>
  <c r="P706" i="3" s="1"/>
  <c r="P707" i="3" a="1"/>
  <c r="P707" i="3" s="1"/>
  <c r="P708" i="3" a="1"/>
  <c r="P708" i="3" s="1"/>
  <c r="P709" i="3" a="1"/>
  <c r="P709" i="3" s="1"/>
  <c r="P710" i="3" a="1"/>
  <c r="P710" i="3" s="1"/>
  <c r="P711" i="3" a="1"/>
  <c r="P711" i="3" s="1"/>
  <c r="P712" i="3" a="1"/>
  <c r="P712" i="3" s="1"/>
  <c r="P713" i="3" a="1"/>
  <c r="P713" i="3" s="1"/>
  <c r="P714" i="3" a="1"/>
  <c r="P714" i="3" s="1"/>
  <c r="P715" i="3" a="1"/>
  <c r="P715" i="3" s="1"/>
  <c r="P716" i="3" a="1"/>
  <c r="P716" i="3" s="1"/>
  <c r="P717" i="3" a="1"/>
  <c r="P717" i="3" s="1"/>
  <c r="P718" i="3" a="1"/>
  <c r="P718" i="3" s="1"/>
  <c r="P719" i="3" a="1"/>
  <c r="P719" i="3" s="1"/>
  <c r="P720" i="3" a="1"/>
  <c r="P720" i="3" s="1"/>
  <c r="P721" i="3" a="1"/>
  <c r="P721" i="3" s="1"/>
  <c r="P722" i="3" a="1"/>
  <c r="P722" i="3" s="1"/>
  <c r="P723" i="3" a="1"/>
  <c r="P723" i="3" s="1"/>
  <c r="P724" i="3" a="1"/>
  <c r="P724" i="3" s="1"/>
  <c r="P725" i="3" a="1"/>
  <c r="P725" i="3" s="1"/>
  <c r="P726" i="3" a="1"/>
  <c r="P726" i="3" s="1"/>
  <c r="P727" i="3" a="1"/>
  <c r="P727" i="3" s="1"/>
  <c r="P728" i="3" a="1"/>
  <c r="P728" i="3" s="1"/>
  <c r="P729" i="3" a="1"/>
  <c r="P729" i="3" s="1"/>
  <c r="P730" i="3" a="1"/>
  <c r="P730" i="3" s="1"/>
  <c r="P731" i="3" a="1"/>
  <c r="P731" i="3" s="1"/>
  <c r="P732" i="3" a="1"/>
  <c r="P732" i="3" s="1"/>
  <c r="P733" i="3" a="1"/>
  <c r="P733" i="3" s="1"/>
  <c r="P734" i="3" a="1"/>
  <c r="P734" i="3" s="1"/>
  <c r="P735" i="3" a="1"/>
  <c r="P735" i="3" s="1"/>
  <c r="P736" i="3" a="1"/>
  <c r="P736" i="3" s="1"/>
  <c r="P737" i="3" a="1"/>
  <c r="P737" i="3" s="1"/>
  <c r="P738" i="3" a="1"/>
  <c r="P738" i="3" s="1"/>
  <c r="P739" i="3" a="1"/>
  <c r="P739" i="3" s="1"/>
  <c r="P740" i="3" a="1"/>
  <c r="P740" i="3" s="1"/>
  <c r="P741" i="3" a="1"/>
  <c r="P741" i="3" s="1"/>
  <c r="P742" i="3" a="1"/>
  <c r="P742" i="3" s="1"/>
  <c r="P743" i="3" a="1"/>
  <c r="P743" i="3" s="1"/>
  <c r="P744" i="3" a="1"/>
  <c r="P744" i="3" s="1"/>
  <c r="P745" i="3" a="1"/>
  <c r="P745" i="3" s="1"/>
  <c r="P746" i="3" a="1"/>
  <c r="P746" i="3" s="1"/>
  <c r="P747" i="3" a="1"/>
  <c r="P747" i="3" s="1"/>
  <c r="P748" i="3" a="1"/>
  <c r="P748" i="3" s="1"/>
  <c r="P749" i="3" a="1"/>
  <c r="P749" i="3" s="1"/>
  <c r="P750" i="3" a="1"/>
  <c r="P750" i="3" s="1"/>
  <c r="P751" i="3" a="1"/>
  <c r="P751" i="3" s="1"/>
  <c r="P752" i="3" a="1"/>
  <c r="P752" i="3" s="1"/>
  <c r="P753" i="3" a="1"/>
  <c r="P753" i="3" s="1"/>
  <c r="P754" i="3" a="1"/>
  <c r="P754" i="3" s="1"/>
  <c r="P755" i="3" a="1"/>
  <c r="P755" i="3" s="1"/>
  <c r="P756" i="3" a="1"/>
  <c r="P756" i="3" s="1"/>
  <c r="P757" i="3" a="1"/>
  <c r="P757" i="3" s="1"/>
  <c r="P758" i="3" a="1"/>
  <c r="P758" i="3" s="1"/>
  <c r="P759" i="3" a="1"/>
  <c r="P759" i="3" s="1"/>
  <c r="P760" i="3" a="1"/>
  <c r="P760" i="3" s="1"/>
  <c r="P761" i="3" a="1"/>
  <c r="P761" i="3" s="1"/>
  <c r="P762" i="3" a="1"/>
  <c r="P762" i="3" s="1"/>
  <c r="P763" i="3" a="1"/>
  <c r="P763" i="3" s="1"/>
  <c r="P764" i="3" a="1"/>
  <c r="P764" i="3" s="1"/>
  <c r="P765" i="3" a="1"/>
  <c r="P765" i="3" s="1"/>
  <c r="P766" i="3" a="1"/>
  <c r="P766" i="3" s="1"/>
  <c r="P767" i="3" a="1"/>
  <c r="P767" i="3" s="1"/>
  <c r="P768" i="3" a="1"/>
  <c r="P768" i="3" s="1"/>
  <c r="P769" i="3" a="1"/>
  <c r="P769" i="3" s="1"/>
  <c r="P770" i="3" a="1"/>
  <c r="P770" i="3" s="1"/>
  <c r="P771" i="3" a="1"/>
  <c r="P771" i="3" s="1"/>
  <c r="P772" i="3" a="1"/>
  <c r="P772" i="3" s="1"/>
  <c r="P773" i="3" a="1"/>
  <c r="P773" i="3" s="1"/>
  <c r="P774" i="3" a="1"/>
  <c r="P774" i="3" s="1"/>
  <c r="P775" i="3" a="1"/>
  <c r="P775" i="3" s="1"/>
  <c r="P776" i="3" a="1"/>
  <c r="P776" i="3" s="1"/>
  <c r="P777" i="3" a="1"/>
  <c r="P777" i="3" s="1"/>
  <c r="P778" i="3" a="1"/>
  <c r="P778" i="3" s="1"/>
  <c r="P779" i="3" a="1"/>
  <c r="P779" i="3" s="1"/>
  <c r="P780" i="3" a="1"/>
  <c r="P780" i="3" s="1"/>
  <c r="P781" i="3" a="1"/>
  <c r="P781" i="3" s="1"/>
  <c r="P782" i="3" a="1"/>
  <c r="P782" i="3" s="1"/>
  <c r="P783" i="3" a="1"/>
  <c r="P783" i="3" s="1"/>
  <c r="P784" i="3" a="1"/>
  <c r="P784" i="3" s="1"/>
  <c r="P785" i="3" a="1"/>
  <c r="P785" i="3" s="1"/>
  <c r="P786" i="3" a="1"/>
  <c r="P786" i="3" s="1"/>
  <c r="P787" i="3" a="1"/>
  <c r="P787" i="3" s="1"/>
  <c r="P788" i="3" a="1"/>
  <c r="P788" i="3" s="1"/>
  <c r="P789" i="3" a="1"/>
  <c r="P789" i="3" s="1"/>
  <c r="P790" i="3" a="1"/>
  <c r="P790" i="3" s="1"/>
  <c r="P791" i="3" a="1"/>
  <c r="P791" i="3" s="1"/>
  <c r="P792" i="3" a="1"/>
  <c r="P792" i="3" s="1"/>
  <c r="P793" i="3" a="1"/>
  <c r="P793" i="3" s="1"/>
  <c r="P794" i="3" a="1"/>
  <c r="P794" i="3" s="1"/>
  <c r="P795" i="3" a="1"/>
  <c r="P795" i="3" s="1"/>
  <c r="P796" i="3" a="1"/>
  <c r="P796" i="3" s="1"/>
  <c r="P797" i="3" a="1"/>
  <c r="P797" i="3" s="1"/>
  <c r="P798" i="3" a="1"/>
  <c r="P798" i="3" s="1"/>
  <c r="P799" i="3" a="1"/>
  <c r="P799" i="3" s="1"/>
  <c r="P800" i="3" a="1"/>
  <c r="P800" i="3" s="1"/>
  <c r="P801" i="3" a="1"/>
  <c r="P801" i="3" s="1"/>
  <c r="P802" i="3" a="1"/>
  <c r="P802" i="3" s="1"/>
  <c r="P803" i="3" a="1"/>
  <c r="P803" i="3" s="1"/>
  <c r="P804" i="3" a="1"/>
  <c r="P804" i="3" s="1"/>
  <c r="P805" i="3" a="1"/>
  <c r="P805" i="3" s="1"/>
  <c r="P806" i="3" a="1"/>
  <c r="P806" i="3" s="1"/>
  <c r="P807" i="3" a="1"/>
  <c r="P807" i="3" s="1"/>
  <c r="P808" i="3" a="1"/>
  <c r="P808" i="3" s="1"/>
  <c r="P809" i="3" a="1"/>
  <c r="P809" i="3" s="1"/>
  <c r="P810" i="3" a="1"/>
  <c r="P810" i="3" s="1"/>
  <c r="P811" i="3" a="1"/>
  <c r="P811" i="3" s="1"/>
  <c r="P812" i="3" a="1"/>
  <c r="P812" i="3" s="1"/>
  <c r="P813" i="3" a="1"/>
  <c r="P813" i="3" s="1"/>
  <c r="P814" i="3" a="1"/>
  <c r="P814" i="3" s="1"/>
  <c r="P815" i="3" a="1"/>
  <c r="P815" i="3" s="1"/>
  <c r="P816" i="3" a="1"/>
  <c r="P816" i="3" s="1"/>
  <c r="P817" i="3" a="1"/>
  <c r="P817" i="3" s="1"/>
  <c r="P818" i="3" a="1"/>
  <c r="P818" i="3" s="1"/>
  <c r="P819" i="3" a="1"/>
  <c r="P819" i="3" s="1"/>
  <c r="P820" i="3" a="1"/>
  <c r="P820" i="3" s="1"/>
  <c r="P821" i="3" a="1"/>
  <c r="P821" i="3" s="1"/>
  <c r="P822" i="3" a="1"/>
  <c r="P822" i="3" s="1"/>
  <c r="P823" i="3" a="1"/>
  <c r="P823" i="3" s="1"/>
  <c r="P824" i="3" a="1"/>
  <c r="P824" i="3" s="1"/>
  <c r="P825" i="3" a="1"/>
  <c r="P825" i="3" s="1"/>
  <c r="P826" i="3" a="1"/>
  <c r="P826" i="3" s="1"/>
  <c r="P827" i="3" a="1"/>
  <c r="P827" i="3" s="1"/>
  <c r="P828" i="3" a="1"/>
  <c r="P828" i="3" s="1"/>
  <c r="P829" i="3" a="1"/>
  <c r="P829" i="3" s="1"/>
  <c r="P830" i="3" a="1"/>
  <c r="P830" i="3" s="1"/>
  <c r="P831" i="3" a="1"/>
  <c r="P831" i="3" s="1"/>
  <c r="P832" i="3" a="1"/>
  <c r="P832" i="3" s="1"/>
  <c r="P833" i="3" a="1"/>
  <c r="P833" i="3" s="1"/>
  <c r="P834" i="3" a="1"/>
  <c r="P834" i="3" s="1"/>
  <c r="P835" i="3" a="1"/>
  <c r="P835" i="3" s="1"/>
  <c r="P836" i="3" a="1"/>
  <c r="P836" i="3" s="1"/>
  <c r="P837" i="3" a="1"/>
  <c r="P837" i="3" s="1"/>
  <c r="P838" i="3" a="1"/>
  <c r="P838" i="3" s="1"/>
  <c r="P839" i="3" a="1"/>
  <c r="P839" i="3" s="1"/>
  <c r="P840" i="3" a="1"/>
  <c r="P840" i="3" s="1"/>
  <c r="P841" i="3" a="1"/>
  <c r="P841" i="3" s="1"/>
  <c r="P842" i="3" a="1"/>
  <c r="P842" i="3" s="1"/>
  <c r="P843" i="3" a="1"/>
  <c r="P843" i="3" s="1"/>
  <c r="P844" i="3" a="1"/>
  <c r="P844" i="3" s="1"/>
  <c r="P845" i="3" a="1"/>
  <c r="P845" i="3" s="1"/>
  <c r="P846" i="3" a="1"/>
  <c r="P846" i="3" s="1"/>
  <c r="P847" i="3" a="1"/>
  <c r="P847" i="3" s="1"/>
  <c r="P848" i="3" a="1"/>
  <c r="P848" i="3" s="1"/>
  <c r="P849" i="3" a="1"/>
  <c r="P849" i="3" s="1"/>
  <c r="P850" i="3" a="1"/>
  <c r="P850" i="3" s="1"/>
  <c r="P851" i="3" a="1"/>
  <c r="P851" i="3" s="1"/>
  <c r="P852" i="3" a="1"/>
  <c r="P852" i="3" s="1"/>
  <c r="P853" i="3" a="1"/>
  <c r="P853" i="3" s="1"/>
  <c r="P854" i="3" a="1"/>
  <c r="P854" i="3" s="1"/>
  <c r="P855" i="3" a="1"/>
  <c r="P855" i="3" s="1"/>
  <c r="P856" i="3" a="1"/>
  <c r="P856" i="3" s="1"/>
  <c r="P857" i="3" a="1"/>
  <c r="P857" i="3" s="1"/>
  <c r="P858" i="3" a="1"/>
  <c r="P858" i="3" s="1"/>
  <c r="P859" i="3" a="1"/>
  <c r="P859" i="3" s="1"/>
  <c r="P860" i="3" a="1"/>
  <c r="P860" i="3" s="1"/>
  <c r="P861" i="3" a="1"/>
  <c r="P861" i="3" s="1"/>
  <c r="P862" i="3" a="1"/>
  <c r="P862" i="3" s="1"/>
  <c r="P863" i="3" a="1"/>
  <c r="P863" i="3" s="1"/>
  <c r="P864" i="3" a="1"/>
  <c r="P864" i="3" s="1"/>
  <c r="P865" i="3" a="1"/>
  <c r="P865" i="3" s="1"/>
  <c r="P866" i="3" a="1"/>
  <c r="P866" i="3" s="1"/>
  <c r="P867" i="3" a="1"/>
  <c r="P867" i="3" s="1"/>
  <c r="P868" i="3" a="1"/>
  <c r="P868" i="3" s="1"/>
  <c r="P869" i="3" a="1"/>
  <c r="P869" i="3" s="1"/>
  <c r="P870" i="3" a="1"/>
  <c r="P870" i="3" s="1"/>
  <c r="P871" i="3" a="1"/>
  <c r="P871" i="3" s="1"/>
  <c r="P872" i="3" a="1"/>
  <c r="P872" i="3" s="1"/>
  <c r="P873" i="3" a="1"/>
  <c r="P873" i="3" s="1"/>
  <c r="P874" i="3" a="1"/>
  <c r="P874" i="3" s="1"/>
  <c r="P875" i="3" a="1"/>
  <c r="P875" i="3" s="1"/>
  <c r="P876" i="3" a="1"/>
  <c r="P876" i="3" s="1"/>
  <c r="P877" i="3" a="1"/>
  <c r="P877" i="3" s="1"/>
  <c r="P878" i="3" a="1"/>
  <c r="P878" i="3" s="1"/>
  <c r="P879" i="3" a="1"/>
  <c r="P879" i="3" s="1"/>
  <c r="P880" i="3" a="1"/>
  <c r="P880" i="3" s="1"/>
  <c r="P881" i="3" a="1"/>
  <c r="P881" i="3" s="1"/>
  <c r="P882" i="3" a="1"/>
  <c r="P882" i="3" s="1"/>
  <c r="P883" i="3" a="1"/>
  <c r="P883" i="3" s="1"/>
  <c r="P884" i="3" a="1"/>
  <c r="P884" i="3" s="1"/>
  <c r="P885" i="3" a="1"/>
  <c r="P885" i="3" s="1"/>
  <c r="P886" i="3" a="1"/>
  <c r="P886" i="3" s="1"/>
  <c r="P887" i="3" a="1"/>
  <c r="P887" i="3" s="1"/>
  <c r="P888" i="3" a="1"/>
  <c r="P888" i="3" s="1"/>
  <c r="P889" i="3" a="1"/>
  <c r="P889" i="3" s="1"/>
  <c r="P890" i="3" a="1"/>
  <c r="P890" i="3" s="1"/>
  <c r="P891" i="3" a="1"/>
  <c r="P891" i="3" s="1"/>
  <c r="P892" i="3" a="1"/>
  <c r="P892" i="3" s="1"/>
  <c r="P893" i="3" a="1"/>
  <c r="P893" i="3" s="1"/>
  <c r="P894" i="3" a="1"/>
  <c r="P894" i="3" s="1"/>
  <c r="P895" i="3" a="1"/>
  <c r="P895" i="3" s="1"/>
  <c r="P896" i="3" a="1"/>
  <c r="P896" i="3" s="1"/>
  <c r="P897" i="3" a="1"/>
  <c r="P897" i="3" s="1"/>
  <c r="P898" i="3" a="1"/>
  <c r="P898" i="3" s="1"/>
  <c r="P899" i="3" a="1"/>
  <c r="P899" i="3" s="1"/>
  <c r="P900" i="3" a="1"/>
  <c r="P900" i="3" s="1"/>
  <c r="P901" i="3" a="1"/>
  <c r="P901" i="3" s="1"/>
  <c r="P902" i="3" a="1"/>
  <c r="P902" i="3" s="1"/>
  <c r="P903" i="3" a="1"/>
  <c r="P903" i="3" s="1"/>
  <c r="P904" i="3" a="1"/>
  <c r="P904" i="3" s="1"/>
  <c r="P905" i="3" a="1"/>
  <c r="P905" i="3" s="1"/>
  <c r="P906" i="3" a="1"/>
  <c r="P906" i="3" s="1"/>
  <c r="P907" i="3" a="1"/>
  <c r="P907" i="3" s="1"/>
  <c r="P908" i="3" a="1"/>
  <c r="P908" i="3" s="1"/>
  <c r="P909" i="3" a="1"/>
  <c r="P909" i="3" s="1"/>
  <c r="P910" i="3" a="1"/>
  <c r="P910" i="3" s="1"/>
  <c r="P911" i="3" a="1"/>
  <c r="P911" i="3" s="1"/>
  <c r="P912" i="3" a="1"/>
  <c r="P912" i="3" s="1"/>
  <c r="P913" i="3" a="1"/>
  <c r="P913" i="3" s="1"/>
  <c r="P914" i="3" a="1"/>
  <c r="P914" i="3" s="1"/>
  <c r="P915" i="3" a="1"/>
  <c r="P915" i="3" s="1"/>
  <c r="P916" i="3" a="1"/>
  <c r="P916" i="3" s="1"/>
  <c r="P917" i="3" a="1"/>
  <c r="P917" i="3" s="1"/>
  <c r="P918" i="3" a="1"/>
  <c r="P918" i="3" s="1"/>
  <c r="P919" i="3" a="1"/>
  <c r="P919" i="3" s="1"/>
  <c r="P920" i="3" a="1"/>
  <c r="P920" i="3" s="1"/>
  <c r="P921" i="3" a="1"/>
  <c r="P921" i="3" s="1"/>
  <c r="P922" i="3" a="1"/>
  <c r="P922" i="3" s="1"/>
  <c r="P923" i="3" a="1"/>
  <c r="P923" i="3" s="1"/>
  <c r="P924" i="3" a="1"/>
  <c r="P924" i="3" s="1"/>
  <c r="P925" i="3" a="1"/>
  <c r="P925" i="3" s="1"/>
  <c r="P926" i="3" a="1"/>
  <c r="P926" i="3" s="1"/>
  <c r="P927" i="3" a="1"/>
  <c r="P927" i="3" s="1"/>
  <c r="P928" i="3" a="1"/>
  <c r="P928" i="3" s="1"/>
  <c r="P929" i="3" a="1"/>
  <c r="P929" i="3" s="1"/>
  <c r="P930" i="3" a="1"/>
  <c r="P930" i="3" s="1"/>
  <c r="P931" i="3" a="1"/>
  <c r="P931" i="3" s="1"/>
  <c r="P932" i="3" a="1"/>
  <c r="P932" i="3" s="1"/>
  <c r="P933" i="3" a="1"/>
  <c r="P933" i="3" s="1"/>
  <c r="P934" i="3" a="1"/>
  <c r="P934" i="3" s="1"/>
  <c r="P935" i="3" a="1"/>
  <c r="P935" i="3" s="1"/>
  <c r="P936" i="3" a="1"/>
  <c r="P936" i="3" s="1"/>
  <c r="P937" i="3" a="1"/>
  <c r="P937" i="3" s="1"/>
  <c r="P938" i="3" a="1"/>
  <c r="P938" i="3" s="1"/>
  <c r="P939" i="3" a="1"/>
  <c r="P939" i="3" s="1"/>
  <c r="P940" i="3" a="1"/>
  <c r="P940" i="3" s="1"/>
  <c r="P941" i="3" a="1"/>
  <c r="P941" i="3" s="1"/>
  <c r="P942" i="3" a="1"/>
  <c r="P942" i="3" s="1"/>
  <c r="P943" i="3" a="1"/>
  <c r="P943" i="3" s="1"/>
  <c r="P944" i="3" a="1"/>
  <c r="P944" i="3" s="1"/>
  <c r="P945" i="3" a="1"/>
  <c r="P945" i="3" s="1"/>
  <c r="P946" i="3" a="1"/>
  <c r="P946" i="3" s="1"/>
  <c r="P947" i="3" a="1"/>
  <c r="P947" i="3" s="1"/>
  <c r="P948" i="3" a="1"/>
  <c r="P948" i="3" s="1"/>
  <c r="P949" i="3" a="1"/>
  <c r="P949" i="3" s="1"/>
  <c r="P950" i="3" a="1"/>
  <c r="P950" i="3" s="1"/>
  <c r="P951" i="3" a="1"/>
  <c r="P951" i="3" s="1"/>
  <c r="P952" i="3" a="1"/>
  <c r="P952" i="3" s="1"/>
  <c r="P953" i="3" a="1"/>
  <c r="P953" i="3" s="1"/>
  <c r="P954" i="3" a="1"/>
  <c r="P954" i="3" s="1"/>
  <c r="P955" i="3" a="1"/>
  <c r="P955" i="3" s="1"/>
  <c r="P956" i="3" a="1"/>
  <c r="P956" i="3" s="1"/>
  <c r="P957" i="3" a="1"/>
  <c r="P957" i="3" s="1"/>
  <c r="P958" i="3" a="1"/>
  <c r="P958" i="3" s="1"/>
  <c r="P959" i="3" a="1"/>
  <c r="P959" i="3" s="1"/>
  <c r="P960" i="3" a="1"/>
  <c r="P960" i="3" s="1"/>
  <c r="P961" i="3" a="1"/>
  <c r="P961" i="3" s="1"/>
  <c r="P962" i="3" a="1"/>
  <c r="P962" i="3" s="1"/>
  <c r="P963" i="3" a="1"/>
  <c r="P963" i="3" s="1"/>
  <c r="P964" i="3" a="1"/>
  <c r="P964" i="3" s="1"/>
  <c r="P965" i="3" a="1"/>
  <c r="P965" i="3" s="1"/>
  <c r="P966" i="3" a="1"/>
  <c r="P966" i="3" s="1"/>
  <c r="P967" i="3" a="1"/>
  <c r="P967" i="3" s="1"/>
  <c r="P968" i="3" a="1"/>
  <c r="P968" i="3" s="1"/>
  <c r="P969" i="3" a="1"/>
  <c r="P969" i="3" s="1"/>
  <c r="P970" i="3" a="1"/>
  <c r="P970" i="3" s="1"/>
  <c r="P971" i="3" a="1"/>
  <c r="P971" i="3" s="1"/>
  <c r="P972" i="3" a="1"/>
  <c r="P972" i="3" s="1"/>
  <c r="P973" i="3" a="1"/>
  <c r="P973" i="3" s="1"/>
  <c r="P974" i="3" a="1"/>
  <c r="P974" i="3" s="1"/>
  <c r="P975" i="3" a="1"/>
  <c r="P975" i="3" s="1"/>
  <c r="P976" i="3" a="1"/>
  <c r="P976" i="3" s="1"/>
  <c r="P977" i="3" a="1"/>
  <c r="P977" i="3" s="1"/>
  <c r="P978" i="3" a="1"/>
  <c r="P978" i="3" s="1"/>
  <c r="P979" i="3" a="1"/>
  <c r="P979" i="3" s="1"/>
  <c r="P980" i="3" a="1"/>
  <c r="P980" i="3" s="1"/>
  <c r="P981" i="3" a="1"/>
  <c r="P981" i="3" s="1"/>
  <c r="P982" i="3" a="1"/>
  <c r="P982" i="3" s="1"/>
  <c r="P983" i="3" a="1"/>
  <c r="P983" i="3" s="1"/>
  <c r="P984" i="3" a="1"/>
  <c r="P984" i="3" s="1"/>
  <c r="P985" i="3" a="1"/>
  <c r="P985" i="3" s="1"/>
  <c r="P986" i="3" a="1"/>
  <c r="P986" i="3" s="1"/>
  <c r="P987" i="3" a="1"/>
  <c r="P987" i="3" s="1"/>
  <c r="P988" i="3" a="1"/>
  <c r="P988" i="3" s="1"/>
  <c r="P989" i="3" a="1"/>
  <c r="P989" i="3" s="1"/>
  <c r="P990" i="3" a="1"/>
  <c r="P990" i="3" s="1"/>
  <c r="P991" i="3" a="1"/>
  <c r="P991" i="3" s="1"/>
  <c r="P992" i="3" a="1"/>
  <c r="P992" i="3" s="1"/>
  <c r="P993" i="3" a="1"/>
  <c r="P993" i="3" s="1"/>
  <c r="P994" i="3" a="1"/>
  <c r="P994" i="3" s="1"/>
  <c r="P995" i="3" a="1"/>
  <c r="P995" i="3" s="1"/>
  <c r="P996" i="3" a="1"/>
  <c r="P996" i="3" s="1"/>
  <c r="P997" i="3" a="1"/>
  <c r="P997" i="3" s="1"/>
  <c r="P998" i="3" a="1"/>
  <c r="P998" i="3" s="1"/>
  <c r="P999" i="3" a="1"/>
  <c r="P999" i="3" s="1"/>
  <c r="P1000" i="3" a="1"/>
  <c r="P1000" i="3" s="1"/>
  <c r="P1001" i="3" a="1"/>
  <c r="P1001" i="3" s="1"/>
  <c r="P2" i="3" a="1"/>
  <c r="P2" i="3" s="1"/>
  <c r="N2" i="3" a="1"/>
  <c r="N2" i="3" s="1"/>
  <c r="M2" i="3" a="1"/>
  <c r="M2" i="3" s="1"/>
  <c r="B2" i="3" a="1"/>
  <c r="B2" i="3" s="1"/>
  <c r="F17" i="3" s="1" a="1"/>
  <c r="F17" i="3" s="1"/>
  <c r="A2" i="3" a="1"/>
  <c r="A2" i="3" s="1"/>
  <c r="B26" i="1" a="1"/>
  <c r="B26" i="1" s="1"/>
  <c r="C26" i="1" a="1"/>
  <c r="C26" i="1" s="1"/>
  <c r="I10" i="4" l="1"/>
  <c r="I8" i="4"/>
  <c r="I7" i="4"/>
  <c r="I6" i="4"/>
  <c r="K6" i="4" s="1"/>
  <c r="I5" i="4"/>
  <c r="K5" i="4" s="1"/>
  <c r="I4" i="4"/>
  <c r="K4" i="4" s="1"/>
  <c r="D3" i="4"/>
  <c r="J3" i="4"/>
  <c r="J12" i="4"/>
  <c r="J11" i="4"/>
  <c r="L11" i="4" s="1"/>
  <c r="J10" i="4"/>
  <c r="L10" i="4" s="1"/>
  <c r="J9" i="4"/>
  <c r="L9" i="4" s="1"/>
  <c r="J8" i="4"/>
  <c r="L8" i="4" s="1"/>
  <c r="J7" i="4"/>
  <c r="L7" i="4" s="1"/>
  <c r="I3" i="4"/>
  <c r="J5" i="4"/>
  <c r="J4" i="4"/>
  <c r="I12" i="4"/>
  <c r="K12" i="4" s="1"/>
  <c r="I11" i="4"/>
  <c r="R2" i="3"/>
  <c r="Q2" i="3"/>
  <c r="F8" i="3" a="1"/>
  <c r="F8" i="3" s="1"/>
  <c r="C6" i="3"/>
  <c r="C5" i="3"/>
  <c r="F9" i="3" a="1"/>
  <c r="F9" i="3" s="1"/>
  <c r="C128" i="3"/>
  <c r="C108" i="3"/>
  <c r="C88" i="3"/>
  <c r="C68" i="3"/>
  <c r="C48" i="3"/>
  <c r="C28" i="3"/>
  <c r="C8" i="3"/>
  <c r="C127" i="3"/>
  <c r="C107" i="3"/>
  <c r="C87" i="3"/>
  <c r="C47" i="3"/>
  <c r="C7" i="3"/>
  <c r="C106" i="3"/>
  <c r="C4" i="3"/>
  <c r="C27" i="3"/>
  <c r="C66" i="3"/>
  <c r="C125" i="3"/>
  <c r="C65" i="3"/>
  <c r="C104" i="3"/>
  <c r="C24" i="3"/>
  <c r="C143" i="3"/>
  <c r="C123" i="3"/>
  <c r="C63" i="3"/>
  <c r="C43" i="3"/>
  <c r="C23" i="3"/>
  <c r="C3" i="3"/>
  <c r="C2" i="3"/>
  <c r="C86" i="3"/>
  <c r="C105" i="3"/>
  <c r="C25" i="3"/>
  <c r="C124" i="3"/>
  <c r="C64" i="3"/>
  <c r="C103" i="3"/>
  <c r="C142" i="3"/>
  <c r="C122" i="3"/>
  <c r="C102" i="3"/>
  <c r="C82" i="3"/>
  <c r="C62" i="3"/>
  <c r="C42" i="3"/>
  <c r="C22" i="3"/>
  <c r="C46" i="3"/>
  <c r="C67" i="3"/>
  <c r="C126" i="3"/>
  <c r="C26" i="3"/>
  <c r="C145" i="3"/>
  <c r="C85" i="3"/>
  <c r="C45" i="3"/>
  <c r="C144" i="3"/>
  <c r="C84" i="3"/>
  <c r="C44" i="3"/>
  <c r="C83" i="3"/>
  <c r="C141" i="3"/>
  <c r="C121" i="3"/>
  <c r="C101" i="3"/>
  <c r="C81" i="3"/>
  <c r="C61" i="3"/>
  <c r="C41" i="3"/>
  <c r="C21" i="3"/>
  <c r="C140" i="3"/>
  <c r="C120" i="3"/>
  <c r="C100" i="3"/>
  <c r="C80" i="3"/>
  <c r="C60" i="3"/>
  <c r="C40" i="3"/>
  <c r="C20" i="3"/>
  <c r="C58" i="3"/>
  <c r="C38" i="3"/>
  <c r="C18" i="3"/>
  <c r="C117" i="3"/>
  <c r="C97" i="3"/>
  <c r="C77" i="3"/>
  <c r="C57" i="3"/>
  <c r="C37" i="3"/>
  <c r="C17" i="3"/>
  <c r="C137" i="3"/>
  <c r="C139" i="3"/>
  <c r="C119" i="3"/>
  <c r="C99" i="3"/>
  <c r="C79" i="3"/>
  <c r="C59" i="3"/>
  <c r="C39" i="3"/>
  <c r="C19" i="3"/>
  <c r="C138" i="3"/>
  <c r="C118" i="3"/>
  <c r="C98" i="3"/>
  <c r="C78" i="3"/>
  <c r="C136" i="3"/>
  <c r="C116" i="3"/>
  <c r="C96" i="3"/>
  <c r="C76" i="3"/>
  <c r="C56" i="3"/>
  <c r="C36" i="3"/>
  <c r="C16" i="3"/>
  <c r="F2" i="3"/>
  <c r="C135" i="3"/>
  <c r="C115" i="3"/>
  <c r="C95" i="3"/>
  <c r="C75" i="3"/>
  <c r="C55" i="3"/>
  <c r="C35" i="3"/>
  <c r="C15" i="3"/>
  <c r="F3" i="3"/>
  <c r="C134" i="3"/>
  <c r="C114" i="3"/>
  <c r="C94" i="3"/>
  <c r="C74" i="3"/>
  <c r="C54" i="3"/>
  <c r="C34" i="3"/>
  <c r="C14" i="3"/>
  <c r="F4" i="3"/>
  <c r="F10" i="3" s="1"/>
  <c r="C133" i="3"/>
  <c r="C113" i="3"/>
  <c r="C93" i="3"/>
  <c r="C73" i="3"/>
  <c r="C53" i="3"/>
  <c r="C33" i="3"/>
  <c r="C13" i="3"/>
  <c r="F5" i="3"/>
  <c r="C132" i="3"/>
  <c r="C112" i="3"/>
  <c r="C92" i="3"/>
  <c r="C72" i="3"/>
  <c r="C52" i="3"/>
  <c r="C32" i="3"/>
  <c r="C12" i="3"/>
  <c r="F6" i="3" a="1"/>
  <c r="F6" i="3" s="1"/>
  <c r="C131" i="3"/>
  <c r="C111" i="3"/>
  <c r="C91" i="3"/>
  <c r="C71" i="3"/>
  <c r="C51" i="3"/>
  <c r="C31" i="3"/>
  <c r="C11" i="3"/>
  <c r="F7" i="3" a="1"/>
  <c r="F7" i="3" s="1"/>
  <c r="C130" i="3"/>
  <c r="C110" i="3"/>
  <c r="C90" i="3"/>
  <c r="C70" i="3"/>
  <c r="C50" i="3"/>
  <c r="C30" i="3"/>
  <c r="C10" i="3"/>
  <c r="C129" i="3"/>
  <c r="C109" i="3"/>
  <c r="C89" i="3"/>
  <c r="C69" i="3"/>
  <c r="C49" i="3"/>
  <c r="C29" i="3"/>
  <c r="C9" i="3"/>
  <c r="L5" i="4" l="1"/>
  <c r="J16" i="4"/>
  <c r="L3" i="4"/>
  <c r="L4" i="4"/>
  <c r="J15" i="4"/>
  <c r="K3" i="4"/>
  <c r="L12" i="4"/>
  <c r="K8" i="4"/>
  <c r="K7" i="4"/>
  <c r="K10" i="4"/>
  <c r="K9" i="4"/>
  <c r="K11" i="4"/>
  <c r="L6" i="4"/>
  <c r="F13" i="3"/>
  <c r="F14" i="3" s="1"/>
  <c r="F25" i="3" s="1"/>
  <c r="F26" i="3" s="1"/>
  <c r="F18" i="3"/>
  <c r="F16" i="3"/>
  <c r="F28" i="3"/>
  <c r="F29" i="3"/>
  <c r="F30" i="3" s="1"/>
  <c r="F32" i="3" s="1"/>
  <c r="J17" i="4" l="1"/>
  <c r="F15" i="3"/>
  <c r="F19" i="3"/>
  <c r="F23" i="3"/>
  <c r="F20" i="3"/>
  <c r="F3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77266-60E3-4849-BBEC-E49CE92832B1}"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63F92A06-2F20-41C6-8F82-EE150F5B09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96ED8E2-9914-4634-8841-8E324AD72B6A}" name="WorksheetConnection_Book1!Cleaned_Data" type="102" refreshedVersion="8" minRefreshableVersion="5">
    <extLst>
      <ext xmlns:x15="http://schemas.microsoft.com/office/spreadsheetml/2010/11/main" uri="{DE250136-89BD-433C-8126-D09CA5730AF9}">
        <x15:connection id="Cleaned_Data" autoDelete="1">
          <x15:rangePr sourceName="_xlcn.WorksheetConnection_Book1Cleaned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<sst xmlns="http://schemas.openxmlformats.org/spreadsheetml/2006/main" count="28923" uniqueCount="3236">
  <si>
    <t>Organization</t>
  </si>
  <si>
    <t>Country</t>
  </si>
  <si>
    <t>Latitude</t>
  </si>
  <si>
    <t>Longitude</t>
  </si>
  <si>
    <t>Industry</t>
  </si>
  <si>
    <t>Organization size</t>
  </si>
  <si>
    <t>Owner</t>
  </si>
  <si>
    <t>Lead acquisition date</t>
  </si>
  <si>
    <t>Product</t>
  </si>
  <si>
    <t>Status</t>
  </si>
  <si>
    <t>Status sequence</t>
  </si>
  <si>
    <t>Stage</t>
  </si>
  <si>
    <t>Stage sequence</t>
  </si>
  <si>
    <t>Deal Value, $</t>
  </si>
  <si>
    <t>Probability, %</t>
  </si>
  <si>
    <t>Expected close date</t>
  </si>
  <si>
    <t>Actual close date</t>
  </si>
  <si>
    <t>Weighted deal value</t>
  </si>
  <si>
    <t>Close variance days</t>
  </si>
  <si>
    <t>Is open opportunity</t>
  </si>
  <si>
    <t>Close status</t>
  </si>
  <si>
    <t>Is Opportunity</t>
  </si>
  <si>
    <t>Is Ever Customer</t>
  </si>
  <si>
    <t>Is Current Customer</t>
  </si>
  <si>
    <t>Is Churned</t>
  </si>
  <si>
    <t>Is Won</t>
  </si>
  <si>
    <t>Is Lost</t>
  </si>
  <si>
    <t>Is Closed Opportunity</t>
  </si>
  <si>
    <t>Probability Bucket</t>
  </si>
  <si>
    <t>Probability Bucket Sort</t>
  </si>
  <si>
    <t>Thoughtblab</t>
  </si>
  <si>
    <t>Netherlands</t>
  </si>
  <si>
    <t>Banking and Finance</t>
  </si>
  <si>
    <t>Small (11-200)</t>
  </si>
  <si>
    <t>John Smith</t>
  </si>
  <si>
    <t>SAAS</t>
  </si>
  <si>
    <t>Churned Customer</t>
  </si>
  <si>
    <t>Early</t>
  </si>
  <si>
    <t>81–100%</t>
  </si>
  <si>
    <t>Jaxnation</t>
  </si>
  <si>
    <t>Spain</t>
  </si>
  <si>
    <t>Energy &amp; Utilities</t>
  </si>
  <si>
    <t>Emily Johnson</t>
  </si>
  <si>
    <t>21–40%</t>
  </si>
  <si>
    <t>Mybuzz</t>
  </si>
  <si>
    <t>Italy</t>
  </si>
  <si>
    <t>Education &amp; Science</t>
  </si>
  <si>
    <t>Michael Brown</t>
  </si>
  <si>
    <t>00–20%</t>
  </si>
  <si>
    <t>Kare</t>
  </si>
  <si>
    <t>Germany</t>
  </si>
  <si>
    <t>Government Administration Healthcare</t>
  </si>
  <si>
    <t>41–60%</t>
  </si>
  <si>
    <t>Skaboo</t>
  </si>
  <si>
    <t>Flashset</t>
  </si>
  <si>
    <t>Transportation &amp; Logistics</t>
  </si>
  <si>
    <t>Laura Thompson</t>
  </si>
  <si>
    <t>Custom solution</t>
  </si>
  <si>
    <t>Yozio</t>
  </si>
  <si>
    <t>Belgium</t>
  </si>
  <si>
    <t>IT &amp; IT Services</t>
  </si>
  <si>
    <t>Late</t>
  </si>
  <si>
    <t>Tanoodle</t>
  </si>
  <si>
    <t>Switzerland</t>
  </si>
  <si>
    <t>Jessica Martinez</t>
  </si>
  <si>
    <t>61–80%</t>
  </si>
  <si>
    <t>Reilly, Wisozk and Stamm</t>
  </si>
  <si>
    <t>France</t>
  </si>
  <si>
    <t>Retail &amp; Distribution</t>
  </si>
  <si>
    <t>O'Conner-Sawayn</t>
  </si>
  <si>
    <t>Services</t>
  </si>
  <si>
    <t>Klocko-Sporer</t>
  </si>
  <si>
    <t>Agriculture &amp; Mining</t>
  </si>
  <si>
    <t>Borer Inc</t>
  </si>
  <si>
    <t>Jacobson, Crist and O'Kon</t>
  </si>
  <si>
    <t>Austria</t>
  </si>
  <si>
    <t>Kevin Anderson</t>
  </si>
  <si>
    <t>Hickle Inc</t>
  </si>
  <si>
    <t>Professional Services  &amp; Consulting</t>
  </si>
  <si>
    <t>Zulauf, Osinski and Lakin</t>
  </si>
  <si>
    <t>Portugal</t>
  </si>
  <si>
    <t>Cruickshank, Lubowitz and Marquardt</t>
  </si>
  <si>
    <t>Roberts-Glover</t>
  </si>
  <si>
    <t>Bauch Group</t>
  </si>
  <si>
    <t>Recreation &amp; Sports</t>
  </si>
  <si>
    <t>Sarah Davis</t>
  </si>
  <si>
    <t>Reynolds, Kunze and Christiansen</t>
  </si>
  <si>
    <t>David Wilson</t>
  </si>
  <si>
    <t>Skiles, Koepp and Walter</t>
  </si>
  <si>
    <t>Hermiston and Sons</t>
  </si>
  <si>
    <t>Roberts-Stracke</t>
  </si>
  <si>
    <t>Frami, Gerlach and Sporer</t>
  </si>
  <si>
    <t>Schumm-Block</t>
  </si>
  <si>
    <t>Beahan, Nitzsche and Williamson</t>
  </si>
  <si>
    <t>Bergstrom, Kling and Mayer</t>
  </si>
  <si>
    <t>Stroman, Ritchie and Toy</t>
  </si>
  <si>
    <t>Williamson, Smitham and Muller</t>
  </si>
  <si>
    <t>Kub-Brown</t>
  </si>
  <si>
    <t>Medhurst Group</t>
  </si>
  <si>
    <t>Murray-Lehner</t>
  </si>
  <si>
    <t>Construction &amp; Engineering</t>
  </si>
  <si>
    <t>McLaughlin, Effertz and Swift</t>
  </si>
  <si>
    <t>Shields LLC</t>
  </si>
  <si>
    <t>Telecommunications</t>
  </si>
  <si>
    <t>Koch Group</t>
  </si>
  <si>
    <t>Langosh Group</t>
  </si>
  <si>
    <t>Wiegand, Friesen and Ortiz</t>
  </si>
  <si>
    <t>Ward-Schinner</t>
  </si>
  <si>
    <t>Kub, Hintz and Simonis</t>
  </si>
  <si>
    <t>Greenfelder-Klocko</t>
  </si>
  <si>
    <t>Rice, Walker and Hermiston</t>
  </si>
  <si>
    <t>Frami, Brekke and Crooks</t>
  </si>
  <si>
    <t>Cassin, Windler and Friesen</t>
  </si>
  <si>
    <t>Greenfelder, O'Reilly and Dietrich</t>
  </si>
  <si>
    <t>Kris, Brekke and Gulgowski</t>
  </si>
  <si>
    <t>Adams and Sons</t>
  </si>
  <si>
    <t>Kunze, O'Reilly and Von</t>
  </si>
  <si>
    <t>Rempel and Sons</t>
  </si>
  <si>
    <t>Smitham-Sipes</t>
  </si>
  <si>
    <t>Krajcik-Tromp</t>
  </si>
  <si>
    <t>Manufacturing &amp; Production</t>
  </si>
  <si>
    <t>Gusikowski, Erdman and Ryan</t>
  </si>
  <si>
    <t>Renner, Bashirian and Lind</t>
  </si>
  <si>
    <t>Spencer, Jerde and Green</t>
  </si>
  <si>
    <t>Entertainment &amp; Media &amp; Hospitality</t>
  </si>
  <si>
    <t>Maggio-Reynolds</t>
  </si>
  <si>
    <t>Blognation</t>
  </si>
  <si>
    <t>Micro (1-10)</t>
  </si>
  <si>
    <t>Dablist</t>
  </si>
  <si>
    <t>Meedoo</t>
  </si>
  <si>
    <t>Runte Group</t>
  </si>
  <si>
    <t>VonRueden Inc</t>
  </si>
  <si>
    <t>Treutel-Willms</t>
  </si>
  <si>
    <t>Medhurst, Weber and Waters</t>
  </si>
  <si>
    <t>Hansen LLC</t>
  </si>
  <si>
    <t>Bechtelar-Heidenreich</t>
  </si>
  <si>
    <t>Rosenbaum, Breitenberg and Langworth</t>
  </si>
  <si>
    <t>Kunde Group</t>
  </si>
  <si>
    <t>Abernathy and Sons</t>
  </si>
  <si>
    <t>Erdman, Wilkinson and Stracke</t>
  </si>
  <si>
    <t>Bogisich, Denesik and Crona</t>
  </si>
  <si>
    <t>Davis-Schuppe</t>
  </si>
  <si>
    <t>Huel-Dooley</t>
  </si>
  <si>
    <t>Bergstrom LLC</t>
  </si>
  <si>
    <t>Considine, Collins and Hudson</t>
  </si>
  <si>
    <t>Kunde-Lindgren</t>
  </si>
  <si>
    <t>Crooks Group</t>
  </si>
  <si>
    <t>O'Conner Group</t>
  </si>
  <si>
    <t>Bogan-Goyette</t>
  </si>
  <si>
    <t>Hilll, Runolfsdottir and Barrows</t>
  </si>
  <si>
    <t>Lubowitz, McClure and Hettinger</t>
  </si>
  <si>
    <t>Herman LLC</t>
  </si>
  <si>
    <t>Bednar-Schuppe</t>
  </si>
  <si>
    <t>Reynolds-Olson</t>
  </si>
  <si>
    <t>Jacobi, Johnson and Harris</t>
  </si>
  <si>
    <t>Beatty Group</t>
  </si>
  <si>
    <t>Hettinger, Kuhic and Dooley</t>
  </si>
  <si>
    <t>O'Kon-Fay</t>
  </si>
  <si>
    <t>Leuschke LLC</t>
  </si>
  <si>
    <t>Dooley, Stracke and Wiegand</t>
  </si>
  <si>
    <t>Heathcote-Ryan</t>
  </si>
  <si>
    <t>Leuschke, Mohr and Rolfson</t>
  </si>
  <si>
    <t>Reinger and Sons</t>
  </si>
  <si>
    <t>Klocko Group</t>
  </si>
  <si>
    <t>Koch, Kerluke and Kuphal</t>
  </si>
  <si>
    <t>Wolf Inc</t>
  </si>
  <si>
    <t>Hoeger-Jakubowski</t>
  </si>
  <si>
    <t>Ziemann LLC</t>
  </si>
  <si>
    <t>Flashspan</t>
  </si>
  <si>
    <t>Medium (201-500)</t>
  </si>
  <si>
    <t>Wordpedia</t>
  </si>
  <si>
    <t>Quaxo</t>
  </si>
  <si>
    <t>Skivee</t>
  </si>
  <si>
    <t>BlogXS</t>
  </si>
  <si>
    <t>Buzzster</t>
  </si>
  <si>
    <t>Wyman-Goodwin</t>
  </si>
  <si>
    <t>Cruickshank-Weimann</t>
  </si>
  <si>
    <t>Schaden-Bode</t>
  </si>
  <si>
    <t>Walker LLC</t>
  </si>
  <si>
    <t>Tremblay, Lebsack and Gerhold</t>
  </si>
  <si>
    <t>O'Reilly-Ferry</t>
  </si>
  <si>
    <t>Bartoletti-Aufderhar</t>
  </si>
  <si>
    <t>Kiehn-Kshlerin</t>
  </si>
  <si>
    <t>Haley Group</t>
  </si>
  <si>
    <t>Hegmann, Larkin and Bednar</t>
  </si>
  <si>
    <t>Lynch, Kihn and Bartell</t>
  </si>
  <si>
    <t>Schinner, Bogisich and Batz</t>
  </si>
  <si>
    <t>Grimes and Sons</t>
  </si>
  <si>
    <t>VonRueden, Gerlach and Schiller</t>
  </si>
  <si>
    <t>Heller, Effertz and Tromp</t>
  </si>
  <si>
    <t>Emard-Lind</t>
  </si>
  <si>
    <t>O'Hara-Wyman</t>
  </si>
  <si>
    <t>Tillman-Greenholt</t>
  </si>
  <si>
    <t>Powlowski LLC</t>
  </si>
  <si>
    <t>O'Reilly-Stanton</t>
  </si>
  <si>
    <t>O'Reilly-Bruen</t>
  </si>
  <si>
    <t>Kirlin and Sons</t>
  </si>
  <si>
    <t>MacGyver LLC</t>
  </si>
  <si>
    <t>Lemke-Crooks</t>
  </si>
  <si>
    <t>Hirthe, Grady and Cummings</t>
  </si>
  <si>
    <t>Crooks-Wiza</t>
  </si>
  <si>
    <t>Ortiz, Bashirian and Pfannerstill</t>
  </si>
  <si>
    <t>Orn, Blanda and Oberbrunner</t>
  </si>
  <si>
    <t>Boyle Inc</t>
  </si>
  <si>
    <t>Rodriguez, Little and Jast</t>
  </si>
  <si>
    <t>Bosco LLC</t>
  </si>
  <si>
    <t>Bergnaum LLC</t>
  </si>
  <si>
    <t>Corkery, Block and Frami</t>
  </si>
  <si>
    <t>Auer, Bogisich and Kovacek</t>
  </si>
  <si>
    <t>Jones and Sons</t>
  </si>
  <si>
    <t>Wilderman, Bayer and Hickle</t>
  </si>
  <si>
    <t>Rutherford, Lueilwitz and Frami</t>
  </si>
  <si>
    <t>Lang LLC</t>
  </si>
  <si>
    <t>Auer Group</t>
  </si>
  <si>
    <t>Hilll, Jacobi and Cormier</t>
  </si>
  <si>
    <t>Reinger LLC</t>
  </si>
  <si>
    <t>Heaney, Hickle and Marquardt</t>
  </si>
  <si>
    <t>Hudson-Morar</t>
  </si>
  <si>
    <t>Heller-Hartmann</t>
  </si>
  <si>
    <t>Torphy-Pouros</t>
  </si>
  <si>
    <t>Zulauf-Gutkowski</t>
  </si>
  <si>
    <t>Kunde, O'Keefe and Skiles</t>
  </si>
  <si>
    <t>Raynor Group</t>
  </si>
  <si>
    <t>Konopelski Group</t>
  </si>
  <si>
    <t>Johnson, Sporer and Kertzmann</t>
  </si>
  <si>
    <t>Predovic, Ryan and Wisoky</t>
  </si>
  <si>
    <t>Bernhard-Padberg</t>
  </si>
  <si>
    <t>Kemmer, Crona and Dietrich</t>
  </si>
  <si>
    <t>Bruen and Sons</t>
  </si>
  <si>
    <t>Hickle, Rutherford and Ritchie</t>
  </si>
  <si>
    <t>Hegmann, Jones and Schiller</t>
  </si>
  <si>
    <t>Heidenreich, Bergnaum and Gleason</t>
  </si>
  <si>
    <t>Senger-Deckow</t>
  </si>
  <si>
    <t>Krajcik, Hagenes and Cronin</t>
  </si>
  <si>
    <t>Parisian, Kub and Wilderman</t>
  </si>
  <si>
    <t>Funk-Herman</t>
  </si>
  <si>
    <t>Mraz Group</t>
  </si>
  <si>
    <t>Oberbrunner-Moore</t>
  </si>
  <si>
    <t>McLaughlin-Schmidt</t>
  </si>
  <si>
    <t>Hane, Berge and Gleason</t>
  </si>
  <si>
    <t>Mynte</t>
  </si>
  <si>
    <t>Large (501-1000)</t>
  </si>
  <si>
    <t>Borer, Cremin and Rolfson</t>
  </si>
  <si>
    <t>Hyatt and Sons</t>
  </si>
  <si>
    <t>Hamill-Purdy</t>
  </si>
  <si>
    <t>Wiegand LLC</t>
  </si>
  <si>
    <t>Bogan-Goldner</t>
  </si>
  <si>
    <t>Gabtune</t>
  </si>
  <si>
    <t>Enterprise (1001+)</t>
  </si>
  <si>
    <t>Vandervort, Mosciski and White</t>
  </si>
  <si>
    <t>Labadie-Rath</t>
  </si>
  <si>
    <t>Berge LLC</t>
  </si>
  <si>
    <t>Cole, McKenzie and Lakin</t>
  </si>
  <si>
    <t>Quigley-Monahan</t>
  </si>
  <si>
    <t>Rhycero</t>
  </si>
  <si>
    <t>Customer</t>
  </si>
  <si>
    <t>Quimba</t>
  </si>
  <si>
    <t>Edgeblab</t>
  </si>
  <si>
    <t>Twitternation</t>
  </si>
  <si>
    <t>Hoeger, Flatley and Anderson</t>
  </si>
  <si>
    <t>Hermiston, Ziemann and Howell</t>
  </si>
  <si>
    <t>Monahan, Ondricka and Nienow</t>
  </si>
  <si>
    <t>Kovacek, Hermiston and McCullough</t>
  </si>
  <si>
    <t>Macejkovic LLC</t>
  </si>
  <si>
    <t>Keeling-Sauer</t>
  </si>
  <si>
    <t>Berge Group</t>
  </si>
  <si>
    <t>Jenkins-Turcotte</t>
  </si>
  <si>
    <t>Kutch LLC</t>
  </si>
  <si>
    <t>Durgan-Little</t>
  </si>
  <si>
    <t>Hilpert-Wyman</t>
  </si>
  <si>
    <t>Stiedemann-Roob</t>
  </si>
  <si>
    <t>Reichel, Runolfsdottir and Stoltenberg</t>
  </si>
  <si>
    <t>Terry, Jenkins and Baumbach</t>
  </si>
  <si>
    <t>Runolfsdottir-O'Conner</t>
  </si>
  <si>
    <t>Kutch Group</t>
  </si>
  <si>
    <t>Corwin, Abbott and Robel</t>
  </si>
  <si>
    <t>Ward, Kuhic and Torp</t>
  </si>
  <si>
    <t>Beier-Lang</t>
  </si>
  <si>
    <t>Auer, Hackett and Bruen</t>
  </si>
  <si>
    <t>Buckridge, Brekke and Daniel</t>
  </si>
  <si>
    <t>Fay Inc</t>
  </si>
  <si>
    <t>Braun, Goldner and Durgan</t>
  </si>
  <si>
    <t>Gibson-Hettinger</t>
  </si>
  <si>
    <t>Gutmann, Kunze and Schaden</t>
  </si>
  <si>
    <t>Schamberger-Dicki</t>
  </si>
  <si>
    <t>Harvey Inc</t>
  </si>
  <si>
    <t>Bins, Lakin and Daugherty</t>
  </si>
  <si>
    <t>Reynolds, Bogisich and Block</t>
  </si>
  <si>
    <t>Auer, Schmeler and Morissette</t>
  </si>
  <si>
    <t>Hegmann Group</t>
  </si>
  <si>
    <t>Will-Stamm</t>
  </si>
  <si>
    <t>Goldner-Weimann</t>
  </si>
  <si>
    <t>Hodkiewicz-Howe</t>
  </si>
  <si>
    <t>Keeling Inc</t>
  </si>
  <si>
    <t>Harris Inc</t>
  </si>
  <si>
    <t>Roberts and Sons</t>
  </si>
  <si>
    <t>Hauck-Beahan</t>
  </si>
  <si>
    <t>Ryan, Toy and O'Reilly</t>
  </si>
  <si>
    <t>Orn Inc</t>
  </si>
  <si>
    <t>Kuhlman Inc</t>
  </si>
  <si>
    <t>Von, Becker and Fisher</t>
  </si>
  <si>
    <t>Mertz, Casper and Klein</t>
  </si>
  <si>
    <t>Botsford, King and Steuber</t>
  </si>
  <si>
    <t>Funk-Hane</t>
  </si>
  <si>
    <t>Hartmann-Pollich</t>
  </si>
  <si>
    <t>Frami-Gusikowski</t>
  </si>
  <si>
    <t>Lueilwitz Inc</t>
  </si>
  <si>
    <t>Kreiger-Rice</t>
  </si>
  <si>
    <t>Blick Inc</t>
  </si>
  <si>
    <t>Bauch-Morar</t>
  </si>
  <si>
    <t>Auer, Deckow and Torp</t>
  </si>
  <si>
    <t>Kuvalis-Strosin</t>
  </si>
  <si>
    <t>Hintz-Fadel</t>
  </si>
  <si>
    <t>Kiehn-Bernier</t>
  </si>
  <si>
    <t>Zooxo</t>
  </si>
  <si>
    <t>Jetpulse</t>
  </si>
  <si>
    <t>InnoZ</t>
  </si>
  <si>
    <t>Chatterpoint</t>
  </si>
  <si>
    <t>Trunyx</t>
  </si>
  <si>
    <t>Luettgen, Franecki and Roberts</t>
  </si>
  <si>
    <t>Kilback, Cremin and Bergnaum</t>
  </si>
  <si>
    <t>Toy-O'Hara</t>
  </si>
  <si>
    <t>Lubowitz, Herman and Fisher</t>
  </si>
  <si>
    <t>Schulist, Bailey and Dickens</t>
  </si>
  <si>
    <t>Jakubowski-Purdy</t>
  </si>
  <si>
    <t>Hackett LLC</t>
  </si>
  <si>
    <t>Gottlieb Group</t>
  </si>
  <si>
    <t>Hermiston-Hyatt</t>
  </si>
  <si>
    <t>Goldner LLC</t>
  </si>
  <si>
    <t>Deckow, Dicki and Pagac</t>
  </si>
  <si>
    <t>Kuphal-Wuckert</t>
  </si>
  <si>
    <t>Yundt-McLaughlin</t>
  </si>
  <si>
    <t>D'Amore, Auer and Wilkinson</t>
  </si>
  <si>
    <t>Fahey-Kulas</t>
  </si>
  <si>
    <t>Osinski, Langworth and Auer</t>
  </si>
  <si>
    <t>Hane, Hettinger and Denesik</t>
  </si>
  <si>
    <t>Rohan Inc</t>
  </si>
  <si>
    <t>Koelpin, Bahringer and Beatty</t>
  </si>
  <si>
    <t>Flatley-Metz</t>
  </si>
  <si>
    <t>Reilly-Dicki</t>
  </si>
  <si>
    <t>Pagac, Marvin and Wilkinson</t>
  </si>
  <si>
    <t>Stanton-Adams</t>
  </si>
  <si>
    <t>Ward, Rau and Ledner</t>
  </si>
  <si>
    <t>Thiel-Ullrich</t>
  </si>
  <si>
    <t>Johnson-Macejkovic</t>
  </si>
  <si>
    <t>Koch-Lakin</t>
  </si>
  <si>
    <t>Bauch-Fritsch</t>
  </si>
  <si>
    <t>Kihn, Swaniawski and Lebsack</t>
  </si>
  <si>
    <t>Barrows LLC</t>
  </si>
  <si>
    <t>Langworth, Lemke and Carroll</t>
  </si>
  <si>
    <t>Kilback, Johns and Dicki</t>
  </si>
  <si>
    <t>Labadie, Sawayn and Ruecker</t>
  </si>
  <si>
    <t>Kazio</t>
  </si>
  <si>
    <t>Jayo</t>
  </si>
  <si>
    <t>Feedspan</t>
  </si>
  <si>
    <t>Browsecat</t>
  </si>
  <si>
    <t>Layo</t>
  </si>
  <si>
    <t>Photospace</t>
  </si>
  <si>
    <t>Zoovu</t>
  </si>
  <si>
    <t>Topicblab</t>
  </si>
  <si>
    <t>Kwinu</t>
  </si>
  <si>
    <t>Block Group</t>
  </si>
  <si>
    <t>Cummings-Johnson</t>
  </si>
  <si>
    <t>Bosco, Greenholt and Langworth</t>
  </si>
  <si>
    <t>Lind-Bogisich</t>
  </si>
  <si>
    <t>Luettgen, Kozey and Dach</t>
  </si>
  <si>
    <t>Mante LLC</t>
  </si>
  <si>
    <t>Considine LLC</t>
  </si>
  <si>
    <t>Steuber Group</t>
  </si>
  <si>
    <t>Goyette-Reynolds</t>
  </si>
  <si>
    <t>Lowe and Sons</t>
  </si>
  <si>
    <t>Williamson and Sons</t>
  </si>
  <si>
    <t>Waelchi LLC</t>
  </si>
  <si>
    <t>Ebert, Hegmann and Thiel</t>
  </si>
  <si>
    <t>Wolf, Vandervort and Von</t>
  </si>
  <si>
    <t>Mohr-Gleichner</t>
  </si>
  <si>
    <t>Yost, Terry and Veum</t>
  </si>
  <si>
    <t>Hartmann and Sons</t>
  </si>
  <si>
    <t>Cronin-Walker</t>
  </si>
  <si>
    <t>Bayer-Okuneva</t>
  </si>
  <si>
    <t>Bernhard Inc</t>
  </si>
  <si>
    <t>O'Keefe, Witting and Emard</t>
  </si>
  <si>
    <t>Windler, Bogan and Osinski</t>
  </si>
  <si>
    <t>Champlin, Brown and Miller</t>
  </si>
  <si>
    <t>Kerluke LLC</t>
  </si>
  <si>
    <t>Turner-Tillman</t>
  </si>
  <si>
    <t>Kunde, Kris and Wunsch</t>
  </si>
  <si>
    <t>Hegmann and Sons</t>
  </si>
  <si>
    <t>Strosin LLC</t>
  </si>
  <si>
    <t>Heathcote, Ernser and Smitham</t>
  </si>
  <si>
    <t>Konopelski Inc</t>
  </si>
  <si>
    <t>Kerluke-Kihn</t>
  </si>
  <si>
    <t>Barton and Sons</t>
  </si>
  <si>
    <t>Nader-Rath</t>
  </si>
  <si>
    <t>Hauck-Brekke</t>
  </si>
  <si>
    <t>Kunze-Upton</t>
  </si>
  <si>
    <t>Dare and Sons</t>
  </si>
  <si>
    <t>Welch-Stehr</t>
  </si>
  <si>
    <t>King-Wiza</t>
  </si>
  <si>
    <t>Maggio, Feeney and Koss</t>
  </si>
  <si>
    <t>Upton, Wilderman and Becker</t>
  </si>
  <si>
    <t>Larkin and Sons</t>
  </si>
  <si>
    <t>Johns LLC</t>
  </si>
  <si>
    <t>Hand-Senger</t>
  </si>
  <si>
    <t>Terry, Reinger and Graham</t>
  </si>
  <si>
    <t>Schaefer-Roob</t>
  </si>
  <si>
    <t>Deckow, Jacobs and Koelpin</t>
  </si>
  <si>
    <t>Metz, Kovacek and O'Reilly</t>
  </si>
  <si>
    <t>Brown, Hilll and Kling</t>
  </si>
  <si>
    <t>Bednar, Casper and Spinka</t>
  </si>
  <si>
    <t>Schmeler and Sons</t>
  </si>
  <si>
    <t>Stark, Friesen and Legros</t>
  </si>
  <si>
    <t>Jakubowski, Corwin and Larson</t>
  </si>
  <si>
    <t>Walter-Hagenes</t>
  </si>
  <si>
    <t>Zemlak, Roberts and Dach</t>
  </si>
  <si>
    <t>Wunsch-Gusikowski</t>
  </si>
  <si>
    <t>Rempel, Weber and Keebler</t>
  </si>
  <si>
    <t>Douglas Group</t>
  </si>
  <si>
    <t>Johnson-Schoen</t>
  </si>
  <si>
    <t>Hickle, Nader and Baumbach</t>
  </si>
  <si>
    <t>Romaguera LLC</t>
  </si>
  <si>
    <t>Murray LLC</t>
  </si>
  <si>
    <t>Champlin-Stokes</t>
  </si>
  <si>
    <t>Jaskolski, Hane and Cummerata</t>
  </si>
  <si>
    <t>Jacobs LLC</t>
  </si>
  <si>
    <t>Nitzsche-Cartwright</t>
  </si>
  <si>
    <t>Kanoodle</t>
  </si>
  <si>
    <t>Disqualified</t>
  </si>
  <si>
    <t>Not Closed</t>
  </si>
  <si>
    <t>Youbridge</t>
  </si>
  <si>
    <t>Jabbercube</t>
  </si>
  <si>
    <t>Dabfeed</t>
  </si>
  <si>
    <t>Skiba</t>
  </si>
  <si>
    <t>Voonyx</t>
  </si>
  <si>
    <t>Harber and Sons</t>
  </si>
  <si>
    <t>Gorczany-Hayes</t>
  </si>
  <si>
    <t>Ritchie Inc</t>
  </si>
  <si>
    <t>Strosin-Romaguera</t>
  </si>
  <si>
    <t>Wyman-Homenick</t>
  </si>
  <si>
    <t>Koelpin, Gulgowski and Boyle</t>
  </si>
  <si>
    <t>Daniel, Kshlerin and VonRueden</t>
  </si>
  <si>
    <t>Macejkovic Group</t>
  </si>
  <si>
    <t>Volkman and Sons</t>
  </si>
  <si>
    <t>Russel Group</t>
  </si>
  <si>
    <t>Romaguera, Fadel and Jast</t>
  </si>
  <si>
    <t>Kris, Bode and Fisher</t>
  </si>
  <si>
    <t>Sawayn, Hansen and Marquardt</t>
  </si>
  <si>
    <t>Kutch, Batz and McGlynn</t>
  </si>
  <si>
    <t>Mohr-Bogisich</t>
  </si>
  <si>
    <t>Christiansen Inc</t>
  </si>
  <si>
    <t>Adams-Koch</t>
  </si>
  <si>
    <t>Ebert-Howe</t>
  </si>
  <si>
    <t>Collins Group</t>
  </si>
  <si>
    <t>Russel, Beahan and Hoppe</t>
  </si>
  <si>
    <t>Jast, Upton and Bosco</t>
  </si>
  <si>
    <t>Schimmel-Doyle</t>
  </si>
  <si>
    <t>Schneider-Lesch</t>
  </si>
  <si>
    <t>Harris-Boyle</t>
  </si>
  <si>
    <t>Wehner, Botsford and Brown</t>
  </si>
  <si>
    <t>Wilkinson-Jast</t>
  </si>
  <si>
    <t>Littel-Cummerata</t>
  </si>
  <si>
    <t>Weber, Morissette and Douglas</t>
  </si>
  <si>
    <t>Ondricka, Will and Goldner</t>
  </si>
  <si>
    <t>Tromp-Walter</t>
  </si>
  <si>
    <t>Schumm-Dickens</t>
  </si>
  <si>
    <t>Hessel-Grant</t>
  </si>
  <si>
    <t>Mayer, Cruickshank and Spencer</t>
  </si>
  <si>
    <t>O'Reilly, Hane and Toy</t>
  </si>
  <si>
    <t>Upton, Pacocha and Keeling</t>
  </si>
  <si>
    <t>Leffler, Daniel and Runolfsdottir</t>
  </si>
  <si>
    <t>Nienow Inc</t>
  </si>
  <si>
    <t>Ernser-Franecki</t>
  </si>
  <si>
    <t>Stroman Inc</t>
  </si>
  <si>
    <t>Cartwright, Medhurst and Harris</t>
  </si>
  <si>
    <t>Torp and Sons</t>
  </si>
  <si>
    <t>Russel, Upton and Kuhn</t>
  </si>
  <si>
    <t>Huels, Gottlieb and Hoppe</t>
  </si>
  <si>
    <t>Podcat</t>
  </si>
  <si>
    <t>Bubblemix</t>
  </si>
  <si>
    <t>Aibox</t>
  </si>
  <si>
    <t>Topdrive</t>
  </si>
  <si>
    <t>Shuffledrive</t>
  </si>
  <si>
    <t>Abatz</t>
  </si>
  <si>
    <t>Demivee</t>
  </si>
  <si>
    <t>Oyoloo</t>
  </si>
  <si>
    <t>Reichel, Hamill and Hand</t>
  </si>
  <si>
    <t>Johns-Blanda</t>
  </si>
  <si>
    <t>Carroll-Collier</t>
  </si>
  <si>
    <t>McKenzie and Sons</t>
  </si>
  <si>
    <t>Abbott-Schumm</t>
  </si>
  <si>
    <t>Watsica LLC</t>
  </si>
  <si>
    <t>Bradtke, Kuhic and Wiza</t>
  </si>
  <si>
    <t>Kilback LLC</t>
  </si>
  <si>
    <t>Treutel, Tillman and Wuckert</t>
  </si>
  <si>
    <t>Erdman, Ward and Aufderhar</t>
  </si>
  <si>
    <t>Smith LLC</t>
  </si>
  <si>
    <t>O'Kon-Watsica</t>
  </si>
  <si>
    <t>Beer-Carter</t>
  </si>
  <si>
    <t>Hilll Inc</t>
  </si>
  <si>
    <t>Maggio LLC</t>
  </si>
  <si>
    <t>Connelly-Thompson</t>
  </si>
  <si>
    <t>Lind, Mueller and O'Conner</t>
  </si>
  <si>
    <t>Torphy and Sons</t>
  </si>
  <si>
    <t>Williamson-Nicolas</t>
  </si>
  <si>
    <t>Howe and Sons</t>
  </si>
  <si>
    <t>Wisoky and Sons</t>
  </si>
  <si>
    <t>Johnston, Ankunding and Raynor</t>
  </si>
  <si>
    <t>Daniel-Hackett</t>
  </si>
  <si>
    <t>Wilkinson-Wolff</t>
  </si>
  <si>
    <t>Cummerata, Tillman and Konopelski</t>
  </si>
  <si>
    <t>Pfeffer, Terry and Kiehn</t>
  </si>
  <si>
    <t>Cremin Inc</t>
  </si>
  <si>
    <t>Hauck, Hermiston and Hodkiewicz</t>
  </si>
  <si>
    <t>Wyman Group</t>
  </si>
  <si>
    <t>Marvin, Maggio and Herman</t>
  </si>
  <si>
    <t>Aufderhar-Daugherty</t>
  </si>
  <si>
    <t>Brown-Erdman</t>
  </si>
  <si>
    <t>Kub and Sons</t>
  </si>
  <si>
    <t>Towne, Jacobs and Runte</t>
  </si>
  <si>
    <t>Jatri</t>
  </si>
  <si>
    <t>Yodo</t>
  </si>
  <si>
    <t>Skalith</t>
  </si>
  <si>
    <t>Vinder</t>
  </si>
  <si>
    <t>Photojam</t>
  </si>
  <si>
    <t>Voonix</t>
  </si>
  <si>
    <t>Dynabox</t>
  </si>
  <si>
    <t>Riffpath</t>
  </si>
  <si>
    <t>Tambee</t>
  </si>
  <si>
    <t>Feedmix</t>
  </si>
  <si>
    <t>Babbleset</t>
  </si>
  <si>
    <t>Flashdog</t>
  </si>
  <si>
    <t>Myworks</t>
  </si>
  <si>
    <t>Feedfire</t>
  </si>
  <si>
    <t>Cogilith</t>
  </si>
  <si>
    <t>Vinte</t>
  </si>
  <si>
    <t>Flashpoint</t>
  </si>
  <si>
    <t>Meembee</t>
  </si>
  <si>
    <t>Brightdog</t>
  </si>
  <si>
    <t>Edgepulse</t>
  </si>
  <si>
    <t>Wunsch Inc</t>
  </si>
  <si>
    <t>Wisoky-Schneider</t>
  </si>
  <si>
    <t>Gutmann-Williamson</t>
  </si>
  <si>
    <t>Breitenberg Inc</t>
  </si>
  <si>
    <t>Koelpin and Sons</t>
  </si>
  <si>
    <t>Bernhard, Lindgren and Harvey</t>
  </si>
  <si>
    <t>Stoltenberg-Weimann</t>
  </si>
  <si>
    <t>Wilderman-Romaguera</t>
  </si>
  <si>
    <t>Luettgen-Gorczany</t>
  </si>
  <si>
    <t>Gleason Group</t>
  </si>
  <si>
    <t>Yost-Stiedemann</t>
  </si>
  <si>
    <t>Pagac LLC</t>
  </si>
  <si>
    <t>Turcotte-Abshire</t>
  </si>
  <si>
    <t>Goodwin-Bernier</t>
  </si>
  <si>
    <t>Shields and Sons</t>
  </si>
  <si>
    <t>Gulgowski Group</t>
  </si>
  <si>
    <t>Paucek-Hodkiewicz</t>
  </si>
  <si>
    <t>Kreiger Inc</t>
  </si>
  <si>
    <t>Schinner Group</t>
  </si>
  <si>
    <t>Haag Inc</t>
  </si>
  <si>
    <t>Ratke, Runolfsson and Pollich</t>
  </si>
  <si>
    <t>Hodkiewicz, Stanton and Howell</t>
  </si>
  <si>
    <t>Koepp, Walsh and Kovacek</t>
  </si>
  <si>
    <t>McLaughlin-Baumbach</t>
  </si>
  <si>
    <t>Koepp, Kihn and Yost</t>
  </si>
  <si>
    <t>Aufderhar-Donnelly</t>
  </si>
  <si>
    <t>Cassin LLC</t>
  </si>
  <si>
    <t>Hoppe-Price</t>
  </si>
  <si>
    <t>Stracke-West</t>
  </si>
  <si>
    <t>Hessel-Miller</t>
  </si>
  <si>
    <t>Murazik-Towne</t>
  </si>
  <si>
    <t>Prohaska, Hahn and Klocko</t>
  </si>
  <si>
    <t>Schaefer, Feest and Watsica</t>
  </si>
  <si>
    <t>Lind and Sons</t>
  </si>
  <si>
    <t>Swaniawski-Quigley</t>
  </si>
  <si>
    <t>Effertz-Pfannerstill</t>
  </si>
  <si>
    <t>Becker LLC</t>
  </si>
  <si>
    <t>Thompson-Schaefer</t>
  </si>
  <si>
    <t>Jones LLC</t>
  </si>
  <si>
    <t>Spencer-Beahan</t>
  </si>
  <si>
    <t>Hessel-Conn</t>
  </si>
  <si>
    <t>Skiles, Sawayn and Bradtke</t>
  </si>
  <si>
    <t>Okuneva, Dooley and Schaden</t>
  </si>
  <si>
    <t>Kub, Aufderhar and Ward</t>
  </si>
  <si>
    <t>Orn-Kassulke</t>
  </si>
  <si>
    <t>Mills, Ortiz and McGlynn</t>
  </si>
  <si>
    <t>Gleason-Price</t>
  </si>
  <si>
    <t>Schaden and Sons</t>
  </si>
  <si>
    <t>Von and Sons</t>
  </si>
  <si>
    <t>Bartell-Kirlin</t>
  </si>
  <si>
    <t>Gutkowski-Baumbach</t>
  </si>
  <si>
    <t>Osinski, Wisoky and Schimmel</t>
  </si>
  <si>
    <t>Schneider-Schuppe</t>
  </si>
  <si>
    <t>Crist, Okuneva and Veum</t>
  </si>
  <si>
    <t>Rosenbaum-Upton</t>
  </si>
  <si>
    <t>Wolf Group</t>
  </si>
  <si>
    <t>Nolan, D'Amore and Wyman</t>
  </si>
  <si>
    <t>Kunde, Reinger and Jerde</t>
  </si>
  <si>
    <t>Edgeclub</t>
  </si>
  <si>
    <t>Schmidt-Beier</t>
  </si>
  <si>
    <t>Smitham and Sons</t>
  </si>
  <si>
    <t>Spencer, Langworth and Hackett</t>
  </si>
  <si>
    <t>Lebsack LLC</t>
  </si>
  <si>
    <t>Muller Inc</t>
  </si>
  <si>
    <t>Oberbrunner-Metz</t>
  </si>
  <si>
    <t>Schamberger-Rutherford</t>
  </si>
  <si>
    <t>Trilia</t>
  </si>
  <si>
    <t>New</t>
  </si>
  <si>
    <t>Yotz</t>
  </si>
  <si>
    <t>Teklist</t>
  </si>
  <si>
    <t>Tagopia</t>
  </si>
  <si>
    <t>Skyvu</t>
  </si>
  <si>
    <t>Divanoodle</t>
  </si>
  <si>
    <t>Meeveo</t>
  </si>
  <si>
    <t>Avamm</t>
  </si>
  <si>
    <t>Edgetag</t>
  </si>
  <si>
    <t>Photolist</t>
  </si>
  <si>
    <t>Tavu</t>
  </si>
  <si>
    <t>Jetwire</t>
  </si>
  <si>
    <t>Ntag</t>
  </si>
  <si>
    <t>Twinte</t>
  </si>
  <si>
    <t>Livepath</t>
  </si>
  <si>
    <t>Meetz</t>
  </si>
  <si>
    <t>Gigaclub</t>
  </si>
  <si>
    <t>Yadel</t>
  </si>
  <si>
    <t>Eabox</t>
  </si>
  <si>
    <t>Dabjam</t>
  </si>
  <si>
    <t>Blogpad</t>
  </si>
  <si>
    <t>Topiczoom</t>
  </si>
  <si>
    <t>Rhyloo</t>
  </si>
  <si>
    <t>Mydo</t>
  </si>
  <si>
    <t>Thoughtstorm</t>
  </si>
  <si>
    <t>Topicware</t>
  </si>
  <si>
    <t>Tekfly</t>
  </si>
  <si>
    <t>Wikivu</t>
  </si>
  <si>
    <t>Schroeder, Reichert and Hettinger</t>
  </si>
  <si>
    <t>Gorczany, Kuphal and Mayert</t>
  </si>
  <si>
    <t>Dietrich, Boehm and Corkery</t>
  </si>
  <si>
    <t>Murphy, Schuster and Kub</t>
  </si>
  <si>
    <t>Pouros-Schneider</t>
  </si>
  <si>
    <t>Crist, Price and Johns</t>
  </si>
  <si>
    <t>Littel LLC</t>
  </si>
  <si>
    <t>Wisozk-Thompson</t>
  </si>
  <si>
    <t>D'Amore Group</t>
  </si>
  <si>
    <t>Mitchell Group</t>
  </si>
  <si>
    <t>Lowe-Grimes</t>
  </si>
  <si>
    <t>O'Reilly, Harvey and Cassin</t>
  </si>
  <si>
    <t>Hilll, Reynolds and Stamm</t>
  </si>
  <si>
    <t>Schinner, Turcotte and Borer</t>
  </si>
  <si>
    <t>Bahringer Inc</t>
  </si>
  <si>
    <t>Green-Kunze</t>
  </si>
  <si>
    <t>Huels, Cruickshank and Hayes</t>
  </si>
  <si>
    <t>Reynolds-Wiza</t>
  </si>
  <si>
    <t>McGlynn Group</t>
  </si>
  <si>
    <t>Gorczany-Legros</t>
  </si>
  <si>
    <t>Gulgowski, Kub and Miller</t>
  </si>
  <si>
    <t>Metz, Kub and Fahey</t>
  </si>
  <si>
    <t>Abshire LLC</t>
  </si>
  <si>
    <t>Lockman-Littel</t>
  </si>
  <si>
    <t>Bradtke Inc</t>
  </si>
  <si>
    <t>Cartwright-Orn</t>
  </si>
  <si>
    <t>Littel-Hilpert</t>
  </si>
  <si>
    <t>Franecki LLC</t>
  </si>
  <si>
    <t>Mayert-Renner</t>
  </si>
  <si>
    <t>Emmerich-Padberg</t>
  </si>
  <si>
    <t>Grimes-Marvin</t>
  </si>
  <si>
    <t>Maggio, Wilderman and Mueller</t>
  </si>
  <si>
    <t>Toy, Gottlieb and Veum</t>
  </si>
  <si>
    <t>Hoeger, Hyatt and Glover</t>
  </si>
  <si>
    <t>Ferry, Denesik and Satterfield</t>
  </si>
  <si>
    <t>Bruen, Quigley and Kling</t>
  </si>
  <si>
    <t>Gibson and Sons</t>
  </si>
  <si>
    <t>Little and Sons</t>
  </si>
  <si>
    <t>O'Conner, Stracke and White</t>
  </si>
  <si>
    <t>Smitham LLC</t>
  </si>
  <si>
    <t>Dickinson, Jacobi and McKenzie</t>
  </si>
  <si>
    <t>Feest-Schoen</t>
  </si>
  <si>
    <t>Hane, Kassulke and Hermiston</t>
  </si>
  <si>
    <t>Lesch, Hauck and Bogan</t>
  </si>
  <si>
    <t>Johnson-McDermott</t>
  </si>
  <si>
    <t>Dare, Lesch and Gorczany</t>
  </si>
  <si>
    <t>Reilly Inc</t>
  </si>
  <si>
    <t>Hyatt Group</t>
  </si>
  <si>
    <t>Waters Inc</t>
  </si>
  <si>
    <t>Balistreri-Berge</t>
  </si>
  <si>
    <t>Champlin, Altenwerth and Reichel</t>
  </si>
  <si>
    <t>Johnston-Bahringer</t>
  </si>
  <si>
    <t>Rath and Sons</t>
  </si>
  <si>
    <t>Langosh-Oberbrunner</t>
  </si>
  <si>
    <t>Dickinson LLC</t>
  </si>
  <si>
    <t>Heathcote, Barrows and Doyle</t>
  </si>
  <si>
    <t>Cummerata, Wyman and Conn</t>
  </si>
  <si>
    <t>O'Reilly, Torphy and Jakubowski</t>
  </si>
  <si>
    <t>Boyer LLC</t>
  </si>
  <si>
    <t>Bradtke, Predovic and Monahan</t>
  </si>
  <si>
    <t>Schuppe Inc</t>
  </si>
  <si>
    <t>Hand-Heller</t>
  </si>
  <si>
    <t>Prohaska-Jenkins</t>
  </si>
  <si>
    <t>Johnston, Hettinger and Luettgen</t>
  </si>
  <si>
    <t>Rodriguez, Miller and Bradtke</t>
  </si>
  <si>
    <t>Batz, Schamberger and Feeney</t>
  </si>
  <si>
    <t>Ortiz-Christiansen</t>
  </si>
  <si>
    <t>Toy-Friesen</t>
  </si>
  <si>
    <t>Sawayn and Sons</t>
  </si>
  <si>
    <t>Turcotte-Hand</t>
  </si>
  <si>
    <t>Bayer Group</t>
  </si>
  <si>
    <t>Leffler-Okuneva</t>
  </si>
  <si>
    <t>Little, Deckow and Kunde</t>
  </si>
  <si>
    <t>Ortiz, Cartwright and Leffler</t>
  </si>
  <si>
    <t>Bernier and Sons</t>
  </si>
  <si>
    <t>Rempel-Towne</t>
  </si>
  <si>
    <t>Sauer-Heaney</t>
  </si>
  <si>
    <t>Funk and Sons</t>
  </si>
  <si>
    <t>Cruickshank, Cormier and Willms</t>
  </si>
  <si>
    <t>Roberts, Boehm and Swift</t>
  </si>
  <si>
    <t>Gerlach, Kiehn and Weber</t>
  </si>
  <si>
    <t>Sawayn, Sanford and Skiles</t>
  </si>
  <si>
    <t>Harris, Schmidt and Kautzer</t>
  </si>
  <si>
    <t>Stamm-Rath</t>
  </si>
  <si>
    <t>Hamill, Koepp and Quigley</t>
  </si>
  <si>
    <t>Hodkiewicz-Powlowski</t>
  </si>
  <si>
    <t>Moore Group</t>
  </si>
  <si>
    <t>Schumm-Auer</t>
  </si>
  <si>
    <t>Ward, Daugherty and Homenick</t>
  </si>
  <si>
    <t>Pollich, Robel and Friesen</t>
  </si>
  <si>
    <t>Weimann, Pacocha and McCullough</t>
  </si>
  <si>
    <t>Champlin, Borer and Purdy</t>
  </si>
  <si>
    <t>Erdman, Medhurst and Rowe</t>
  </si>
  <si>
    <t>Gutmann-Hoppe</t>
  </si>
  <si>
    <t>Lakin-Bradtke</t>
  </si>
  <si>
    <t>Ziemann, Bergstrom and Harber</t>
  </si>
  <si>
    <t>Mitchell-Hauck</t>
  </si>
  <si>
    <t>Labadie-Keeling</t>
  </si>
  <si>
    <t>Borer Group</t>
  </si>
  <si>
    <t>Goldner, Grant and Krajcik</t>
  </si>
  <si>
    <t>Schinner and Sons</t>
  </si>
  <si>
    <t>Kihn Inc</t>
  </si>
  <si>
    <t>Abbott-Wisoky</t>
  </si>
  <si>
    <t>Strosin, Bahringer and Reilly</t>
  </si>
  <si>
    <t>McKenzie, Jerde and Altenwerth</t>
  </si>
  <si>
    <t>Runolfsdottir, Mills and Jacobi</t>
  </si>
  <si>
    <t>Tremblay, Thompson and Robel</t>
  </si>
  <si>
    <t>Rutherford LLC</t>
  </si>
  <si>
    <t>Rice-Bayer</t>
  </si>
  <si>
    <t>Blanda, Gibson and Mills</t>
  </si>
  <si>
    <t>Deckow, Dickens and Koss</t>
  </si>
  <si>
    <t>Sporer-Beer</t>
  </si>
  <si>
    <t>Hudson Group</t>
  </si>
  <si>
    <t>Gutmann-Friesen</t>
  </si>
  <si>
    <t>Schmidt, Konopelski and Larson</t>
  </si>
  <si>
    <t>O'Connell Group</t>
  </si>
  <si>
    <t>Willms-Hagenes</t>
  </si>
  <si>
    <t>Metz-Kuvalis</t>
  </si>
  <si>
    <t>Jakubowski Group</t>
  </si>
  <si>
    <t>Volkman Inc</t>
  </si>
  <si>
    <t>Haley, Ritchie and Anderson</t>
  </si>
  <si>
    <t>Hoeger Inc</t>
  </si>
  <si>
    <t>Monahan-Quitzon</t>
  </si>
  <si>
    <t>Crona, Keeling and Daniel</t>
  </si>
  <si>
    <t>Bergnaum, Hyatt and Purdy</t>
  </si>
  <si>
    <t>Schiller-Stehr</t>
  </si>
  <si>
    <t>Kuhlman Group</t>
  </si>
  <si>
    <t>Bogan Inc</t>
  </si>
  <si>
    <t>Yundt Inc</t>
  </si>
  <si>
    <t>Sawayn-Bogan</t>
  </si>
  <si>
    <t>Spinka, Johns and Tromp</t>
  </si>
  <si>
    <t>Zieme-Cronin</t>
  </si>
  <si>
    <t>Gleichner-Kohler</t>
  </si>
  <si>
    <t>Morar-Goyette</t>
  </si>
  <si>
    <t>Howell and Sons</t>
  </si>
  <si>
    <t>Metz LLC</t>
  </si>
  <si>
    <t>Schamberger Group</t>
  </si>
  <si>
    <t>Dickinson, King and Jenkins</t>
  </si>
  <si>
    <t>Jakubowski LLC</t>
  </si>
  <si>
    <t>King-Rohan</t>
  </si>
  <si>
    <t>Rowe and Sons</t>
  </si>
  <si>
    <t>Barrows Group</t>
  </si>
  <si>
    <t>Kertzmann-Kris</t>
  </si>
  <si>
    <t>Hettinger, Trantow and Altenwerth</t>
  </si>
  <si>
    <t>Doyle, Krajcik and Wintheiser</t>
  </si>
  <si>
    <t>Koss-Mertz</t>
  </si>
  <si>
    <t>Shanahan-Hodkiewicz</t>
  </si>
  <si>
    <t>Kunde and Sons</t>
  </si>
  <si>
    <t>Kassulke, McClure and Greenfelder</t>
  </si>
  <si>
    <t>Konopelski and Sons</t>
  </si>
  <si>
    <t>Thoughtbeat</t>
  </si>
  <si>
    <t>Pixope</t>
  </si>
  <si>
    <t>Leexo</t>
  </si>
  <si>
    <t>Divavu</t>
  </si>
  <si>
    <t>Zava</t>
  </si>
  <si>
    <t>Lajo</t>
  </si>
  <si>
    <t>Ainyx</t>
  </si>
  <si>
    <t>Gigazoom</t>
  </si>
  <si>
    <t>Trilith</t>
  </si>
  <si>
    <t>Eazzy</t>
  </si>
  <si>
    <t>Pixoboo</t>
  </si>
  <si>
    <t>Muxo</t>
  </si>
  <si>
    <t>Koss, Walter and Murray</t>
  </si>
  <si>
    <t>Goyette, Gottlieb and Cummings</t>
  </si>
  <si>
    <t>Buckridge, Schinner and Walker</t>
  </si>
  <si>
    <t>Reichel-Kutch</t>
  </si>
  <si>
    <t>Schoen-Waelchi</t>
  </si>
  <si>
    <t>Stracke, Hodkiewicz and Leuschke</t>
  </si>
  <si>
    <t>Mohr, Adams and Emmerich</t>
  </si>
  <si>
    <t>Turner Inc</t>
  </si>
  <si>
    <t>Blick, Kessler and Gislason</t>
  </si>
  <si>
    <t>Koss-Maggio</t>
  </si>
  <si>
    <t>Predovic and Sons</t>
  </si>
  <si>
    <t>Pacocha, Wuckert and Kerluke</t>
  </si>
  <si>
    <t>Macejkovic-Legros</t>
  </si>
  <si>
    <t>Harber-Murray</t>
  </si>
  <si>
    <t>Krajcik, Hammes and Feil</t>
  </si>
  <si>
    <t>Kshlerin Group</t>
  </si>
  <si>
    <t>Balistreri-Kub</t>
  </si>
  <si>
    <t>Rippin-Franecki</t>
  </si>
  <si>
    <t>Wehner, Kshlerin and King</t>
  </si>
  <si>
    <t>Predovic LLC</t>
  </si>
  <si>
    <t>Dare Inc</t>
  </si>
  <si>
    <t>Roob-DuBuque</t>
  </si>
  <si>
    <t>Smitham, Stamm and Howe</t>
  </si>
  <si>
    <t>Ward-Cruickshank</t>
  </si>
  <si>
    <t>Strosin-Runte</t>
  </si>
  <si>
    <t>Zulauf-Schmidt</t>
  </si>
  <si>
    <t>Leffler-Hirthe</t>
  </si>
  <si>
    <t>McLaughlin LLC</t>
  </si>
  <si>
    <t>Sanford-Doyle</t>
  </si>
  <si>
    <t>Deckow and Sons</t>
  </si>
  <si>
    <t>Price Inc</t>
  </si>
  <si>
    <t>Hammes, Romaguera and Emmerich</t>
  </si>
  <si>
    <t>Schinner, Mraz and Friesen</t>
  </si>
  <si>
    <t>Morissette, Heathcote and Bayer</t>
  </si>
  <si>
    <t>Kirlin LLC</t>
  </si>
  <si>
    <t>Fritsch-Anderson</t>
  </si>
  <si>
    <t>Hegmann, Vandervort and Grimes</t>
  </si>
  <si>
    <t>Nicolas LLC</t>
  </si>
  <si>
    <t>Green-Wuckert</t>
  </si>
  <si>
    <t>Walsh, Walter and Kuhic</t>
  </si>
  <si>
    <t>Hauck Inc</t>
  </si>
  <si>
    <t>Keeling-Gerhold</t>
  </si>
  <si>
    <t>Bailey and Sons</t>
  </si>
  <si>
    <t>Thompson-Schuster</t>
  </si>
  <si>
    <t>Bechtelar, Bechtelar and Kub</t>
  </si>
  <si>
    <t>Krajcik and Sons</t>
  </si>
  <si>
    <t>Macejkovic, Goodwin and Towne</t>
  </si>
  <si>
    <t>O'Reilly LLC</t>
  </si>
  <si>
    <t>Kiehn Group</t>
  </si>
  <si>
    <t>Williamson-O'Conner</t>
  </si>
  <si>
    <t>Runolfsdottir-Huels</t>
  </si>
  <si>
    <t>Walter Group</t>
  </si>
  <si>
    <t>Oberbrunner LLC</t>
  </si>
  <si>
    <t>Howell, Kozey and Pfannerstill</t>
  </si>
  <si>
    <t>Jacobson LLC</t>
  </si>
  <si>
    <t>Grant Inc</t>
  </si>
  <si>
    <t>Davis, Yundt and Cartwright</t>
  </si>
  <si>
    <t>Schuster, Altenwerth and Hettinger</t>
  </si>
  <si>
    <t>Wuckert-Mayert</t>
  </si>
  <si>
    <t>Heller, Cassin and Douglas</t>
  </si>
  <si>
    <t>Schroeder, Jacobson and Gottlieb</t>
  </si>
  <si>
    <t>Klocko-Effertz</t>
  </si>
  <si>
    <t>Rohan, Lueilwitz and Barrows</t>
  </si>
  <si>
    <t>Kunde Inc</t>
  </si>
  <si>
    <t>DuBuque, Smith and Price</t>
  </si>
  <si>
    <t>Jerde LLC</t>
  </si>
  <si>
    <t>O'Reilly-Kling</t>
  </si>
  <si>
    <t>Gutkowski, Cassin and Conn</t>
  </si>
  <si>
    <t>Gusikowski-Murray</t>
  </si>
  <si>
    <t>Haag-Murazik</t>
  </si>
  <si>
    <t>Doyle-Shields</t>
  </si>
  <si>
    <t>Windler, Gutmann and Von</t>
  </si>
  <si>
    <t>Larkin, Nikolaus and Zboncak</t>
  </si>
  <si>
    <t>O'Keefe-Simonis</t>
  </si>
  <si>
    <t>Torphy LLC</t>
  </si>
  <si>
    <t>Wolff, Stehr and Gutmann</t>
  </si>
  <si>
    <t>Murphy, Pfeffer and Hodkiewicz</t>
  </si>
  <si>
    <t>Moore-Bailey</t>
  </si>
  <si>
    <t>Dach, Gottlieb and Denesik</t>
  </si>
  <si>
    <t>Sipes, Weimann and Veum</t>
  </si>
  <si>
    <t>Dooley Inc</t>
  </si>
  <si>
    <t>Beier Inc</t>
  </si>
  <si>
    <t>Schumm, Leuschke and Pfeffer</t>
  </si>
  <si>
    <t>Huels, Rippin and MacGyver</t>
  </si>
  <si>
    <t>Konopelski-Fritsch</t>
  </si>
  <si>
    <t>Fisher, Ebert and Rodriguez</t>
  </si>
  <si>
    <t>Schoen and Sons</t>
  </si>
  <si>
    <t>Osinski-Jones</t>
  </si>
  <si>
    <t>Pfannerstill, Bernhard and Schuster</t>
  </si>
  <si>
    <t>Kozey and Sons</t>
  </si>
  <si>
    <t>Stiedemann, Cruickshank and Wintheiser</t>
  </si>
  <si>
    <t>Smitham, Fadel and Wisoky</t>
  </si>
  <si>
    <t>Schuppe-Hauck</t>
  </si>
  <si>
    <t>Leenti</t>
  </si>
  <si>
    <t>Centidel</t>
  </si>
  <si>
    <t>Yabox</t>
  </si>
  <si>
    <t>Brainsphere</t>
  </si>
  <si>
    <t>Voolia</t>
  </si>
  <si>
    <t>Yodoo</t>
  </si>
  <si>
    <t>Lazz</t>
  </si>
  <si>
    <t>Centizu</t>
  </si>
  <si>
    <t>Skinix</t>
  </si>
  <si>
    <t>Photobug</t>
  </si>
  <si>
    <t>Zoombeat</t>
  </si>
  <si>
    <t>Buzzbean</t>
  </si>
  <si>
    <t>Trupe</t>
  </si>
  <si>
    <t>Shuffletag</t>
  </si>
  <si>
    <t>Skibox</t>
  </si>
  <si>
    <t>Riffwire</t>
  </si>
  <si>
    <t>Tagpad</t>
  </si>
  <si>
    <t>Browsezoom</t>
  </si>
  <si>
    <t>Shufflebeat</t>
  </si>
  <si>
    <t>Skinte</t>
  </si>
  <si>
    <t>Innotype</t>
  </si>
  <si>
    <t>Twitterwire</t>
  </si>
  <si>
    <t>Block and Sons</t>
  </si>
  <si>
    <t>Ernser-Rolfson</t>
  </si>
  <si>
    <t>Leannon Inc</t>
  </si>
  <si>
    <t>Bins LLC</t>
  </si>
  <si>
    <t>Farrell Group</t>
  </si>
  <si>
    <t>Jacobs-Rice</t>
  </si>
  <si>
    <t>Rosenbaum Inc</t>
  </si>
  <si>
    <t>Schoen-Kovacek</t>
  </si>
  <si>
    <t>Fritsch, Kemmer and Littel</t>
  </si>
  <si>
    <t>Crona, Morissette and Pouros</t>
  </si>
  <si>
    <t>Bayer, Altenwerth and Kozey</t>
  </si>
  <si>
    <t>Langworth Inc</t>
  </si>
  <si>
    <t>Schroeder, Stiedemann and Frami</t>
  </si>
  <si>
    <t>Predovic Group</t>
  </si>
  <si>
    <t>Lockman, Rath and Lynch</t>
  </si>
  <si>
    <t>Waters-Swift</t>
  </si>
  <si>
    <t>Wisoky, Collins and Kling</t>
  </si>
  <si>
    <t>Koch and Sons</t>
  </si>
  <si>
    <t>Swaniawski-Schneider</t>
  </si>
  <si>
    <t>Jaskolski, Auer and Morissette</t>
  </si>
  <si>
    <t>Sauer Inc</t>
  </si>
  <si>
    <t>Osinski-Schultz</t>
  </si>
  <si>
    <t>Pouros-Gottlieb</t>
  </si>
  <si>
    <t>Lueilwitz and Sons</t>
  </si>
  <si>
    <t>Kirlin Inc</t>
  </si>
  <si>
    <t>Stokes-Gulgowski</t>
  </si>
  <si>
    <t>Heller-Streich</t>
  </si>
  <si>
    <t>Pollich, Cole and Morar</t>
  </si>
  <si>
    <t>Cummings, Mosciski and Bayer</t>
  </si>
  <si>
    <t>Fay LLC</t>
  </si>
  <si>
    <t>Kassulke Inc</t>
  </si>
  <si>
    <t>Osinski Group</t>
  </si>
  <si>
    <t>Blanda, Schuster and Schulist</t>
  </si>
  <si>
    <t>Reinger-Rutherford</t>
  </si>
  <si>
    <t>Hintz-Franecki</t>
  </si>
  <si>
    <t>Emmerich, Hammes and Jacobs</t>
  </si>
  <si>
    <t>Blick Group</t>
  </si>
  <si>
    <t>Rutherford, Christiansen and Marquardt</t>
  </si>
  <si>
    <t>Littel-Ritchie</t>
  </si>
  <si>
    <t>Carroll, Boehm and Zemlak</t>
  </si>
  <si>
    <t>Lockman and Sons</t>
  </si>
  <si>
    <t>Dickinson, Hessel and Luettgen</t>
  </si>
  <si>
    <t>Macejkovic Inc</t>
  </si>
  <si>
    <t>Botsford-Reichel</t>
  </si>
  <si>
    <t>Schumm, Quigley and Goldner</t>
  </si>
  <si>
    <t>Hahn Group</t>
  </si>
  <si>
    <t>Crooks and Sons</t>
  </si>
  <si>
    <t>Wehner and Sons</t>
  </si>
  <si>
    <t>Botsford, Ebert and Keebler</t>
  </si>
  <si>
    <t>Runte and Sons</t>
  </si>
  <si>
    <t>Dach Group</t>
  </si>
  <si>
    <t>Ernser-Ebert</t>
  </si>
  <si>
    <t>Koss Group</t>
  </si>
  <si>
    <t>Von, Torp and Deckow</t>
  </si>
  <si>
    <t>Morar, Runolfsdottir and Kris</t>
  </si>
  <si>
    <t>Fahey, Paucek and Barrows</t>
  </si>
  <si>
    <t>Stanton-Quitzon</t>
  </si>
  <si>
    <t>Fay, Stroman and O'Keefe</t>
  </si>
  <si>
    <t>Morar, Nolan and Hoeger</t>
  </si>
  <si>
    <t>Herzog Group</t>
  </si>
  <si>
    <t>Kreiger and Sons</t>
  </si>
  <si>
    <t>Walsh-Weber</t>
  </si>
  <si>
    <t>Heaney-Schneider</t>
  </si>
  <si>
    <t>Bernhard-McCullough</t>
  </si>
  <si>
    <t>Weissnat-D'Amore</t>
  </si>
  <si>
    <t>Bruen, Daugherty and Strosin</t>
  </si>
  <si>
    <t>Bailey, Heaney and Champlin</t>
  </si>
  <si>
    <t>Bartoletti and Sons</t>
  </si>
  <si>
    <t>Green-Leuschke</t>
  </si>
  <si>
    <t>Pouros LLC</t>
  </si>
  <si>
    <t>Rau-Erdman</t>
  </si>
  <si>
    <t>Gutkowski-Williamson</t>
  </si>
  <si>
    <t>Daugherty, Torphy and Goldner</t>
  </si>
  <si>
    <t>Hoppe LLC</t>
  </si>
  <si>
    <t>McLaughlin-Glover</t>
  </si>
  <si>
    <t>Graham LLC</t>
  </si>
  <si>
    <t>Davis, Herzog and Hudson</t>
  </si>
  <si>
    <t>Gleichner-Kuhic</t>
  </si>
  <si>
    <t>Miller-Dibbert</t>
  </si>
  <si>
    <t>Hane, Wolf and Gleichner</t>
  </si>
  <si>
    <t>Bauch-Strosin</t>
  </si>
  <si>
    <t>Walter, Sporer and Fisher</t>
  </si>
  <si>
    <t>Parker, Terry and Upton</t>
  </si>
  <si>
    <t>Leannon-Crooks</t>
  </si>
  <si>
    <t>McCullough-West</t>
  </si>
  <si>
    <t>Doyle, Moore and Streich</t>
  </si>
  <si>
    <t>Champlin, Murphy and Kassulke</t>
  </si>
  <si>
    <t>McClure Inc</t>
  </si>
  <si>
    <t>Ruecker and Sons</t>
  </si>
  <si>
    <t>Kris-Ankunding</t>
  </si>
  <si>
    <t>Weimann Inc</t>
  </si>
  <si>
    <t>Auer Inc</t>
  </si>
  <si>
    <t>Dare, Feest and Rosenbaum</t>
  </si>
  <si>
    <t>Kshlerin, Ledner and Flatley</t>
  </si>
  <si>
    <t>Price-Breitenberg</t>
  </si>
  <si>
    <t>Grant, Hayes and Jast</t>
  </si>
  <si>
    <t>Donnelly, Hettinger and Pacocha</t>
  </si>
  <si>
    <t>Goodwin Group</t>
  </si>
  <si>
    <t>Murphy, Hahn and Heaney</t>
  </si>
  <si>
    <t>Rippin Group</t>
  </si>
  <si>
    <t>Renner and Sons</t>
  </si>
  <si>
    <t>Bogan, Walsh and Powlowski</t>
  </si>
  <si>
    <t>Bins Inc</t>
  </si>
  <si>
    <t>Watsica, Spencer and Carter</t>
  </si>
  <si>
    <t>Kohler and Sons</t>
  </si>
  <si>
    <t>Walter, Schowalter and Denesik</t>
  </si>
  <si>
    <t>Schmitt and Sons</t>
  </si>
  <si>
    <t>Erdman and Sons</t>
  </si>
  <si>
    <t>MacGyver, Halvorson and Dietrich</t>
  </si>
  <si>
    <t>Stark-Gislason</t>
  </si>
  <si>
    <t>Prosacco-Kub</t>
  </si>
  <si>
    <t>Green-Kuhlman</t>
  </si>
  <si>
    <t>Runolfsson-Konopelski</t>
  </si>
  <si>
    <t>Witting-Harvey</t>
  </si>
  <si>
    <t>Kozey LLC</t>
  </si>
  <si>
    <t>Kunde, Trantow and Smitham</t>
  </si>
  <si>
    <t>Hills LLC</t>
  </si>
  <si>
    <t>Frami, Homenick and Okuneva</t>
  </si>
  <si>
    <t>Lind Inc</t>
  </si>
  <si>
    <t>O'Conner Inc</t>
  </si>
  <si>
    <t>Ondricka-Leuschke</t>
  </si>
  <si>
    <t>Leuschke, Will and Wuckert</t>
  </si>
  <si>
    <t>Bartell LLC</t>
  </si>
  <si>
    <t>Paucek, Borer and Dooley</t>
  </si>
  <si>
    <t>Gislason LLC</t>
  </si>
  <si>
    <t>Wilderman-Waters</t>
  </si>
  <si>
    <t>Shields, Beatty and DuBuque</t>
  </si>
  <si>
    <t>Hand-Lindgren</t>
  </si>
  <si>
    <t>Nikolaus, Koelpin and Kilback</t>
  </si>
  <si>
    <t>Hessel, Ullrich and O'Keefe</t>
  </si>
  <si>
    <t>Auer, Reichert and Conn</t>
  </si>
  <si>
    <t>Klocko, Brekke and O'Connell</t>
  </si>
  <si>
    <t>Mueller-Doyle</t>
  </si>
  <si>
    <t>Hauck-McDermott</t>
  </si>
  <si>
    <t>Bahringer-Rohan</t>
  </si>
  <si>
    <t>O'Hara-Russel</t>
  </si>
  <si>
    <t>MacGyver, Morar and Bosco</t>
  </si>
  <si>
    <t>Rice-Steuber</t>
  </si>
  <si>
    <t>Wisoky, Vandervort and Beahan</t>
  </si>
  <si>
    <t>Reynolds, Parisian and Steuber</t>
  </si>
  <si>
    <t>Smith Group</t>
  </si>
  <si>
    <t>Swaniawski Inc</t>
  </si>
  <si>
    <t>VonRueden, Hodkiewicz and Schmeler</t>
  </si>
  <si>
    <t>Dare LLC</t>
  </si>
  <si>
    <t>Hand Group</t>
  </si>
  <si>
    <t>Simonis, Adams and Homenick</t>
  </si>
  <si>
    <t>Greenfelder, Miller and Sauer</t>
  </si>
  <si>
    <t>Deckow, Wunsch and Gerlach</t>
  </si>
  <si>
    <t>McDermott LLC</t>
  </si>
  <si>
    <t>VonRueden-Borer</t>
  </si>
  <si>
    <t>Maggio-Skiles</t>
  </si>
  <si>
    <t>Littel-Rau</t>
  </si>
  <si>
    <t>Bartoletti, Morar and Senger</t>
  </si>
  <si>
    <t>Schimmel-Rath</t>
  </si>
  <si>
    <t>Abbott, Skiles and Hermiston</t>
  </si>
  <si>
    <t>Feil, Hayes and Johnston</t>
  </si>
  <si>
    <t>Macejkovic-Nitzsche</t>
  </si>
  <si>
    <t>Funk, Collier and Kilback</t>
  </si>
  <si>
    <t>Hagenes-Price</t>
  </si>
  <si>
    <t>Parisian, Wyman and Wolf</t>
  </si>
  <si>
    <t>Roberts, Dietrich and Lind</t>
  </si>
  <si>
    <t>West Group</t>
  </si>
  <si>
    <t>Collins, Luettgen and Dooley</t>
  </si>
  <si>
    <t>Hansen, Halvorson and Cremin</t>
  </si>
  <si>
    <t>Brekke, Stark and Cummings</t>
  </si>
  <si>
    <t>Lakin-Glover</t>
  </si>
  <si>
    <t>Wehner-Littel</t>
  </si>
  <si>
    <t>Franecki-Green</t>
  </si>
  <si>
    <t>Anderson-Senger</t>
  </si>
  <si>
    <t>Leannon and Sons</t>
  </si>
  <si>
    <t>Bernhard, Lockman and Nolan</t>
  </si>
  <si>
    <t>Goyette, Corwin and Jast</t>
  </si>
  <si>
    <t>Kuvalis and Sons</t>
  </si>
  <si>
    <t>Emard-Hand</t>
  </si>
  <si>
    <t>Pagac, Lindgren and Kling</t>
  </si>
  <si>
    <t>Denesik Group</t>
  </si>
  <si>
    <t>Weber, Harvey and Hilpert</t>
  </si>
  <si>
    <t>Hahn-Tillman</t>
  </si>
  <si>
    <t>Rippin LLC</t>
  </si>
  <si>
    <t>Stark LLC</t>
  </si>
  <si>
    <t>Monahan-Hilpert</t>
  </si>
  <si>
    <t>Midel</t>
  </si>
  <si>
    <t>Davis LLC</t>
  </si>
  <si>
    <t>Quitzon, Windler and Labadie</t>
  </si>
  <si>
    <t>Mueller, Runolfsson and Jacobson</t>
  </si>
  <si>
    <t>Sipes and Sons</t>
  </si>
  <si>
    <t>Romaguera-Douglas</t>
  </si>
  <si>
    <t>Koepp Inc</t>
  </si>
  <si>
    <t>Farrell LLC</t>
  </si>
  <si>
    <t>Ankunding LLC</t>
  </si>
  <si>
    <t>Wuckert, Swift and Becker</t>
  </si>
  <si>
    <t>Yakidoo</t>
  </si>
  <si>
    <t>Meemm</t>
  </si>
  <si>
    <t>Rhybox</t>
  </si>
  <si>
    <t>Gleason LLC</t>
  </si>
  <si>
    <t>Wolf-Wolff</t>
  </si>
  <si>
    <t>Armstrong LLC</t>
  </si>
  <si>
    <t>Hauck-Erdman</t>
  </si>
  <si>
    <t>Murphy, Mohr and Hermiston</t>
  </si>
  <si>
    <t>Schmitt-Stoltenberg</t>
  </si>
  <si>
    <t>Rutherford-Bins</t>
  </si>
  <si>
    <t>Bradtke, Johnston and Shanahan</t>
  </si>
  <si>
    <t>Schinner-Dickinson</t>
  </si>
  <si>
    <t>Jast-Legros</t>
  </si>
  <si>
    <t>Schumm-Kihn</t>
  </si>
  <si>
    <t>Lemke LLC</t>
  </si>
  <si>
    <t>Johnston, Ritchie and Mitchell</t>
  </si>
  <si>
    <t>Harris and Sons</t>
  </si>
  <si>
    <t>Flipopia</t>
  </si>
  <si>
    <t>Opportunity</t>
  </si>
  <si>
    <t>Initial contact</t>
  </si>
  <si>
    <t>2</t>
  </si>
  <si>
    <t>Abata</t>
  </si>
  <si>
    <t>Ntags</t>
  </si>
  <si>
    <t>Skippad</t>
  </si>
  <si>
    <t>Aivee</t>
  </si>
  <si>
    <t>Youspan</t>
  </si>
  <si>
    <t>Realfire</t>
  </si>
  <si>
    <t>Quinu</t>
  </si>
  <si>
    <t>Devpulse</t>
  </si>
  <si>
    <t>Skiptube</t>
  </si>
  <si>
    <t>Skyndu</t>
  </si>
  <si>
    <t>Steuber-Lowe</t>
  </si>
  <si>
    <t>Towne, Daugherty and Bogan</t>
  </si>
  <si>
    <t>Bradtke Group</t>
  </si>
  <si>
    <t>Bahringer, Durgan and Pfannerstill</t>
  </si>
  <si>
    <t>Kshlerin, Schneider and Boyer</t>
  </si>
  <si>
    <t>Ondricka, Windler and Jacobs</t>
  </si>
  <si>
    <t>Simonis Group</t>
  </si>
  <si>
    <t>Wolf, Dibbert and Kuhic</t>
  </si>
  <si>
    <t>Douglas-Zemlak</t>
  </si>
  <si>
    <t>Kshlerin, Huel and Ratke</t>
  </si>
  <si>
    <t>Hintz, Schinner and Kshlerin</t>
  </si>
  <si>
    <t>Kuhn LLC</t>
  </si>
  <si>
    <t>McKenzie, Reichel and Champlin</t>
  </si>
  <si>
    <t>Kiehn-Windler</t>
  </si>
  <si>
    <t>Leffler, Ebert and Wilkinson</t>
  </si>
  <si>
    <t>Heidenreich, Langosh and Conn</t>
  </si>
  <si>
    <t>Balistreri-Turcotte</t>
  </si>
  <si>
    <t>Spinka, Jacobi and Hickle</t>
  </si>
  <si>
    <t>Satterfield and Sons</t>
  </si>
  <si>
    <t>Block-Kozey</t>
  </si>
  <si>
    <t>Oberbrunner-Oberbrunner</t>
  </si>
  <si>
    <t>Ruecker LLC</t>
  </si>
  <si>
    <t>Hessel and Sons</t>
  </si>
  <si>
    <t>Morissette and Sons</t>
  </si>
  <si>
    <t>Schoen-O'Conner</t>
  </si>
  <si>
    <t>Spinka-Carroll</t>
  </si>
  <si>
    <t>Robel-Huels</t>
  </si>
  <si>
    <t>Dicki and Sons</t>
  </si>
  <si>
    <t>Predovic-Mueller</t>
  </si>
  <si>
    <t>Koss, McLaughlin and Moen</t>
  </si>
  <si>
    <t>Gorczany, Buckridge and Robel</t>
  </si>
  <si>
    <t>Howell-Lubowitz</t>
  </si>
  <si>
    <t>Mills Inc</t>
  </si>
  <si>
    <t>Kerluke Group</t>
  </si>
  <si>
    <t>Fadel-Gorczany</t>
  </si>
  <si>
    <t>Dooley, Roob and Quitzon</t>
  </si>
  <si>
    <t>Pacocha-Gislason</t>
  </si>
  <si>
    <t>Hickle-Champlin</t>
  </si>
  <si>
    <t>Little LLC</t>
  </si>
  <si>
    <t>Jerde and Sons</t>
  </si>
  <si>
    <t>Cole, Morissette and Gorczany</t>
  </si>
  <si>
    <t>Schuster-Yost</t>
  </si>
  <si>
    <t>Thompson-Daniel</t>
  </si>
  <si>
    <t>Wuckert Group</t>
  </si>
  <si>
    <t>Hauck-Mayer</t>
  </si>
  <si>
    <t>Rau Group</t>
  </si>
  <si>
    <t>Kreiger-Rodriguez</t>
  </si>
  <si>
    <t>Schuster-Schiller</t>
  </si>
  <si>
    <t>Casper Group</t>
  </si>
  <si>
    <t>Cole and Sons</t>
  </si>
  <si>
    <t>Bosco-Boyer</t>
  </si>
  <si>
    <t>Gulgowski-Volkman</t>
  </si>
  <si>
    <t>Gulgowski, Funk and Schultz</t>
  </si>
  <si>
    <t>Watsica-Wisoky</t>
  </si>
  <si>
    <t>Erdman-Breitenberg</t>
  </si>
  <si>
    <t>Kshlerin and Sons</t>
  </si>
  <si>
    <t>Schaden LLC</t>
  </si>
  <si>
    <t>Funk, Mosciski and Doyle</t>
  </si>
  <si>
    <t>Haag and Sons</t>
  </si>
  <si>
    <t>Davis Group</t>
  </si>
  <si>
    <t>Denesik, Lynch and Deckow</t>
  </si>
  <si>
    <t>Schiller, Fahey and Ferry</t>
  </si>
  <si>
    <t>Wiza, Sporer and Rempel</t>
  </si>
  <si>
    <t>Feeney Inc</t>
  </si>
  <si>
    <t>Reynolds, Larson and Marquardt</t>
  </si>
  <si>
    <t>Medhurst, Moen and Olson</t>
  </si>
  <si>
    <t>Weissnat, Schaden and Runolfsson</t>
  </si>
  <si>
    <t>Streich, Mann and Mante</t>
  </si>
  <si>
    <t>Zulauf-Kassulke</t>
  </si>
  <si>
    <t>Kilback-Swaniawski</t>
  </si>
  <si>
    <t>Cronin, Schneider and Cormier</t>
  </si>
  <si>
    <t>Lindgren LLC</t>
  </si>
  <si>
    <t>Schinner, Rice and Mills</t>
  </si>
  <si>
    <t>Bailey-Morissette</t>
  </si>
  <si>
    <t>Corwin, Borer and Hoppe</t>
  </si>
  <si>
    <t>Kassulke-Kertzmann</t>
  </si>
  <si>
    <t>Stark-Farrell</t>
  </si>
  <si>
    <t>Larkin, Gleichner and Lockman</t>
  </si>
  <si>
    <t>Casper, Block and Harvey</t>
  </si>
  <si>
    <t>Bins, Stamm and Reichert</t>
  </si>
  <si>
    <t>Kutch, Pfeffer and Mosciski</t>
  </si>
  <si>
    <t>Kshlerin, Walter and Kuhic</t>
  </si>
  <si>
    <t>Aufderhar, Smitham and Schmitt</t>
  </si>
  <si>
    <t>Gulgowski, Grady and Koss</t>
  </si>
  <si>
    <t>Kwilith</t>
  </si>
  <si>
    <t>Jaxspan</t>
  </si>
  <si>
    <t>Quatz</t>
  </si>
  <si>
    <t>Dabshots</t>
  </si>
  <si>
    <t>Npath</t>
  </si>
  <si>
    <t>Tagfeed</t>
  </si>
  <si>
    <t>Lakin and Sons</t>
  </si>
  <si>
    <t>Sporer, Kovacek and Pacocha</t>
  </si>
  <si>
    <t>Wyman-Fadel</t>
  </si>
  <si>
    <t>Skiles, Conn and Stark</t>
  </si>
  <si>
    <t>Bartoletti, Kunze and Koelpin</t>
  </si>
  <si>
    <t>Lockman-Moore</t>
  </si>
  <si>
    <t>Jerde-Donnelly</t>
  </si>
  <si>
    <t>Walker, Connelly and Thiel</t>
  </si>
  <si>
    <t>Mitchell and Sons</t>
  </si>
  <si>
    <t>Tillman, Kautzer and Heidenreich</t>
  </si>
  <si>
    <t>Gorczany, Witting and Ritchie</t>
  </si>
  <si>
    <t>Kreiger, Homenick and Baumbach</t>
  </si>
  <si>
    <t>Nitzsche Group</t>
  </si>
  <si>
    <t>Toy, Schneider and Ullrich</t>
  </si>
  <si>
    <t>Zboncak Group</t>
  </si>
  <si>
    <t>DuBuque Inc</t>
  </si>
  <si>
    <t>Kiehn-Jerde</t>
  </si>
  <si>
    <t>Halvorson-Casper</t>
  </si>
  <si>
    <t>Harvey, Powlowski and Jast</t>
  </si>
  <si>
    <t>Gusikowski Inc</t>
  </si>
  <si>
    <t>Little-Feest</t>
  </si>
  <si>
    <t>Cummings Group</t>
  </si>
  <si>
    <t>Hintz-Bins</t>
  </si>
  <si>
    <t>Schinner, Trantow and Brown</t>
  </si>
  <si>
    <t>Moen, Murazik and Pacocha</t>
  </si>
  <si>
    <t>Mann, Konopelski and Turner</t>
  </si>
  <si>
    <t>Vandervort, Walker and Von</t>
  </si>
  <si>
    <t>Hansen-Deckow</t>
  </si>
  <si>
    <t>Hauck-Larson</t>
  </si>
  <si>
    <t>Zboncak LLC</t>
  </si>
  <si>
    <t>Ratke, Hudson and Champlin</t>
  </si>
  <si>
    <t>Satterfield-Wilderman</t>
  </si>
  <si>
    <t>Greenfelder, Maggio and Ullrich</t>
  </si>
  <si>
    <t>Steuber-Legros</t>
  </si>
  <si>
    <t>Dicki Inc</t>
  </si>
  <si>
    <t>Beatty-Gutmann</t>
  </si>
  <si>
    <t>Schiller, Haley and Denesik</t>
  </si>
  <si>
    <t>Koepp-O'Conner</t>
  </si>
  <si>
    <t>Yundt-Quigley</t>
  </si>
  <si>
    <t>Gulgowski and Sons</t>
  </si>
  <si>
    <t>Gerlach-Cummings</t>
  </si>
  <si>
    <t>West and Sons</t>
  </si>
  <si>
    <t>O'Reilly-Goodwin</t>
  </si>
  <si>
    <t>Powlowski, DuBuque and Hauck</t>
  </si>
  <si>
    <t>Keebler Inc</t>
  </si>
  <si>
    <t>Purdy-Hansen</t>
  </si>
  <si>
    <t>Strosin Group</t>
  </si>
  <si>
    <t>Breitenberg, McKenzie and Langworth</t>
  </si>
  <si>
    <t>Kulas, Treutel and Glover</t>
  </si>
  <si>
    <t>Abernathy, Rolfson and Kuphal</t>
  </si>
  <si>
    <t>Corwin, Murray and Altenwerth</t>
  </si>
  <si>
    <t>Schoen, Conn and Prohaska</t>
  </si>
  <si>
    <t>Wunsch, Will and Rice</t>
  </si>
  <si>
    <t>Hoeger, Herman and Paucek</t>
  </si>
  <si>
    <t>Fliptune</t>
  </si>
  <si>
    <t>Plajo</t>
  </si>
  <si>
    <t>Aimbu</t>
  </si>
  <si>
    <t>Brightbean</t>
  </si>
  <si>
    <t>Wordware</t>
  </si>
  <si>
    <t>Cogidoo</t>
  </si>
  <si>
    <t>Feedbug</t>
  </si>
  <si>
    <t>Dabvine</t>
  </si>
  <si>
    <t>Zoonder</t>
  </si>
  <si>
    <t>Skimia</t>
  </si>
  <si>
    <t>Camimbo</t>
  </si>
  <si>
    <t>Blogspan</t>
  </si>
  <si>
    <t>Babbleblab</t>
  </si>
  <si>
    <t>Divape</t>
  </si>
  <si>
    <t>Roodel</t>
  </si>
  <si>
    <t>Yambee</t>
  </si>
  <si>
    <t>Hills Group</t>
  </si>
  <si>
    <t>Wilkinson LLC</t>
  </si>
  <si>
    <t>Denesik, Bednar and Jakubowski</t>
  </si>
  <si>
    <t>O'Kon, Cruickshank and Krajcik</t>
  </si>
  <si>
    <t>Crona-Grady</t>
  </si>
  <si>
    <t>Tillman-Kovacek</t>
  </si>
  <si>
    <t>Romaguera Inc</t>
  </si>
  <si>
    <t>Stamm LLC</t>
  </si>
  <si>
    <t>Hamill-Ryan</t>
  </si>
  <si>
    <t>Reichert-Volkman</t>
  </si>
  <si>
    <t>Schmeler, Mayer and O'Connell</t>
  </si>
  <si>
    <t>Bode-Hessel</t>
  </si>
  <si>
    <t>Streich LLC</t>
  </si>
  <si>
    <t>Welch Inc</t>
  </si>
  <si>
    <t>Mosciski-Kovacek</t>
  </si>
  <si>
    <t>Aufderhar, Mraz and Braun</t>
  </si>
  <si>
    <t>Hoppe-Runte</t>
  </si>
  <si>
    <t>Kunze-Nitzsche</t>
  </si>
  <si>
    <t>Bahringer-MacGyver</t>
  </si>
  <si>
    <t>Erdman-Rippin</t>
  </si>
  <si>
    <t>Skiles Group</t>
  </si>
  <si>
    <t>Hills, Turcotte and Wolff</t>
  </si>
  <si>
    <t>Schowalter-Emard</t>
  </si>
  <si>
    <t>Kessler Inc</t>
  </si>
  <si>
    <t>Durgan, Shanahan and Lindgren</t>
  </si>
  <si>
    <t>Kertzmann, Keeling and Harris</t>
  </si>
  <si>
    <t>Brakus Inc</t>
  </si>
  <si>
    <t>Pfannerstill-Thiel</t>
  </si>
  <si>
    <t>Predovic, Tremblay and Huels</t>
  </si>
  <si>
    <t>Will-Cremin</t>
  </si>
  <si>
    <t>Schmidt Inc</t>
  </si>
  <si>
    <t>Waters and Sons</t>
  </si>
  <si>
    <t>Baumbach-Stiedemann</t>
  </si>
  <si>
    <t>Sauer, Bartell and Friesen</t>
  </si>
  <si>
    <t>Tromp Group</t>
  </si>
  <si>
    <t>Harber, Lynch and Kassulke</t>
  </si>
  <si>
    <t>Beer LLC</t>
  </si>
  <si>
    <t>Casper LLC</t>
  </si>
  <si>
    <t>Feeney-Smith</t>
  </si>
  <si>
    <t>Hand, Beer and Feest</t>
  </si>
  <si>
    <t>Schneider Inc</t>
  </si>
  <si>
    <t>Jast and Sons</t>
  </si>
  <si>
    <t>Lehner, Ledner and Strosin</t>
  </si>
  <si>
    <t>Strosin, Ebert and Hessel</t>
  </si>
  <si>
    <t>Rath, Gleason and Shanahan</t>
  </si>
  <si>
    <t>Cormier-Baumbach</t>
  </si>
  <si>
    <t>Langworth, Herzog and Veum</t>
  </si>
  <si>
    <t>Botsford-Ruecker</t>
  </si>
  <si>
    <t>Bernier, D'Amore and Quitzon</t>
  </si>
  <si>
    <t>Gleichner-Crist</t>
  </si>
  <si>
    <t>Bosco-Kemmer</t>
  </si>
  <si>
    <t>Pacocha-Powlowski</t>
  </si>
  <si>
    <t>Smith Inc</t>
  </si>
  <si>
    <t>Stark Inc</t>
  </si>
  <si>
    <t>Bailey-VonRueden</t>
  </si>
  <si>
    <t>Rogahn-Cummerata</t>
  </si>
  <si>
    <t>Cole LLC</t>
  </si>
  <si>
    <t>Kling LLC</t>
  </si>
  <si>
    <t>Murray-Rice</t>
  </si>
  <si>
    <t>Cummerata and Sons</t>
  </si>
  <si>
    <t>Hayes Inc</t>
  </si>
  <si>
    <t>Pouros Group</t>
  </si>
  <si>
    <t>Howe-Pfeffer</t>
  </si>
  <si>
    <t>Lind, Swaniawski and Spinka</t>
  </si>
  <si>
    <t>Bechtelar and Sons</t>
  </si>
  <si>
    <t>Marquardt-Crooks</t>
  </si>
  <si>
    <t>Rice LLC</t>
  </si>
  <si>
    <t>Fahey Group</t>
  </si>
  <si>
    <t>Crona-Beer</t>
  </si>
  <si>
    <t>Runte-Baumbach</t>
  </si>
  <si>
    <t>Nitzsche, O'Reilly and White</t>
  </si>
  <si>
    <t>Rippin, Brakus and Cole</t>
  </si>
  <si>
    <t>Beahan-Jenkins</t>
  </si>
  <si>
    <t>Balistreri, Corkery and Mertz</t>
  </si>
  <si>
    <t>Willms-Farrell</t>
  </si>
  <si>
    <t>O'Reilly, Dach and Simonis</t>
  </si>
  <si>
    <t>Kunde-Lockman</t>
  </si>
  <si>
    <t>Legros-Auer</t>
  </si>
  <si>
    <t>Orn LLC</t>
  </si>
  <si>
    <t>Turcotte-VonRueden</t>
  </si>
  <si>
    <t>Vandervort Inc</t>
  </si>
  <si>
    <t>Schaden, Dicki and Kiehn</t>
  </si>
  <si>
    <t>Bosco Group</t>
  </si>
  <si>
    <t>Rosenbaum Group</t>
  </si>
  <si>
    <t>Auer-Bradtke</t>
  </si>
  <si>
    <t>Armstrong, Hermann and Sawayn</t>
  </si>
  <si>
    <t>Feeney LLC</t>
  </si>
  <si>
    <t>Marquardt, Denesik and Schmeler</t>
  </si>
  <si>
    <t>Bernier, Herman and Schulist</t>
  </si>
  <si>
    <t>Boyer and Sons</t>
  </si>
  <si>
    <t>Ratke Inc</t>
  </si>
  <si>
    <t>Padberg, Koepp and Walsh</t>
  </si>
  <si>
    <t>Monahan, Dooley and Jast</t>
  </si>
  <si>
    <t>Lehner, Jacobi and Koepp</t>
  </si>
  <si>
    <t>Ondricka-Jerde</t>
  </si>
  <si>
    <t>Gerhold, Fahey and Schowalter</t>
  </si>
  <si>
    <t>Harvey-Gottlieb</t>
  </si>
  <si>
    <t>Botsford, Hudson and Becker</t>
  </si>
  <si>
    <t>Bogan Group</t>
  </si>
  <si>
    <t>Morissette Group</t>
  </si>
  <si>
    <t>Huels-Hyatt</t>
  </si>
  <si>
    <t>Price-Pagac</t>
  </si>
  <si>
    <t>Harris-Lindgren</t>
  </si>
  <si>
    <t>Schimmel-Langosh</t>
  </si>
  <si>
    <t>Bosco, Hills and Reinger</t>
  </si>
  <si>
    <t>Crooks, Herzog and Leannon</t>
  </si>
  <si>
    <t>Greenholt, Gorczany and Osinski</t>
  </si>
  <si>
    <t>Dach-Shields</t>
  </si>
  <si>
    <t>Blanda-Bednar</t>
  </si>
  <si>
    <t>Bergnaum, Johnson and Grimes</t>
  </si>
  <si>
    <t>Lesch LLC</t>
  </si>
  <si>
    <t>Reichert LLC</t>
  </si>
  <si>
    <t>Breitenberg-Huel</t>
  </si>
  <si>
    <t>O'Conner-Braun</t>
  </si>
  <si>
    <t>Shanahan, Senger and Rogahn</t>
  </si>
  <si>
    <t>Aimbo</t>
  </si>
  <si>
    <t>Skajo</t>
  </si>
  <si>
    <t>Yodel</t>
  </si>
  <si>
    <t>Greenfelder-Johns</t>
  </si>
  <si>
    <t>Mosciski, Hansen and Ruecker</t>
  </si>
  <si>
    <t>Balistreri LLC</t>
  </si>
  <si>
    <t>Barrows, Jacobs and O'Hara</t>
  </si>
  <si>
    <t>Schaefer-Lockman</t>
  </si>
  <si>
    <t>Barrows-Waelchi</t>
  </si>
  <si>
    <t>Walsh Inc</t>
  </si>
  <si>
    <t>Trantow Group</t>
  </si>
  <si>
    <t>Murphy, Hudson and Considine</t>
  </si>
  <si>
    <t>Tagchat</t>
  </si>
  <si>
    <t>Lost</t>
  </si>
  <si>
    <t>6</t>
  </si>
  <si>
    <t>Yata</t>
  </si>
  <si>
    <t>Cogibox</t>
  </si>
  <si>
    <t>Skynoodle</t>
  </si>
  <si>
    <t>Heidenreich, Stehr and Johnston</t>
  </si>
  <si>
    <t>Schultz-Kirlin</t>
  </si>
  <si>
    <t>Blick-Schamberger</t>
  </si>
  <si>
    <t>White-Donnelly</t>
  </si>
  <si>
    <t>Wuckert and Sons</t>
  </si>
  <si>
    <t>Batz, Fay and Murray</t>
  </si>
  <si>
    <t>Harvey-Reichel</t>
  </si>
  <si>
    <t>Hilpert and Sons</t>
  </si>
  <si>
    <t>Stanton and Sons</t>
  </si>
  <si>
    <t>Dare, Kassulke and Nicolas</t>
  </si>
  <si>
    <t>O'Connell, Harber and Koelpin</t>
  </si>
  <si>
    <t>Schmidt-Hettinger</t>
  </si>
  <si>
    <t>Abernathy-Kohler</t>
  </si>
  <si>
    <t>Kessler-Hirthe</t>
  </si>
  <si>
    <t>Schowalter-Jacobs</t>
  </si>
  <si>
    <t>Parker LLC</t>
  </si>
  <si>
    <t>Youtags</t>
  </si>
  <si>
    <t>Lemke-Roberts</t>
  </si>
  <si>
    <t>Smith, Stiedemann and Rowe</t>
  </si>
  <si>
    <t>Bogisich, Kuvalis and Herman</t>
  </si>
  <si>
    <t>Okuneva-Schumm</t>
  </si>
  <si>
    <t>Nader-Ortiz</t>
  </si>
  <si>
    <t>Goyette LLC</t>
  </si>
  <si>
    <t>Treutel and Sons</t>
  </si>
  <si>
    <t>Murphy Group</t>
  </si>
  <si>
    <t>Hamill Group</t>
  </si>
  <si>
    <t>Keeling-Lang</t>
  </si>
  <si>
    <t>MacGyver, Ondricka and McLaughlin</t>
  </si>
  <si>
    <t>Linklinks</t>
  </si>
  <si>
    <t>Larson and Sons</t>
  </si>
  <si>
    <t>Bradtke-Stehr</t>
  </si>
  <si>
    <t>Bartoletti LLC</t>
  </si>
  <si>
    <t>Halvorson-Corkery</t>
  </si>
  <si>
    <t>Reynolds, Gottlieb and Prohaska</t>
  </si>
  <si>
    <t>Rempel, Senger and Schimmel</t>
  </si>
  <si>
    <t>Kunde, Harris and Bernier</t>
  </si>
  <si>
    <t>D'Amore-Pacocha</t>
  </si>
  <si>
    <t>Mante-Toy</t>
  </si>
  <si>
    <t>Smith-Parisian</t>
  </si>
  <si>
    <t>Wuckert LLC</t>
  </si>
  <si>
    <t>Murray Inc</t>
  </si>
  <si>
    <t>Treutel, Balistreri and Brakus</t>
  </si>
  <si>
    <t>Paucek LLC</t>
  </si>
  <si>
    <t>Flatley Inc</t>
  </si>
  <si>
    <t>Huel LLC</t>
  </si>
  <si>
    <t>Strosin-Feeney</t>
  </si>
  <si>
    <t>Lesch-Sporer</t>
  </si>
  <si>
    <t>Steuber-Gibson</t>
  </si>
  <si>
    <t>Grady Inc</t>
  </si>
  <si>
    <t>Jast, Hirthe and Murphy</t>
  </si>
  <si>
    <t>Kulas-Barrows</t>
  </si>
  <si>
    <t>Quitzon Inc</t>
  </si>
  <si>
    <t>Haley, Boyer and Prohaska</t>
  </si>
  <si>
    <t>Ernser-Schulist</t>
  </si>
  <si>
    <t>Considine Inc</t>
  </si>
  <si>
    <t>Moen-Beer</t>
  </si>
  <si>
    <t>Abernathy, Ward and Boyle</t>
  </si>
  <si>
    <t>Realbridge</t>
  </si>
  <si>
    <t>Nurturing</t>
  </si>
  <si>
    <t>3</t>
  </si>
  <si>
    <t>Blogtag</t>
  </si>
  <si>
    <t>Yacero</t>
  </si>
  <si>
    <t>Viva</t>
  </si>
  <si>
    <t>Jaxworks</t>
  </si>
  <si>
    <t>Kwideo</t>
  </si>
  <si>
    <t>Geba</t>
  </si>
  <si>
    <t>Gigashots</t>
  </si>
  <si>
    <t>Reilly-Bahringer</t>
  </si>
  <si>
    <t>Runolfsson-Rogahn</t>
  </si>
  <si>
    <t>Purdy LLC</t>
  </si>
  <si>
    <t>Terry, Corwin and Harris</t>
  </si>
  <si>
    <t>Stokes LLC</t>
  </si>
  <si>
    <t>Graham, Bergnaum and Kreiger</t>
  </si>
  <si>
    <t>Wuckert-Yost</t>
  </si>
  <si>
    <t>Schoen, Rohan and Mosciski</t>
  </si>
  <si>
    <t>Morar-Heathcote</t>
  </si>
  <si>
    <t>Larkin, Doyle and Corwin</t>
  </si>
  <si>
    <t>Gerhold-Nicolas</t>
  </si>
  <si>
    <t>Hoeger, Kreiger and Deckow</t>
  </si>
  <si>
    <t>O'Reilly-Kerluke</t>
  </si>
  <si>
    <t>Labadie LLC</t>
  </si>
  <si>
    <t>Brown Group</t>
  </si>
  <si>
    <t>Stoltenberg-Kuhn</t>
  </si>
  <si>
    <t>Huels-Reichert</t>
  </si>
  <si>
    <t>Bailey-O'Conner</t>
  </si>
  <si>
    <t>Hudson, Spencer and Bahringer</t>
  </si>
  <si>
    <t>Howell, McCullough and Wuckert</t>
  </si>
  <si>
    <t>Crona, Bashirian and Armstrong</t>
  </si>
  <si>
    <t>Veum, Steuber and Blick</t>
  </si>
  <si>
    <t>Torp-Krajcik</t>
  </si>
  <si>
    <t>Dach LLC</t>
  </si>
  <si>
    <t>Carter-Blick</t>
  </si>
  <si>
    <t>Klocko-Lindgren</t>
  </si>
  <si>
    <t>Koepp, Bosco and Hodkiewicz</t>
  </si>
  <si>
    <t>Ratke and Sons</t>
  </si>
  <si>
    <t>Hudson, Bergnaum and Gerlach</t>
  </si>
  <si>
    <t>Lynch-Gulgowski</t>
  </si>
  <si>
    <t>Ryan Group</t>
  </si>
  <si>
    <t>Barton, Schumm and Wilderman</t>
  </si>
  <si>
    <t>Williamson, Gottlieb and Kuphal</t>
  </si>
  <si>
    <t>Larkin, Kshlerin and Moore</t>
  </si>
  <si>
    <t>Kautzer and Sons</t>
  </si>
  <si>
    <t>Jaskolski, Krajcik and Bergnaum</t>
  </si>
  <si>
    <t>Kutch Inc</t>
  </si>
  <si>
    <t>Becker Inc</t>
  </si>
  <si>
    <t>Mills, Schuppe and Stracke</t>
  </si>
  <si>
    <t>McGlynn-Friesen</t>
  </si>
  <si>
    <t>Stoltenberg-Koepp</t>
  </si>
  <si>
    <t>Emmerich, Schinner and McKenzie</t>
  </si>
  <si>
    <t>Stoltenberg, Hoppe and Funk</t>
  </si>
  <si>
    <t>Schowalter and Sons</t>
  </si>
  <si>
    <t>Lakin-Ondricka</t>
  </si>
  <si>
    <t>Kunde, Smitham and Hills</t>
  </si>
  <si>
    <t>Kilback-Blick</t>
  </si>
  <si>
    <t>Ledner LLC</t>
  </si>
  <si>
    <t>Reichel and Sons</t>
  </si>
  <si>
    <t>Mills-Donnelly</t>
  </si>
  <si>
    <t>Shanahan Inc</t>
  </si>
  <si>
    <t>West-Wyman</t>
  </si>
  <si>
    <t>Wunsch LLC</t>
  </si>
  <si>
    <t>Ritchie, Rutherford and Blick</t>
  </si>
  <si>
    <t>Ratke-Zulauf</t>
  </si>
  <si>
    <t>Hodkiewicz-Wunsch</t>
  </si>
  <si>
    <t>Zulauf Group</t>
  </si>
  <si>
    <t>Powlowski, Weissnat and Pollich</t>
  </si>
  <si>
    <t>Swift-Wolf</t>
  </si>
  <si>
    <t>Paucek, Sanford and Feil</t>
  </si>
  <si>
    <t>Quigley, Volkman and Kihn</t>
  </si>
  <si>
    <t>Kerluke and Sons</t>
  </si>
  <si>
    <t>Carroll and Sons</t>
  </si>
  <si>
    <t>Jerde, Torphy and Hirthe</t>
  </si>
  <si>
    <t>Hermann-Kreiger</t>
  </si>
  <si>
    <t>Camido</t>
  </si>
  <si>
    <t>Eamia</t>
  </si>
  <si>
    <t>Centimia</t>
  </si>
  <si>
    <t>Browsetype</t>
  </si>
  <si>
    <t>Babbleopia</t>
  </si>
  <si>
    <t>Yakitri</t>
  </si>
  <si>
    <t>Linkbuzz</t>
  </si>
  <si>
    <t>Oozz</t>
  </si>
  <si>
    <t>Blogtags</t>
  </si>
  <si>
    <t>Senger and Sons</t>
  </si>
  <si>
    <t>Windler-Gutmann</t>
  </si>
  <si>
    <t>Mueller-Conroy</t>
  </si>
  <si>
    <t>Kohler, Konopelski and Runolfsdottir</t>
  </si>
  <si>
    <t>Schuster, Beahan and Nolan</t>
  </si>
  <si>
    <t>Donnelly, Jacobi and Gutmann</t>
  </si>
  <si>
    <t>Considine-Boyer</t>
  </si>
  <si>
    <t>Pfeffer LLC</t>
  </si>
  <si>
    <t>Nader, McClure and Reynolds</t>
  </si>
  <si>
    <t>Kohler-Kuhlman</t>
  </si>
  <si>
    <t>Krajcik-Schroeder</t>
  </si>
  <si>
    <t>Dietrich and Sons</t>
  </si>
  <si>
    <t>Stracke-Fritsch</t>
  </si>
  <si>
    <t>Berge-Mills</t>
  </si>
  <si>
    <t>Barrows and Sons</t>
  </si>
  <si>
    <t>Rice-Bins</t>
  </si>
  <si>
    <t>Heathcote, Lemke and Abbott</t>
  </si>
  <si>
    <t>Borer-Leannon</t>
  </si>
  <si>
    <t>King, Lockman and Hansen</t>
  </si>
  <si>
    <t>Funk-Stehr</t>
  </si>
  <si>
    <t>Dooley, Jast and Lindgren</t>
  </si>
  <si>
    <t>Shanahan and Sons</t>
  </si>
  <si>
    <t>Heller Inc</t>
  </si>
  <si>
    <t>Treutel, Grant and Mayert</t>
  </si>
  <si>
    <t>Batz and Sons</t>
  </si>
  <si>
    <t>Bergnaum, Heidenreich and Shields</t>
  </si>
  <si>
    <t>Thompson Inc</t>
  </si>
  <si>
    <t>Bashirian Group</t>
  </si>
  <si>
    <t>Hamill-Funk</t>
  </si>
  <si>
    <t>Senger-Kunze</t>
  </si>
  <si>
    <t>Quitzon, Lindgren and Ruecker</t>
  </si>
  <si>
    <t>Maggio, Heidenreich and Wolf</t>
  </si>
  <si>
    <t>Bechtelar Inc</t>
  </si>
  <si>
    <t>Wyman, Crona and Little</t>
  </si>
  <si>
    <t>Lindgren-Hoeger</t>
  </si>
  <si>
    <t>Thiel-Abbott</t>
  </si>
  <si>
    <t>Gulgowski, Schumm and Johnston</t>
  </si>
  <si>
    <t>Halvorson, O'Hara and Johnson</t>
  </si>
  <si>
    <t>Rau-Hammes</t>
  </si>
  <si>
    <t>Denesik-Heaney</t>
  </si>
  <si>
    <t>Smith-Murphy</t>
  </si>
  <si>
    <t>Pagac, Barrows and Keeling</t>
  </si>
  <si>
    <t>Grant-Hahn</t>
  </si>
  <si>
    <t>Rooxo</t>
  </si>
  <si>
    <t>Kimia</t>
  </si>
  <si>
    <t>Yoveo</t>
  </si>
  <si>
    <t>Oyoba</t>
  </si>
  <si>
    <t>Oloo</t>
  </si>
  <si>
    <t>Eadel</t>
  </si>
  <si>
    <t>Oyondu</t>
  </si>
  <si>
    <t>Realpoint</t>
  </si>
  <si>
    <t>Trudeo</t>
  </si>
  <si>
    <t>Realbuzz</t>
  </si>
  <si>
    <t>Vimbo</t>
  </si>
  <si>
    <t>Rhynoodle</t>
  </si>
  <si>
    <t>Green, Block and Mayer</t>
  </si>
  <si>
    <t>Morissette LLC</t>
  </si>
  <si>
    <t>Stoltenberg, Labadie and Spencer</t>
  </si>
  <si>
    <t>Ondricka, Lubowitz and O'Connell</t>
  </si>
  <si>
    <t>Dickinson and Sons</t>
  </si>
  <si>
    <t>Waelchi Group</t>
  </si>
  <si>
    <t>Stanton-Mayert</t>
  </si>
  <si>
    <t>Rath-Harvey</t>
  </si>
  <si>
    <t>Zboncak-Lebsack</t>
  </si>
  <si>
    <t>Franecki, Rath and Roob</t>
  </si>
  <si>
    <t>Koch-Harvey</t>
  </si>
  <si>
    <t>Ankunding-Pfeffer</t>
  </si>
  <si>
    <t>Johnson-Funk</t>
  </si>
  <si>
    <t>Rodriguez, Rippin and Dooley</t>
  </si>
  <si>
    <t>Larson, Carter and Bins</t>
  </si>
  <si>
    <t>Jenkins Group</t>
  </si>
  <si>
    <t>Bahringer, Crist and Reynolds</t>
  </si>
  <si>
    <t>Ledner Group</t>
  </si>
  <si>
    <t>Bode-Schiller</t>
  </si>
  <si>
    <t>Kessler, Mitchell and Torp</t>
  </si>
  <si>
    <t>Powlowski and Sons</t>
  </si>
  <si>
    <t>Davis Inc</t>
  </si>
  <si>
    <t>Kuhic, Fadel and Herman</t>
  </si>
  <si>
    <t>Ward, Heathcote and Mante</t>
  </si>
  <si>
    <t>Schaefer-Stroman</t>
  </si>
  <si>
    <t>Williamson, Thiel and Ratke</t>
  </si>
  <si>
    <t>Grimes, Murray and Pfannerstill</t>
  </si>
  <si>
    <t>Bruen, Morar and McLaughlin</t>
  </si>
  <si>
    <t>Sporer-Wolff</t>
  </si>
  <si>
    <t>Upton, Mosciski and Hane</t>
  </si>
  <si>
    <t>Schulist LLC</t>
  </si>
  <si>
    <t>Cummings, Green and Ritchie</t>
  </si>
  <si>
    <t>Raynor-Graham</t>
  </si>
  <si>
    <t>Durgan, Raynor and Leuschke</t>
  </si>
  <si>
    <t>Rogahn-Ratke</t>
  </si>
  <si>
    <t>Nikolaus-Kirlin</t>
  </si>
  <si>
    <t>Becker, Kris and Medhurst</t>
  </si>
  <si>
    <t>Schmitt-Block</t>
  </si>
  <si>
    <t>Pfeffer-Cronin</t>
  </si>
  <si>
    <t>Wunsch, Reilly and Blick</t>
  </si>
  <si>
    <t>Daniel-Murphy</t>
  </si>
  <si>
    <t>Klein, Gislason and O'Reilly</t>
  </si>
  <si>
    <t>Kiehn, Frami and Lehner</t>
  </si>
  <si>
    <t>Shields Group</t>
  </si>
  <si>
    <t>Metz-Heller</t>
  </si>
  <si>
    <t>Kling Group</t>
  </si>
  <si>
    <t>Mann-Heathcote</t>
  </si>
  <si>
    <t>Durgan-Haag</t>
  </si>
  <si>
    <t>Ortiz-Greenfelder</t>
  </si>
  <si>
    <t>Labadie-Moore</t>
  </si>
  <si>
    <t>Kertzmann Inc</t>
  </si>
  <si>
    <t>Langosh, Bruen and Koelpin</t>
  </si>
  <si>
    <t>Olson Inc</t>
  </si>
  <si>
    <t>McKenzie-Farrell</t>
  </si>
  <si>
    <t>Osinski, Blick and Morar</t>
  </si>
  <si>
    <t>Schultz-Flatley</t>
  </si>
  <si>
    <t>Doyle-Haley</t>
  </si>
  <si>
    <t>Miller Inc</t>
  </si>
  <si>
    <t>Stokes, Harris and Douglas</t>
  </si>
  <si>
    <t>Schoen, Hermann and Bechtelar</t>
  </si>
  <si>
    <t>Deckow, Runolfsdottir and Schuppe</t>
  </si>
  <si>
    <t>Lehner, Larson and Roberts</t>
  </si>
  <si>
    <t>Dickinson Inc</t>
  </si>
  <si>
    <t>Cormier Group</t>
  </si>
  <si>
    <t>Donnelly Inc</t>
  </si>
  <si>
    <t>Mante-Hermann</t>
  </si>
  <si>
    <t>Pollich, Simonis and Kerluke</t>
  </si>
  <si>
    <t>Leannon, Breitenberg and Crist</t>
  </si>
  <si>
    <t>Mueller-Glover</t>
  </si>
  <si>
    <t>Towne, Mills and Kuhlman</t>
  </si>
  <si>
    <t>Durgan Group</t>
  </si>
  <si>
    <t>Wehner LLC</t>
  </si>
  <si>
    <t>Crooks, Corwin and Stoltenberg</t>
  </si>
  <si>
    <t>Flatley-Hansen</t>
  </si>
  <si>
    <t>Herman, Hansen and Kerluke</t>
  </si>
  <si>
    <t>Mraz, Murazik and Kling</t>
  </si>
  <si>
    <t>Balistreri, Roberts and Gottlieb</t>
  </si>
  <si>
    <t>Armstrong, Schaefer and Upton</t>
  </si>
  <si>
    <t>Ryan LLC</t>
  </si>
  <si>
    <t>Bode-Kautzer</t>
  </si>
  <si>
    <t>Bauch, Hamill and Johns</t>
  </si>
  <si>
    <t>Schultz Group</t>
  </si>
  <si>
    <t>Robel and Sons</t>
  </si>
  <si>
    <t>Flipbug</t>
  </si>
  <si>
    <t>Opened</t>
  </si>
  <si>
    <t>1</t>
  </si>
  <si>
    <t>Hane-Heller</t>
  </si>
  <si>
    <t>Fisher, Jones and Cummerata</t>
  </si>
  <si>
    <t>Orn and Sons</t>
  </si>
  <si>
    <t>O'Connell Inc</t>
  </si>
  <si>
    <t>Ferry Inc</t>
  </si>
  <si>
    <t>Dibbert-Fahey</t>
  </si>
  <si>
    <t>Sipes-Kautzer</t>
  </si>
  <si>
    <t>Harris-Yost</t>
  </si>
  <si>
    <t>Schinner-Daugherty</t>
  </si>
  <si>
    <t>Barrows, Kihn and Bergnaum</t>
  </si>
  <si>
    <t>Schultz, Lind and Jenkins</t>
  </si>
  <si>
    <t>Kohler-Boyle</t>
  </si>
  <si>
    <t>Kirlin-Wilderman</t>
  </si>
  <si>
    <t>O'Hara-Kihn</t>
  </si>
  <si>
    <t>Hirthe, Runolfsson and Farrell</t>
  </si>
  <si>
    <t>Towne, Mohr and Emard</t>
  </si>
  <si>
    <t>Wilkinson Inc</t>
  </si>
  <si>
    <t>Goldner, Stracke and Ryan</t>
  </si>
  <si>
    <t>Olson, Runte and Ferry</t>
  </si>
  <si>
    <t>Pacocha-O'Hara</t>
  </si>
  <si>
    <t>Spinka, Parisian and Daniel</t>
  </si>
  <si>
    <t>Bergstrom, Dibbert and Witting</t>
  </si>
  <si>
    <t>Bergstrom-Farrell</t>
  </si>
  <si>
    <t>Kayveo</t>
  </si>
  <si>
    <t>Ziemann-Labadie</t>
  </si>
  <si>
    <t>VonRueden-Mosciski</t>
  </si>
  <si>
    <t>Roberts, Schaefer and Ortiz</t>
  </si>
  <si>
    <t>Hane, Harber and McClure</t>
  </si>
  <si>
    <t>Haag, Ziemann and Greenfelder</t>
  </si>
  <si>
    <t>Senger-Quigley</t>
  </si>
  <si>
    <t>Carroll-Fahey</t>
  </si>
  <si>
    <t>Schneider Group</t>
  </si>
  <si>
    <t>Mertz, Hodkiewicz and Howell</t>
  </si>
  <si>
    <t>Cartwright and Sons</t>
  </si>
  <si>
    <t>Sauer, Kozey and Mohr</t>
  </si>
  <si>
    <t>Yundt-Denesik</t>
  </si>
  <si>
    <t>Graham, Moen and Mosciski</t>
  </si>
  <si>
    <t>Adams Inc</t>
  </si>
  <si>
    <t>Tillman, Kessler and Bechtelar</t>
  </si>
  <si>
    <t>King-Weissnat</t>
  </si>
  <si>
    <t>Bluezoom</t>
  </si>
  <si>
    <t>Thoughtworks</t>
  </si>
  <si>
    <t>Skipstorm</t>
  </si>
  <si>
    <t>Snaptags</t>
  </si>
  <si>
    <t>Photofeed</t>
  </si>
  <si>
    <t>Larkin-Glover</t>
  </si>
  <si>
    <t>Conroy-Keeling</t>
  </si>
  <si>
    <t>Ratke-Abshire</t>
  </si>
  <si>
    <t>Quigley and Sons</t>
  </si>
  <si>
    <t>O'Keefe and Sons</t>
  </si>
  <si>
    <t>Rogahn, Nolan and Bernhard</t>
  </si>
  <si>
    <t>Braun, Swaniawski and Harris</t>
  </si>
  <si>
    <t>Cartwright-Hodkiewicz</t>
  </si>
  <si>
    <t>Goyette Inc</t>
  </si>
  <si>
    <t>Halvorson, Walker and White</t>
  </si>
  <si>
    <t>McGlynn-Watsica</t>
  </si>
  <si>
    <t>Kertzmann Group</t>
  </si>
  <si>
    <t>Kirlin, Bruen and Legros</t>
  </si>
  <si>
    <t>Okuneva-Gislason</t>
  </si>
  <si>
    <t>Stanton, Mayer and Sauer</t>
  </si>
  <si>
    <t>Pagac-Farrell</t>
  </si>
  <si>
    <t>Trantow, O'Keefe and Hyatt</t>
  </si>
  <si>
    <t>Thiel LLC</t>
  </si>
  <si>
    <t>Corkery-Little</t>
  </si>
  <si>
    <t>Youopia</t>
  </si>
  <si>
    <t>Proposal sent</t>
  </si>
  <si>
    <t>4</t>
  </si>
  <si>
    <t>Wikizz</t>
  </si>
  <si>
    <t>Feednation</t>
  </si>
  <si>
    <t>Fiveclub</t>
  </si>
  <si>
    <t>Cassin-Schmeler</t>
  </si>
  <si>
    <t>Murazik, Konopelski and McLaughlin</t>
  </si>
  <si>
    <t>Dibbert, Jacobi and Rippin</t>
  </si>
  <si>
    <t>Wilderman, Nicolas and Sanford</t>
  </si>
  <si>
    <t>Maggio, Sanford and Rodriguez</t>
  </si>
  <si>
    <t>Feil, O'Keefe and Skiles</t>
  </si>
  <si>
    <t>Kutch-Weimann</t>
  </si>
  <si>
    <t>Braun, Stroman and Terry</t>
  </si>
  <si>
    <t>Farrell Inc</t>
  </si>
  <si>
    <t>Stark, Lueilwitz and Boyle</t>
  </si>
  <si>
    <t>Wilderman-Kunze</t>
  </si>
  <si>
    <t>Rowe-Volkman</t>
  </si>
  <si>
    <t>Towne-Mayer</t>
  </si>
  <si>
    <t>Franecki, Torphy and Hayes</t>
  </si>
  <si>
    <t>O'Conner-Gibson</t>
  </si>
  <si>
    <t>Adams-Casper</t>
  </si>
  <si>
    <t>Crist LLC</t>
  </si>
  <si>
    <t>Schmeler-Bayer</t>
  </si>
  <si>
    <t>Ferry-Weber</t>
  </si>
  <si>
    <t>Weber Group</t>
  </si>
  <si>
    <t>McKenzie Inc</t>
  </si>
  <si>
    <t>Hermiston Inc</t>
  </si>
  <si>
    <t>Jones Group</t>
  </si>
  <si>
    <t>Bernhard, Stokes and Carroll</t>
  </si>
  <si>
    <t>O'Connell-Deckow</t>
  </si>
  <si>
    <t>Monahan-Turner</t>
  </si>
  <si>
    <t>Oberbrunner, Hintz and Frami</t>
  </si>
  <si>
    <t>Rogahn, Rice and Christiansen</t>
  </si>
  <si>
    <t>Carter, Bayer and Okuneva</t>
  </si>
  <si>
    <t>King-Simonis</t>
  </si>
  <si>
    <t>Quitzon-Ruecker</t>
  </si>
  <si>
    <t>Turner-Leuschke</t>
  </si>
  <si>
    <t>Jazzy</t>
  </si>
  <si>
    <t>Trudoo</t>
  </si>
  <si>
    <t>Devify</t>
  </si>
  <si>
    <t>Zooveo</t>
  </si>
  <si>
    <t>Yamia</t>
  </si>
  <si>
    <t>Buzzdog</t>
  </si>
  <si>
    <t>Stamm, Weissnat and Collier</t>
  </si>
  <si>
    <t>Barton, Hodkiewicz and Hickle</t>
  </si>
  <si>
    <t>Jones, Stark and MacGyver</t>
  </si>
  <si>
    <t>Walsh and Sons</t>
  </si>
  <si>
    <t>Kulas, Cummings and Bechtelar</t>
  </si>
  <si>
    <t>Hessel-McClure</t>
  </si>
  <si>
    <t>Pagac and Sons</t>
  </si>
  <si>
    <t>White, Murazik and Larkin</t>
  </si>
  <si>
    <t>Pfeffer-Prohaska</t>
  </si>
  <si>
    <t>Hyatt, Hudson and Predovic</t>
  </si>
  <si>
    <t>Maggio, Bartoletti and Hoppe</t>
  </si>
  <si>
    <t>Schimmel, Denesik and Schmeler</t>
  </si>
  <si>
    <t>Schmitt-Bradtke</t>
  </si>
  <si>
    <t>Wilkinson, Balistreri and Beier</t>
  </si>
  <si>
    <t>Leannon-Romaguera</t>
  </si>
  <si>
    <t>Jakubowski, Effertz and Lemke</t>
  </si>
  <si>
    <t>Hirthe, Fisher and Dooley</t>
  </si>
  <si>
    <t>Tremblay Inc</t>
  </si>
  <si>
    <t>Mertz, Adams and Bradtke</t>
  </si>
  <si>
    <t>Hermiston LLC</t>
  </si>
  <si>
    <t>Mayer Group</t>
  </si>
  <si>
    <t>Wolf-Deckow</t>
  </si>
  <si>
    <t>Franecki, Grant and Prosacco</t>
  </si>
  <si>
    <t>Batz-Russel</t>
  </si>
  <si>
    <t>Russel-Stiedemann</t>
  </si>
  <si>
    <t>Zemlak, O'Reilly and Schowalter</t>
  </si>
  <si>
    <t>Douglas-Wiza</t>
  </si>
  <si>
    <t>Heidenreich, Murazik and Walsh</t>
  </si>
  <si>
    <t>Konopelski, McDermott and Wunsch</t>
  </si>
  <si>
    <t>Greenholt, Kirlin and Torphy</t>
  </si>
  <si>
    <t>Skipfire</t>
  </si>
  <si>
    <t>Buzzshare</t>
  </si>
  <si>
    <t>Photobean</t>
  </si>
  <si>
    <t>Agimba</t>
  </si>
  <si>
    <t>Twitterbridge</t>
  </si>
  <si>
    <t>Quamba</t>
  </si>
  <si>
    <t>Topiclounge</t>
  </si>
  <si>
    <t>Meezzy</t>
  </si>
  <si>
    <t>Nicolas, Champlin and Dietrich</t>
  </si>
  <si>
    <t>Shanahan, Gislason and Vandervort</t>
  </si>
  <si>
    <t>Bogan, Weimann and Rath</t>
  </si>
  <si>
    <t>Kemmer, O'Hara and DuBuque</t>
  </si>
  <si>
    <t>Kerluke-McKenzie</t>
  </si>
  <si>
    <t>Green, Kuhn and O'Connell</t>
  </si>
  <si>
    <t>Conroy-Bartoletti</t>
  </si>
  <si>
    <t>Schamberger LLC</t>
  </si>
  <si>
    <t>Renner Inc</t>
  </si>
  <si>
    <t>McKenzie, Reynolds and Hane</t>
  </si>
  <si>
    <t>Schmidt, Hahn and Frami</t>
  </si>
  <si>
    <t>Adams Group</t>
  </si>
  <si>
    <t>Beier, Wolf and Schuster</t>
  </si>
  <si>
    <t>Flatley Group</t>
  </si>
  <si>
    <t>Barton Inc</t>
  </si>
  <si>
    <t>Skiles, Deckow and Hintz</t>
  </si>
  <si>
    <t>Upton-Parisian</t>
  </si>
  <si>
    <t>Quigley-Kling</t>
  </si>
  <si>
    <t>Reilly and Sons</t>
  </si>
  <si>
    <t>Kassulke-Keebler</t>
  </si>
  <si>
    <t>Morar-Berge</t>
  </si>
  <si>
    <t>Emard Group</t>
  </si>
  <si>
    <t>Nolan Group</t>
  </si>
  <si>
    <t>Stroman, Wehner and Stamm</t>
  </si>
  <si>
    <t>Doyle, Osinski and Gleichner</t>
  </si>
  <si>
    <t>Nader, Steuber and Kulas</t>
  </si>
  <si>
    <t>Schmidt-Kunze</t>
  </si>
  <si>
    <t>MacGyver, Moore and Smith</t>
  </si>
  <si>
    <t>Quigley Group</t>
  </si>
  <si>
    <t>Lockman Inc</t>
  </si>
  <si>
    <t>Schmidt, Skiles and Dare</t>
  </si>
  <si>
    <t>Von LLC</t>
  </si>
  <si>
    <t>Ruecker Inc</t>
  </si>
  <si>
    <t>Heaney, Fadel and Wiegand</t>
  </si>
  <si>
    <t>Kohler, Dietrich and Bosco</t>
  </si>
  <si>
    <t>Stoltenberg-Fahey</t>
  </si>
  <si>
    <t>Ledner-Lindgren</t>
  </si>
  <si>
    <t>Olson LLC</t>
  </si>
  <si>
    <t>Wunsch, Hegmann and Bradtke</t>
  </si>
  <si>
    <t>Bernier, Stamm and Lemke</t>
  </si>
  <si>
    <t>Mitchell-Veum</t>
  </si>
  <si>
    <t>Hayes, Christiansen and Bahringer</t>
  </si>
  <si>
    <t>Lang and Sons</t>
  </si>
  <si>
    <t>Mills-Ziemann</t>
  </si>
  <si>
    <t>Hoppe, Becker and Jacobs</t>
  </si>
  <si>
    <t>Christiansen-Bechtelar</t>
  </si>
  <si>
    <t>Bartoletti Group</t>
  </si>
  <si>
    <t>Rippin and Sons</t>
  </si>
  <si>
    <t>Sauer-Huels</t>
  </si>
  <si>
    <t>Kerluke-Schuster</t>
  </si>
  <si>
    <t>King-McKenzie</t>
  </si>
  <si>
    <t>Langosh-Stark</t>
  </si>
  <si>
    <t>Kreiger Group</t>
  </si>
  <si>
    <t>Livetube</t>
  </si>
  <si>
    <t>Rowe-Jacobs</t>
  </si>
  <si>
    <t>Donnelly-Kunze</t>
  </si>
  <si>
    <t>Batz-Gleichner</t>
  </si>
  <si>
    <t>Borer-Aufderhar</t>
  </si>
  <si>
    <t>Hirthe, Parisian and Pouros</t>
  </si>
  <si>
    <t>Murphy Inc</t>
  </si>
  <si>
    <t>Jabberstorm</t>
  </si>
  <si>
    <t>Won</t>
  </si>
  <si>
    <t>5</t>
  </si>
  <si>
    <t>Thoughtsphere</t>
  </si>
  <si>
    <t>Fivebridge</t>
  </si>
  <si>
    <t>Dabtype</t>
  </si>
  <si>
    <t>Corkery LLC</t>
  </si>
  <si>
    <t>Ledner, Koelpin and Rath</t>
  </si>
  <si>
    <t>Walter LLC</t>
  </si>
  <si>
    <t>Runolfsdottir-Kulas</t>
  </si>
  <si>
    <t>Senger LLC</t>
  </si>
  <si>
    <t>Legros-DuBuque</t>
  </si>
  <si>
    <t>Mertz Group</t>
  </si>
  <si>
    <t>Harber Inc</t>
  </si>
  <si>
    <t>Borer, Durgan and Weber</t>
  </si>
  <si>
    <t>Davis-Waelchi</t>
  </si>
  <si>
    <t>Hessel, Zboncak and Rath</t>
  </si>
  <si>
    <t>Harvey Group</t>
  </si>
  <si>
    <t>Stoltenberg, Gulgowski and Murazik</t>
  </si>
  <si>
    <t>Hickle LLC</t>
  </si>
  <si>
    <t>Miller-Goyette</t>
  </si>
  <si>
    <t>Ankunding, Mayer and Sanford</t>
  </si>
  <si>
    <t>Anderson Inc</t>
  </si>
  <si>
    <t>Sanford, Koch and Kulas</t>
  </si>
  <si>
    <t>Champlin LLC</t>
  </si>
  <si>
    <t>Beer, Toy and Reichert</t>
  </si>
  <si>
    <t>Langworth-Conn</t>
  </si>
  <si>
    <t>Ankunding, Kozey and Hauck</t>
  </si>
  <si>
    <t>Kuhic, Abernathy and Ward</t>
  </si>
  <si>
    <t>Monahan-Reinger</t>
  </si>
  <si>
    <t>Kilback, Klein and Lemke</t>
  </si>
  <si>
    <t>Huel Inc</t>
  </si>
  <si>
    <t>Reinger, Price and Zemlak</t>
  </si>
  <si>
    <t>Rogahn Group</t>
  </si>
  <si>
    <t>Jacobson-Bogan</t>
  </si>
  <si>
    <t>Kreiger-Stroman</t>
  </si>
  <si>
    <t>Wilderman, Kulas and Emard</t>
  </si>
  <si>
    <t>Mohr, Feil and Fisher</t>
  </si>
  <si>
    <t>Hagenes, Schuppe and Homenick</t>
  </si>
  <si>
    <t>Senger Inc</t>
  </si>
  <si>
    <t>Bernier-Denesik</t>
  </si>
  <si>
    <t>Bergnaum Group</t>
  </si>
  <si>
    <t>Johnson-Zieme</t>
  </si>
  <si>
    <t>Lesch-Ryan</t>
  </si>
  <si>
    <t>Rutherford-Doyle</t>
  </si>
  <si>
    <t>Swaniawski and Sons</t>
  </si>
  <si>
    <t>Auer-Donnelly</t>
  </si>
  <si>
    <t>Lockman, Kris and Hansen</t>
  </si>
  <si>
    <t>Cronin-Dare</t>
  </si>
  <si>
    <t>Effertz, Kuhlman and Koch</t>
  </si>
  <si>
    <t>Simonis-Beahan</t>
  </si>
  <si>
    <t>Crona-Smitham</t>
  </si>
  <si>
    <t>Eimbee</t>
  </si>
  <si>
    <t>Jaloo</t>
  </si>
  <si>
    <t>Fivespan</t>
  </si>
  <si>
    <t>Digitube</t>
  </si>
  <si>
    <t>Wisozk, Hickle and Olson</t>
  </si>
  <si>
    <t>Donnelly-Bergnaum</t>
  </si>
  <si>
    <t>Jacobs-Cruickshank</t>
  </si>
  <si>
    <t>Walter-Altenwerth</t>
  </si>
  <si>
    <t>Schinner-Leannon</t>
  </si>
  <si>
    <t>Torp-Goldner</t>
  </si>
  <si>
    <t>Dooley-Feest</t>
  </si>
  <si>
    <t>Ondricka-Beer</t>
  </si>
  <si>
    <t>Hansen Group</t>
  </si>
  <si>
    <t>Kris, Hartmann and Mraz</t>
  </si>
  <si>
    <t>Klein LLC</t>
  </si>
  <si>
    <t>Simonis and Sons</t>
  </si>
  <si>
    <t>Schinner-Paucek</t>
  </si>
  <si>
    <t>Hirthe, Keebler and Beahan</t>
  </si>
  <si>
    <t>Koch-Swaniawski</t>
  </si>
  <si>
    <t>Abbott, Greenholt and Schimmel</t>
  </si>
  <si>
    <t>Shields-Corkery</t>
  </si>
  <si>
    <t>Terry, Miller and Daugherty</t>
  </si>
  <si>
    <t>Kshlerin, Monahan and Jerde</t>
  </si>
  <si>
    <t>Heaney, Mayer and Tromp</t>
  </si>
  <si>
    <t>Becker-Mann</t>
  </si>
  <si>
    <t>Ziemann-Becker</t>
  </si>
  <si>
    <t>Klocko, Sanford and Mertz</t>
  </si>
  <si>
    <t>Hand, Gutmann and Ruecker</t>
  </si>
  <si>
    <t>Balistreri Inc</t>
  </si>
  <si>
    <t>Medhurst-Wintheiser</t>
  </si>
  <si>
    <t>Braun, Schamberger and McKenzie</t>
  </si>
  <si>
    <t>Gutkowski Inc</t>
  </si>
  <si>
    <t>Wunsch Group</t>
  </si>
  <si>
    <t>Twitterworks</t>
  </si>
  <si>
    <t>Qualified</t>
  </si>
  <si>
    <t>Demizz</t>
  </si>
  <si>
    <t>Voomm</t>
  </si>
  <si>
    <t>Zazio</t>
  </si>
  <si>
    <t>Bubblebox</t>
  </si>
  <si>
    <t>Chatterbridge</t>
  </si>
  <si>
    <t>Linkbridge</t>
  </si>
  <si>
    <t>DabZ</t>
  </si>
  <si>
    <t>Gabvine</t>
  </si>
  <si>
    <t>Voolith</t>
  </si>
  <si>
    <t>Eire</t>
  </si>
  <si>
    <t>Devpoint</t>
  </si>
  <si>
    <t>Twimbo</t>
  </si>
  <si>
    <t>Youfeed</t>
  </si>
  <si>
    <t>Realcube</t>
  </si>
  <si>
    <t>Mycat</t>
  </si>
  <si>
    <t>Innojam</t>
  </si>
  <si>
    <t>Twinder</t>
  </si>
  <si>
    <t>Reallinks</t>
  </si>
  <si>
    <t>Einti</t>
  </si>
  <si>
    <t>Meevee</t>
  </si>
  <si>
    <t>Zoomcast</t>
  </si>
  <si>
    <t>Demimbu</t>
  </si>
  <si>
    <t>Vipe</t>
  </si>
  <si>
    <t>Twitterbeat</t>
  </si>
  <si>
    <t>Topicshots</t>
  </si>
  <si>
    <t>Quire</t>
  </si>
  <si>
    <t>Emmerich and Sons</t>
  </si>
  <si>
    <t>McKenzie LLC</t>
  </si>
  <si>
    <t>Lueilwitz-Cole</t>
  </si>
  <si>
    <t>Casper-Flatley</t>
  </si>
  <si>
    <t>Paucek, Pouros and Wunsch</t>
  </si>
  <si>
    <t>Crona Inc</t>
  </si>
  <si>
    <t>Waters LLC</t>
  </si>
  <si>
    <t>Wyman-Jast</t>
  </si>
  <si>
    <t>Kuhic-Parker</t>
  </si>
  <si>
    <t>Swaniawski-McCullough</t>
  </si>
  <si>
    <t>DuBuque-Hartmann</t>
  </si>
  <si>
    <t>Spencer-Bauch</t>
  </si>
  <si>
    <t>Hand-Bernhard</t>
  </si>
  <si>
    <t>McLaughlin Group</t>
  </si>
  <si>
    <t>Mertz-Dare</t>
  </si>
  <si>
    <t>Simonis, Wyman and Connelly</t>
  </si>
  <si>
    <t>Turner LLC</t>
  </si>
  <si>
    <t>Herzog-Kub</t>
  </si>
  <si>
    <t>Kris Inc</t>
  </si>
  <si>
    <t>Thompson and Sons</t>
  </si>
  <si>
    <t>Morar-Johns</t>
  </si>
  <si>
    <t>Hessel Inc</t>
  </si>
  <si>
    <t>Wiegand-Braun</t>
  </si>
  <si>
    <t>VonRueden, Kreiger and McGlynn</t>
  </si>
  <si>
    <t>Schmitt-Vandervort</t>
  </si>
  <si>
    <t>Nicolas and Sons</t>
  </si>
  <si>
    <t>Stanton, Stracke and Hegmann</t>
  </si>
  <si>
    <t>Kuvalis, McClure and Leannon</t>
  </si>
  <si>
    <t>Berge, Tremblay and Langworth</t>
  </si>
  <si>
    <t>Schiller Group</t>
  </si>
  <si>
    <t>Considine Group</t>
  </si>
  <si>
    <t>Hammes Group</t>
  </si>
  <si>
    <t>O'Reilly-Ruecker</t>
  </si>
  <si>
    <t>Kreiger, Pfannerstill and Spencer</t>
  </si>
  <si>
    <t>Schoen, Langworth and Howe</t>
  </si>
  <si>
    <t>Hartmann Group</t>
  </si>
  <si>
    <t>Swaniawski, Stokes and Beatty</t>
  </si>
  <si>
    <t>Rohan, Bogisich and Herman</t>
  </si>
  <si>
    <t>Toy LLC</t>
  </si>
  <si>
    <t>Raynor, Hand and Grady</t>
  </si>
  <si>
    <t>Corwin-Nolan</t>
  </si>
  <si>
    <t>Green-Jenkins</t>
  </si>
  <si>
    <t>Bogan, Schmeler and Schimmel</t>
  </si>
  <si>
    <t>Mitchell Inc</t>
  </si>
  <si>
    <t>Reichel, Spencer and Rau</t>
  </si>
  <si>
    <t>Feeney, Schneider and Boyle</t>
  </si>
  <si>
    <t>Sipes Group</t>
  </si>
  <si>
    <t>Kunze and Sons</t>
  </si>
  <si>
    <t>Schaden-Rau</t>
  </si>
  <si>
    <t>Jenkins and Sons</t>
  </si>
  <si>
    <t>Dibbert, Parisian and Stiedemann</t>
  </si>
  <si>
    <t>Daniel and Sons</t>
  </si>
  <si>
    <t>Ullrich-Runte</t>
  </si>
  <si>
    <t>Gorczany LLC</t>
  </si>
  <si>
    <t>Mayert-Heller</t>
  </si>
  <si>
    <t>Schoen-Gutmann</t>
  </si>
  <si>
    <t>Langosh-Kunde</t>
  </si>
  <si>
    <t>Harvey and Sons</t>
  </si>
  <si>
    <t>Shanahan-Emard</t>
  </si>
  <si>
    <t>Goldner-Carter</t>
  </si>
  <si>
    <t>McClure and Sons</t>
  </si>
  <si>
    <t>Nicolas Group</t>
  </si>
  <si>
    <t>Stanton, Gislason and Mosciski</t>
  </si>
  <si>
    <t>Ward-DuBuque</t>
  </si>
  <si>
    <t>Willms Group</t>
  </si>
  <si>
    <t>Towne, Koss and Romaguera</t>
  </si>
  <si>
    <t>Treutel, Carter and Daniel</t>
  </si>
  <si>
    <t>Brekke LLC</t>
  </si>
  <si>
    <t>Franecki and Sons</t>
  </si>
  <si>
    <t>Ondricka-Heller</t>
  </si>
  <si>
    <t>Heidenreich, Hirthe and Kohler</t>
  </si>
  <si>
    <t>Donnelly-O'Keefe</t>
  </si>
  <si>
    <t>Johnston LLC</t>
  </si>
  <si>
    <t>Runolfsdottir Inc</t>
  </si>
  <si>
    <t>Glover Inc</t>
  </si>
  <si>
    <t>Swaniawski-DuBuque</t>
  </si>
  <si>
    <t>Schneider, Lowe and O'Kon</t>
  </si>
  <si>
    <t>Bergstrom and Sons</t>
  </si>
  <si>
    <t>Lueilwitz, Rodriguez and Wiegand</t>
  </si>
  <si>
    <t>Nitzsche, Howe and Anderson</t>
  </si>
  <si>
    <t>Durgan, McLaughlin and Will</t>
  </si>
  <si>
    <t>Terry, Mayer and Wehner</t>
  </si>
  <si>
    <t>Metz, Heaney and Hand</t>
  </si>
  <si>
    <t>Wilderman Group</t>
  </si>
  <si>
    <t>MacGyver, McGlynn and Buckridge</t>
  </si>
  <si>
    <t>Veum-Friesen</t>
  </si>
  <si>
    <t>Dibbert, Hayes and Doyle</t>
  </si>
  <si>
    <t>Bechtelar LLC</t>
  </si>
  <si>
    <t>Crist, Cole and Hegmann</t>
  </si>
  <si>
    <t>Kihn, Gusikowski and Kris</t>
  </si>
  <si>
    <t>Farrell and Sons</t>
  </si>
  <si>
    <t>Cummings-Williamson</t>
  </si>
  <si>
    <t>Ritchie LLC</t>
  </si>
  <si>
    <t>Ritchie-Luettgen</t>
  </si>
  <si>
    <t>Davis-Keebler</t>
  </si>
  <si>
    <t>Tremblay-Will</t>
  </si>
  <si>
    <t>Runte-O'Connell</t>
  </si>
  <si>
    <t>Ziemann Group</t>
  </si>
  <si>
    <t>Pacocha Group</t>
  </si>
  <si>
    <t>Runte-Feeney</t>
  </si>
  <si>
    <t>Zemlak-Brekke</t>
  </si>
  <si>
    <t>Conn LLC</t>
  </si>
  <si>
    <t>Gibson-Ullrich</t>
  </si>
  <si>
    <t>Parker, Spencer and O'Conner</t>
  </si>
  <si>
    <t>Maggio-Lehner</t>
  </si>
  <si>
    <t>Yost-Ratke</t>
  </si>
  <si>
    <t>McGlynn-Nitzsche</t>
  </si>
  <si>
    <t>Schuster-Pfeffer</t>
  </si>
  <si>
    <t>Hagenes, Schinner and Leannon</t>
  </si>
  <si>
    <t>Fahey-Kozey</t>
  </si>
  <si>
    <t>Harber LLC</t>
  </si>
  <si>
    <t>Wunsch, Spencer and Baumbach</t>
  </si>
  <si>
    <t>Lindgren Group</t>
  </si>
  <si>
    <t>Moore, Emard and Larkin</t>
  </si>
  <si>
    <t>Bahringer LLC</t>
  </si>
  <si>
    <t>Koepp, Zemlak and Ortiz</t>
  </si>
  <si>
    <t>Jacobson Group</t>
  </si>
  <si>
    <t>Fritsch-Greenfelder</t>
  </si>
  <si>
    <t>Balistreri, Mosciski and Emmerich</t>
  </si>
  <si>
    <t>Schumm and Sons</t>
  </si>
  <si>
    <t>O'Keefe LLC</t>
  </si>
  <si>
    <t>Reinger, Wiegand and O'Reilly</t>
  </si>
  <si>
    <t>McDermott-Jenkins</t>
  </si>
  <si>
    <t>Trantow LLC</t>
  </si>
  <si>
    <t>Gutmann and Sons</t>
  </si>
  <si>
    <t>Goyette, D'Amore and Murphy</t>
  </si>
  <si>
    <t>Beier Group</t>
  </si>
  <si>
    <t>McGlynn-Shanahan</t>
  </si>
  <si>
    <t>Kuvalis-Casper</t>
  </si>
  <si>
    <t>Hintz LLC</t>
  </si>
  <si>
    <t>Boehm-Yundt</t>
  </si>
  <si>
    <t>Borer, Cassin and Fahey</t>
  </si>
  <si>
    <t>Pfannerstill, Turcotte and Stokes</t>
  </si>
  <si>
    <t>Rogahn-Ward</t>
  </si>
  <si>
    <t>Gutmann LLC</t>
  </si>
  <si>
    <t>Morar, Lueilwitz and Brekke</t>
  </si>
  <si>
    <t>Green Inc</t>
  </si>
  <si>
    <t>Beer-Schowalter</t>
  </si>
  <si>
    <t>Swift LLC</t>
  </si>
  <si>
    <t>Heathcote, Price and Morar</t>
  </si>
  <si>
    <t>Mayert, Dicki and Boehm</t>
  </si>
  <si>
    <t>Kassulke-Kunde</t>
  </si>
  <si>
    <t>Bauch and Sons</t>
  </si>
  <si>
    <t>Mayert-Gleason</t>
  </si>
  <si>
    <t>Sporer-Hermann</t>
  </si>
  <si>
    <t>Zoomzone</t>
  </si>
  <si>
    <t>Talane</t>
  </si>
  <si>
    <t>Realmix</t>
  </si>
  <si>
    <t>Riffpedia</t>
  </si>
  <si>
    <t>Devshare</t>
  </si>
  <si>
    <t>Livefish</t>
  </si>
  <si>
    <t>Jamia</t>
  </si>
  <si>
    <t>Gigabox</t>
  </si>
  <si>
    <t>Eare</t>
  </si>
  <si>
    <t>Linktype</t>
  </si>
  <si>
    <t>Thoughtmix</t>
  </si>
  <si>
    <t>Wolf-Dooley</t>
  </si>
  <si>
    <t>Jacobs, Abernathy and Bernier</t>
  </si>
  <si>
    <t>Renner LLC</t>
  </si>
  <si>
    <t>Connelly-Jaskolski</t>
  </si>
  <si>
    <t>Dooley LLC</t>
  </si>
  <si>
    <t>Rempel Inc</t>
  </si>
  <si>
    <t>Schaden Group</t>
  </si>
  <si>
    <t>Dickens-Franecki</t>
  </si>
  <si>
    <t>Champlin, Hamill and Olson</t>
  </si>
  <si>
    <t>Kirlin-Volkman</t>
  </si>
  <si>
    <t>Grant LLC</t>
  </si>
  <si>
    <t>Hamill, Gleason and Padberg</t>
  </si>
  <si>
    <t>Bauch-Wintheiser</t>
  </si>
  <si>
    <t>Torp-Rohan</t>
  </si>
  <si>
    <t>Vandervort-Barton</t>
  </si>
  <si>
    <t>Corwin Group</t>
  </si>
  <si>
    <t>Tillman-Herman</t>
  </si>
  <si>
    <t>Nader, Kozey and Sawayn</t>
  </si>
  <si>
    <t>Kohler-Rice</t>
  </si>
  <si>
    <t>Oberbrunner Group</t>
  </si>
  <si>
    <t>Parisian-Schoen</t>
  </si>
  <si>
    <t>Orn, Bogan and Schowalter</t>
  </si>
  <si>
    <t>Pfannerstill, Cummings and Cormier</t>
  </si>
  <si>
    <t>Yost-Larkin</t>
  </si>
  <si>
    <t>Von-O'Hara</t>
  </si>
  <si>
    <t>Pollich LLC</t>
  </si>
  <si>
    <t>Murazik Group</t>
  </si>
  <si>
    <t>Hettinger-Cummings</t>
  </si>
  <si>
    <t>Wilkinson, Dickens and Mills</t>
  </si>
  <si>
    <t>Schmitt Inc</t>
  </si>
  <si>
    <t>Rogahn, Gusikowski and Lehner</t>
  </si>
  <si>
    <t>Schaden-Davis</t>
  </si>
  <si>
    <t>Pagac, Crona and Dare</t>
  </si>
  <si>
    <t>Macejkovic, Kemmer and Sawayn</t>
  </si>
  <si>
    <t>Luettgen Group</t>
  </si>
  <si>
    <t>Fisher Inc</t>
  </si>
  <si>
    <t>Greenholt and Sons</t>
  </si>
  <si>
    <t>McDermott Inc</t>
  </si>
  <si>
    <t>Collins, Bruen and Hahn</t>
  </si>
  <si>
    <t>Beier LLC</t>
  </si>
  <si>
    <t>Mraz-Smitham</t>
  </si>
  <si>
    <t>Jacobs and Sons</t>
  </si>
  <si>
    <t>Sanford and Sons</t>
  </si>
  <si>
    <t>Gislason Group</t>
  </si>
  <si>
    <t>Littel, Leuschke and Bernier</t>
  </si>
  <si>
    <t>Collier Inc</t>
  </si>
  <si>
    <t>Towne Group</t>
  </si>
  <si>
    <t>Kris and Sons</t>
  </si>
  <si>
    <t>Wolf-Boyle</t>
  </si>
  <si>
    <t>Schuppe-Roberts</t>
  </si>
  <si>
    <t>Morar-Towne</t>
  </si>
  <si>
    <t>Kris LLC</t>
  </si>
  <si>
    <t>McGlynn, VonRueden and Stanton</t>
  </si>
  <si>
    <t>Witting LLC</t>
  </si>
  <si>
    <t>Stehr-Schultz</t>
  </si>
  <si>
    <t>Hartmann-Upton</t>
  </si>
  <si>
    <t>Orn, Langosh and Adams</t>
  </si>
  <si>
    <t>Graham-Lueilwitz</t>
  </si>
  <si>
    <t>Morissette-Witting</t>
  </si>
  <si>
    <t>Christiansen, Ondricka and Cummings</t>
  </si>
  <si>
    <t>Dicki Group</t>
  </si>
  <si>
    <t>Pouros-Ferry</t>
  </si>
  <si>
    <t>Gutkowski, Dibbert and Brekke</t>
  </si>
  <si>
    <t>Ratke, Considine and Dicki</t>
  </si>
  <si>
    <t>Schamberger, Wolff and Strosin</t>
  </si>
  <si>
    <t>Jacobson, White and Murray</t>
  </si>
  <si>
    <t>Carroll-Kulas</t>
  </si>
  <si>
    <t>Kuhic-Lebsack</t>
  </si>
  <si>
    <t>Hilpert, Robel and Conn</t>
  </si>
  <si>
    <t>Windler-Vandervort</t>
  </si>
  <si>
    <t>Champlin, Mueller and Nader</t>
  </si>
  <si>
    <t>Feest-Flatley</t>
  </si>
  <si>
    <t>Kozey, Wiegand and Balistreri</t>
  </si>
  <si>
    <t>Cartwright, Deckow and Hettinger</t>
  </si>
  <si>
    <t>Funk, Orn and Ziemann</t>
  </si>
  <si>
    <t>Lind, Kris and Dach</t>
  </si>
  <si>
    <t>Von Inc</t>
  </si>
  <si>
    <t>Kuhic, Kiehn and Satterfield</t>
  </si>
  <si>
    <t>Ratke, Schowalter and Hilpert</t>
  </si>
  <si>
    <t>Lakin, Langworth and Kozey</t>
  </si>
  <si>
    <t>Ankunding, Nienow and Larson</t>
  </si>
  <si>
    <t>Parisian, Breitenberg and Prohaska</t>
  </si>
  <si>
    <t>Stoltenberg and Sons</t>
  </si>
  <si>
    <t>Haag-Fisher</t>
  </si>
  <si>
    <t>Ledner-Kessler</t>
  </si>
  <si>
    <t>Hodkiewicz-Greenfelder</t>
  </si>
  <si>
    <t>Bode, Ritchie and Koss</t>
  </si>
  <si>
    <t>Yundt, Stokes and Effertz</t>
  </si>
  <si>
    <t>Mills, Hilll and Strosin</t>
  </si>
  <si>
    <t>Rodriguez-Cummings</t>
  </si>
  <si>
    <t>Spencer LLC</t>
  </si>
  <si>
    <t>Mayert-Reinger</t>
  </si>
  <si>
    <t>Hand, Strosin and Toy</t>
  </si>
  <si>
    <t>Hegmann, Bergnaum and White</t>
  </si>
  <si>
    <t>Heathcote, Thiel and Aufderhar</t>
  </si>
  <si>
    <t>White-Davis</t>
  </si>
  <si>
    <t>Nader-Stroman</t>
  </si>
  <si>
    <t>Crooks-Schimmel</t>
  </si>
  <si>
    <t>Stroman-Yundt</t>
  </si>
  <si>
    <t>Reinger, Marquardt and Durgan</t>
  </si>
  <si>
    <t>Hermann and Sons</t>
  </si>
  <si>
    <t>Robel Inc</t>
  </si>
  <si>
    <t>Hilll-Skiles</t>
  </si>
  <si>
    <t>Pagac, Huel and Emmerich</t>
  </si>
  <si>
    <t>Klein, Wintheiser and Macejkovic</t>
  </si>
  <si>
    <t>Swift, Kunze and Schumm</t>
  </si>
  <si>
    <t>Lubowitz, Padberg and Romaguera</t>
  </si>
  <si>
    <t>Flatley-Huels</t>
  </si>
  <si>
    <t>McDermott, Balistreri and Effertz</t>
  </si>
  <si>
    <t>Wordify</t>
  </si>
  <si>
    <t>Fivechat</t>
  </si>
  <si>
    <t>Dazzlesphere</t>
  </si>
  <si>
    <t>Meejo</t>
  </si>
  <si>
    <t>Ozu</t>
  </si>
  <si>
    <t>Voonte</t>
  </si>
  <si>
    <t>Jabbersphere</t>
  </si>
  <si>
    <t>Gabcube</t>
  </si>
  <si>
    <t>Zoombox</t>
  </si>
  <si>
    <t>Oyope</t>
  </si>
  <si>
    <t>Topicstorm</t>
  </si>
  <si>
    <t>Vidoo</t>
  </si>
  <si>
    <t>Gabtype</t>
  </si>
  <si>
    <t>Skyba</t>
  </si>
  <si>
    <t>Dynava</t>
  </si>
  <si>
    <t>Oyoyo</t>
  </si>
  <si>
    <t>Roombo</t>
  </si>
  <si>
    <t>Jabberbean</t>
  </si>
  <si>
    <t>Yakijo</t>
  </si>
  <si>
    <t>Mudo</t>
  </si>
  <si>
    <t>Avavee</t>
  </si>
  <si>
    <t>Zoomdog</t>
  </si>
  <si>
    <t>Latz</t>
  </si>
  <si>
    <t>Voonder</t>
  </si>
  <si>
    <t>Heller-Sanford</t>
  </si>
  <si>
    <t>Aufderhar, Crona and Wilkinson</t>
  </si>
  <si>
    <t>Smitham, Russel and O'Connell</t>
  </si>
  <si>
    <t>Boehm, Rosenbaum and Beahan</t>
  </si>
  <si>
    <t>Parisian, MacGyver and Moen</t>
  </si>
  <si>
    <t>Reichert-Howe</t>
  </si>
  <si>
    <t>Beahan Group</t>
  </si>
  <si>
    <t>Fahey-Pouros</t>
  </si>
  <si>
    <t>Zemlak, O'Hara and Wilderman</t>
  </si>
  <si>
    <t>Rempel, King and Wehner</t>
  </si>
  <si>
    <t>Schmidt Group</t>
  </si>
  <si>
    <t>Gottlieb, Jakubowski and Rowe</t>
  </si>
  <si>
    <t>Wilkinson and Sons</t>
  </si>
  <si>
    <t>Ankunding, Casper and Leuschke</t>
  </si>
  <si>
    <t>Kulas Inc</t>
  </si>
  <si>
    <t>Olson-Lakin</t>
  </si>
  <si>
    <t>Cartwright, Bosco and Schuppe</t>
  </si>
  <si>
    <t>VonRueden, Murray and Mosciski</t>
  </si>
  <si>
    <t>Kiehn Inc</t>
  </si>
  <si>
    <t>Daugherty, Keeling and Leannon</t>
  </si>
  <si>
    <t>Brakus, Huel and Hamill</t>
  </si>
  <si>
    <t>Legros-Effertz</t>
  </si>
  <si>
    <t>Lueilwitz-Spencer</t>
  </si>
  <si>
    <t>Waters, Gislason and Auer</t>
  </si>
  <si>
    <t>Schamberger, Runte and Lehner</t>
  </si>
  <si>
    <t>Carter-Sanford</t>
  </si>
  <si>
    <t>Mann-Braun</t>
  </si>
  <si>
    <t>Terry, Cole and Zemlak</t>
  </si>
  <si>
    <t>Christiansen-Hartmann</t>
  </si>
  <si>
    <t>Mraz, Bernier and Satterfield</t>
  </si>
  <si>
    <t>Nader, Bednar and Macejkovic</t>
  </si>
  <si>
    <t>Schimmel-Denesik</t>
  </si>
  <si>
    <t>Cummings, Weimann and Zulauf</t>
  </si>
  <si>
    <t>Aufderhar Inc</t>
  </si>
  <si>
    <t>Watsica-Pollich</t>
  </si>
  <si>
    <t>Hilll-Stehr</t>
  </si>
  <si>
    <t>Dooley Group</t>
  </si>
  <si>
    <t>Lebsack-Carroll</t>
  </si>
  <si>
    <t>Tremblay and Sons</t>
  </si>
  <si>
    <t>Wiegand-Schroeder</t>
  </si>
  <si>
    <t>Reynolds Inc</t>
  </si>
  <si>
    <t>Huel-Smitham</t>
  </si>
  <si>
    <t>Cassin Group</t>
  </si>
  <si>
    <t>Effertz, Stark and DuBuque</t>
  </si>
  <si>
    <t>Harris-Lockman</t>
  </si>
  <si>
    <t>Klocko, Herzog and Ruecker</t>
  </si>
  <si>
    <t>Gibson Inc</t>
  </si>
  <si>
    <t>Dickinson-Murphy</t>
  </si>
  <si>
    <t>Bernier-Beatty</t>
  </si>
  <si>
    <t>Daugherty LLC</t>
  </si>
  <si>
    <t>Ziemann-Kessler</t>
  </si>
  <si>
    <t>Schumm, Crona and Auer</t>
  </si>
  <si>
    <t>Crooks-Green</t>
  </si>
  <si>
    <t>Pacocha-Bartell</t>
  </si>
  <si>
    <t>Thompson-Osinski</t>
  </si>
  <si>
    <t>Little-Runte</t>
  </si>
  <si>
    <t>Weissnat, Stamm and Marquardt</t>
  </si>
  <si>
    <t>Kuphal Inc</t>
  </si>
  <si>
    <t>Jaskolski-Welch</t>
  </si>
  <si>
    <t>Shanahan, O'Keefe and Lemke</t>
  </si>
  <si>
    <t>Heller-Morissette</t>
  </si>
  <si>
    <t>Goldner Inc</t>
  </si>
  <si>
    <t>Hyatt-Pouros</t>
  </si>
  <si>
    <t>Kshlerin, Jacobson and Funk</t>
  </si>
  <si>
    <t>Heidenreich, MacGyver and Greenholt</t>
  </si>
  <si>
    <t>Blanda, Champlin and Rempel</t>
  </si>
  <si>
    <t>Funk Inc</t>
  </si>
  <si>
    <t>Wehner-Dach</t>
  </si>
  <si>
    <t>VonRueden LLC</t>
  </si>
  <si>
    <t>Connelly and Sons</t>
  </si>
  <si>
    <t>McKenzie-Spinka</t>
  </si>
  <si>
    <t>Tillman, Hand and Lesch</t>
  </si>
  <si>
    <t>Von-Ritchie</t>
  </si>
  <si>
    <t>Batz LLC</t>
  </si>
  <si>
    <t>Reilly LLC</t>
  </si>
  <si>
    <t>Kirlin-Bartell</t>
  </si>
  <si>
    <t>Buckridge-Hickle</t>
  </si>
  <si>
    <t>Daugherty Inc</t>
  </si>
  <si>
    <t>Gusikowski, Lakin and Rice</t>
  </si>
  <si>
    <t>Orn-Crist</t>
  </si>
  <si>
    <t>Metz Inc</t>
  </si>
  <si>
    <t>Hermann Group</t>
  </si>
  <si>
    <t>Flatley, Lemke and Grady</t>
  </si>
  <si>
    <t>Terry, Gleichner and Stehr</t>
  </si>
  <si>
    <t>Barton, Altenwerth and Bailey</t>
  </si>
  <si>
    <t>Kautzer Group</t>
  </si>
  <si>
    <t>Turcotte, Anderson and Cormier</t>
  </si>
  <si>
    <t>Kuphal, Schmeler and Christiansen</t>
  </si>
  <si>
    <t>Kuvalis Group</t>
  </si>
  <si>
    <t>Hilpert-Auer</t>
  </si>
  <si>
    <t>Smitham Group</t>
  </si>
  <si>
    <t>Stokes and Sons</t>
  </si>
  <si>
    <t>Mills Group</t>
  </si>
  <si>
    <t>Considine, Treutel and Koss</t>
  </si>
  <si>
    <t>Senger, Goldner and Simonis</t>
  </si>
  <si>
    <t>Grant, Blanda and Block</t>
  </si>
  <si>
    <t>Herzog LLC</t>
  </si>
  <si>
    <t>Spinka, Kozey and Shanahan</t>
  </si>
  <si>
    <t>Osinski-Dicki</t>
  </si>
  <si>
    <t>Crona, Aufderhar and Satterfield</t>
  </si>
  <si>
    <t>Monahan-Cummings</t>
  </si>
  <si>
    <t>Corkery-Steuber</t>
  </si>
  <si>
    <t>Bergnaum, Koch and Rutherford</t>
  </si>
  <si>
    <t>Herman, Doyle and Hilpert</t>
  </si>
  <si>
    <t>D'Amore, Marvin and Jacobs</t>
  </si>
  <si>
    <t>Upton-Abshire</t>
  </si>
  <si>
    <t>Cormier-Schulist</t>
  </si>
  <si>
    <t>Schowalter LLC</t>
  </si>
  <si>
    <t>Runolfsson-Hudson</t>
  </si>
  <si>
    <t>Hudson-Hahn</t>
  </si>
  <si>
    <t>Leannon, Yost and Nitzsche</t>
  </si>
  <si>
    <t>Denesik, Swaniawski and Schulist</t>
  </si>
  <si>
    <t>Price, Haley and Satterfield</t>
  </si>
  <si>
    <t>Witting Group</t>
  </si>
  <si>
    <t>Funk-Kuphal</t>
  </si>
  <si>
    <t>Collier, Rempel and Kertzmann</t>
  </si>
  <si>
    <t>Lang-Halvorson</t>
  </si>
  <si>
    <t>Kovacek-Quigley</t>
  </si>
  <si>
    <t>Howell-Weimann</t>
  </si>
  <si>
    <t>Beatty-Marvin</t>
  </si>
  <si>
    <t>Miller LLC</t>
  </si>
  <si>
    <t>Mosciski-Buckridge</t>
  </si>
  <si>
    <t>Harber-Ebert</t>
  </si>
  <si>
    <t>Mann, Bogan and Reilly</t>
  </si>
  <si>
    <t>Aufderhar, Metz and Casper</t>
  </si>
  <si>
    <t>Reichert, Gislason and Koepp</t>
  </si>
  <si>
    <t>Carroll-Bogisich</t>
  </si>
  <si>
    <t>Batz, Wisozk and Hamill</t>
  </si>
  <si>
    <t>Leuschke, Beer and White</t>
  </si>
  <si>
    <t>Kutch-Cronin</t>
  </si>
  <si>
    <t>Parisian, Volkman and Gerhold</t>
  </si>
  <si>
    <t>Stanton, Smith and Bernhard</t>
  </si>
  <si>
    <t>Ryan-Schimmel</t>
  </si>
  <si>
    <t>Cronin Group</t>
  </si>
  <si>
    <t>Kautzer, Hodkiewicz and Bode</t>
  </si>
  <si>
    <t>Labadie Inc</t>
  </si>
  <si>
    <t>Mertz-Koelpin</t>
  </si>
  <si>
    <t>Dietrich, Stehr and Herman</t>
  </si>
  <si>
    <t>Prohaska, Christiansen and Yost</t>
  </si>
  <si>
    <t>Walker Group</t>
  </si>
  <si>
    <t>Monahan, Pfannerstill and Lindgren</t>
  </si>
  <si>
    <t>Boehm Inc</t>
  </si>
  <si>
    <t>Bins-Hodkiewicz</t>
  </si>
  <si>
    <t>O'Reilly-Heller</t>
  </si>
  <si>
    <t>Baumbach and Sons</t>
  </si>
  <si>
    <t>Brekke Inc</t>
  </si>
  <si>
    <t>Bauch, Fadel and Reichert</t>
  </si>
  <si>
    <t>Wolf, Halvorson and Koepp</t>
  </si>
  <si>
    <t>Boehm, Satterfield and Quigley</t>
  </si>
  <si>
    <t>Marquardt-Bergnaum</t>
  </si>
  <si>
    <t>Bashirian, Wiegand and Jerde</t>
  </si>
  <si>
    <t>Beatty, Baumbach and Lubowitz</t>
  </si>
  <si>
    <t>Pouros, Boyle and Ullrich</t>
  </si>
  <si>
    <t>Brakus-Metz</t>
  </si>
  <si>
    <t>Dibbert Group</t>
  </si>
  <si>
    <t>Weimann-Will</t>
  </si>
  <si>
    <t>Weimann-Dibbert</t>
  </si>
  <si>
    <t>Hettinger-Gleason</t>
  </si>
  <si>
    <t>Ritchie and Sons</t>
  </si>
  <si>
    <t>Mann, Erdman and O'Keefe</t>
  </si>
  <si>
    <t>Herzog, Legros and Wuckert</t>
  </si>
  <si>
    <t>Schuster, Spencer and Gerhold</t>
  </si>
  <si>
    <t>Hodkiewicz, Toy and Konopelski</t>
  </si>
  <si>
    <t>Larkin-Little</t>
  </si>
  <si>
    <t>Schmidt LLC</t>
  </si>
  <si>
    <t>Murray-Watsica</t>
  </si>
  <si>
    <t>Boyer Group</t>
  </si>
  <si>
    <t>Stroman, Block and Koepp</t>
  </si>
  <si>
    <t>Johnson and Sons</t>
  </si>
  <si>
    <t>Mueller-Conn</t>
  </si>
  <si>
    <t>Balistreri-Schultz</t>
  </si>
  <si>
    <t>Cruickshank Group</t>
  </si>
  <si>
    <t>Homenick Group</t>
  </si>
  <si>
    <t>Muller LLC</t>
  </si>
  <si>
    <t>Schuster LLC</t>
  </si>
  <si>
    <t>Dare, Tillman and Becker</t>
  </si>
  <si>
    <t>Nolan, Maggio and Hoeger</t>
  </si>
  <si>
    <t>Hermiston-Bergstrom</t>
  </si>
  <si>
    <t>Bradtke and Sons</t>
  </si>
  <si>
    <t>Cruickshank and Sons</t>
  </si>
  <si>
    <t>Wolff Inc</t>
  </si>
  <si>
    <t>Lockman-O'Connell</t>
  </si>
  <si>
    <t>Stehr-Maggio</t>
  </si>
  <si>
    <t>Schaefer-O'Keefe</t>
  </si>
  <si>
    <t>Rempel-Greenfelder</t>
  </si>
  <si>
    <t>Berge Inc</t>
  </si>
  <si>
    <t>Powlowski-Simonis</t>
  </si>
  <si>
    <t>Prohaska-Kuvalis</t>
  </si>
  <si>
    <t>Brakus-Simonis</t>
  </si>
  <si>
    <t>Tillman, VonRueden and Ondricka</t>
  </si>
  <si>
    <t>Batz Inc</t>
  </si>
  <si>
    <t>Medhurst and Sons</t>
  </si>
  <si>
    <t>Schoen Inc</t>
  </si>
  <si>
    <t>Toy-Grady</t>
  </si>
  <si>
    <t>Keeling and Sons</t>
  </si>
  <si>
    <t>Gusikowski and Sons</t>
  </si>
  <si>
    <t>Bahringer, Jerde and Dibbert</t>
  </si>
  <si>
    <t>Murray-Koepp</t>
  </si>
  <si>
    <t>Erdman-Beahan</t>
  </si>
  <si>
    <t>Hayes LLC</t>
  </si>
  <si>
    <t>Kutch, Bauch and Heathcote</t>
  </si>
  <si>
    <t>Heathcote-Hettinger</t>
  </si>
  <si>
    <t>Powlowski-Kuhlman</t>
  </si>
  <si>
    <t>Wyman, Becker and Mueller</t>
  </si>
  <si>
    <t>Rosenbaum-Conn</t>
  </si>
  <si>
    <t>Rolfson-Kub</t>
  </si>
  <si>
    <t>Fahey-Zulauf</t>
  </si>
  <si>
    <t>Brakus Group</t>
  </si>
  <si>
    <t>Fay, Barrows and Walter</t>
  </si>
  <si>
    <t>Jerde Group</t>
  </si>
  <si>
    <t>Quigley LLC</t>
  </si>
  <si>
    <t>Daugherty, Bednar and Ebert</t>
  </si>
  <si>
    <t>Ondricka and Sons</t>
  </si>
  <si>
    <t>Towne-Kuhlman</t>
  </si>
  <si>
    <t>Feest-Beahan</t>
  </si>
  <si>
    <t>Roob and Sons</t>
  </si>
  <si>
    <t>Monahan Group</t>
  </si>
  <si>
    <t>Will Inc</t>
  </si>
  <si>
    <t>Balistreri, Keeling and Prohaska</t>
  </si>
  <si>
    <t>Thiel-Wilderman</t>
  </si>
  <si>
    <t>Gleason Inc</t>
  </si>
  <si>
    <t>Bailey, Wehner and Schimmel</t>
  </si>
  <si>
    <t>Zulauf-Kemmer</t>
  </si>
  <si>
    <t>Torphy-Weissnat</t>
  </si>
  <si>
    <t>Wyman-Luettgen</t>
  </si>
  <si>
    <t>Kihn, Corkery and Dach</t>
  </si>
  <si>
    <t>Braun LLC</t>
  </si>
  <si>
    <t>Bailey, Ratke and Miller</t>
  </si>
  <si>
    <t>Becker-Heaney</t>
  </si>
  <si>
    <t>O'Hara, Stark and Kunde</t>
  </si>
  <si>
    <t>Twimm</t>
  </si>
  <si>
    <t>Bubbletube</t>
  </si>
  <si>
    <t>O'Conner, Bradtke and Hilll</t>
  </si>
  <si>
    <t>Dietrich-Murphy</t>
  </si>
  <si>
    <t>Price, Huels and Olson</t>
  </si>
  <si>
    <t>Rolfson Inc</t>
  </si>
  <si>
    <t>Sipes, Pollich and Hilll</t>
  </si>
  <si>
    <t>Rempel-Brekke</t>
  </si>
  <si>
    <t>Osinski-Wilderman</t>
  </si>
  <si>
    <t>McDermott-Mayer</t>
  </si>
  <si>
    <t>Ailane</t>
  </si>
  <si>
    <t>Gabspot</t>
  </si>
  <si>
    <t>Abernathy-Collins</t>
  </si>
  <si>
    <t>Reynolds and Sons</t>
  </si>
  <si>
    <t>Klein Inc</t>
  </si>
  <si>
    <t>Pollich, Dietrich and Becker</t>
  </si>
  <si>
    <t>Farrell-Rippin</t>
  </si>
  <si>
    <t>Funk, Conroy and Hudson</t>
  </si>
  <si>
    <t>Tillman and Sons</t>
  </si>
  <si>
    <t>Mills-Graham</t>
  </si>
  <si>
    <t>D'Amore, Kihn and Pfeffer</t>
  </si>
  <si>
    <t>Twitterlist</t>
  </si>
  <si>
    <t>Sales Accepted</t>
  </si>
  <si>
    <t>Rhynyx</t>
  </si>
  <si>
    <t>Gevee</t>
  </si>
  <si>
    <t>Jaxbean</t>
  </si>
  <si>
    <t>Fanoodle</t>
  </si>
  <si>
    <t>Browseblab</t>
  </si>
  <si>
    <t>Browsedrive</t>
  </si>
  <si>
    <t>Shufflester</t>
  </si>
  <si>
    <t>Katz</t>
  </si>
  <si>
    <t>Flipstorm</t>
  </si>
  <si>
    <t>Zoonoodle</t>
  </si>
  <si>
    <t>JumpXS</t>
  </si>
  <si>
    <t>Edgeify</t>
  </si>
  <si>
    <t>Kwimbee</t>
  </si>
  <si>
    <t>Rhyzio</t>
  </si>
  <si>
    <t>Wordtune</t>
  </si>
  <si>
    <t>Skyble</t>
  </si>
  <si>
    <t>Oba</t>
  </si>
  <si>
    <t>Devbug</t>
  </si>
  <si>
    <t>McCullough-Hammes</t>
  </si>
  <si>
    <t>Botsford LLC</t>
  </si>
  <si>
    <t>Bauch-Schmitt</t>
  </si>
  <si>
    <t>Koepp-Hand</t>
  </si>
  <si>
    <t>Konopelski, Feest and Fisher</t>
  </si>
  <si>
    <t>Goyette-Green</t>
  </si>
  <si>
    <t>McCullough Inc</t>
  </si>
  <si>
    <t>Botsford Group</t>
  </si>
  <si>
    <t>Hand-Fisher</t>
  </si>
  <si>
    <t>Bins, Dooley and Kirlin</t>
  </si>
  <si>
    <t>Yost Group</t>
  </si>
  <si>
    <t>MacGyver, Kautzer and Stamm</t>
  </si>
  <si>
    <t>Mills, Heller and Herzog</t>
  </si>
  <si>
    <t>Kuhlman, Friesen and Emmerich</t>
  </si>
  <si>
    <t>Fritsch-Kertzmann</t>
  </si>
  <si>
    <t>Padberg LLC</t>
  </si>
  <si>
    <t>Rath, Hand and Ryan</t>
  </si>
  <si>
    <t>Weber LLC</t>
  </si>
  <si>
    <t>Weissnat-Mitchell</t>
  </si>
  <si>
    <t>Ruecker Group</t>
  </si>
  <si>
    <t>Kessler and Sons</t>
  </si>
  <si>
    <t>Gutkowski and Sons</t>
  </si>
  <si>
    <t>Fritsch-Bradtke</t>
  </si>
  <si>
    <t>Leannon-Ledner</t>
  </si>
  <si>
    <t>Rogahn, O'Reilly and McDermott</t>
  </si>
  <si>
    <t>Swift, Franecki and Orn</t>
  </si>
  <si>
    <t>Sipes, Schimmel and Torp</t>
  </si>
  <si>
    <t>Torphy-Medhurst</t>
  </si>
  <si>
    <t>Muller-Muller</t>
  </si>
  <si>
    <t>Hegmann-Daniel</t>
  </si>
  <si>
    <t>Gusikowski LLC</t>
  </si>
  <si>
    <t>Konopelski, Littel and Romaguera</t>
  </si>
  <si>
    <t>Dibbert LLC</t>
  </si>
  <si>
    <t>Wuckert, Kiehn and Weissnat</t>
  </si>
  <si>
    <t>Nikolaus, Veum and Beahan</t>
  </si>
  <si>
    <t>Bergstrom-Barrows</t>
  </si>
  <si>
    <t>Spinka-White</t>
  </si>
  <si>
    <t>Wintheiser Group</t>
  </si>
  <si>
    <t>Hauck, Wiza and Mitchell</t>
  </si>
  <si>
    <t>Nolan, Abernathy and Fay</t>
  </si>
  <si>
    <t>Brekke, Jacobi and Crist</t>
  </si>
  <si>
    <t>Steuber, Schuster and Rutherford</t>
  </si>
  <si>
    <t>Luettgen Inc</t>
  </si>
  <si>
    <t>Donnelly and Sons</t>
  </si>
  <si>
    <t>Kshlerin-Jones</t>
  </si>
  <si>
    <t>Howell, Hickle and Jacobs</t>
  </si>
  <si>
    <t>Auer-Corwin</t>
  </si>
  <si>
    <t>Johnson, Wehner and Boyle</t>
  </si>
  <si>
    <t>Lebsack-Schmidt</t>
  </si>
  <si>
    <t>Hudson LLC</t>
  </si>
  <si>
    <t>Corkery, Wiegand and Ullrich</t>
  </si>
  <si>
    <t>Langworth and Sons</t>
  </si>
  <si>
    <t>Wilderman and Sons</t>
  </si>
  <si>
    <t>Muller-Kohler</t>
  </si>
  <si>
    <t>Leuschke-Zboncak</t>
  </si>
  <si>
    <t>Walter and Sons</t>
  </si>
  <si>
    <t>Terry and Sons</t>
  </si>
  <si>
    <t>Monahan Inc</t>
  </si>
  <si>
    <t>Mayer Inc</t>
  </si>
  <si>
    <t>Hirthe LLC</t>
  </si>
  <si>
    <t>Steuber, Frami and Witting</t>
  </si>
  <si>
    <t>Abbott-Dibbert</t>
  </si>
  <si>
    <t>Lindgren-McDermott</t>
  </si>
  <si>
    <t>Kreiger-Dooley</t>
  </si>
  <si>
    <t>Prohaska and Sons</t>
  </si>
  <si>
    <t>Kessler-Fisher</t>
  </si>
  <si>
    <t>Howell Inc</t>
  </si>
  <si>
    <t>Jaskolski, Rippin and Pfannerstill</t>
  </si>
  <si>
    <t>Mertz-Grimes</t>
  </si>
  <si>
    <t>Heller and Sons</t>
  </si>
  <si>
    <t>Rau and Sons</t>
  </si>
  <si>
    <t>Koepp-Abbott</t>
  </si>
  <si>
    <t>Ward, Koepp and Thiel</t>
  </si>
  <si>
    <t>Conroy Group</t>
  </si>
  <si>
    <t>Baumbach Inc</t>
  </si>
  <si>
    <t>Kirlin Group</t>
  </si>
  <si>
    <t>Grant, Kihn and Volkman</t>
  </si>
  <si>
    <t>Rodriguez-Leannon</t>
  </si>
  <si>
    <t>Jacobs-Dickinson</t>
  </si>
  <si>
    <t>Durgan and Sons</t>
  </si>
  <si>
    <t>Bechtelar-Price</t>
  </si>
  <si>
    <t>Spencer, Walter and Wolf</t>
  </si>
  <si>
    <t>Herman-Graham</t>
  </si>
  <si>
    <t>Kulas-Cummings</t>
  </si>
  <si>
    <t>Towne LLC</t>
  </si>
  <si>
    <t>Stark, Beahan and Frami</t>
  </si>
  <si>
    <t>Hackett, Breitenberg and Feil</t>
  </si>
  <si>
    <t>Moore, Bergstrom and Greenholt</t>
  </si>
  <si>
    <t>Bartoletti-Sawayn</t>
  </si>
  <si>
    <t>Shields, Veum and Legros</t>
  </si>
  <si>
    <t>Kautzer-Shanahan</t>
  </si>
  <si>
    <t>Walter, Roberts and Grant</t>
  </si>
  <si>
    <t>Ferry, Kassulke and Abshire</t>
  </si>
  <si>
    <t>Douglas Inc</t>
  </si>
  <si>
    <t>Nitzsche Inc</t>
  </si>
  <si>
    <t>Schroeder-Boyle</t>
  </si>
  <si>
    <t>Torp-Bernhard</t>
  </si>
  <si>
    <t>Medhurst-Marvin</t>
  </si>
  <si>
    <t>Barrows-Abbott</t>
  </si>
  <si>
    <t>Hermann LLC</t>
  </si>
  <si>
    <t>Kautzer, Bahringer and Littel</t>
  </si>
  <si>
    <t>Weber and Sons</t>
  </si>
  <si>
    <t>Pfannerstill, Denesik and Rodriguez</t>
  </si>
  <si>
    <t>Kirlin-Rodriguez</t>
  </si>
  <si>
    <t>Mante-Towne</t>
  </si>
  <si>
    <t>Rau, Veum and Purdy</t>
  </si>
  <si>
    <t>Hyatt-Dare</t>
  </si>
  <si>
    <t>Leuschke, Wuckert and Yundt</t>
  </si>
  <si>
    <t>Mayer, Ryan and Satterfield</t>
  </si>
  <si>
    <t>Mann-Moore</t>
  </si>
  <si>
    <t>Ebert, Schinner and Haag</t>
  </si>
  <si>
    <t>Hegmann-Kris</t>
  </si>
  <si>
    <t>Williamson, Williamson and Walker</t>
  </si>
  <si>
    <t>Runolfsson, Schinner and Beier</t>
  </si>
  <si>
    <t>Schamberger, Hartmann and Jones</t>
  </si>
  <si>
    <t>Marvin, Gutkowski and Anderson</t>
  </si>
  <si>
    <t>Kutch, Dickinson and Ullrich</t>
  </si>
  <si>
    <t>Wolf LLC</t>
  </si>
  <si>
    <t>Quitzon, O'Conner and Erdman</t>
  </si>
  <si>
    <t>Tremblay, Jacobson and Hackett</t>
  </si>
  <si>
    <t>Bauch-Kovacek</t>
  </si>
  <si>
    <t>Marvin, Hills and Hirthe</t>
  </si>
  <si>
    <t>Leannon, Schowalter and Waters</t>
  </si>
  <si>
    <t>Kemmer and Sons</t>
  </si>
  <si>
    <t>Dickens, Lubowitz and Emard</t>
  </si>
  <si>
    <t>Emard and Sons</t>
  </si>
  <si>
    <t>Lind Group</t>
  </si>
  <si>
    <t>Wolff Group</t>
  </si>
  <si>
    <t>Rogahn-Rodriguez</t>
  </si>
  <si>
    <t>Ratke, Bogan and Kautzer</t>
  </si>
  <si>
    <t>Greenholt-Kiehn</t>
  </si>
  <si>
    <t>Hayes and Sons</t>
  </si>
  <si>
    <t>Bernhard, Auer and Pollich</t>
  </si>
  <si>
    <t>Champlin-Christiansen</t>
  </si>
  <si>
    <t>Tillman Group</t>
  </si>
  <si>
    <t>Rutherford-Botsford</t>
  </si>
  <si>
    <t>Monahan, Witting and Schaden</t>
  </si>
  <si>
    <t>Feedfish</t>
  </si>
  <si>
    <t>Oodoo</t>
  </si>
  <si>
    <t>Realblab</t>
  </si>
  <si>
    <t>Babblestorm</t>
  </si>
  <si>
    <t>Nlounge</t>
  </si>
  <si>
    <t>Fatz</t>
  </si>
  <si>
    <t>Pixonyx</t>
  </si>
  <si>
    <t>Avaveo</t>
  </si>
  <si>
    <t>Skilith</t>
  </si>
  <si>
    <t>Brainlounge</t>
  </si>
  <si>
    <t>Wikido</t>
  </si>
  <si>
    <t>Brainverse</t>
  </si>
  <si>
    <t>O'Conner-Zboncak</t>
  </si>
  <si>
    <t>Goldner Group</t>
  </si>
  <si>
    <t>Pfannerstill, VonRueden and Greenfelder</t>
  </si>
  <si>
    <t>Padberg, Ferry and Abshire</t>
  </si>
  <si>
    <t>Effertz-Wehner</t>
  </si>
  <si>
    <t>Ebert-Cummerata</t>
  </si>
  <si>
    <t>Nolan-DuBuque</t>
  </si>
  <si>
    <t>Franecki-Baumbach</t>
  </si>
  <si>
    <t>Cremin Group</t>
  </si>
  <si>
    <t>Friesen, Jacobson and Lockman</t>
  </si>
  <si>
    <t>West, Rodriguez and Larson</t>
  </si>
  <si>
    <t>Douglas-Purdy</t>
  </si>
  <si>
    <t>Wilkinson Group</t>
  </si>
  <si>
    <t>Greenholt LLC</t>
  </si>
  <si>
    <t>Torp, Nitzsche and Nicolas</t>
  </si>
  <si>
    <t>Lindgren-Kuphal</t>
  </si>
  <si>
    <t>Becker-Legros</t>
  </si>
  <si>
    <t>Auer-Kub</t>
  </si>
  <si>
    <t>Abshire-Turcotte</t>
  </si>
  <si>
    <t>Haag LLC</t>
  </si>
  <si>
    <t>Kunde, Jast and Medhurst</t>
  </si>
  <si>
    <t>Wiegand-Shanahan</t>
  </si>
  <si>
    <t>Kris-Haley</t>
  </si>
  <si>
    <t>McCullough, Wehner and Mitchell</t>
  </si>
  <si>
    <t>Bernier Group</t>
  </si>
  <si>
    <t>Schroeder-Cartwright</t>
  </si>
  <si>
    <t>Deckow Inc</t>
  </si>
  <si>
    <t>Hintz and Sons</t>
  </si>
  <si>
    <t>Rolfson-Nicolas</t>
  </si>
  <si>
    <t>Hahn-Mraz</t>
  </si>
  <si>
    <t>Parisian Group</t>
  </si>
  <si>
    <t>Mann-Balistreri</t>
  </si>
  <si>
    <t>Becker, Wolff and Legros</t>
  </si>
  <si>
    <t>Sporer-Harber</t>
  </si>
  <si>
    <t>Hickle, Witting and Langworth</t>
  </si>
  <si>
    <t>Wilkinson, Ebert and Toy</t>
  </si>
  <si>
    <t>Marquardt-Steuber</t>
  </si>
  <si>
    <t>Deckow-Beatty</t>
  </si>
  <si>
    <t>Dicki, Ferry and Dare</t>
  </si>
  <si>
    <t>Schmidt and Sons</t>
  </si>
  <si>
    <t>Greenfelder and Sons</t>
  </si>
  <si>
    <t>McKenzie, Kovacek and Reichel</t>
  </si>
  <si>
    <t>Greenfelder Inc</t>
  </si>
  <si>
    <t>Goyette and Sons</t>
  </si>
  <si>
    <t>Pacocha and Sons</t>
  </si>
  <si>
    <t>Wiza Group</t>
  </si>
  <si>
    <t>Murray-Ullrich</t>
  </si>
  <si>
    <t>Ward LLC</t>
  </si>
  <si>
    <t>Ferry-Bernier</t>
  </si>
  <si>
    <t>Glover and Sons</t>
  </si>
  <si>
    <t>Brakus, Reichel and Funk</t>
  </si>
  <si>
    <t>Huels and Sons</t>
  </si>
  <si>
    <t>Schuppe-Funk</t>
  </si>
  <si>
    <t>Buckridge, Lakin and Nader</t>
  </si>
  <si>
    <t>Ryan, Schneider and Medhurst</t>
  </si>
  <si>
    <t>Braun-Zieme</t>
  </si>
  <si>
    <t>Legros-Pacocha</t>
  </si>
  <si>
    <t>Block, Tromp and Johnston</t>
  </si>
  <si>
    <t>Johnson, Kiehn and Walsh</t>
  </si>
  <si>
    <t>Smith and Sons</t>
  </si>
  <si>
    <t>Spencer-Jacobs</t>
  </si>
  <si>
    <t>Wolf, Kozey and Olson</t>
  </si>
  <si>
    <t>Runolfsdottir and Sons</t>
  </si>
  <si>
    <t>Orn-Green</t>
  </si>
  <si>
    <t>Braun-Denesik</t>
  </si>
  <si>
    <t>Tromp-Jacobs</t>
  </si>
  <si>
    <t>Morar-Lebsack</t>
  </si>
  <si>
    <t>Gislason, Dare and Yundt</t>
  </si>
  <si>
    <t>Lehner, Jacobson and Brakus</t>
  </si>
  <si>
    <t>Homenick, Barton and Mayert</t>
  </si>
  <si>
    <t>VonRueden, Hayes and Conn</t>
  </si>
  <si>
    <t>Nitzsche-Reichel</t>
  </si>
  <si>
    <t>Mosciski, Wisozk and Hamill</t>
  </si>
  <si>
    <t>Buckridge-Langosh</t>
  </si>
  <si>
    <t>Hessel, Ward and Bernhard</t>
  </si>
  <si>
    <t>Huels, Kutch and Gorczany</t>
  </si>
  <si>
    <t>Stehr LLC</t>
  </si>
  <si>
    <t>Casper-Bahringer</t>
  </si>
  <si>
    <t>DuBuque, Cormier and Reichel</t>
  </si>
  <si>
    <t>Welch LLC</t>
  </si>
  <si>
    <t>Keeling, Miller and Rolfson</t>
  </si>
  <si>
    <t>Smith, Daniel and Bruen</t>
  </si>
  <si>
    <t>Windler Group</t>
  </si>
  <si>
    <t>Moore Inc</t>
  </si>
  <si>
    <t>Herzog-Jacobi</t>
  </si>
  <si>
    <t>Murazik, Johnson and Roob</t>
  </si>
  <si>
    <t>Koss, Reilly and Monahan</t>
  </si>
  <si>
    <t>Douglas, Kulas and Roberts</t>
  </si>
  <si>
    <t>Jacobs, Fay and Konopelski</t>
  </si>
  <si>
    <t>Dooley-Walker</t>
  </si>
  <si>
    <t>Connelly, Tillman and Smith</t>
  </si>
  <si>
    <t>Emard-Hartmann</t>
  </si>
  <si>
    <t>Schaden-Bauch</t>
  </si>
  <si>
    <t>Hartmann LLC</t>
  </si>
  <si>
    <t>Wehner-Kuphal</t>
  </si>
  <si>
    <t>Mydeo</t>
  </si>
  <si>
    <t>Tazzy</t>
  </si>
  <si>
    <t>Roomm</t>
  </si>
  <si>
    <t>Plambee</t>
  </si>
  <si>
    <t>Agivu</t>
  </si>
  <si>
    <t>Browsebug</t>
  </si>
  <si>
    <t>Fadeo</t>
  </si>
  <si>
    <t>Bluejam</t>
  </si>
  <si>
    <t>Kazu</t>
  </si>
  <si>
    <t>Eayo</t>
  </si>
  <si>
    <t>LiveZ</t>
  </si>
  <si>
    <t>Brainbox</t>
  </si>
  <si>
    <t>Mymm</t>
  </si>
  <si>
    <t>Oyonder</t>
  </si>
  <si>
    <t>Skinder</t>
  </si>
  <si>
    <t>Minyx</t>
  </si>
  <si>
    <t>Ooba</t>
  </si>
  <si>
    <t>Zoomlounge</t>
  </si>
  <si>
    <t>Tazz</t>
  </si>
  <si>
    <t>Dynazzy</t>
  </si>
  <si>
    <t>Wikibox</t>
  </si>
  <si>
    <t>Tagcat</t>
  </si>
  <si>
    <t>Quimm</t>
  </si>
  <si>
    <t>Mita</t>
  </si>
  <si>
    <t>Devcast</t>
  </si>
  <si>
    <t>Yombu</t>
  </si>
  <si>
    <t>Janyx</t>
  </si>
  <si>
    <t>Avamba</t>
  </si>
  <si>
    <t>Eidel</t>
  </si>
  <si>
    <t>Zoozzy</t>
  </si>
  <si>
    <t>Omba</t>
  </si>
  <si>
    <t>Thoughtbridge</t>
  </si>
  <si>
    <t>Skidoo</t>
  </si>
  <si>
    <t>Tagtune</t>
  </si>
  <si>
    <t>Edgewire</t>
  </si>
  <si>
    <t>Kamba</t>
  </si>
  <si>
    <t>Vitz</t>
  </si>
  <si>
    <t>Twiyo</t>
  </si>
  <si>
    <t>Lazzy</t>
  </si>
  <si>
    <t>Miboo</t>
  </si>
  <si>
    <t>Jabbertype</t>
  </si>
  <si>
    <t>Izio</t>
  </si>
  <si>
    <t>Stamm, Hintz and Smith</t>
  </si>
  <si>
    <t>Armstrong, Murphy and Mosciski</t>
  </si>
  <si>
    <t>Kshlerin Inc</t>
  </si>
  <si>
    <t>Cartwright-O'Reilly</t>
  </si>
  <si>
    <t>Koss, Buckridge and Ritchie</t>
  </si>
  <si>
    <t>Konopelski, Lebsack and Breitenberg</t>
  </si>
  <si>
    <t>Stokes Inc</t>
  </si>
  <si>
    <t>Schinner LLC</t>
  </si>
  <si>
    <t>Kovacek Inc</t>
  </si>
  <si>
    <t>Nienow, Kris and Lehner</t>
  </si>
  <si>
    <t>Larson, Rutherford and Boyer</t>
  </si>
  <si>
    <t>McCullough-Wuckert</t>
  </si>
  <si>
    <t>Cruickshank Inc</t>
  </si>
  <si>
    <t>Wolf, Lakin and Hodkiewicz</t>
  </si>
  <si>
    <t>Okuneva and Sons</t>
  </si>
  <si>
    <t>Schneider LLC</t>
  </si>
  <si>
    <t>Weimann and Sons</t>
  </si>
  <si>
    <t>Bins, Jaskolski and Dach</t>
  </si>
  <si>
    <t>Hodkiewicz, Corwin and West</t>
  </si>
  <si>
    <t>Rodriguez-Howell</t>
  </si>
  <si>
    <t>Auer, Spencer and Schumm</t>
  </si>
  <si>
    <t>Daniel, Torp and Homenick</t>
  </si>
  <si>
    <t>Wiegand, Kassulke and McClure</t>
  </si>
  <si>
    <t>Bode, Streich and Howe</t>
  </si>
  <si>
    <t>Buckridge LLC</t>
  </si>
  <si>
    <t>Romaguera-Legros</t>
  </si>
  <si>
    <t>Walter, Nader and Wintheiser</t>
  </si>
  <si>
    <t>Ankunding-Harber</t>
  </si>
  <si>
    <t>Funk, Rath and Gottlieb</t>
  </si>
  <si>
    <t>Cassin-Schamberger</t>
  </si>
  <si>
    <t>Bradtke, Ebert and Greenfelder</t>
  </si>
  <si>
    <t>McCullough-Abshire</t>
  </si>
  <si>
    <t>Shanahan-Erdman</t>
  </si>
  <si>
    <t>Upton LLC</t>
  </si>
  <si>
    <t>Metz, Anderson and McCullough</t>
  </si>
  <si>
    <t>Lakin, Bosco and Von</t>
  </si>
  <si>
    <t>Halvorson, Schaefer and D'Amore</t>
  </si>
  <si>
    <t>Hettinger and Sons</t>
  </si>
  <si>
    <t>Baumbach LLC</t>
  </si>
  <si>
    <t>Effertz-Jaskolski</t>
  </si>
  <si>
    <t>Jerde Inc</t>
  </si>
  <si>
    <t>Schoen-Kessler</t>
  </si>
  <si>
    <t>Flatley, Kiehn and Blanda</t>
  </si>
  <si>
    <t>Dicki-Yundt</t>
  </si>
  <si>
    <t>Kilback Group</t>
  </si>
  <si>
    <t>Ferry LLC</t>
  </si>
  <si>
    <t>Cormier, Moore and Bogisich</t>
  </si>
  <si>
    <t>Effertz LLC</t>
  </si>
  <si>
    <t>Conroy and Sons</t>
  </si>
  <si>
    <t>Emmerich-Heathcote</t>
  </si>
  <si>
    <t>Harris LLC</t>
  </si>
  <si>
    <t>Yost-Kessler</t>
  </si>
  <si>
    <t>Orn, Schmeler and Legros</t>
  </si>
  <si>
    <t>Olson, Wilderman and Dach</t>
  </si>
  <si>
    <t>Kulas, Halvorson and O'Reilly</t>
  </si>
  <si>
    <t>Dibbert, Kuhn and Kling</t>
  </si>
  <si>
    <t>Cronin LLC</t>
  </si>
  <si>
    <t>Dooley, Schiller and Leuschke</t>
  </si>
  <si>
    <t>Rempel-Ferry</t>
  </si>
  <si>
    <t>Simonis, Lemke and Kutch</t>
  </si>
  <si>
    <t>Auer-Dooley</t>
  </si>
  <si>
    <t>Koch Inc</t>
  </si>
  <si>
    <t>Kozey, Hills and Steuber</t>
  </si>
  <si>
    <t>Windler and Sons</t>
  </si>
  <si>
    <t>Abshire and Sons</t>
  </si>
  <si>
    <t>Ward, Marks and Rolfson</t>
  </si>
  <si>
    <t>Emmerich, Veum and Gutkowski</t>
  </si>
  <si>
    <t>Wilderman LLC</t>
  </si>
  <si>
    <t>Dooley, Cummings and Schowalter</t>
  </si>
  <si>
    <t>Miller and Sons</t>
  </si>
  <si>
    <t>Wolff, Greenfelder and Graham</t>
  </si>
  <si>
    <t>Cronin, Herman and Heathcote</t>
  </si>
  <si>
    <t>Rosenbaum LLC</t>
  </si>
  <si>
    <t>Hudson Inc</t>
  </si>
  <si>
    <t>Erdman, Rowe and Adams</t>
  </si>
  <si>
    <t>Langosh-Borer</t>
  </si>
  <si>
    <t>Schiller-Mitchell</t>
  </si>
  <si>
    <t>Heller, Prohaska and Wolff</t>
  </si>
  <si>
    <t>Murray and Sons</t>
  </si>
  <si>
    <t>Stark, Sporer and Jenkins</t>
  </si>
  <si>
    <t>Brakus-Kub</t>
  </si>
  <si>
    <t>Reichel-Wilkinson</t>
  </si>
  <si>
    <t>Wisozk Inc</t>
  </si>
  <si>
    <t>Tromp and Sons</t>
  </si>
  <si>
    <t>Raynor and Sons</t>
  </si>
  <si>
    <t>Olson, Hamill and Jast</t>
  </si>
  <si>
    <t>Kirlin, Kemmer and Hegmann</t>
  </si>
  <si>
    <t>Schowalter, Carroll and Harris</t>
  </si>
  <si>
    <t>Rowe Inc</t>
  </si>
  <si>
    <t>Schinner-Ullrich</t>
  </si>
  <si>
    <t>Torphy, Deckow and Tremblay</t>
  </si>
  <si>
    <t>Kuphal Group</t>
  </si>
  <si>
    <t>Breitenberg Group</t>
  </si>
  <si>
    <t>Von, Predovic and McLaughlin</t>
  </si>
  <si>
    <t>Walsh-McLaughlin</t>
  </si>
  <si>
    <t>Cassin, McClure and Torp</t>
  </si>
  <si>
    <t>Schneider-Stracke</t>
  </si>
  <si>
    <t>Welch, Rowe and Harber</t>
  </si>
  <si>
    <t>Hammes, Rohan and Leannon</t>
  </si>
  <si>
    <t>Kris, Farrell and Auer</t>
  </si>
  <si>
    <t>Littel-Wehner</t>
  </si>
  <si>
    <t>Hettinger, D'Amore and Gislason</t>
  </si>
  <si>
    <t>Lesch and Sons</t>
  </si>
  <si>
    <t>Emard Inc</t>
  </si>
  <si>
    <t>Deckow-Vandervort</t>
  </si>
  <si>
    <t>Hartmann-Ferry</t>
  </si>
  <si>
    <t>Metz-Kilback</t>
  </si>
  <si>
    <t>Ledner-Wilkinson</t>
  </si>
  <si>
    <t>Keeling-Bogan</t>
  </si>
  <si>
    <t>Mante, Witting and Hoppe</t>
  </si>
  <si>
    <t>Krajcik-Boehm</t>
  </si>
  <si>
    <t>Koepp-Stanton</t>
  </si>
  <si>
    <t>Reynolds-Weissnat</t>
  </si>
  <si>
    <t>Bins-Barrows</t>
  </si>
  <si>
    <t>Hamill, Herman and Schamberger</t>
  </si>
  <si>
    <t>Sawayn-Kuhic</t>
  </si>
  <si>
    <t>Considine-Kris</t>
  </si>
  <si>
    <t>Nolan Inc</t>
  </si>
  <si>
    <t>Kuhn Group</t>
  </si>
  <si>
    <t>Greenholt Inc</t>
  </si>
  <si>
    <t>Schowalter-Bartoletti</t>
  </si>
  <si>
    <t>Satterfield-Jast</t>
  </si>
  <si>
    <t>Beer-Lueilwitz</t>
  </si>
  <si>
    <t>Stark and Sons</t>
  </si>
  <si>
    <t>Hoppe, Larson and Rolfson</t>
  </si>
  <si>
    <t>Jakubowski, Carroll and Jacobi</t>
  </si>
  <si>
    <t>Ferry and Sons</t>
  </si>
  <si>
    <t>Muller, Ullrich and Auer</t>
  </si>
  <si>
    <t>Terry-Mayer</t>
  </si>
  <si>
    <t>Nitzsche, Maggio and Leuschke</t>
  </si>
  <si>
    <t>Luettgen-Jaskolski</t>
  </si>
  <si>
    <t>Hegmann, Schulist and Bogisich</t>
  </si>
  <si>
    <t>Cruickshank-Treutel</t>
  </si>
  <si>
    <t>Legros-O'Connell</t>
  </si>
  <si>
    <t>Christiansen-Lakin</t>
  </si>
  <si>
    <t>Ernser Group</t>
  </si>
  <si>
    <t>Beahan LLC</t>
  </si>
  <si>
    <t>Hermiston, Funk and Anderson</t>
  </si>
  <si>
    <t>Hermiston, Sanford and Kassulke</t>
  </si>
  <si>
    <t>Shields Inc</t>
  </si>
  <si>
    <t>Turcotte, Feil and Ziemann</t>
  </si>
  <si>
    <t>Blick-Kreiger</t>
  </si>
  <si>
    <t>Friesen, Schmitt and Mante</t>
  </si>
  <si>
    <t>Beahan-Larson</t>
  </si>
  <si>
    <t>Wolff, Wolf and Kub</t>
  </si>
  <si>
    <t>Denesik, Hessel and Bechtelar</t>
  </si>
  <si>
    <t>Feil-Dickinson</t>
  </si>
  <si>
    <t>Wunsch-Hagenes</t>
  </si>
  <si>
    <t>Tromp-Labadie</t>
  </si>
  <si>
    <t>Beahan, Moen and Franecki</t>
  </si>
  <si>
    <t>Ziemann-Waelchi</t>
  </si>
  <si>
    <t>Weber, Watsica and MacGyver</t>
  </si>
  <si>
    <t>DuBuque-Olson</t>
  </si>
  <si>
    <t>Donnelly LLC</t>
  </si>
  <si>
    <t>Hintz, Brakus and Paucek</t>
  </si>
  <si>
    <t>Bruen, Bednar and Hoppe</t>
  </si>
  <si>
    <t>Zulauf Inc</t>
  </si>
  <si>
    <t>Funk, Hoppe and Breitenberg</t>
  </si>
  <si>
    <t>McKenzie-Tromp</t>
  </si>
  <si>
    <t>Keebler and Sons</t>
  </si>
  <si>
    <t>Conn, Doyle and Goodwin</t>
  </si>
  <si>
    <t>Fadel and Sons</t>
  </si>
  <si>
    <t>Dibbert, Green and Gleichner</t>
  </si>
  <si>
    <t>Vandervort LLC</t>
  </si>
  <si>
    <t>Buckridge-Hayes</t>
  </si>
  <si>
    <t>Steuber LLC</t>
  </si>
  <si>
    <t>Macejkovic and Sons</t>
  </si>
  <si>
    <t>Spencer and Sons</t>
  </si>
  <si>
    <t>Wisozk Group</t>
  </si>
  <si>
    <t>Bashirian, Greenholt and Koch</t>
  </si>
  <si>
    <t>Denesik, Rippin and Anderson</t>
  </si>
  <si>
    <t>Mueller-Tromp</t>
  </si>
  <si>
    <t>Dare, Witting and Goyette</t>
  </si>
  <si>
    <t>Mitchell, Jaskolski and Haley</t>
  </si>
  <si>
    <t>Reichert-Schneider</t>
  </si>
  <si>
    <t>Watsica Inc</t>
  </si>
  <si>
    <t>Olson-Brown</t>
  </si>
  <si>
    <t>Altenwerth LLC</t>
  </si>
  <si>
    <t>Grimes-Stehr</t>
  </si>
  <si>
    <t>Kub-Goyette</t>
  </si>
  <si>
    <t>Waelchi, Gutkowski and Ondricka</t>
  </si>
  <si>
    <t>Grimes, Beier and Hickle</t>
  </si>
  <si>
    <t>Hudson, Bins and Feeney</t>
  </si>
  <si>
    <t>Kreiger, Dooley and Bradtke</t>
  </si>
  <si>
    <t>Kessler-Mohr</t>
  </si>
  <si>
    <t>Ward, Grimes and Fay</t>
  </si>
  <si>
    <t>Kling, Crooks and Wisozk</t>
  </si>
  <si>
    <t>Feil LLC</t>
  </si>
  <si>
    <t>Hansen-Erdman</t>
  </si>
  <si>
    <t>Russel, Rice and Emard</t>
  </si>
  <si>
    <t>Goldner, Muller and Waelchi</t>
  </si>
  <si>
    <t>Kuhlman, Romaguera and Goldner</t>
  </si>
  <si>
    <t>Torp-Bogan</t>
  </si>
  <si>
    <t>Beier, Dare and Feest</t>
  </si>
  <si>
    <t>Mohr LLC</t>
  </si>
  <si>
    <t>Fritsch-Strosin</t>
  </si>
  <si>
    <t>Harris-Labadie</t>
  </si>
  <si>
    <t>Schuppe LLC</t>
  </si>
  <si>
    <t>Howell, Jacobson and Hammes</t>
  </si>
  <si>
    <t>Schneider-Doyle</t>
  </si>
  <si>
    <t>Zulauf LLC</t>
  </si>
  <si>
    <t>Kaymbo</t>
  </si>
  <si>
    <t>Tromp, Stoltenberg and Hartmann</t>
  </si>
  <si>
    <t>Lemke Group</t>
  </si>
  <si>
    <t>Emmerich Inc</t>
  </si>
  <si>
    <t>Howe-Mayer</t>
  </si>
  <si>
    <t>Rosenbaum and Sons</t>
  </si>
  <si>
    <t>Johnson-Smith</t>
  </si>
  <si>
    <t>Legros, Simonis and Spinka</t>
  </si>
  <si>
    <t>Bergnaum, Smitham and Hintz</t>
  </si>
  <si>
    <t>Jakubowski, Okuneva and Erdman</t>
  </si>
  <si>
    <t>Lemke Inc</t>
  </si>
  <si>
    <t>Macejkovic-Senger</t>
  </si>
  <si>
    <t>Halvorson, Torp and Swift</t>
  </si>
  <si>
    <t>Simonis Inc</t>
  </si>
  <si>
    <t>Hand, Armstrong and Cremin</t>
  </si>
  <si>
    <t>Carroll, Feest and Kozey</t>
  </si>
  <si>
    <t>Sanford, Haley and Botsford</t>
  </si>
  <si>
    <t>Aufderhar LLC</t>
  </si>
  <si>
    <t>Kreiger-Gleason</t>
  </si>
  <si>
    <t>Rempel-Pagac</t>
  </si>
  <si>
    <t>Bailey, Boehm and Johnston</t>
  </si>
  <si>
    <t>Lang-Mraz</t>
  </si>
  <si>
    <t>Grand Total</t>
  </si>
  <si>
    <t>Mean</t>
  </si>
  <si>
    <t>StdDev</t>
  </si>
  <si>
    <t>Probability , %</t>
  </si>
  <si>
    <t>Median Probability</t>
  </si>
  <si>
    <t>Column Labels</t>
  </si>
  <si>
    <t>Count of Organization</t>
  </si>
  <si>
    <t>Max of Probability, %</t>
  </si>
  <si>
    <t>Min of Probability, %</t>
  </si>
  <si>
    <t>Q1 Probability</t>
  </si>
  <si>
    <t>Q3 Probability</t>
  </si>
  <si>
    <t>H0</t>
  </si>
  <si>
    <t>H1</t>
  </si>
  <si>
    <t>NHẬN XÉT</t>
  </si>
  <si>
    <t>Mean gần như bằng nhau</t>
  </si>
  <si>
    <t>Won: 43.86%</t>
  </si>
  <si>
    <t>Lost: 42.30%</t>
  </si>
  <si>
    <t>INSIGHT</t>
  </si>
  <si>
    <t>Cả 2 có Median=40% bằng nhau</t>
  </si>
  <si>
    <t>Một opportunity có Probability khoảng 40%, từ descriptive analysis hiện tại chúng ta không thấy tín hiệu rõ rằng nó thuộc Won hay Lost.</t>
  </si>
  <si>
    <t>Boxplot overlap mạnh</t>
  </si>
  <si>
    <t>Chưa có separation rõ.</t>
  </si>
  <si>
    <t>Ở mức Probability = 60%: Lost: 4.92%
Won: 18.07%</t>
  </si>
  <si>
    <t>Khác biệt rõ ràng nhất</t>
  </si>
  <si>
    <t>Chưa đủ chứng minh Probability đáng tin cậy</t>
  </si>
  <si>
    <t>Boxplot còn phát hiện Outlier ở Lost</t>
  </si>
  <si>
    <t>Probability 90% và 100% nhưng vẫn Lost</t>
  </si>
  <si>
    <t>Count</t>
  </si>
  <si>
    <t>STT</t>
  </si>
  <si>
    <t>Chưa thấy separation rõ ràng.</t>
  </si>
  <si>
    <t>Ghi chú</t>
  </si>
  <si>
    <t>KẾT LUẬN</t>
  </si>
  <si>
    <t>Cần inferential statistics để xác định có đủ bằng chứng để cho rằng Won opportunities thực sự có Probability cao hơn Lost opportunities hay không.</t>
  </si>
  <si>
    <t>Hiện tại trường Probability chưa đáng tin cậy</t>
  </si>
  <si>
    <t>Stage của Won/Lost</t>
  </si>
  <si>
    <t>Metric</t>
  </si>
  <si>
    <t>Value</t>
  </si>
  <si>
    <t>Won N</t>
  </si>
  <si>
    <t>Lost N</t>
  </si>
  <si>
    <t>Mean Won</t>
  </si>
  <si>
    <t>Mean Lost</t>
  </si>
  <si>
    <t>Median Won</t>
  </si>
  <si>
    <t>Median Lost</t>
  </si>
  <si>
    <t>SD Won</t>
  </si>
  <si>
    <t>SD Lost</t>
  </si>
  <si>
    <t>Mean Difference</t>
  </si>
  <si>
    <r>
      <t xml:space="preserve">Probability của Won </t>
    </r>
    <r>
      <rPr>
        <b/>
        <sz val="11"/>
        <color theme="1"/>
        <rFont val="Aptos Narrow"/>
        <family val="2"/>
        <scheme val="minor"/>
      </rPr>
      <t>không có xu hướng cao hơn</t>
    </r>
    <r>
      <rPr>
        <sz val="11"/>
        <color theme="1"/>
        <rFont val="Aptos Narrow"/>
        <family val="2"/>
        <scheme val="minor"/>
      </rPr>
      <t xml:space="preserve"> Lost.</t>
    </r>
  </si>
  <si>
    <r>
      <t xml:space="preserve">Probability của Won </t>
    </r>
    <r>
      <rPr>
        <b/>
        <sz val="11"/>
        <color theme="1"/>
        <rFont val="Aptos Narrow"/>
        <family val="2"/>
        <scheme val="minor"/>
      </rPr>
      <t>có xu hướng cao hơn</t>
    </r>
    <r>
      <rPr>
        <sz val="11"/>
        <color theme="1"/>
        <rFont val="Aptos Narrow"/>
        <family val="2"/>
        <scheme val="minor"/>
      </rPr>
      <t xml:space="preserve"> Lost.</t>
    </r>
  </si>
  <si>
    <r>
      <t xml:space="preserve">Chúng ta dùng </t>
    </r>
    <r>
      <rPr>
        <b/>
        <sz val="11"/>
        <color theme="1"/>
        <rFont val="Aptos Narrow"/>
        <family val="2"/>
        <scheme val="minor"/>
      </rPr>
      <t>one-sided Mann–Whitney U test</t>
    </r>
    <r>
      <rPr>
        <sz val="11"/>
        <color theme="1"/>
        <rFont val="Aptos Narrow"/>
        <family val="2"/>
        <scheme val="minor"/>
      </rPr>
      <t>.</t>
    </r>
  </si>
  <si>
    <t>Và α = 0.05</t>
  </si>
  <si>
    <t>Rank Sum Won</t>
  </si>
  <si>
    <t>U Won</t>
  </si>
  <si>
    <t>U Lost</t>
  </si>
  <si>
    <t>Expected U</t>
  </si>
  <si>
    <t>Rank</t>
  </si>
  <si>
    <t>Ta có U Won &gt; Expected U, Won có cao hơn một chút</t>
  </si>
  <si>
    <t>Tie Sum</t>
  </si>
  <si>
    <t>SD(U)</t>
  </si>
  <si>
    <t>Z</t>
  </si>
  <si>
    <t>Tức là observed U chỉ cách null expectation khoảng 0.45 standard deviations, không nhiều.</t>
  </si>
  <si>
    <t>p-value</t>
  </si>
  <si>
    <t>Vì p-value &gt; α nên Fail to reject H0</t>
  </si>
  <si>
    <t>two-sided p-value</t>
  </si>
  <si>
    <t>Trả lời một câu khác:
Won và Lost có khác nhau theo bất kỳ hướng nào hay không?</t>
  </si>
  <si>
    <t>Probability of Superiority</t>
  </si>
  <si>
    <t>Rank-biserial correlation</t>
  </si>
  <si>
    <t>Ý nghĩa:
Nếu lấy ngẫu nhiên một Won opportunity và một Lost opportunity, Probability chỉ có khoảng 52.2% khả năng xếp Won cao hơn Lost, với ties được xử lý theo Mann–Whitney.</t>
  </si>
  <si>
    <t>Effect Size</t>
  </si>
  <si>
    <t>One-sided Mann–Whitney U test</t>
  </si>
  <si>
    <t>Bonus</t>
  </si>
  <si>
    <t>Đây là lý do tại sao không nên viết đơn giản:
p &gt; 0.05 nên không có effect.</t>
  </si>
  <si>
    <t>Hai evidence song song:
p-value ≈ 0.326
              +
effect size ≈ 0.044
Cả hai đều cho thấy signal hiện tại yếu.</t>
  </si>
  <si>
    <t>Standard Error</t>
  </si>
  <si>
    <t>Confidence Interval</t>
  </si>
  <si>
    <t>Mann–Whitney và difference in mean là hai statistic khác nhau.
Vì vậy bổ sung:
95% CI for Mean Difference
như một supporting statistic.</t>
  </si>
  <si>
    <t>Welch degrees of freedom</t>
  </si>
  <si>
    <t>Critical t</t>
  </si>
  <si>
    <t>Lower Bound</t>
  </si>
  <si>
    <t>Upper Bound</t>
  </si>
  <si>
    <t>Mean Difference: +1.56 percentage points
95% CI: approximately [-5.6, +8.7]</t>
  </si>
  <si>
    <t>chú ý: 0 nằm trong confidence interval nên dữ liệu hiện tại vẫn tương thích với:
Won thấp hơn Lost một chút HOẶC Won cao hơn Lost một chút 
Chưa có estimate đủ precise.</t>
  </si>
  <si>
    <t>Won Probability</t>
  </si>
  <si>
    <t>Lost Probability</t>
  </si>
  <si>
    <t>Bootstrap Mean Difference</t>
  </si>
  <si>
    <t>Bootstrap lower CI</t>
  </si>
  <si>
    <t>Bootstrap upper CI</t>
  </si>
  <si>
    <t>Insight</t>
  </si>
  <si>
    <t>Won mean = 43.86%</t>
  </si>
  <si>
    <t>Lost mean = 42.30%</t>
  </si>
  <si>
    <t>Difference = +1.56 pp</t>
  </si>
  <si>
    <t>↓</t>
  </si>
  <si>
    <t>Mann–Whitney</t>
  </si>
  <si>
    <t>p = 0.326 &gt; 0.05</t>
  </si>
  <si>
    <t>Rank-biserial ≈ 0.044</t>
  </si>
  <si>
    <t>Probability of superiority ≈ 52.2%</t>
  </si>
  <si>
    <t>95% CI of mean difference</t>
  </si>
  <si>
    <t>≈ [-5.6, +8.7] pp</t>
  </si>
  <si>
    <t>Business interpretation</t>
  </si>
  <si>
    <t>Mô tả:</t>
  </si>
  <si>
    <t>Bằng chứng thống kê:</t>
  </si>
  <si>
    <t>Kết quả:</t>
  </si>
  <si>
    <t>Độ biến thiên:</t>
  </si>
  <si>
    <t>Conclusion</t>
  </si>
  <si>
    <t>Dữ liệu lịch sử không cung cấp đủ bằng chứng cho thấy các cơ hội Won có probability cao hơn một cách có hệ thống so với các cơ hội Lost.</t>
  </si>
  <si>
    <t>Trường Probability có khả năng hạn chế trong việc phân biệt các cơ hội Won và Lost trong tương lai nếu chỉ dựa vào data này.</t>
  </si>
  <si>
    <t>CRM Probability</t>
  </si>
  <si>
    <t>Actual Outcome</t>
  </si>
  <si>
    <t>Predicted Probability</t>
  </si>
  <si>
    <t>CRM Squared Error</t>
  </si>
  <si>
    <t>Baseline Squared Error</t>
  </si>
  <si>
    <t>Opportunities</t>
  </si>
  <si>
    <t>Actual Win Rate</t>
  </si>
  <si>
    <t>Calibration Gap</t>
  </si>
  <si>
    <t>Abs Gap</t>
  </si>
  <si>
    <t>SUM Opportunities</t>
  </si>
  <si>
    <t>SUM Won</t>
  </si>
  <si>
    <t>SUM Lost</t>
  </si>
  <si>
    <t xml:space="preserve">Kiểm tra Calibration Table đúng </t>
  </si>
  <si>
    <t>1. Chuẩn bị dữ liệu</t>
  </si>
  <si>
    <t>2. Calibration Table</t>
  </si>
  <si>
    <t>Perfect Calibration</t>
  </si>
  <si>
    <t>CRM Brier Score</t>
  </si>
  <si>
    <t>Overall Win Rate</t>
  </si>
  <si>
    <t>Naive Baseline Brier</t>
  </si>
  <si>
    <t>Vì Brier càng nhỏ càng tốt nên từ dữ liệu cho thấy CRM Probability thậm chí forecast outcome kém hơn một baseline rất đơn giản chỉ dự đoán 57.6% cho tất cả opportunity.</t>
  </si>
  <si>
    <t>Brier Skill Score</t>
  </si>
  <si>
    <t>&gt; 0  → tốt hơn baseline</t>
  </si>
  <si>
    <t>= 0  → bằng baseline</t>
  </si>
  <si>
    <t>&lt; 0  → kém hơn baseline</t>
  </si>
  <si>
    <t>→ CRM Probability kém hơn baseline về Brier Score.</t>
  </si>
  <si>
    <t xml:space="preserve">Ý nghĩa: </t>
  </si>
  <si>
    <t xml:space="preserve">Insight </t>
  </si>
  <si>
    <t>Trường Probability  cho thấy độ hiệu chuẩn kém khi xét trên dữ liệu các cơ hội đã chốt. Tỷ lệ thắng thực tế thường xuyên sai lệch so với các mức xác suất được gán; cụ thể, chỉ số Brier của trường  Probability này là khoảng 0,303, trong khi chỉ số tương ứng của mô hình tham chiếu cơ sở (dựa trên tỷ lệ WON chung) là 0,244. Điều này cho thấy trường Probability hiện tại có thể không cung cấp sự đáng tin cậy phục vụ việc dự báo.</t>
  </si>
  <si>
    <t>Lưu ý</t>
  </si>
  <si>
    <t>Kết quả có thể không chính xác do các giá trị Probability  có mẫu nhỏ (80% và 100%)</t>
  </si>
  <si>
    <t>Không dựa riêng vào Probability để ưu tiên sales opportunities.</t>
  </si>
  <si>
    <t>Business Recommendation</t>
  </si>
  <si>
    <t>Không sử dụng Probability như một xác suất thắng chính xác trong việc dự báo.</t>
  </si>
  <si>
    <t>Kiểm tra lại cách Probability đang được tạo.</t>
  </si>
  <si>
    <t>Đợi thêm thời gian để thu thập thêm closed opportunities nhằm tăng độ tin cậy của calibration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</si>
</sst>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b/>
      <sz val="13.5"/>
      <color theme="1"/>
      <name val="Aptos Narrow"/>
      <family val="2"/>
      <scheme val="minor"/>
    </font>
    <font>
      <sz val="10"/>
      <color theme="1"/>
      <name val="Arial Unicode MS"/>
    </font>
    <font>
      <b/>
      <sz val="20"/>
      <color rgb="FFFF0000"/>
      <name val="Aptos Narrow"/>
      <family val="2"/>
      <scheme val="minor"/>
    </font>
    <font>
      <b/>
      <sz val="20"/>
      <color theme="1"/>
      <name val="Aptos Narrow"/>
      <family val="2"/>
      <scheme val="minor"/>
    </font>
    <font>
      <b/>
      <sz val="30"/>
      <color rgb="FFFF0000"/>
      <name val="Aptos Narrow"/>
      <family val="2"/>
      <scheme val="minor"/>
    </font>
    <font>
      <b/>
      <sz val="20.5"/>
      <color rgb="FFFF000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6" tint="0.59999389629810485"/>
        <bgColor indexed="64"/>
      </patternFill>
    </fill>
  </fills>
  <borders count="10">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9" fontId="3" fillId="0" borderId="0" applyFont="0" applyFill="0" applyBorder="0" applyAlignment="0" applyProtection="0"/>
  </cellStyleXfs>
  <cellXfs count="62">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2" fillId="0" borderId="0" xfId="0" applyFont="1"/>
    <xf numFmtId="0" fontId="0" fillId="0" borderId="0" xfId="0" applyAlignment="1">
      <alignment horizontal="left" vertical="center" indent="1"/>
    </xf>
    <xf numFmtId="0" fontId="0" fillId="2" borderId="2" xfId="0" applyFill="1" applyBorder="1"/>
    <xf numFmtId="0" fontId="0" fillId="2" borderId="4" xfId="0"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0" fillId="2" borderId="1" xfId="0" applyFill="1" applyBorder="1" applyAlignment="1">
      <alignment wrapText="1"/>
    </xf>
    <xf numFmtId="0" fontId="0" fillId="2" borderId="1" xfId="0" applyFill="1" applyBorder="1"/>
    <xf numFmtId="0" fontId="0" fillId="2" borderId="6" xfId="0" applyFill="1" applyBorder="1" applyAlignment="1">
      <alignment wrapText="1"/>
    </xf>
    <xf numFmtId="0" fontId="0" fillId="0" borderId="1" xfId="0" applyBorder="1"/>
    <xf numFmtId="0" fontId="0" fillId="0" borderId="6" xfId="0" applyBorder="1" applyAlignment="1">
      <alignment wrapText="1"/>
    </xf>
    <xf numFmtId="10" fontId="0" fillId="2" borderId="1" xfId="0" applyNumberFormat="1" applyFill="1" applyBorder="1"/>
    <xf numFmtId="0" fontId="0" fillId="2" borderId="6" xfId="0" applyFill="1" applyBorder="1"/>
    <xf numFmtId="0" fontId="0" fillId="0" borderId="1" xfId="0" applyBorder="1" applyAlignment="1">
      <alignment wrapText="1"/>
    </xf>
    <xf numFmtId="0" fontId="0" fillId="2" borderId="2" xfId="0" applyFill="1" applyBorder="1" applyAlignment="1">
      <alignment wrapText="1"/>
    </xf>
    <xf numFmtId="0" fontId="0" fillId="2" borderId="5" xfId="0" applyFill="1" applyBorder="1" applyAlignment="1">
      <alignment horizontal="center" vertical="center"/>
    </xf>
    <xf numFmtId="0" fontId="0" fillId="0" borderId="5" xfId="0" applyBorder="1" applyAlignment="1">
      <alignment horizontal="center" vertical="center"/>
    </xf>
    <xf numFmtId="0" fontId="0" fillId="2" borderId="3" xfId="0" applyFill="1" applyBorder="1" applyAlignment="1">
      <alignment horizontal="center"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righ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7" xfId="0" applyBorder="1" applyAlignment="1">
      <alignment vertical="center" wrapText="1"/>
    </xf>
    <xf numFmtId="0" fontId="0" fillId="0" borderId="7" xfId="0" applyBorder="1" applyAlignment="1">
      <alignment horizontal="right" vertical="center" wrapText="1"/>
    </xf>
    <xf numFmtId="0" fontId="0" fillId="0" borderId="0" xfId="0" applyAlignment="1">
      <alignment wrapText="1"/>
    </xf>
    <xf numFmtId="0" fontId="0" fillId="0" borderId="7" xfId="0" applyBorder="1"/>
    <xf numFmtId="0" fontId="0" fillId="4" borderId="7" xfId="0" applyFill="1" applyBorder="1" applyAlignment="1">
      <alignment vertical="center" wrapText="1"/>
    </xf>
    <xf numFmtId="0" fontId="0" fillId="4" borderId="7" xfId="0" applyFill="1" applyBorder="1"/>
    <xf numFmtId="0" fontId="0" fillId="0" borderId="7" xfId="0" applyBorder="1" applyAlignment="1">
      <alignment wrapText="1"/>
    </xf>
    <xf numFmtId="9" fontId="0" fillId="0" borderId="7" xfId="1" applyFont="1" applyBorder="1" applyAlignment="1">
      <alignment horizontal="center" vertical="center" wrapText="1"/>
    </xf>
    <xf numFmtId="0" fontId="0" fillId="0" borderId="7" xfId="0" applyBorder="1" applyAlignment="1">
      <alignment horizontal="center" vertical="center"/>
    </xf>
    <xf numFmtId="0" fontId="2" fillId="0" borderId="0" xfId="0" applyFont="1" applyAlignment="1">
      <alignment horizontal="left" vertical="center" indent="1"/>
    </xf>
    <xf numFmtId="0" fontId="6" fillId="0" borderId="0" xfId="0" applyFont="1"/>
    <xf numFmtId="9" fontId="0" fillId="0" borderId="7" xfId="0" applyNumberFormat="1" applyBorder="1"/>
    <xf numFmtId="164" fontId="0" fillId="0" borderId="7" xfId="0" applyNumberFormat="1" applyBorder="1"/>
    <xf numFmtId="0" fontId="7" fillId="0" borderId="9" xfId="0" applyFont="1" applyBorder="1" applyAlignment="1">
      <alignment vertical="center"/>
    </xf>
    <xf numFmtId="0" fontId="0" fillId="0" borderId="9" xfId="0" applyBorder="1" applyAlignment="1">
      <alignment vertical="center"/>
    </xf>
    <xf numFmtId="10" fontId="0" fillId="0" borderId="7" xfId="0" applyNumberFormat="1" applyBorder="1"/>
    <xf numFmtId="164" fontId="0" fillId="0" borderId="0" xfId="1" applyNumberFormat="1" applyFont="1"/>
    <xf numFmtId="164" fontId="2" fillId="0" borderId="0" xfId="1" applyNumberFormat="1" applyFont="1"/>
    <xf numFmtId="0" fontId="8" fillId="0" borderId="0" xfId="0" applyFont="1"/>
    <xf numFmtId="0" fontId="9" fillId="0" borderId="0" xfId="0" applyFont="1"/>
    <xf numFmtId="0" fontId="1" fillId="3" borderId="2" xfId="0" applyFont="1" applyFill="1" applyBorder="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4" fillId="0" borderId="0" xfId="0" applyFont="1" applyAlignment="1">
      <alignment horizontal="center"/>
    </xf>
    <xf numFmtId="0" fontId="4" fillId="0" borderId="8" xfId="0" applyFont="1" applyBorder="1" applyAlignment="1">
      <alignment horizontal="center"/>
    </xf>
    <xf numFmtId="0" fontId="0" fillId="0" borderId="0" xfId="0" applyAlignment="1">
      <alignment horizontal="left" wrapText="1"/>
    </xf>
    <xf numFmtId="0" fontId="7" fillId="0" borderId="8" xfId="0" applyFont="1" applyBorder="1" applyAlignment="1">
      <alignment horizontal="center"/>
    </xf>
    <xf numFmtId="0" fontId="0" fillId="0" borderId="8" xfId="0" applyBorder="1" applyAlignment="1">
      <alignment horizontal="center"/>
    </xf>
  </cellXfs>
  <cellStyles count="2">
    <cellStyle name="Normal" xfId="0" builtinId="0"/>
    <cellStyle name="Percent" xfId="1" builtinId="5"/>
  </cellStyles>
  <dxfs count="13">
    <dxf>
      <numFmt numFmtId="0" formatCode="General"/>
    </dxf>
    <dxf>
      <numFmt numFmtId="0" formatCode="General"/>
    </dxf>
    <dxf>
      <numFmt numFmtId="19" formatCode="mm/dd/yy"/>
    </dxf>
    <dxf>
      <numFmt numFmtId="19" formatCode="mm/dd/yy"/>
    </dxf>
    <dxf>
      <numFmt numFmtId="0" formatCode="General"/>
    </dxf>
    <dxf>
      <numFmt numFmtId="0" formatCode="General"/>
    </dxf>
    <dxf>
      <numFmt numFmtId="0" formatCode="General"/>
    </dxf>
    <dxf>
      <numFmt numFmtId="19" formatCode="mm/dd/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[Statistics Analysis.xlsx]Analysis 1 — Descriptive statis!PivotTable2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1 — Descriptive statis'!$B$11:$B$12</c:f>
              <c:strCache>
                <c:ptCount val="1"/>
                <c:pt idx="0">
                  <c:v>Lost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 — Descriptive statis'!$A$13:$A$23</c:f>
              <c:strCache>
                <c:ptCount val="10"/>
                <c:pt idx="0">
                  <c:v>10</c:v>
                </c:pt>
                <c:pt idx="1">
                  <c:v>20</c:v>
                </c:pt>
                <c:pt idx="2">
                  <c:v>30</c:v>
                </c:pt>
                <c:pt idx="3">
                  <c:v>40</c:v>
                </c:pt>
                <c:pt idx="4">
                  <c:v>50</c:v>
                </c:pt>
                <c:pt idx="5">
                  <c:v>60</c:v>
                </c:pt>
                <c:pt idx="6">
                  <c:v>70</c:v>
                </c:pt>
                <c:pt idx="7">
                  <c:v>80</c:v>
                </c:pt>
                <c:pt idx="8">
                  <c:v>90</c:v>
                </c:pt>
                <c:pt idx="9">
                  <c:v>100</c:v>
                </c:pt>
              </c:strCache>
            </c:strRef>
          </c:cat>
          <c:val>
            <c:numRef>
              <c:f>'Analysis 1 — Descriptive statis'!$B$13:$B$23</c:f>
              <c:numCache>
                <c:formatCode>0.00%</c:formatCode>
                <c:ptCount val="10"/>
                <c:pt idx="0">
                  <c:v>3.2786885245901641E-2</c:v>
                </c:pt>
                <c:pt idx="1">
                  <c:v>0.19672131147540983</c:v>
                </c:pt>
                <c:pt idx="2">
                  <c:v>0.18032786885245902</c:v>
                </c:pt>
                <c:pt idx="3">
                  <c:v>0.22950819672131148</c:v>
                </c:pt>
                <c:pt idx="4">
                  <c:v>0.14754098360655737</c:v>
                </c:pt>
                <c:pt idx="5">
                  <c:v>4.9180327868852458E-2</c:v>
                </c:pt>
                <c:pt idx="6">
                  <c:v>8.1967213114754092E-2</c:v>
                </c:pt>
                <c:pt idx="7">
                  <c:v>1.6393442622950821E-2</c:v>
                </c:pt>
                <c:pt idx="8">
                  <c:v>4.9180327868852458E-2</c:v>
                </c:pt>
                <c:pt idx="9">
                  <c:v>1.6393442622950821E-2</c:v>
                </c:pt>
              </c:numCache>
            </c:numRef>
          </c:val>
          <c:extLst>
            <c:ext xmlns:c16="http://schemas.microsoft.com/office/drawing/2014/chart" uri="{C3380CC4-5D6E-409C-BE32-E72D297353CC}">
              <c16:uniqueId val="{00000005-D3C3-45DD-85C9-1079A1004206}"/>
            </c:ext>
          </c:extLst>
        </c:ser>
        <c:ser>
          <c:idx val="1"/>
          <c:order val="1"/>
          <c:tx>
            <c:strRef>
              <c:f>'Analysis 1 — Descriptive statis'!$C$11:$C$12</c:f>
              <c:strCache>
                <c:ptCount val="1"/>
                <c:pt idx="0">
                  <c:v>Won</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 1 — Descriptive statis'!$A$13:$A$23</c:f>
              <c:strCache>
                <c:ptCount val="10"/>
                <c:pt idx="0">
                  <c:v>10</c:v>
                </c:pt>
                <c:pt idx="1">
                  <c:v>20</c:v>
                </c:pt>
                <c:pt idx="2">
                  <c:v>30</c:v>
                </c:pt>
                <c:pt idx="3">
                  <c:v>40</c:v>
                </c:pt>
                <c:pt idx="4">
                  <c:v>50</c:v>
                </c:pt>
                <c:pt idx="5">
                  <c:v>60</c:v>
                </c:pt>
                <c:pt idx="6">
                  <c:v>70</c:v>
                </c:pt>
                <c:pt idx="7">
                  <c:v>80</c:v>
                </c:pt>
                <c:pt idx="8">
                  <c:v>90</c:v>
                </c:pt>
                <c:pt idx="9">
                  <c:v>100</c:v>
                </c:pt>
              </c:strCache>
            </c:strRef>
          </c:cat>
          <c:val>
            <c:numRef>
              <c:f>'Analysis 1 — Descriptive statis'!$C$13:$C$23</c:f>
              <c:numCache>
                <c:formatCode>0.00%</c:formatCode>
                <c:ptCount val="10"/>
                <c:pt idx="0">
                  <c:v>4.8192771084337352E-2</c:v>
                </c:pt>
                <c:pt idx="1">
                  <c:v>0.19277108433734941</c:v>
                </c:pt>
                <c:pt idx="2">
                  <c:v>0.14457831325301204</c:v>
                </c:pt>
                <c:pt idx="3">
                  <c:v>0.19277108433734941</c:v>
                </c:pt>
                <c:pt idx="4">
                  <c:v>0.10843373493975904</c:v>
                </c:pt>
                <c:pt idx="5">
                  <c:v>0.16867469879518071</c:v>
                </c:pt>
                <c:pt idx="6">
                  <c:v>4.8192771084337352E-2</c:v>
                </c:pt>
                <c:pt idx="7">
                  <c:v>2.4096385542168676E-2</c:v>
                </c:pt>
                <c:pt idx="8">
                  <c:v>6.0240963855421686E-2</c:v>
                </c:pt>
                <c:pt idx="9">
                  <c:v>1.2048192771084338E-2</c:v>
                </c:pt>
              </c:numCache>
            </c:numRef>
          </c:val>
          <c:extLst>
            <c:ext xmlns:c16="http://schemas.microsoft.com/office/drawing/2014/chart" uri="{C3380CC4-5D6E-409C-BE32-E72D297353CC}">
              <c16:uniqueId val="{00000006-D3C3-45DD-85C9-1079A1004206}"/>
            </c:ext>
          </c:extLst>
        </c:ser>
        <c:dLbls>
          <c:dLblPos val="outEnd"/>
          <c:showLegendKey val="0"/>
          <c:showVal val="1"/>
          <c:showCatName val="0"/>
          <c:showSerName val="0"/>
          <c:showPercent val="0"/>
          <c:showBubbleSize val="0"/>
        </c:dLbls>
        <c:gapWidth val="219"/>
        <c:overlap val="-27"/>
        <c:axId val="950487408"/>
        <c:axId val="259197840"/>
      </c:barChart>
      <c:catAx>
        <c:axId val="9504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97840"/>
        <c:crosses val="autoZero"/>
        <c:auto val="1"/>
        <c:lblAlgn val="ctr"/>
        <c:lblOffset val="100"/>
        <c:noMultiLvlLbl val="0"/>
      </c:catAx>
      <c:valAx>
        <c:axId val="259197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87408"/>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CRM Probability Calibration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Observed Win Rate</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'Analysis 3 - Probability Calibr'!$H$3:$H$12</c:f>
              <c:numCache>
                <c:formatCode>0%</c:formatCode>
                <c:ptCount val="10"/>
                <c:pt idx="0">
                  <c:v>0.1</c:v>
                </c:pt>
                <c:pt idx="1">
                  <c:v>0.2</c:v>
                </c:pt>
                <c:pt idx="2">
                  <c:v>0.3</c:v>
                </c:pt>
                <c:pt idx="3">
                  <c:v>0.4</c:v>
                </c:pt>
                <c:pt idx="4">
                  <c:v>0.5</c:v>
                </c:pt>
                <c:pt idx="5">
                  <c:v>0.6</c:v>
                </c:pt>
                <c:pt idx="6">
                  <c:v>0.7</c:v>
                </c:pt>
                <c:pt idx="7">
                  <c:v>0.8</c:v>
                </c:pt>
                <c:pt idx="8">
                  <c:v>0.9</c:v>
                </c:pt>
                <c:pt idx="9">
                  <c:v>1</c:v>
                </c:pt>
              </c:numCache>
            </c:numRef>
          </c:xVal>
          <c:yVal>
            <c:numRef>
              <c:f>'Analysis 3 - Probability Calibr'!$L$3:$L$12</c:f>
              <c:numCache>
                <c:formatCode>0.0%</c:formatCode>
                <c:ptCount val="10"/>
                <c:pt idx="0">
                  <c:v>0.66666666666666663</c:v>
                </c:pt>
                <c:pt idx="1">
                  <c:v>0.5714285714285714</c:v>
                </c:pt>
                <c:pt idx="2">
                  <c:v>0.52173913043478259</c:v>
                </c:pt>
                <c:pt idx="3">
                  <c:v>0.53333333333333333</c:v>
                </c:pt>
                <c:pt idx="4">
                  <c:v>0.5</c:v>
                </c:pt>
                <c:pt idx="5">
                  <c:v>0.82352941176470584</c:v>
                </c:pt>
                <c:pt idx="6">
                  <c:v>0.44444444444444442</c:v>
                </c:pt>
                <c:pt idx="7">
                  <c:v>0.66666666666666663</c:v>
                </c:pt>
                <c:pt idx="8">
                  <c:v>0.625</c:v>
                </c:pt>
                <c:pt idx="9">
                  <c:v>0.5</c:v>
                </c:pt>
              </c:numCache>
            </c:numRef>
          </c:yVal>
          <c:smooth val="0"/>
          <c:extLst>
            <c:ext xmlns:c16="http://schemas.microsoft.com/office/drawing/2014/chart" uri="{C3380CC4-5D6E-409C-BE32-E72D297353CC}">
              <c16:uniqueId val="{00000000-6922-4E59-BC91-F400B3DF43C7}"/>
            </c:ext>
          </c:extLst>
        </c:ser>
        <c:ser>
          <c:idx val="1"/>
          <c:order val="1"/>
          <c:tx>
            <c:v>Perfect Calibration</c:v>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'Analysis 3 - Probability Calibr'!$H$3:$H$12</c:f>
              <c:numCache>
                <c:formatCode>0%</c:formatCode>
                <c:ptCount val="10"/>
                <c:pt idx="0">
                  <c:v>0.1</c:v>
                </c:pt>
                <c:pt idx="1">
                  <c:v>0.2</c:v>
                </c:pt>
                <c:pt idx="2">
                  <c:v>0.3</c:v>
                </c:pt>
                <c:pt idx="3">
                  <c:v>0.4</c:v>
                </c:pt>
                <c:pt idx="4">
                  <c:v>0.5</c:v>
                </c:pt>
                <c:pt idx="5">
                  <c:v>0.6</c:v>
                </c:pt>
                <c:pt idx="6">
                  <c:v>0.7</c:v>
                </c:pt>
                <c:pt idx="7">
                  <c:v>0.8</c:v>
                </c:pt>
                <c:pt idx="8">
                  <c:v>0.9</c:v>
                </c:pt>
                <c:pt idx="9">
                  <c:v>1</c:v>
                </c:pt>
              </c:numCache>
            </c:numRef>
          </c:xVal>
          <c:yVal>
            <c:numRef>
              <c:f>'Analysis 3 - Probability Calibr'!$O$3:$O$12</c:f>
              <c:numCache>
                <c:formatCode>0%</c:formatCode>
                <c:ptCount val="10"/>
                <c:pt idx="0">
                  <c:v>0.1</c:v>
                </c:pt>
                <c:pt idx="1">
                  <c:v>0.2</c:v>
                </c:pt>
                <c:pt idx="2">
                  <c:v>0.3</c:v>
                </c:pt>
                <c:pt idx="3">
                  <c:v>0.4</c:v>
                </c:pt>
                <c:pt idx="4">
                  <c:v>0.5</c:v>
                </c:pt>
                <c:pt idx="5">
                  <c:v>0.6</c:v>
                </c:pt>
                <c:pt idx="6">
                  <c:v>0.7</c:v>
                </c:pt>
                <c:pt idx="7">
                  <c:v>0.8</c:v>
                </c:pt>
                <c:pt idx="8">
                  <c:v>0.9</c:v>
                </c:pt>
                <c:pt idx="9">
                  <c:v>1</c:v>
                </c:pt>
              </c:numCache>
            </c:numRef>
          </c:yVal>
          <c:smooth val="0"/>
          <c:extLst>
            <c:ext xmlns:c16="http://schemas.microsoft.com/office/drawing/2014/chart" uri="{C3380CC4-5D6E-409C-BE32-E72D297353CC}">
              <c16:uniqueId val="{00000001-6922-4E59-BC91-F400B3DF43C7}"/>
            </c:ext>
          </c:extLst>
        </c:ser>
        <c:dLbls>
          <c:dLblPos val="t"/>
          <c:showLegendKey val="0"/>
          <c:showVal val="1"/>
          <c:showCatName val="0"/>
          <c:showSerName val="0"/>
          <c:showPercent val="0"/>
          <c:showBubbleSize val="0"/>
        </c:dLbls>
        <c:axId val="89818272"/>
        <c:axId val="1774797392"/>
      </c:scatterChart>
      <c:valAx>
        <c:axId val="89818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Predicted Probability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97392"/>
        <c:crosses val="autoZero"/>
        <c:crossBetween val="midCat"/>
      </c:valAx>
      <c:valAx>
        <c:axId val="177479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Observed Win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182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Lost and Won Opportunity's Probability Distribution</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884A-4B84-8BB9-9091CEDF65F7}">
          <cx:tx>
            <cx:txData>
              <cx:f>_xlchart.v1.0</cx:f>
              <cx:v>Lost</cx:v>
            </cx:txData>
          </cx:tx>
          <cx:dataLabels>
            <cx:visibility seriesName="0" categoryName="0" value="1"/>
          </cx:dataLabels>
          <cx:dataId val="0"/>
          <cx:layoutPr>
            <cx:visibility meanLine="0" meanMarker="1" nonoutliers="0" outliers="1"/>
            <cx:statistics quartileMethod="exclusive"/>
          </cx:layoutPr>
        </cx:series>
        <cx:series layoutId="boxWhisker" uniqueId="{00000001-884A-4B84-8BB9-9091CEDF65F7}">
          <cx:tx>
            <cx:txData>
              <cx:f>_xlchart.v1.2</cx:f>
              <cx:v>Won</cx:v>
            </cx:txData>
          </cx:tx>
          <cx:dataLabels>
            <cx:visibility seriesName="0" categoryName="0" value="1"/>
          </cx:dataLabels>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9525</xdr:colOff>
      <xdr:row>9</xdr:row>
      <xdr:rowOff>180974</xdr:rowOff>
    </xdr:from>
    <xdr:to>
      <xdr:col>11</xdr:col>
      <xdr:colOff>457200</xdr:colOff>
      <xdr:row>22</xdr:row>
      <xdr:rowOff>180975</xdr:rowOff>
    </xdr:to>
    <xdr:graphicFrame macro="">
      <xdr:nvGraphicFramePr>
        <xdr:cNvPr id="9" name="Chart 8">
          <a:extLst>
            <a:ext uri="{FF2B5EF4-FFF2-40B4-BE49-F238E27FC236}">
              <a16:creationId xmlns:a16="http://schemas.microsoft.com/office/drawing/2014/main" id="{7CCB3436-0633-1E43-747C-E02CB5A24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24</xdr:row>
      <xdr:rowOff>128587</xdr:rowOff>
    </xdr:from>
    <xdr:to>
      <xdr:col>11</xdr:col>
      <xdr:colOff>457200</xdr:colOff>
      <xdr:row>39</xdr:row>
      <xdr:rowOff>14287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0F165CF7-54F3-2E8E-054E-D2AD59FE0C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43600" y="4700587"/>
              <a:ext cx="73152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609599</xdr:colOff>
      <xdr:row>17</xdr:row>
      <xdr:rowOff>185737</xdr:rowOff>
    </xdr:from>
    <xdr:to>
      <xdr:col>15</xdr:col>
      <xdr:colOff>285749</xdr:colOff>
      <xdr:row>32</xdr:row>
      <xdr:rowOff>71437</xdr:rowOff>
    </xdr:to>
    <xdr:graphicFrame macro="">
      <xdr:nvGraphicFramePr>
        <xdr:cNvPr id="3" name="Chart 2">
          <a:extLst>
            <a:ext uri="{FF2B5EF4-FFF2-40B4-BE49-F238E27FC236}">
              <a16:creationId xmlns:a16="http://schemas.microsoft.com/office/drawing/2014/main" id="{8D5BB860-384F-3AA1-D4D5-32E733E45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h Hy Trà" refreshedDate="46251.873472800929" backgroundQuery="1" createdVersion="8" refreshedVersion="8" minRefreshableVersion="3" recordCount="0" supportSubquery="1" supportAdvancedDrill="1" xr:uid="{38B91220-2C81-4EAE-892B-F33D28A6A54E}">
  <cacheSource type="external" connectionId="2"/>
  <cacheFields count="4">
    <cacheField name="[Cleaned_Data].[Probability, %].[Probability, %]" caption="Probability, %" numFmtId="0" hierarchy="14" level="1">
      <sharedItems containsSemiMixedTypes="0" containsString="0" containsNumber="1" containsInteger="1" minValue="10" maxValue="100" count="10">
        <n v="10"/>
        <n v="20"/>
        <n v="30"/>
        <n v="40"/>
        <n v="50"/>
        <n v="60"/>
        <n v="70"/>
        <n v="80"/>
        <n v="90"/>
        <n v="100"/>
      </sharedItems>
      <extLst>
        <ext xmlns:x15="http://schemas.microsoft.com/office/spreadsheetml/2010/11/main" uri="{4F2E5C28-24EA-4eb8-9CBF-B6C8F9C3D259}">
          <x15:cachedUniqueNames>
            <x15:cachedUniqueName index="0" name="[Cleaned_Data].[Probability, %].&amp;[10]"/>
            <x15:cachedUniqueName index="1" name="[Cleaned_Data].[Probability, %].&amp;[20]"/>
            <x15:cachedUniqueName index="2" name="[Cleaned_Data].[Probability, %].&amp;[30]"/>
            <x15:cachedUniqueName index="3" name="[Cleaned_Data].[Probability, %].&amp;[40]"/>
            <x15:cachedUniqueName index="4" name="[Cleaned_Data].[Probability, %].&amp;[50]"/>
            <x15:cachedUniqueName index="5" name="[Cleaned_Data].[Probability, %].&amp;[60]"/>
            <x15:cachedUniqueName index="6" name="[Cleaned_Data].[Probability, %].&amp;[70]"/>
            <x15:cachedUniqueName index="7" name="[Cleaned_Data].[Probability, %].&amp;[80]"/>
            <x15:cachedUniqueName index="8" name="[Cleaned_Data].[Probability, %].&amp;[90]"/>
            <x15:cachedUniqueName index="9" name="[Cleaned_Data].[Probability, %].&amp;[100]"/>
          </x15:cachedUniqueNames>
        </ext>
      </extLst>
    </cacheField>
    <cacheField name="[Measures].[Count of Organization]" caption="Count of Organization" numFmtId="0" hierarchy="33" level="32767"/>
    <cacheField name="[Cleaned_Data].[Stage].[Stage]" caption="Stage" numFmtId="0" hierarchy="11" level="1">
      <sharedItems containsBlank="1" count="7">
        <s v="Lost"/>
        <s v="Won"/>
        <m u="1"/>
        <s v="Initial contact" u="1"/>
        <s v="Nurturing" u="1"/>
        <s v="Opened" u="1"/>
        <s v="Proposal sent" u="1"/>
      </sharedItems>
      <extLst>
        <ext xmlns:x15="http://schemas.microsoft.com/office/spreadsheetml/2010/11/main" uri="{4F2E5C28-24EA-4eb8-9CBF-B6C8F9C3D259}">
          <x15:cachedUniqueNames>
            <x15:cachedUniqueName index="0" name="[Cleaned_Data].[Stage].&amp;[Lost]"/>
            <x15:cachedUniqueName index="1" name="[Cleaned_Data].[Stage].&amp;[Won]"/>
            <x15:cachedUniqueName index="2" name="[Cleaned_Data].[Stage].&amp;"/>
            <x15:cachedUniqueName index="3" name="[Cleaned_Data].[Stage].&amp;[Initial contact]"/>
            <x15:cachedUniqueName index="4" name="[Cleaned_Data].[Stage].&amp;[Nurturing]"/>
            <x15:cachedUniqueName index="5" name="[Cleaned_Data].[Stage].&amp;[Opened]"/>
            <x15:cachedUniqueName index="6" name="[Cleaned_Data].[Stage].&amp;[Proposal sent]"/>
          </x15:cachedUniqueNames>
        </ext>
      </extLst>
    </cacheField>
    <cacheField name="[Cleaned_Data].[Status].[Status]" caption="Status" numFmtId="0" hierarchy="9" level="1">
      <sharedItems containsSemiMixedTypes="0" containsNonDate="0" containsString="0"/>
    </cacheField>
  </cacheFields>
  <cacheHierarchies count="41">
    <cacheHierarchy uniqueName="[Cleaned_Data].[Organization]" caption="Organization" attribute="1" defaultMemberUniqueName="[Cleaned_Data].[Organization].[All]" allUniqueName="[Cleaned_Data].[Organization].[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Latitude]" caption="Latitude" attribute="1" defaultMemberUniqueName="[Cleaned_Data].[Latitude].[All]" allUniqueName="[Cleaned_Data].[Latitude].[All]" dimensionUniqueName="[Cleaned_Data]" displayFolder="" count="0" memberValueDatatype="5" unbalanced="0"/>
    <cacheHierarchy uniqueName="[Cleaned_Data].[Longitude]" caption="Longitude" attribute="1" defaultMemberUniqueName="[Cleaned_Data].[Longitude].[All]" allUniqueName="[Cleaned_Data].[Longitude].[All]" dimensionUniqueName="[Cleaned_Data]" displayFolder="" count="0" memberValueDatatype="5" unbalanced="0"/>
    <cacheHierarchy uniqueName="[Cleaned_Data].[Industry]" caption="Industry" attribute="1" defaultMemberUniqueName="[Cleaned_Data].[Industry].[All]" allUniqueName="[Cleaned_Data].[Industry].[All]" dimensionUniqueName="[Cleaned_Data]" displayFolder="" count="0" memberValueDatatype="130" unbalanced="0"/>
    <cacheHierarchy uniqueName="[Cleaned_Data].[Organization size]" caption="Organization size" attribute="1" defaultMemberUniqueName="[Cleaned_Data].[Organization size].[All]" allUniqueName="[Cleaned_Data].[Organization size].[All]" dimensionUniqueName="[Cleaned_Data]" displayFolder="" count="0" memberValueDatatype="130" unbalanced="0"/>
    <cacheHierarchy uniqueName="[Cleaned_Data].[Owner]" caption="Owner" attribute="1" defaultMemberUniqueName="[Cleaned_Data].[Owner].[All]" allUniqueName="[Cleaned_Data].[Owner].[All]" dimensionUniqueName="[Cleaned_Data]" displayFolder="" count="0" memberValueDatatype="130" unbalanced="0"/>
    <cacheHierarchy uniqueName="[Cleaned_Data].[Lead acquisition date]" caption="Lead acquisition date" attribute="1" time="1" defaultMemberUniqueName="[Cleaned_Data].[Lead acquisition date].[All]" allUniqueName="[Cleaned_Data].[Lead acquisition date].[All]" dimensionUniqueName="[Cleaned_Data]" displayFolder="" count="0" memberValueDatatype="7" unbalanced="0"/>
    <cacheHierarchy uniqueName="[Cleaned_Data].[Product]" caption="Product" attribute="1" defaultMemberUniqueName="[Cleaned_Data].[Product].[All]" allUniqueName="[Cleaned_Data].[Product].[All]" dimensionUniqueName="[Cleaned_Data]" displayFolder="" count="0" memberValueDatatype="130" unbalanced="0"/>
    <cacheHierarchy uniqueName="[Cleaned_Data].[Status]" caption="Status" attribute="1" defaultMemberUniqueName="[Cleaned_Data].[Status].[All]" allUniqueName="[Cleaned_Data].[Status].[All]" dimensionUniqueName="[Cleaned_Data]" displayFolder="" count="2" memberValueDatatype="130" unbalanced="0">
      <fieldsUsage count="2">
        <fieldUsage x="-1"/>
        <fieldUsage x="3"/>
      </fieldsUsage>
    </cacheHierarchy>
    <cacheHierarchy uniqueName="[Cleaned_Data].[Status sequence]" caption="Status sequence" attribute="1" defaultMemberUniqueName="[Cleaned_Data].[Status sequence].[All]" allUniqueName="[Cleaned_Data].[Status sequence].[All]" dimensionUniqueName="[Cleaned_Data]" displayFolder="" count="0" memberValueDatatype="20" unbalanced="0"/>
    <cacheHierarchy uniqueName="[Cleaned_Data].[Stage]" caption="Stage" attribute="1" defaultMemberUniqueName="[Cleaned_Data].[Stage].[All]" allUniqueName="[Cleaned_Data].[Stage].[All]" dimensionUniqueName="[Cleaned_Data]" displayFolder="" count="2" memberValueDatatype="130" unbalanced="0">
      <fieldsUsage count="2">
        <fieldUsage x="-1"/>
        <fieldUsage x="2"/>
      </fieldsUsage>
    </cacheHierarchy>
    <cacheHierarchy uniqueName="[Cleaned_Data].[Stage sequence]" caption="Stage sequence" attribute="1" defaultMemberUniqueName="[Cleaned_Data].[Stage sequence].[All]" allUniqueName="[Cleaned_Data].[Stage sequence].[All]" dimensionUniqueName="[Cleaned_Data]" displayFolder="" count="0" memberValueDatatype="130" unbalanced="0"/>
    <cacheHierarchy uniqueName="[Cleaned_Data].[Deal Value, $]" caption="Deal Value, $" attribute="1" defaultMemberUniqueName="[Cleaned_Data].[Deal Value, $].[All]" allUniqueName="[Cleaned_Data].[Deal Value, $].[All]" dimensionUniqueName="[Cleaned_Data]" displayFolder="" count="0" memberValueDatatype="20" unbalanced="0"/>
    <cacheHierarchy uniqueName="[Cleaned_Data].[Probability, %]" caption="Probability, %" attribute="1" defaultMemberUniqueName="[Cleaned_Data].[Probability, %].[All]" allUniqueName="[Cleaned_Data].[Probability, %].[All]" dimensionUniqueName="[Cleaned_Data]" displayFolder="" count="2" memberValueDatatype="20" unbalanced="0">
      <fieldsUsage count="2">
        <fieldUsage x="-1"/>
        <fieldUsage x="0"/>
      </fieldsUsage>
    </cacheHierarchy>
    <cacheHierarchy uniqueName="[Cleaned_Data].[Expected close date]" caption="Expected close date" attribute="1" time="1" defaultMemberUniqueName="[Cleaned_Data].[Expected close date].[All]" allUniqueName="[Cleaned_Data].[Expected close date].[All]" dimensionUniqueName="[Cleaned_Data]" displayFolder="" count="0" memberValueDatatype="7" unbalanced="0"/>
    <cacheHierarchy uniqueName="[Cleaned_Data].[Actual close date]" caption="Actual close date" attribute="1" time="1" defaultMemberUniqueName="[Cleaned_Data].[Actual close date].[All]" allUniqueName="[Cleaned_Data].[Actual close date].[All]" dimensionUniqueName="[Cleaned_Data]" displayFolder="" count="0" memberValueDatatype="7" unbalanced="0"/>
    <cacheHierarchy uniqueName="[Cleaned_Data].[Weighted deal value]" caption="Weighted deal value" attribute="1" defaultMemberUniqueName="[Cleaned_Data].[Weighted deal value].[All]" allUniqueName="[Cleaned_Data].[Weighted deal value].[All]" dimensionUniqueName="[Cleaned_Data]" displayFolder="" count="0" memberValueDatatype="5" unbalanced="0"/>
    <cacheHierarchy uniqueName="[Cleaned_Data].[Close variance days]" caption="Close variance days" attribute="1" defaultMemberUniqueName="[Cleaned_Data].[Close variance days].[All]" allUniqueName="[Cleaned_Data].[Close variance days].[All]" dimensionUniqueName="[Cleaned_Data]" displayFolder="" count="0" memberValueDatatype="20" unbalanced="0"/>
    <cacheHierarchy uniqueName="[Cleaned_Data].[Is open opportunity]" caption="Is open opportunity" attribute="1" defaultMemberUniqueName="[Cleaned_Data].[Is open opportunity].[All]" allUniqueName="[Cleaned_Data].[Is open opportunity].[All]" dimensionUniqueName="[Cleaned_Data]" displayFolder="" count="0" memberValueDatatype="20" unbalanced="0"/>
    <cacheHierarchy uniqueName="[Cleaned_Data].[Close status]" caption="Close status" attribute="1" defaultMemberUniqueName="[Cleaned_Data].[Close status].[All]" allUniqueName="[Cleaned_Data].[Close status].[All]" dimensionUniqueName="[Cleaned_Data]" displayFolder="" count="0" memberValueDatatype="130" unbalanced="0"/>
    <cacheHierarchy uniqueName="[Cleaned_Data].[Is Opportunity]" caption="Is Opportunity" attribute="1" defaultMemberUniqueName="[Cleaned_Data].[Is Opportunity].[All]" allUniqueName="[Cleaned_Data].[Is Opportunity].[All]" dimensionUniqueName="[Cleaned_Data]" displayFolder="" count="0" memberValueDatatype="20" unbalanced="0"/>
    <cacheHierarchy uniqueName="[Cleaned_Data].[Is Ever Customer]" caption="Is Ever Customer" attribute="1" defaultMemberUniqueName="[Cleaned_Data].[Is Ever Customer].[All]" allUniqueName="[Cleaned_Data].[Is Ever Customer].[All]" dimensionUniqueName="[Cleaned_Data]" displayFolder="" count="0" memberValueDatatype="20" unbalanced="0"/>
    <cacheHierarchy uniqueName="[Cleaned_Data].[Is Current Customer]" caption="Is Current Customer" attribute="1" defaultMemberUniqueName="[Cleaned_Data].[Is Current Customer].[All]" allUniqueName="[Cleaned_Data].[Is Current Customer].[All]" dimensionUniqueName="[Cleaned_Data]" displayFolder="" count="0" memberValueDatatype="20" unbalanced="0"/>
    <cacheHierarchy uniqueName="[Cleaned_Data].[Is Churned]" caption="Is Churned" attribute="1" defaultMemberUniqueName="[Cleaned_Data].[Is Churned].[All]" allUniqueName="[Cleaned_Data].[Is Churned].[All]" dimensionUniqueName="[Cleaned_Data]" displayFolder="" count="0" memberValueDatatype="20" unbalanced="0"/>
    <cacheHierarchy uniqueName="[Cleaned_Data].[Is Won]" caption="Is Won" attribute="1" defaultMemberUniqueName="[Cleaned_Data].[Is Won].[All]" allUniqueName="[Cleaned_Data].[Is Won].[All]" dimensionUniqueName="[Cleaned_Data]" displayFolder="" count="0" memberValueDatatype="20" unbalanced="0"/>
    <cacheHierarchy uniqueName="[Cleaned_Data].[Is Lost]" caption="Is Lost" attribute="1" defaultMemberUniqueName="[Cleaned_Data].[Is Lost].[All]" allUniqueName="[Cleaned_Data].[Is Lost].[All]" dimensionUniqueName="[Cleaned_Data]" displayFolder="" count="0" memberValueDatatype="20" unbalanced="0"/>
    <cacheHierarchy uniqueName="[Cleaned_Data].[Is Closed Opportunity]" caption="Is Closed Opportunity" attribute="1" defaultMemberUniqueName="[Cleaned_Data].[Is Closed Opportunity].[All]" allUniqueName="[Cleaned_Data].[Is Closed Opportunity].[All]" dimensionUniqueName="[Cleaned_Data]" displayFolder="" count="0" memberValueDatatype="20" unbalanced="0"/>
    <cacheHierarchy uniqueName="[Cleaned_Data].[Probability Bucket]" caption="Probability Bucket" attribute="1" defaultMemberUniqueName="[Cleaned_Data].[Probability Bucket].[All]" allUniqueName="[Cleaned_Data].[Probability Bucket].[All]" dimensionUniqueName="[Cleaned_Data]" displayFolder="" count="0" memberValueDatatype="130" unbalanced="0"/>
    <cacheHierarchy uniqueName="[Cleaned_Data].[Probability Bucket Sort]" caption="Probability Bucket Sort" attribute="1" defaultMemberUniqueName="[Cleaned_Data].[Probability Bucket Sort].[All]" allUniqueName="[Cleaned_Data].[Probability Bucket Sort].[All]" dimensionUniqueName="[Cleaned_Data]" displayFolder="" count="0" memberValueDatatype="20" unbalanced="0"/>
    <cacheHierarchy uniqueName="[Measures].[Sum of Probability, %]" caption="Sum of Probability, %" measure="1" displayFolder="" measureGroup="Cleaned_Data" count="0">
      <extLst>
        <ext xmlns:x15="http://schemas.microsoft.com/office/spreadsheetml/2010/11/main" uri="{B97F6D7D-B522-45F9-BDA1-12C45D357490}">
          <x15:cacheHierarchy aggregatedColumn="14"/>
        </ext>
      </extLst>
    </cacheHierarchy>
    <cacheHierarchy uniqueName="[Measures].[Average of Probability, %]" caption="Average of Probability, %" measure="1" displayFolder="" measureGroup="Cleaned_Data" count="0">
      <extLst>
        <ext xmlns:x15="http://schemas.microsoft.com/office/spreadsheetml/2010/11/main" uri="{B97F6D7D-B522-45F9-BDA1-12C45D357490}">
          <x15:cacheHierarchy aggregatedColumn="14"/>
        </ext>
      </extLst>
    </cacheHierarchy>
    <cacheHierarchy uniqueName="[Measures].[StdDev of Probability, %]" caption="StdDev of Probability, %" measure="1" displayFolder="" measureGroup="Cleaned_Data" count="0">
      <extLst>
        <ext xmlns:x15="http://schemas.microsoft.com/office/spreadsheetml/2010/11/main" uri="{B97F6D7D-B522-45F9-BDA1-12C45D357490}">
          <x15:cacheHierarchy aggregatedColumn="14"/>
        </ext>
      </extLst>
    </cacheHierarchy>
    <cacheHierarchy uniqueName="[Measures].[Count of Organization]" caption="Count of Organization" measure="1" displayFolder="" measureGroup="Cleaned_Data" count="0" oneField="1">
      <fieldsUsage count="1">
        <fieldUsage x="1"/>
      </fieldsUsage>
      <extLst>
        <ext xmlns:x15="http://schemas.microsoft.com/office/spreadsheetml/2010/11/main" uri="{B97F6D7D-B522-45F9-BDA1-12C45D357490}">
          <x15:cacheHierarchy aggregatedColumn="0"/>
        </ext>
      </extLst>
    </cacheHierarchy>
    <cacheHierarchy uniqueName="[Measures].[Max of Probability, %]" caption="Max of Probability, %" measure="1" displayFolder="" measureGroup="Cleaned_Data" count="0">
      <extLst>
        <ext xmlns:x15="http://schemas.microsoft.com/office/spreadsheetml/2010/11/main" uri="{B97F6D7D-B522-45F9-BDA1-12C45D357490}">
          <x15:cacheHierarchy aggregatedColumn="14"/>
        </ext>
      </extLst>
    </cacheHierarchy>
    <cacheHierarchy uniqueName="[Measures].[Min of Probability, %]" caption="Min of Probability, %" measure="1" displayFolder="" measureGroup="Cleaned_Data" count="0">
      <extLst>
        <ext xmlns:x15="http://schemas.microsoft.com/office/spreadsheetml/2010/11/main" uri="{B97F6D7D-B522-45F9-BDA1-12C45D357490}">
          <x15:cacheHierarchy aggregatedColumn="14"/>
        </ext>
      </extLst>
    </cacheHierarchy>
    <cacheHierarchy uniqueName="[Measures].[Median Probability]" caption="Median Probability" measure="1" displayFolder="" measureGroup="Cleaned_Data" count="0"/>
    <cacheHierarchy uniqueName="[Measures].[Q1 Probability]" caption="Q1 Probability" measure="1" displayFolder="" measureGroup="Cleaned_Data" count="0"/>
    <cacheHierarchy uniqueName="[Measures].[Q3 Probability]" caption="Q3 Probability" measure="1" displayFolder="" measureGroup="Cleaned_Data" count="0"/>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h Hy Trà" refreshedDate="46251.904250115738" backgroundQuery="1" createdVersion="8" refreshedVersion="8" minRefreshableVersion="3" recordCount="0" supportSubquery="1" supportAdvancedDrill="1" xr:uid="{14DBE204-3349-4748-AFE6-C687CCAB25FF}">
  <cacheSource type="external" connectionId="2"/>
  <cacheFields count="9">
    <cacheField name="[Cleaned_Data].[Stage].[Stage]" caption="Stage" numFmtId="0" hierarchy="11" level="1">
      <sharedItems count="2">
        <s v="Lost"/>
        <s v="Won"/>
      </sharedItems>
      <extLst>
        <ext xmlns:x15="http://schemas.microsoft.com/office/spreadsheetml/2010/11/main" uri="{4F2E5C28-24EA-4eb8-9CBF-B6C8F9C3D259}">
          <x15:cachedUniqueNames>
            <x15:cachedUniqueName index="0" name="[Cleaned_Data].[Stage].&amp;[Lost]"/>
            <x15:cachedUniqueName index="1" name="[Cleaned_Data].[Stage].&amp;[Won]"/>
          </x15:cachedUniqueNames>
        </ext>
      </extLst>
    </cacheField>
    <cacheField name="[Measures].[Average of Probability, %]" caption="Average of Probability, %" numFmtId="0" hierarchy="31" level="32767"/>
    <cacheField name="[Measures].[StdDev of Probability, %]" caption="StdDev of Probability, %" numFmtId="0" hierarchy="32" level="32767"/>
    <cacheField name="[Measures].[Median Probability]" caption="Median Probability" numFmtId="0" hierarchy="36" level="32767"/>
    <cacheField name="[Measures].[Min of Probability, %]" caption="Min of Probability, %" numFmtId="0" hierarchy="35" level="32767"/>
    <cacheField name="[Measures].[Max of Probability, %]" caption="Max of Probability, %" numFmtId="0" hierarchy="34" level="32767"/>
    <cacheField name="[Measures].[Q1 Probability]" caption="Q1 Probability" numFmtId="0" hierarchy="37" level="32767"/>
    <cacheField name="[Measures].[Q3 Probability]" caption="Q3 Probability" numFmtId="0" hierarchy="38" level="32767"/>
    <cacheField name="[Measures].[Count of Organization]" caption="Count of Organization" numFmtId="0" hierarchy="33" level="32767"/>
  </cacheFields>
  <cacheHierarchies count="41">
    <cacheHierarchy uniqueName="[Cleaned_Data].[Organization]" caption="Organization" attribute="1" defaultMemberUniqueName="[Cleaned_Data].[Organization].[All]" allUniqueName="[Cleaned_Data].[Organization].[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Latitude]" caption="Latitude" attribute="1" defaultMemberUniqueName="[Cleaned_Data].[Latitude].[All]" allUniqueName="[Cleaned_Data].[Latitude].[All]" dimensionUniqueName="[Cleaned_Data]" displayFolder="" count="0" memberValueDatatype="5" unbalanced="0"/>
    <cacheHierarchy uniqueName="[Cleaned_Data].[Longitude]" caption="Longitude" attribute="1" defaultMemberUniqueName="[Cleaned_Data].[Longitude].[All]" allUniqueName="[Cleaned_Data].[Longitude].[All]" dimensionUniqueName="[Cleaned_Data]" displayFolder="" count="0" memberValueDatatype="5" unbalanced="0"/>
    <cacheHierarchy uniqueName="[Cleaned_Data].[Industry]" caption="Industry" attribute="1" defaultMemberUniqueName="[Cleaned_Data].[Industry].[All]" allUniqueName="[Cleaned_Data].[Industry].[All]" dimensionUniqueName="[Cleaned_Data]" displayFolder="" count="0" memberValueDatatype="130" unbalanced="0"/>
    <cacheHierarchy uniqueName="[Cleaned_Data].[Organization size]" caption="Organization size" attribute="1" defaultMemberUniqueName="[Cleaned_Data].[Organization size].[All]" allUniqueName="[Cleaned_Data].[Organization size].[All]" dimensionUniqueName="[Cleaned_Data]" displayFolder="" count="0" memberValueDatatype="130" unbalanced="0"/>
    <cacheHierarchy uniqueName="[Cleaned_Data].[Owner]" caption="Owner" attribute="1" defaultMemberUniqueName="[Cleaned_Data].[Owner].[All]" allUniqueName="[Cleaned_Data].[Owner].[All]" dimensionUniqueName="[Cleaned_Data]" displayFolder="" count="0" memberValueDatatype="130" unbalanced="0"/>
    <cacheHierarchy uniqueName="[Cleaned_Data].[Lead acquisition date]" caption="Lead acquisition date" attribute="1" time="1" defaultMemberUniqueName="[Cleaned_Data].[Lead acquisition date].[All]" allUniqueName="[Cleaned_Data].[Lead acquisition date].[All]" dimensionUniqueName="[Cleaned_Data]" displayFolder="" count="0" memberValueDatatype="7" unbalanced="0"/>
    <cacheHierarchy uniqueName="[Cleaned_Data].[Product]" caption="Product" attribute="1" defaultMemberUniqueName="[Cleaned_Data].[Product].[All]" allUniqueName="[Cleaned_Data].[Product].[All]" dimensionUniqueName="[Cleaned_Data]" displayFolder="" count="0" memberValueDatatype="130" unbalanced="0"/>
    <cacheHierarchy uniqueName="[Cleaned_Data].[Status]" caption="Status" attribute="1" defaultMemberUniqueName="[Cleaned_Data].[Status].[All]" allUniqueName="[Cleaned_Data].[Status].[All]" dimensionUniqueName="[Cleaned_Data]" displayFolder="" count="0" memberValueDatatype="130" unbalanced="0"/>
    <cacheHierarchy uniqueName="[Cleaned_Data].[Status sequence]" caption="Status sequence" attribute="1" defaultMemberUniqueName="[Cleaned_Data].[Status sequence].[All]" allUniqueName="[Cleaned_Data].[Status sequence].[All]" dimensionUniqueName="[Cleaned_Data]" displayFolder="" count="0" memberValueDatatype="20" unbalanced="0"/>
    <cacheHierarchy uniqueName="[Cleaned_Data].[Stage]" caption="Stage" attribute="1" defaultMemberUniqueName="[Cleaned_Data].[Stage].[All]" allUniqueName="[Cleaned_Data].[Stage].[All]" dimensionUniqueName="[Cleaned_Data]" displayFolder="" count="2" memberValueDatatype="130" unbalanced="0">
      <fieldsUsage count="2">
        <fieldUsage x="-1"/>
        <fieldUsage x="0"/>
      </fieldsUsage>
    </cacheHierarchy>
    <cacheHierarchy uniqueName="[Cleaned_Data].[Stage sequence]" caption="Stage sequence" attribute="1" defaultMemberUniqueName="[Cleaned_Data].[Stage sequence].[All]" allUniqueName="[Cleaned_Data].[Stage sequence].[All]" dimensionUniqueName="[Cleaned_Data]" displayFolder="" count="0" memberValueDatatype="130" unbalanced="0"/>
    <cacheHierarchy uniqueName="[Cleaned_Data].[Deal Value, $]" caption="Deal Value, $" attribute="1" defaultMemberUniqueName="[Cleaned_Data].[Deal Value, $].[All]" allUniqueName="[Cleaned_Data].[Deal Value, $].[All]" dimensionUniqueName="[Cleaned_Data]" displayFolder="" count="0" memberValueDatatype="20" unbalanced="0"/>
    <cacheHierarchy uniqueName="[Cleaned_Data].[Probability, %]" caption="Probability, %" attribute="1" defaultMemberUniqueName="[Cleaned_Data].[Probability, %].[All]" allUniqueName="[Cleaned_Data].[Probability, %].[All]" dimensionUniqueName="[Cleaned_Data]" displayFolder="" count="0" memberValueDatatype="20" unbalanced="0"/>
    <cacheHierarchy uniqueName="[Cleaned_Data].[Expected close date]" caption="Expected close date" attribute="1" time="1" defaultMemberUniqueName="[Cleaned_Data].[Expected close date].[All]" allUniqueName="[Cleaned_Data].[Expected close date].[All]" dimensionUniqueName="[Cleaned_Data]" displayFolder="" count="0" memberValueDatatype="7" unbalanced="0"/>
    <cacheHierarchy uniqueName="[Cleaned_Data].[Actual close date]" caption="Actual close date" attribute="1" time="1" defaultMemberUniqueName="[Cleaned_Data].[Actual close date].[All]" allUniqueName="[Cleaned_Data].[Actual close date].[All]" dimensionUniqueName="[Cleaned_Data]" displayFolder="" count="0" memberValueDatatype="7" unbalanced="0"/>
    <cacheHierarchy uniqueName="[Cleaned_Data].[Weighted deal value]" caption="Weighted deal value" attribute="1" defaultMemberUniqueName="[Cleaned_Data].[Weighted deal value].[All]" allUniqueName="[Cleaned_Data].[Weighted deal value].[All]" dimensionUniqueName="[Cleaned_Data]" displayFolder="" count="0" memberValueDatatype="5" unbalanced="0"/>
    <cacheHierarchy uniqueName="[Cleaned_Data].[Close variance days]" caption="Close variance days" attribute="1" defaultMemberUniqueName="[Cleaned_Data].[Close variance days].[All]" allUniqueName="[Cleaned_Data].[Close variance days].[All]" dimensionUniqueName="[Cleaned_Data]" displayFolder="" count="0" memberValueDatatype="20" unbalanced="0"/>
    <cacheHierarchy uniqueName="[Cleaned_Data].[Is open opportunity]" caption="Is open opportunity" attribute="1" defaultMemberUniqueName="[Cleaned_Data].[Is open opportunity].[All]" allUniqueName="[Cleaned_Data].[Is open opportunity].[All]" dimensionUniqueName="[Cleaned_Data]" displayFolder="" count="0" memberValueDatatype="20" unbalanced="0"/>
    <cacheHierarchy uniqueName="[Cleaned_Data].[Close status]" caption="Close status" attribute="1" defaultMemberUniqueName="[Cleaned_Data].[Close status].[All]" allUniqueName="[Cleaned_Data].[Close status].[All]" dimensionUniqueName="[Cleaned_Data]" displayFolder="" count="0" memberValueDatatype="130" unbalanced="0"/>
    <cacheHierarchy uniqueName="[Cleaned_Data].[Is Opportunity]" caption="Is Opportunity" attribute="1" defaultMemberUniqueName="[Cleaned_Data].[Is Opportunity].[All]" allUniqueName="[Cleaned_Data].[Is Opportunity].[All]" dimensionUniqueName="[Cleaned_Data]" displayFolder="" count="0" memberValueDatatype="20" unbalanced="0"/>
    <cacheHierarchy uniqueName="[Cleaned_Data].[Is Ever Customer]" caption="Is Ever Customer" attribute="1" defaultMemberUniqueName="[Cleaned_Data].[Is Ever Customer].[All]" allUniqueName="[Cleaned_Data].[Is Ever Customer].[All]" dimensionUniqueName="[Cleaned_Data]" displayFolder="" count="0" memberValueDatatype="20" unbalanced="0"/>
    <cacheHierarchy uniqueName="[Cleaned_Data].[Is Current Customer]" caption="Is Current Customer" attribute="1" defaultMemberUniqueName="[Cleaned_Data].[Is Current Customer].[All]" allUniqueName="[Cleaned_Data].[Is Current Customer].[All]" dimensionUniqueName="[Cleaned_Data]" displayFolder="" count="0" memberValueDatatype="20" unbalanced="0"/>
    <cacheHierarchy uniqueName="[Cleaned_Data].[Is Churned]" caption="Is Churned" attribute="1" defaultMemberUniqueName="[Cleaned_Data].[Is Churned].[All]" allUniqueName="[Cleaned_Data].[Is Churned].[All]" dimensionUniqueName="[Cleaned_Data]" displayFolder="" count="0" memberValueDatatype="20" unbalanced="0"/>
    <cacheHierarchy uniqueName="[Cleaned_Data].[Is Won]" caption="Is Won" attribute="1" defaultMemberUniqueName="[Cleaned_Data].[Is Won].[All]" allUniqueName="[Cleaned_Data].[Is Won].[All]" dimensionUniqueName="[Cleaned_Data]" displayFolder="" count="0" memberValueDatatype="20" unbalanced="0"/>
    <cacheHierarchy uniqueName="[Cleaned_Data].[Is Lost]" caption="Is Lost" attribute="1" defaultMemberUniqueName="[Cleaned_Data].[Is Lost].[All]" allUniqueName="[Cleaned_Data].[Is Lost].[All]" dimensionUniqueName="[Cleaned_Data]" displayFolder="" count="0" memberValueDatatype="20" unbalanced="0"/>
    <cacheHierarchy uniqueName="[Cleaned_Data].[Is Closed Opportunity]" caption="Is Closed Opportunity" attribute="1" defaultMemberUniqueName="[Cleaned_Data].[Is Closed Opportunity].[All]" allUniqueName="[Cleaned_Data].[Is Closed Opportunity].[All]" dimensionUniqueName="[Cleaned_Data]" displayFolder="" count="0" memberValueDatatype="20" unbalanced="0"/>
    <cacheHierarchy uniqueName="[Cleaned_Data].[Probability Bucket]" caption="Probability Bucket" attribute="1" defaultMemberUniqueName="[Cleaned_Data].[Probability Bucket].[All]" allUniqueName="[Cleaned_Data].[Probability Bucket].[All]" dimensionUniqueName="[Cleaned_Data]" displayFolder="" count="0" memberValueDatatype="130" unbalanced="0"/>
    <cacheHierarchy uniqueName="[Cleaned_Data].[Probability Bucket Sort]" caption="Probability Bucket Sort" attribute="1" defaultMemberUniqueName="[Cleaned_Data].[Probability Bucket Sort].[All]" allUniqueName="[Cleaned_Data].[Probability Bucket Sort].[All]" dimensionUniqueName="[Cleaned_Data]" displayFolder="" count="0" memberValueDatatype="20" unbalanced="0"/>
    <cacheHierarchy uniqueName="[Measures].[Sum of Probability, %]" caption="Sum of Probability, %" measure="1" displayFolder="" measureGroup="Cleaned_Data" count="0">
      <extLst>
        <ext xmlns:x15="http://schemas.microsoft.com/office/spreadsheetml/2010/11/main" uri="{B97F6D7D-B522-45F9-BDA1-12C45D357490}">
          <x15:cacheHierarchy aggregatedColumn="14"/>
        </ext>
      </extLst>
    </cacheHierarchy>
    <cacheHierarchy uniqueName="[Measures].[Average of Probability, %]" caption="Average of Probability, %" measure="1" displayFolder="" measureGroup="Cleaned_Data" count="0" oneField="1">
      <fieldsUsage count="1">
        <fieldUsage x="1"/>
      </fieldsUsage>
      <extLst>
        <ext xmlns:x15="http://schemas.microsoft.com/office/spreadsheetml/2010/11/main" uri="{B97F6D7D-B522-45F9-BDA1-12C45D357490}">
          <x15:cacheHierarchy aggregatedColumn="14"/>
        </ext>
      </extLst>
    </cacheHierarchy>
    <cacheHierarchy uniqueName="[Measures].[StdDev of Probability, %]" caption="StdDev of Probability, %" measure="1" displayFolder="" measureGroup="Cleaned_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Organization]" caption="Count of Organization" measure="1" displayFolder="" measureGroup="Cleaned_Data" count="0" oneField="1">
      <fieldsUsage count="1">
        <fieldUsage x="8"/>
      </fieldsUsage>
      <extLst>
        <ext xmlns:x15="http://schemas.microsoft.com/office/spreadsheetml/2010/11/main" uri="{B97F6D7D-B522-45F9-BDA1-12C45D357490}">
          <x15:cacheHierarchy aggregatedColumn="0"/>
        </ext>
      </extLst>
    </cacheHierarchy>
    <cacheHierarchy uniqueName="[Measures].[Max of Probability, %]" caption="Max of Probability, %" measure="1" displayFolder="" measureGroup="Cleaned_Data" count="0" oneField="1">
      <fieldsUsage count="1">
        <fieldUsage x="5"/>
      </fieldsUsage>
      <extLst>
        <ext xmlns:x15="http://schemas.microsoft.com/office/spreadsheetml/2010/11/main" uri="{B97F6D7D-B522-45F9-BDA1-12C45D357490}">
          <x15:cacheHierarchy aggregatedColumn="14"/>
        </ext>
      </extLst>
    </cacheHierarchy>
    <cacheHierarchy uniqueName="[Measures].[Min of Probability, %]" caption="Min of Probability, %" measure="1" displayFolder="" measureGroup="Cleaned_Data" count="0" oneField="1">
      <fieldsUsage count="1">
        <fieldUsage x="4"/>
      </fieldsUsage>
      <extLst>
        <ext xmlns:x15="http://schemas.microsoft.com/office/spreadsheetml/2010/11/main" uri="{B97F6D7D-B522-45F9-BDA1-12C45D357490}">
          <x15:cacheHierarchy aggregatedColumn="14"/>
        </ext>
      </extLst>
    </cacheHierarchy>
    <cacheHierarchy uniqueName="[Measures].[Median Probability]" caption="Median Probability" measure="1" displayFolder="" measureGroup="Cleaned_Data" count="0" oneField="1">
      <fieldsUsage count="1">
        <fieldUsage x="3"/>
      </fieldsUsage>
    </cacheHierarchy>
    <cacheHierarchy uniqueName="[Measures].[Q1 Probability]" caption="Q1 Probability" measure="1" displayFolder="" measureGroup="Cleaned_Data" count="0" oneField="1">
      <fieldsUsage count="1">
        <fieldUsage x="6"/>
      </fieldsUsage>
    </cacheHierarchy>
    <cacheHierarchy uniqueName="[Measures].[Q3 Probability]" caption="Q3 Probability" measure="1" displayFolder="" measureGroup="Cleaned_Data" count="0" oneField="1">
      <fieldsUsage count="1">
        <fieldUsage x="7"/>
      </fieldsUsage>
    </cacheHierarchy>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9C0668-C01D-4FA1-8E66-F622C64120D9}"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Probability , %">
  <location ref="A11:D23"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7">
        <item s="1" x="0"/>
        <item s="1" x="1"/>
        <item x="2"/>
        <item x="3"/>
        <item x="4"/>
        <item x="5"/>
        <item x="6"/>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Count of Organization" fld="1" subtotal="count" showDataAs="percentOfCol" baseField="0" baseItem="5" numFmtId="1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_Data].[Status].&amp;[Opportunit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ean"/>
    <pivotHierarchy dragToData="1" caption="StdDev"/>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71669-AD1E-4FC0-A0CC-2A6E4DFBF08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bability , %">
  <location ref="A3:I6" firstHeaderRow="0" firstDataRow="1" firstDataCol="1"/>
  <pivotFields count="9">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8">
    <i>
      <x/>
    </i>
    <i i="1">
      <x v="1"/>
    </i>
    <i i="2">
      <x v="2"/>
    </i>
    <i i="3">
      <x v="3"/>
    </i>
    <i i="4">
      <x v="4"/>
    </i>
    <i i="5">
      <x v="5"/>
    </i>
    <i i="6">
      <x v="6"/>
    </i>
    <i i="7">
      <x v="7"/>
    </i>
  </colItems>
  <dataFields count="8">
    <dataField name="Count" fld="8" subtotal="count" baseField="0" baseItem="0"/>
    <dataField name="Mean" fld="1" subtotal="average" baseField="0" baseItem="0"/>
    <dataField fld="3" subtotal="count" baseField="0" baseItem="0"/>
    <dataField name="StdDev" fld="2" subtotal="stdDev" baseField="0" baseItem="0"/>
    <dataField name="Min of Probability, %" fld="4" subtotal="min" baseField="0" baseItem="0"/>
    <dataField name="Max of Probability, %" fld="5" subtotal="max" baseField="0" baseItem="0"/>
    <dataField fld="6" subtotal="count" baseField="0" baseItem="0"/>
    <dataField fld="7"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ean"/>
    <pivotHierarchy dragToData="1" caption="StdDev"/>
    <pivotHierarchy dragToData="1" caption="Count"/>
    <pivotHierarchy dragToData="1" caption="Max of Probability, %"/>
    <pivotHierarchy dragToData="1" caption="Min of Probability,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F9ADC8-2CE1-40ED-9F7D-E43DC889FA73}" autoFormatId="16" applyNumberFormats="0" applyBorderFormats="0" applyFontFormats="0" applyPatternFormats="0" applyAlignmentFormats="0" applyWidthHeightFormats="0">
  <queryTableRefresh nextId="33">
    <queryTableFields count="30">
      <queryTableField id="1" name="Organization" tableColumnId="1"/>
      <queryTableField id="2" name="Country" tableColumnId="2"/>
      <queryTableField id="3" name="Latitude" tableColumnId="3"/>
      <queryTableField id="4" name="Longitude" tableColumnId="4"/>
      <queryTableField id="5" name="Industry" tableColumnId="5"/>
      <queryTableField id="6" name="Organization size" tableColumnId="6"/>
      <queryTableField id="7" name="Owner" tableColumnId="7"/>
      <queryTableField id="8" name="Lead acquisition date" tableColumnId="8"/>
      <queryTableField id="9" name="Product" tableColumnId="9"/>
      <queryTableField id="10" name="Status" tableColumnId="10"/>
      <queryTableField id="11" name="Status sequence" tableColumnId="11"/>
      <queryTableField id="12" name="Stage" tableColumnId="12"/>
      <queryTableField id="13" name="Stage sequence" tableColumnId="13"/>
      <queryTableField id="14" name="Deal Value, $" tableColumnId="14"/>
      <queryTableField id="15" name="Probability, %" tableColumnId="15"/>
      <queryTableField id="16" name="Expected close date" tableColumnId="16"/>
      <queryTableField id="17" name="Actual close date" tableColumnId="17"/>
      <queryTableField id="18" name="Weighted deal value" tableColumnId="18"/>
      <queryTableField id="19" name="Close variance days" tableColumnId="19"/>
      <queryTableField id="20" name="Is open opportunity" tableColumnId="20"/>
      <queryTableField id="21" name="Close status" tableColumnId="21"/>
      <queryTableField id="22" name="Is Opportunity" tableColumnId="22"/>
      <queryTableField id="23" name="Is Ever Customer" tableColumnId="23"/>
      <queryTableField id="24" name="Is Current Customer" tableColumnId="24"/>
      <queryTableField id="25" name="Is Churned" tableColumnId="25"/>
      <queryTableField id="26" name="Is Won" tableColumnId="26"/>
      <queryTableField id="27" name="Is Lost" tableColumnId="27"/>
      <queryTableField id="28" name="Is Closed Opportunity" tableColumnId="28"/>
      <queryTableField id="29" name="Probability Bucket" tableColumnId="29"/>
      <queryTableField id="30" name="Probability Bucket Sort"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2561D-BE71-43B9-A533-5A34C0CFA096}" name="Cleaned_Data" displayName="Cleaned_Data" ref="A1:AD3001" tableType="queryTable" totalsRowShown="0">
  <autoFilter ref="A1:AD3001" xr:uid="{5972561D-BE71-43B9-A533-5A34C0CFA096}"/>
  <tableColumns count="30">
    <tableColumn id="1" xr3:uid="{22E0ABC3-CFC8-4FF7-B298-CC00FFB887BE}" uniqueName="1" name="Organization" queryTableFieldId="1" dataDxfId="12"/>
    <tableColumn id="2" xr3:uid="{08655DC5-0FEF-47FC-9E8B-E87BB474F293}" uniqueName="2" name="Country" queryTableFieldId="2" dataDxfId="11"/>
    <tableColumn id="3" xr3:uid="{FC3B48E2-7312-417A-B37C-36FF07D9E1A9}" uniqueName="3" name="Latitude" queryTableFieldId="3"/>
    <tableColumn id="4" xr3:uid="{F28CB8A3-F375-422B-BA94-CCF242BA6EC7}" uniqueName="4" name="Longitude" queryTableFieldId="4"/>
    <tableColumn id="5" xr3:uid="{73E40A8A-4F0B-40CF-AE4C-9EB24A8551C6}" uniqueName="5" name="Industry" queryTableFieldId="5" dataDxfId="10"/>
    <tableColumn id="6" xr3:uid="{F21C0DCD-61CE-4B30-AB74-7553BFC89E1F}" uniqueName="6" name="Organization size" queryTableFieldId="6" dataDxfId="9"/>
    <tableColumn id="7" xr3:uid="{F9A7420D-E4C6-489B-9A39-B9C4D220F673}" uniqueName="7" name="Owner" queryTableFieldId="7" dataDxfId="8"/>
    <tableColumn id="8" xr3:uid="{85A4681F-0291-4762-8A9C-ED9EA32B17C1}" uniqueName="8" name="Lead acquisition date" queryTableFieldId="8" dataDxfId="7"/>
    <tableColumn id="9" xr3:uid="{0B1D99E0-CA43-4CC5-81A2-15D49442E01D}" uniqueName="9" name="Product" queryTableFieldId="9" dataDxfId="6"/>
    <tableColumn id="10" xr3:uid="{308C31B3-AF4B-4103-90DC-B4B7004CD04D}" uniqueName="10" name="Status" queryTableFieldId="10" dataDxfId="5"/>
    <tableColumn id="11" xr3:uid="{C354F963-DED7-4FEF-B748-E3A2B0CF8FE6}" uniqueName="11" name="Status sequence" queryTableFieldId="11"/>
    <tableColumn id="12" xr3:uid="{EB900025-8250-4C28-9D88-52B08DFAD6B5}" uniqueName="12" name="Stage" queryTableFieldId="12" dataDxfId="4"/>
    <tableColumn id="13" xr3:uid="{BD4D9020-4C9C-487F-B0E8-62F97E6C7098}" uniqueName="13" name="Stage sequence" queryTableFieldId="13"/>
    <tableColumn id="14" xr3:uid="{2283498B-D7FF-4AAB-A693-9C2E17B215C1}" uniqueName="14" name="Deal Value, $" queryTableFieldId="14"/>
    <tableColumn id="15" xr3:uid="{CC5503F3-0CF8-4BE7-A348-51326227639E}" uniqueName="15" name="Probability, %" queryTableFieldId="15"/>
    <tableColumn id="16" xr3:uid="{553E0885-9F93-404D-9349-10E1660C22B0}" uniqueName="16" name="Expected close date" queryTableFieldId="16" dataDxfId="3"/>
    <tableColumn id="17" xr3:uid="{BCD75D67-984D-490E-AA03-0B7BFBC8954A}" uniqueName="17" name="Actual close date" queryTableFieldId="17" dataDxfId="2"/>
    <tableColumn id="18" xr3:uid="{80D89478-7A1A-47FC-9E17-69AAB1C7A2C3}" uniqueName="18" name="Weighted deal value" queryTableFieldId="18"/>
    <tableColumn id="19" xr3:uid="{33B9220F-71AA-4F8F-A086-01B78AC82EC4}" uniqueName="19" name="Close variance days" queryTableFieldId="19"/>
    <tableColumn id="20" xr3:uid="{9D6CD307-7D54-477F-B7CB-DB0846726800}" uniqueName="20" name="Is open opportunity" queryTableFieldId="20"/>
    <tableColumn id="21" xr3:uid="{B7260DBA-46BB-4D8D-9DA1-727B10D38F0B}" uniqueName="21" name="Close status" queryTableFieldId="21" dataDxfId="1"/>
    <tableColumn id="22" xr3:uid="{432EF072-E8D5-43B1-8501-83BDC5DCDA81}" uniqueName="22" name="Is Opportunity" queryTableFieldId="22"/>
    <tableColumn id="23" xr3:uid="{7F1A3415-345F-4D60-BF4C-CF4EDDDA85B5}" uniqueName="23" name="Is Ever Customer" queryTableFieldId="23"/>
    <tableColumn id="24" xr3:uid="{2803EFB8-8B8F-4114-84EE-A1FEF50E2427}" uniqueName="24" name="Is Current Customer" queryTableFieldId="24"/>
    <tableColumn id="25" xr3:uid="{C98C565D-F0DE-42FF-B632-260B921D1BCF}" uniqueName="25" name="Is Churned" queryTableFieldId="25"/>
    <tableColumn id="26" xr3:uid="{0318E684-83AB-41B4-96AF-8BAE0B3FC769}" uniqueName="26" name="Is Won" queryTableFieldId="26"/>
    <tableColumn id="27" xr3:uid="{854C67D7-8D81-4E9C-AC0A-ADFFDE633AF3}" uniqueName="27" name="Is Lost" queryTableFieldId="27"/>
    <tableColumn id="28" xr3:uid="{B627774A-D8D0-454E-AB75-118E6AD6578D}" uniqueName="28" name="Is Closed Opportunity" queryTableFieldId="28"/>
    <tableColumn id="29" xr3:uid="{3C072920-D9F4-4D08-9EB4-EC136253F37A}" uniqueName="29" name="Probability Bucket" queryTableFieldId="29" dataDxfId="0"/>
    <tableColumn id="30" xr3:uid="{B3F0FB3E-A461-44D8-87F7-590E79CC6827}" uniqueName="30" name="Probability Bucket Sort" queryTableField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3FF4-9977-4B0A-AC9E-31A7C2EAE016}">
  <dimension ref="A1:AD3001"/>
  <sheetViews>
    <sheetView topLeftCell="H1" workbookViewId="0">
      <selection activeCell="L1" sqref="L1:L1048576"/>
    </sheetView>
  </sheetViews>
  <sheetFormatPr defaultRowHeight="15"/>
  <cols>
    <col min="1" max="1" width="38.140625" bestFit="1" customWidth="1"/>
    <col min="2" max="2" width="11.85546875" bestFit="1" customWidth="1"/>
    <col min="3" max="3" width="10.7109375" bestFit="1" customWidth="1"/>
    <col min="4" max="4" width="12.28515625" bestFit="1" customWidth="1"/>
    <col min="5" max="5" width="36" bestFit="1" customWidth="1"/>
    <col min="6" max="6" width="18.7109375" bestFit="1" customWidth="1"/>
    <col min="7" max="7" width="16" bestFit="1" customWidth="1"/>
    <col min="8" max="8" width="22.7109375" bestFit="1" customWidth="1"/>
    <col min="9" max="9" width="15.5703125" bestFit="1" customWidth="1"/>
    <col min="10" max="10" width="17.5703125" bestFit="1" customWidth="1"/>
    <col min="11" max="11" width="18.42578125" bestFit="1" customWidth="1"/>
    <col min="12" max="12" width="13.28515625" bestFit="1" customWidth="1"/>
    <col min="13" max="13" width="17.7109375" bestFit="1" customWidth="1"/>
    <col min="14" max="14" width="14.85546875" bestFit="1" customWidth="1"/>
    <col min="15" max="15" width="15.7109375" bestFit="1" customWidth="1"/>
    <col min="16" max="16" width="21.7109375" bestFit="1" customWidth="1"/>
    <col min="17" max="17" width="18.7109375" bestFit="1" customWidth="1"/>
    <col min="18" max="18" width="21.85546875" bestFit="1" customWidth="1"/>
    <col min="19" max="19" width="21.42578125" bestFit="1" customWidth="1"/>
    <col min="20" max="20" width="21.140625" bestFit="1" customWidth="1"/>
    <col min="21" max="21" width="14.5703125" bestFit="1" customWidth="1"/>
    <col min="22" max="22" width="16.28515625" bestFit="1" customWidth="1"/>
    <col min="23" max="23" width="18.85546875" bestFit="1" customWidth="1"/>
    <col min="24" max="24" width="22" bestFit="1" customWidth="1"/>
    <col min="25" max="25" width="13.140625" bestFit="1" customWidth="1"/>
    <col min="26" max="26" width="9.42578125" bestFit="1" customWidth="1"/>
    <col min="28" max="28" width="23.28515625" bestFit="1" customWidth="1"/>
    <col min="29" max="29" width="19.85546875" bestFit="1" customWidth="1"/>
    <col min="30" max="30" width="24.140625" bestFit="1" customWidth="1"/>
    <col min="31" max="31" width="21.28515625" bestFit="1" customWidth="1"/>
    <col min="32" max="32" width="22.14062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52.370215999999999</v>
      </c>
      <c r="D2">
        <v>4.895168</v>
      </c>
      <c r="E2" t="s">
        <v>32</v>
      </c>
      <c r="F2" t="s">
        <v>33</v>
      </c>
      <c r="G2" t="s">
        <v>34</v>
      </c>
      <c r="H2" s="1">
        <v>45402</v>
      </c>
      <c r="I2" t="s">
        <v>35</v>
      </c>
      <c r="J2" t="s">
        <v>36</v>
      </c>
      <c r="K2">
        <v>6</v>
      </c>
      <c r="N2">
        <v>833</v>
      </c>
      <c r="O2">
        <v>90</v>
      </c>
      <c r="P2" s="1">
        <v>45511</v>
      </c>
      <c r="Q2" s="1">
        <v>45470</v>
      </c>
      <c r="R2">
        <v>749.7</v>
      </c>
      <c r="S2">
        <v>-41</v>
      </c>
      <c r="T2">
        <v>0</v>
      </c>
      <c r="U2" t="s">
        <v>37</v>
      </c>
      <c r="V2">
        <v>0</v>
      </c>
      <c r="W2">
        <v>1</v>
      </c>
      <c r="X2">
        <v>0</v>
      </c>
      <c r="Y2">
        <v>1</v>
      </c>
      <c r="Z2">
        <v>0</v>
      </c>
      <c r="AA2">
        <v>0</v>
      </c>
      <c r="AB2">
        <v>0</v>
      </c>
      <c r="AC2" t="s">
        <v>38</v>
      </c>
      <c r="AD2">
        <v>5</v>
      </c>
    </row>
    <row r="3" spans="1:30">
      <c r="A3" t="s">
        <v>39</v>
      </c>
      <c r="B3" t="s">
        <v>40</v>
      </c>
      <c r="C3">
        <v>40.416775000000001</v>
      </c>
      <c r="D3">
        <v>-3.7037900000000001</v>
      </c>
      <c r="E3" t="s">
        <v>41</v>
      </c>
      <c r="F3" t="s">
        <v>33</v>
      </c>
      <c r="G3" t="s">
        <v>42</v>
      </c>
      <c r="H3" s="1">
        <v>45440</v>
      </c>
      <c r="I3" t="s">
        <v>35</v>
      </c>
      <c r="J3" t="s">
        <v>36</v>
      </c>
      <c r="K3">
        <v>6</v>
      </c>
      <c r="N3">
        <v>1623</v>
      </c>
      <c r="O3">
        <v>30</v>
      </c>
      <c r="P3" s="1">
        <v>45590</v>
      </c>
      <c r="Q3" s="1">
        <v>45546</v>
      </c>
      <c r="R3">
        <v>486.9</v>
      </c>
      <c r="S3">
        <v>-44</v>
      </c>
      <c r="T3">
        <v>0</v>
      </c>
      <c r="U3" t="s">
        <v>37</v>
      </c>
      <c r="V3">
        <v>0</v>
      </c>
      <c r="W3">
        <v>1</v>
      </c>
      <c r="X3">
        <v>0</v>
      </c>
      <c r="Y3">
        <v>1</v>
      </c>
      <c r="Z3">
        <v>0</v>
      </c>
      <c r="AA3">
        <v>0</v>
      </c>
      <c r="AB3">
        <v>0</v>
      </c>
      <c r="AC3" t="s">
        <v>43</v>
      </c>
      <c r="AD3">
        <v>2</v>
      </c>
    </row>
    <row r="4" spans="1:30">
      <c r="A4" t="s">
        <v>44</v>
      </c>
      <c r="B4" t="s">
        <v>45</v>
      </c>
      <c r="C4">
        <v>41.902782000000002</v>
      </c>
      <c r="D4">
        <v>12.496366</v>
      </c>
      <c r="E4" t="s">
        <v>46</v>
      </c>
      <c r="F4" t="s">
        <v>33</v>
      </c>
      <c r="G4" t="s">
        <v>47</v>
      </c>
      <c r="H4" s="1">
        <v>45368</v>
      </c>
      <c r="I4" t="s">
        <v>35</v>
      </c>
      <c r="J4" t="s">
        <v>36</v>
      </c>
      <c r="K4">
        <v>6</v>
      </c>
      <c r="N4">
        <v>1928</v>
      </c>
      <c r="O4">
        <v>20</v>
      </c>
      <c r="P4" s="1">
        <v>45733</v>
      </c>
      <c r="Q4" s="1">
        <v>45423</v>
      </c>
      <c r="R4">
        <v>385.6</v>
      </c>
      <c r="S4">
        <v>-310</v>
      </c>
      <c r="T4">
        <v>0</v>
      </c>
      <c r="U4" t="s">
        <v>37</v>
      </c>
      <c r="V4">
        <v>0</v>
      </c>
      <c r="W4">
        <v>1</v>
      </c>
      <c r="X4">
        <v>0</v>
      </c>
      <c r="Y4">
        <v>1</v>
      </c>
      <c r="Z4">
        <v>0</v>
      </c>
      <c r="AA4">
        <v>0</v>
      </c>
      <c r="AB4">
        <v>0</v>
      </c>
      <c r="AC4" t="s">
        <v>48</v>
      </c>
      <c r="AD4">
        <v>1</v>
      </c>
    </row>
    <row r="5" spans="1:30">
      <c r="A5" t="s">
        <v>49</v>
      </c>
      <c r="B5" t="s">
        <v>50</v>
      </c>
      <c r="C5">
        <v>52.520007999999997</v>
      </c>
      <c r="D5">
        <v>13.404954</v>
      </c>
      <c r="E5" t="s">
        <v>51</v>
      </c>
      <c r="F5" t="s">
        <v>33</v>
      </c>
      <c r="G5" t="s">
        <v>47</v>
      </c>
      <c r="H5" s="1">
        <v>45309</v>
      </c>
      <c r="I5" t="s">
        <v>35</v>
      </c>
      <c r="J5" t="s">
        <v>36</v>
      </c>
      <c r="K5">
        <v>6</v>
      </c>
      <c r="N5">
        <v>303</v>
      </c>
      <c r="O5">
        <v>50</v>
      </c>
      <c r="P5" s="1">
        <v>45511</v>
      </c>
      <c r="Q5" s="1">
        <v>45418</v>
      </c>
      <c r="R5">
        <v>151.5</v>
      </c>
      <c r="S5">
        <v>-93</v>
      </c>
      <c r="T5">
        <v>0</v>
      </c>
      <c r="U5" t="s">
        <v>37</v>
      </c>
      <c r="V5">
        <v>0</v>
      </c>
      <c r="W5">
        <v>1</v>
      </c>
      <c r="X5">
        <v>0</v>
      </c>
      <c r="Y5">
        <v>1</v>
      </c>
      <c r="Z5">
        <v>0</v>
      </c>
      <c r="AA5">
        <v>0</v>
      </c>
      <c r="AB5">
        <v>0</v>
      </c>
      <c r="AC5" t="s">
        <v>52</v>
      </c>
      <c r="AD5">
        <v>3</v>
      </c>
    </row>
    <row r="6" spans="1:30">
      <c r="A6" t="s">
        <v>53</v>
      </c>
      <c r="B6" t="s">
        <v>50</v>
      </c>
      <c r="C6">
        <v>52.520007999999997</v>
      </c>
      <c r="D6">
        <v>13.404954</v>
      </c>
      <c r="E6" t="s">
        <v>41</v>
      </c>
      <c r="F6" t="s">
        <v>33</v>
      </c>
      <c r="G6" t="s">
        <v>47</v>
      </c>
      <c r="H6" s="1">
        <v>45388</v>
      </c>
      <c r="I6" t="s">
        <v>35</v>
      </c>
      <c r="J6" t="s">
        <v>36</v>
      </c>
      <c r="K6">
        <v>6</v>
      </c>
      <c r="N6">
        <v>1911</v>
      </c>
      <c r="O6">
        <v>30</v>
      </c>
      <c r="P6" s="1">
        <v>45576</v>
      </c>
      <c r="Q6" s="1">
        <v>45498</v>
      </c>
      <c r="R6">
        <v>573.29999999999995</v>
      </c>
      <c r="S6">
        <v>-78</v>
      </c>
      <c r="T6">
        <v>0</v>
      </c>
      <c r="U6" t="s">
        <v>37</v>
      </c>
      <c r="V6">
        <v>0</v>
      </c>
      <c r="W6">
        <v>1</v>
      </c>
      <c r="X6">
        <v>0</v>
      </c>
      <c r="Y6">
        <v>1</v>
      </c>
      <c r="Z6">
        <v>0</v>
      </c>
      <c r="AA6">
        <v>0</v>
      </c>
      <c r="AB6">
        <v>0</v>
      </c>
      <c r="AC6" t="s">
        <v>43</v>
      </c>
      <c r="AD6">
        <v>2</v>
      </c>
    </row>
    <row r="7" spans="1:30">
      <c r="A7" t="s">
        <v>54</v>
      </c>
      <c r="B7" t="s">
        <v>50</v>
      </c>
      <c r="C7">
        <v>52.520007999999997</v>
      </c>
      <c r="D7">
        <v>13.404954</v>
      </c>
      <c r="E7" t="s">
        <v>55</v>
      </c>
      <c r="F7" t="s">
        <v>33</v>
      </c>
      <c r="G7" t="s">
        <v>56</v>
      </c>
      <c r="H7" s="1">
        <v>45343</v>
      </c>
      <c r="I7" t="s">
        <v>57</v>
      </c>
      <c r="J7" t="s">
        <v>36</v>
      </c>
      <c r="K7">
        <v>6</v>
      </c>
      <c r="N7">
        <v>455</v>
      </c>
      <c r="O7">
        <v>20</v>
      </c>
      <c r="P7" s="1">
        <v>45558</v>
      </c>
      <c r="Q7" s="1">
        <v>45423</v>
      </c>
      <c r="R7">
        <v>91</v>
      </c>
      <c r="S7">
        <v>-135</v>
      </c>
      <c r="T7">
        <v>0</v>
      </c>
      <c r="U7" t="s">
        <v>37</v>
      </c>
      <c r="V7">
        <v>0</v>
      </c>
      <c r="W7">
        <v>1</v>
      </c>
      <c r="X7">
        <v>0</v>
      </c>
      <c r="Y7">
        <v>1</v>
      </c>
      <c r="Z7">
        <v>0</v>
      </c>
      <c r="AA7">
        <v>0</v>
      </c>
      <c r="AB7">
        <v>0</v>
      </c>
      <c r="AC7" t="s">
        <v>48</v>
      </c>
      <c r="AD7">
        <v>1</v>
      </c>
    </row>
    <row r="8" spans="1:30">
      <c r="A8" t="s">
        <v>58</v>
      </c>
      <c r="B8" t="s">
        <v>59</v>
      </c>
      <c r="C8">
        <v>51.260196999999998</v>
      </c>
      <c r="D8">
        <v>4.4027710000000004</v>
      </c>
      <c r="E8" t="s">
        <v>60</v>
      </c>
      <c r="F8" t="s">
        <v>33</v>
      </c>
      <c r="G8" t="s">
        <v>56</v>
      </c>
      <c r="H8" s="1">
        <v>45335</v>
      </c>
      <c r="I8" t="s">
        <v>35</v>
      </c>
      <c r="J8" t="s">
        <v>36</v>
      </c>
      <c r="K8">
        <v>6</v>
      </c>
      <c r="N8">
        <v>351</v>
      </c>
      <c r="O8">
        <v>30</v>
      </c>
      <c r="P8" s="1">
        <v>45369</v>
      </c>
      <c r="Q8" s="1">
        <v>45399</v>
      </c>
      <c r="R8">
        <v>105.3</v>
      </c>
      <c r="S8">
        <v>30</v>
      </c>
      <c r="T8">
        <v>0</v>
      </c>
      <c r="U8" t="s">
        <v>61</v>
      </c>
      <c r="V8">
        <v>0</v>
      </c>
      <c r="W8">
        <v>1</v>
      </c>
      <c r="X8">
        <v>0</v>
      </c>
      <c r="Y8">
        <v>1</v>
      </c>
      <c r="Z8">
        <v>0</v>
      </c>
      <c r="AA8">
        <v>0</v>
      </c>
      <c r="AB8">
        <v>0</v>
      </c>
      <c r="AC8" t="s">
        <v>43</v>
      </c>
      <c r="AD8">
        <v>2</v>
      </c>
    </row>
    <row r="9" spans="1:30">
      <c r="A9" t="s">
        <v>62</v>
      </c>
      <c r="B9" t="s">
        <v>63</v>
      </c>
      <c r="C9">
        <v>46.204391000000001</v>
      </c>
      <c r="D9">
        <v>6.1431579999999997</v>
      </c>
      <c r="E9" t="s">
        <v>60</v>
      </c>
      <c r="F9" t="s">
        <v>33</v>
      </c>
      <c r="G9" t="s">
        <v>64</v>
      </c>
      <c r="H9" s="1">
        <v>45306</v>
      </c>
      <c r="I9" t="s">
        <v>57</v>
      </c>
      <c r="J9" t="s">
        <v>36</v>
      </c>
      <c r="K9">
        <v>6</v>
      </c>
      <c r="N9">
        <v>230</v>
      </c>
      <c r="O9">
        <v>70</v>
      </c>
      <c r="P9" s="1">
        <v>45429</v>
      </c>
      <c r="Q9" s="1">
        <v>45423</v>
      </c>
      <c r="R9">
        <v>161</v>
      </c>
      <c r="S9">
        <v>-6</v>
      </c>
      <c r="T9">
        <v>0</v>
      </c>
      <c r="U9" t="s">
        <v>37</v>
      </c>
      <c r="V9">
        <v>0</v>
      </c>
      <c r="W9">
        <v>1</v>
      </c>
      <c r="X9">
        <v>0</v>
      </c>
      <c r="Y9">
        <v>1</v>
      </c>
      <c r="Z9">
        <v>0</v>
      </c>
      <c r="AA9">
        <v>0</v>
      </c>
      <c r="AB9">
        <v>0</v>
      </c>
      <c r="AC9" t="s">
        <v>65</v>
      </c>
      <c r="AD9">
        <v>4</v>
      </c>
    </row>
    <row r="10" spans="1:30">
      <c r="A10" t="s">
        <v>66</v>
      </c>
      <c r="B10" t="s">
        <v>67</v>
      </c>
      <c r="C10">
        <v>48.864716000000001</v>
      </c>
      <c r="D10">
        <v>2.3490139999999999</v>
      </c>
      <c r="E10" t="s">
        <v>68</v>
      </c>
      <c r="F10" t="s">
        <v>33</v>
      </c>
      <c r="G10" t="s">
        <v>47</v>
      </c>
      <c r="H10" s="1">
        <v>45360</v>
      </c>
      <c r="I10" t="s">
        <v>35</v>
      </c>
      <c r="J10" t="s">
        <v>36</v>
      </c>
      <c r="K10">
        <v>6</v>
      </c>
      <c r="N10">
        <v>1697</v>
      </c>
      <c r="O10">
        <v>80</v>
      </c>
      <c r="P10" s="1">
        <v>45498</v>
      </c>
      <c r="Q10" s="1">
        <v>45473</v>
      </c>
      <c r="R10">
        <v>1357.6</v>
      </c>
      <c r="S10">
        <v>-25</v>
      </c>
      <c r="T10">
        <v>0</v>
      </c>
      <c r="U10" t="s">
        <v>37</v>
      </c>
      <c r="V10">
        <v>0</v>
      </c>
      <c r="W10">
        <v>1</v>
      </c>
      <c r="X10">
        <v>0</v>
      </c>
      <c r="Y10">
        <v>1</v>
      </c>
      <c r="Z10">
        <v>0</v>
      </c>
      <c r="AA10">
        <v>0</v>
      </c>
      <c r="AB10">
        <v>0</v>
      </c>
      <c r="AC10" t="s">
        <v>65</v>
      </c>
      <c r="AD10">
        <v>4</v>
      </c>
    </row>
    <row r="11" spans="1:30">
      <c r="A11" t="s">
        <v>69</v>
      </c>
      <c r="B11" t="s">
        <v>63</v>
      </c>
      <c r="C11">
        <v>46.204391000000001</v>
      </c>
      <c r="D11">
        <v>6.1431579999999997</v>
      </c>
      <c r="E11" t="s">
        <v>55</v>
      </c>
      <c r="F11" t="s">
        <v>33</v>
      </c>
      <c r="G11" t="s">
        <v>56</v>
      </c>
      <c r="H11" s="1">
        <v>45383</v>
      </c>
      <c r="I11" t="s">
        <v>70</v>
      </c>
      <c r="J11" t="s">
        <v>36</v>
      </c>
      <c r="K11">
        <v>6</v>
      </c>
      <c r="N11">
        <v>320</v>
      </c>
      <c r="O11">
        <v>60</v>
      </c>
      <c r="P11" s="1">
        <v>45436</v>
      </c>
      <c r="Q11" s="1">
        <v>45474</v>
      </c>
      <c r="R11">
        <v>192</v>
      </c>
      <c r="S11">
        <v>38</v>
      </c>
      <c r="T11">
        <v>0</v>
      </c>
      <c r="U11" t="s">
        <v>61</v>
      </c>
      <c r="V11">
        <v>0</v>
      </c>
      <c r="W11">
        <v>1</v>
      </c>
      <c r="X11">
        <v>0</v>
      </c>
      <c r="Y11">
        <v>1</v>
      </c>
      <c r="Z11">
        <v>0</v>
      </c>
      <c r="AA11">
        <v>0</v>
      </c>
      <c r="AB11">
        <v>0</v>
      </c>
      <c r="AC11" t="s">
        <v>52</v>
      </c>
      <c r="AD11">
        <v>3</v>
      </c>
    </row>
    <row r="12" spans="1:30">
      <c r="A12" t="s">
        <v>71</v>
      </c>
      <c r="B12" t="s">
        <v>50</v>
      </c>
      <c r="C12">
        <v>52.520007999999997</v>
      </c>
      <c r="D12">
        <v>13.404954</v>
      </c>
      <c r="E12" t="s">
        <v>72</v>
      </c>
      <c r="F12" t="s">
        <v>33</v>
      </c>
      <c r="G12" t="s">
        <v>42</v>
      </c>
      <c r="H12" s="1">
        <v>45334</v>
      </c>
      <c r="I12" t="s">
        <v>57</v>
      </c>
      <c r="J12" t="s">
        <v>36</v>
      </c>
      <c r="K12">
        <v>6</v>
      </c>
      <c r="N12">
        <v>721</v>
      </c>
      <c r="O12">
        <v>20</v>
      </c>
      <c r="P12" s="1">
        <v>45667</v>
      </c>
      <c r="Q12" s="1">
        <v>45382</v>
      </c>
      <c r="R12">
        <v>144.19999999999999</v>
      </c>
      <c r="S12">
        <v>-285</v>
      </c>
      <c r="T12">
        <v>0</v>
      </c>
      <c r="U12" t="s">
        <v>37</v>
      </c>
      <c r="V12">
        <v>0</v>
      </c>
      <c r="W12">
        <v>1</v>
      </c>
      <c r="X12">
        <v>0</v>
      </c>
      <c r="Y12">
        <v>1</v>
      </c>
      <c r="Z12">
        <v>0</v>
      </c>
      <c r="AA12">
        <v>0</v>
      </c>
      <c r="AB12">
        <v>0</v>
      </c>
      <c r="AC12" t="s">
        <v>48</v>
      </c>
      <c r="AD12">
        <v>1</v>
      </c>
    </row>
    <row r="13" spans="1:30">
      <c r="A13" t="s">
        <v>73</v>
      </c>
      <c r="B13" t="s">
        <v>45</v>
      </c>
      <c r="C13">
        <v>41.902782000000002</v>
      </c>
      <c r="D13">
        <v>12.496366</v>
      </c>
      <c r="E13" t="s">
        <v>55</v>
      </c>
      <c r="F13" t="s">
        <v>33</v>
      </c>
      <c r="G13" t="s">
        <v>47</v>
      </c>
      <c r="H13" s="1">
        <v>45351</v>
      </c>
      <c r="I13" t="s">
        <v>70</v>
      </c>
      <c r="J13" t="s">
        <v>36</v>
      </c>
      <c r="K13">
        <v>6</v>
      </c>
      <c r="N13">
        <v>768</v>
      </c>
      <c r="O13">
        <v>80</v>
      </c>
      <c r="P13" s="1">
        <v>45522</v>
      </c>
      <c r="Q13" s="1">
        <v>45458</v>
      </c>
      <c r="R13">
        <v>614.4</v>
      </c>
      <c r="S13">
        <v>-64</v>
      </c>
      <c r="T13">
        <v>0</v>
      </c>
      <c r="U13" t="s">
        <v>37</v>
      </c>
      <c r="V13">
        <v>0</v>
      </c>
      <c r="W13">
        <v>1</v>
      </c>
      <c r="X13">
        <v>0</v>
      </c>
      <c r="Y13">
        <v>1</v>
      </c>
      <c r="Z13">
        <v>0</v>
      </c>
      <c r="AA13">
        <v>0</v>
      </c>
      <c r="AB13">
        <v>0</v>
      </c>
      <c r="AC13" t="s">
        <v>65</v>
      </c>
      <c r="AD13">
        <v>4</v>
      </c>
    </row>
    <row r="14" spans="1:30">
      <c r="A14" t="s">
        <v>74</v>
      </c>
      <c r="B14" t="s">
        <v>75</v>
      </c>
      <c r="C14">
        <v>48.210033000000003</v>
      </c>
      <c r="D14">
        <v>16.363448999999999</v>
      </c>
      <c r="E14" t="s">
        <v>51</v>
      </c>
      <c r="F14" t="s">
        <v>33</v>
      </c>
      <c r="G14" t="s">
        <v>76</v>
      </c>
      <c r="H14" s="1">
        <v>45393</v>
      </c>
      <c r="I14" t="s">
        <v>35</v>
      </c>
      <c r="J14" t="s">
        <v>36</v>
      </c>
      <c r="K14">
        <v>6</v>
      </c>
      <c r="N14">
        <v>741</v>
      </c>
      <c r="O14">
        <v>40</v>
      </c>
      <c r="P14" s="1">
        <v>45554</v>
      </c>
      <c r="Q14" s="1">
        <v>45425</v>
      </c>
      <c r="R14">
        <v>296.39999999999998</v>
      </c>
      <c r="S14">
        <v>-129</v>
      </c>
      <c r="T14">
        <v>0</v>
      </c>
      <c r="U14" t="s">
        <v>37</v>
      </c>
      <c r="V14">
        <v>0</v>
      </c>
      <c r="W14">
        <v>1</v>
      </c>
      <c r="X14">
        <v>0</v>
      </c>
      <c r="Y14">
        <v>1</v>
      </c>
      <c r="Z14">
        <v>0</v>
      </c>
      <c r="AA14">
        <v>0</v>
      </c>
      <c r="AB14">
        <v>0</v>
      </c>
      <c r="AC14" t="s">
        <v>43</v>
      </c>
      <c r="AD14">
        <v>2</v>
      </c>
    </row>
    <row r="15" spans="1:30">
      <c r="A15" t="s">
        <v>77</v>
      </c>
      <c r="B15" t="s">
        <v>67</v>
      </c>
      <c r="C15">
        <v>48.864716000000001</v>
      </c>
      <c r="D15">
        <v>2.3490139999999999</v>
      </c>
      <c r="E15" t="s">
        <v>78</v>
      </c>
      <c r="F15" t="s">
        <v>33</v>
      </c>
      <c r="G15" t="s">
        <v>56</v>
      </c>
      <c r="H15" s="1">
        <v>45314</v>
      </c>
      <c r="I15" t="s">
        <v>35</v>
      </c>
      <c r="J15" t="s">
        <v>36</v>
      </c>
      <c r="K15">
        <v>6</v>
      </c>
      <c r="N15">
        <v>668</v>
      </c>
      <c r="O15">
        <v>70</v>
      </c>
      <c r="P15" s="1">
        <v>45589</v>
      </c>
      <c r="Q15" s="1">
        <v>45401</v>
      </c>
      <c r="R15">
        <v>467.6</v>
      </c>
      <c r="S15">
        <v>-188</v>
      </c>
      <c r="T15">
        <v>0</v>
      </c>
      <c r="U15" t="s">
        <v>37</v>
      </c>
      <c r="V15">
        <v>0</v>
      </c>
      <c r="W15">
        <v>1</v>
      </c>
      <c r="X15">
        <v>0</v>
      </c>
      <c r="Y15">
        <v>1</v>
      </c>
      <c r="Z15">
        <v>0</v>
      </c>
      <c r="AA15">
        <v>0</v>
      </c>
      <c r="AB15">
        <v>0</v>
      </c>
      <c r="AC15" t="s">
        <v>65</v>
      </c>
      <c r="AD15">
        <v>4</v>
      </c>
    </row>
    <row r="16" spans="1:30">
      <c r="A16" t="s">
        <v>79</v>
      </c>
      <c r="B16" t="s">
        <v>80</v>
      </c>
      <c r="C16">
        <v>38.736946000000003</v>
      </c>
      <c r="D16">
        <v>-9.1426850000000002</v>
      </c>
      <c r="E16" t="s">
        <v>32</v>
      </c>
      <c r="F16" t="s">
        <v>33</v>
      </c>
      <c r="G16" t="s">
        <v>64</v>
      </c>
      <c r="H16" s="1">
        <v>45361</v>
      </c>
      <c r="I16" t="s">
        <v>57</v>
      </c>
      <c r="J16" t="s">
        <v>36</v>
      </c>
      <c r="K16">
        <v>6</v>
      </c>
      <c r="N16">
        <v>406</v>
      </c>
      <c r="O16">
        <v>30</v>
      </c>
      <c r="P16" s="1">
        <v>45436</v>
      </c>
      <c r="Q16" s="1">
        <v>45418</v>
      </c>
      <c r="R16">
        <v>121.8</v>
      </c>
      <c r="S16">
        <v>-18</v>
      </c>
      <c r="T16">
        <v>0</v>
      </c>
      <c r="U16" t="s">
        <v>37</v>
      </c>
      <c r="V16">
        <v>0</v>
      </c>
      <c r="W16">
        <v>1</v>
      </c>
      <c r="X16">
        <v>0</v>
      </c>
      <c r="Y16">
        <v>1</v>
      </c>
      <c r="Z16">
        <v>0</v>
      </c>
      <c r="AA16">
        <v>0</v>
      </c>
      <c r="AB16">
        <v>0</v>
      </c>
      <c r="AC16" t="s">
        <v>43</v>
      </c>
      <c r="AD16">
        <v>2</v>
      </c>
    </row>
    <row r="17" spans="1:30">
      <c r="A17" t="s">
        <v>81</v>
      </c>
      <c r="B17" t="s">
        <v>80</v>
      </c>
      <c r="C17">
        <v>38.736946000000003</v>
      </c>
      <c r="D17">
        <v>-9.1426850000000002</v>
      </c>
      <c r="E17" t="s">
        <v>60</v>
      </c>
      <c r="F17" t="s">
        <v>33</v>
      </c>
      <c r="G17" t="s">
        <v>56</v>
      </c>
      <c r="H17" s="1">
        <v>45394</v>
      </c>
      <c r="I17" t="s">
        <v>70</v>
      </c>
      <c r="J17" t="s">
        <v>36</v>
      </c>
      <c r="K17">
        <v>6</v>
      </c>
      <c r="N17">
        <v>1686</v>
      </c>
      <c r="O17">
        <v>40</v>
      </c>
      <c r="P17" s="1">
        <v>45418</v>
      </c>
      <c r="Q17" s="1">
        <v>45407</v>
      </c>
      <c r="R17">
        <v>674.4</v>
      </c>
      <c r="S17">
        <v>-11</v>
      </c>
      <c r="T17">
        <v>0</v>
      </c>
      <c r="U17" t="s">
        <v>37</v>
      </c>
      <c r="V17">
        <v>0</v>
      </c>
      <c r="W17">
        <v>1</v>
      </c>
      <c r="X17">
        <v>0</v>
      </c>
      <c r="Y17">
        <v>1</v>
      </c>
      <c r="Z17">
        <v>0</v>
      </c>
      <c r="AA17">
        <v>0</v>
      </c>
      <c r="AB17">
        <v>0</v>
      </c>
      <c r="AC17" t="s">
        <v>43</v>
      </c>
      <c r="AD17">
        <v>2</v>
      </c>
    </row>
    <row r="18" spans="1:30">
      <c r="A18" t="s">
        <v>82</v>
      </c>
      <c r="B18" t="s">
        <v>80</v>
      </c>
      <c r="C18">
        <v>38.736946000000003</v>
      </c>
      <c r="D18">
        <v>-9.1426850000000002</v>
      </c>
      <c r="E18" t="s">
        <v>78</v>
      </c>
      <c r="F18" t="s">
        <v>33</v>
      </c>
      <c r="G18" t="s">
        <v>47</v>
      </c>
      <c r="H18" s="1">
        <v>45366</v>
      </c>
      <c r="I18" t="s">
        <v>70</v>
      </c>
      <c r="J18" t="s">
        <v>36</v>
      </c>
      <c r="K18">
        <v>6</v>
      </c>
      <c r="N18">
        <v>317</v>
      </c>
      <c r="O18">
        <v>40</v>
      </c>
      <c r="P18" s="1">
        <v>45550</v>
      </c>
      <c r="Q18" s="1">
        <v>45486</v>
      </c>
      <c r="R18">
        <v>126.8</v>
      </c>
      <c r="S18">
        <v>-64</v>
      </c>
      <c r="T18">
        <v>0</v>
      </c>
      <c r="U18" t="s">
        <v>37</v>
      </c>
      <c r="V18">
        <v>0</v>
      </c>
      <c r="W18">
        <v>1</v>
      </c>
      <c r="X18">
        <v>0</v>
      </c>
      <c r="Y18">
        <v>1</v>
      </c>
      <c r="Z18">
        <v>0</v>
      </c>
      <c r="AA18">
        <v>0</v>
      </c>
      <c r="AB18">
        <v>0</v>
      </c>
      <c r="AC18" t="s">
        <v>43</v>
      </c>
      <c r="AD18">
        <v>2</v>
      </c>
    </row>
    <row r="19" spans="1:30">
      <c r="A19" t="s">
        <v>83</v>
      </c>
      <c r="B19" t="s">
        <v>31</v>
      </c>
      <c r="C19">
        <v>52.370215999999999</v>
      </c>
      <c r="D19">
        <v>4.895168</v>
      </c>
      <c r="E19" t="s">
        <v>84</v>
      </c>
      <c r="F19" t="s">
        <v>33</v>
      </c>
      <c r="G19" t="s">
        <v>85</v>
      </c>
      <c r="H19" s="1">
        <v>45308</v>
      </c>
      <c r="I19" t="s">
        <v>35</v>
      </c>
      <c r="J19" t="s">
        <v>36</v>
      </c>
      <c r="K19">
        <v>6</v>
      </c>
      <c r="N19">
        <v>1813</v>
      </c>
      <c r="O19">
        <v>40</v>
      </c>
      <c r="P19" s="1">
        <v>45379</v>
      </c>
      <c r="Q19" s="1">
        <v>45315</v>
      </c>
      <c r="R19">
        <v>725.2</v>
      </c>
      <c r="S19">
        <v>-64</v>
      </c>
      <c r="T19">
        <v>0</v>
      </c>
      <c r="U19" t="s">
        <v>37</v>
      </c>
      <c r="V19">
        <v>0</v>
      </c>
      <c r="W19">
        <v>1</v>
      </c>
      <c r="X19">
        <v>0</v>
      </c>
      <c r="Y19">
        <v>1</v>
      </c>
      <c r="Z19">
        <v>0</v>
      </c>
      <c r="AA19">
        <v>0</v>
      </c>
      <c r="AB19">
        <v>0</v>
      </c>
      <c r="AC19" t="s">
        <v>43</v>
      </c>
      <c r="AD19">
        <v>2</v>
      </c>
    </row>
    <row r="20" spans="1:30">
      <c r="A20" t="s">
        <v>86</v>
      </c>
      <c r="B20" t="s">
        <v>45</v>
      </c>
      <c r="C20">
        <v>41.902782000000002</v>
      </c>
      <c r="D20">
        <v>12.496366</v>
      </c>
      <c r="E20" t="s">
        <v>78</v>
      </c>
      <c r="F20" t="s">
        <v>33</v>
      </c>
      <c r="G20" t="s">
        <v>87</v>
      </c>
      <c r="H20" s="1">
        <v>45315</v>
      </c>
      <c r="I20" t="s">
        <v>70</v>
      </c>
      <c r="J20" t="s">
        <v>36</v>
      </c>
      <c r="K20">
        <v>6</v>
      </c>
      <c r="N20">
        <v>1515</v>
      </c>
      <c r="O20">
        <v>40</v>
      </c>
      <c r="P20" s="1">
        <v>45587</v>
      </c>
      <c r="Q20" s="1">
        <v>45325</v>
      </c>
      <c r="R20">
        <v>606</v>
      </c>
      <c r="S20">
        <v>-262</v>
      </c>
      <c r="T20">
        <v>0</v>
      </c>
      <c r="U20" t="s">
        <v>37</v>
      </c>
      <c r="V20">
        <v>0</v>
      </c>
      <c r="W20">
        <v>1</v>
      </c>
      <c r="X20">
        <v>0</v>
      </c>
      <c r="Y20">
        <v>1</v>
      </c>
      <c r="Z20">
        <v>0</v>
      </c>
      <c r="AA20">
        <v>0</v>
      </c>
      <c r="AB20">
        <v>0</v>
      </c>
      <c r="AC20" t="s">
        <v>43</v>
      </c>
      <c r="AD20">
        <v>2</v>
      </c>
    </row>
    <row r="21" spans="1:30">
      <c r="A21" t="s">
        <v>88</v>
      </c>
      <c r="B21" t="s">
        <v>59</v>
      </c>
      <c r="C21">
        <v>51.260196999999998</v>
      </c>
      <c r="D21">
        <v>4.4027710000000004</v>
      </c>
      <c r="E21" t="s">
        <v>55</v>
      </c>
      <c r="F21" t="s">
        <v>33</v>
      </c>
      <c r="G21" t="s">
        <v>64</v>
      </c>
      <c r="H21" s="1">
        <v>45401</v>
      </c>
      <c r="I21" t="s">
        <v>35</v>
      </c>
      <c r="J21" t="s">
        <v>36</v>
      </c>
      <c r="K21">
        <v>6</v>
      </c>
      <c r="N21">
        <v>1569</v>
      </c>
      <c r="O21">
        <v>50</v>
      </c>
      <c r="P21" s="1">
        <v>45601</v>
      </c>
      <c r="Q21" s="1">
        <v>45433</v>
      </c>
      <c r="R21">
        <v>784.5</v>
      </c>
      <c r="S21">
        <v>-168</v>
      </c>
      <c r="T21">
        <v>0</v>
      </c>
      <c r="U21" t="s">
        <v>37</v>
      </c>
      <c r="V21">
        <v>0</v>
      </c>
      <c r="W21">
        <v>1</v>
      </c>
      <c r="X21">
        <v>0</v>
      </c>
      <c r="Y21">
        <v>1</v>
      </c>
      <c r="Z21">
        <v>0</v>
      </c>
      <c r="AA21">
        <v>0</v>
      </c>
      <c r="AB21">
        <v>0</v>
      </c>
      <c r="AC21" t="s">
        <v>52</v>
      </c>
      <c r="AD21">
        <v>3</v>
      </c>
    </row>
    <row r="22" spans="1:30">
      <c r="A22" t="s">
        <v>89</v>
      </c>
      <c r="B22" t="s">
        <v>50</v>
      </c>
      <c r="C22">
        <v>52.520007999999997</v>
      </c>
      <c r="D22">
        <v>13.404954</v>
      </c>
      <c r="E22" t="s">
        <v>72</v>
      </c>
      <c r="F22" t="s">
        <v>33</v>
      </c>
      <c r="G22" t="s">
        <v>85</v>
      </c>
      <c r="H22" s="1">
        <v>45418</v>
      </c>
      <c r="I22" t="s">
        <v>57</v>
      </c>
      <c r="J22" t="s">
        <v>36</v>
      </c>
      <c r="K22">
        <v>6</v>
      </c>
      <c r="N22">
        <v>405</v>
      </c>
      <c r="O22">
        <v>40</v>
      </c>
      <c r="P22" s="1">
        <v>45756</v>
      </c>
      <c r="Q22" s="1">
        <v>45450</v>
      </c>
      <c r="R22">
        <v>162</v>
      </c>
      <c r="S22">
        <v>-306</v>
      </c>
      <c r="T22">
        <v>0</v>
      </c>
      <c r="U22" t="s">
        <v>37</v>
      </c>
      <c r="V22">
        <v>0</v>
      </c>
      <c r="W22">
        <v>1</v>
      </c>
      <c r="X22">
        <v>0</v>
      </c>
      <c r="Y22">
        <v>1</v>
      </c>
      <c r="Z22">
        <v>0</v>
      </c>
      <c r="AA22">
        <v>0</v>
      </c>
      <c r="AB22">
        <v>0</v>
      </c>
      <c r="AC22" t="s">
        <v>43</v>
      </c>
      <c r="AD22">
        <v>2</v>
      </c>
    </row>
    <row r="23" spans="1:30">
      <c r="A23" t="s">
        <v>90</v>
      </c>
      <c r="B23" t="s">
        <v>45</v>
      </c>
      <c r="C23">
        <v>41.902782000000002</v>
      </c>
      <c r="D23">
        <v>12.496366</v>
      </c>
      <c r="E23" t="s">
        <v>78</v>
      </c>
      <c r="F23" t="s">
        <v>33</v>
      </c>
      <c r="G23" t="s">
        <v>56</v>
      </c>
      <c r="H23" s="1">
        <v>45442</v>
      </c>
      <c r="I23" t="s">
        <v>35</v>
      </c>
      <c r="J23" t="s">
        <v>36</v>
      </c>
      <c r="K23">
        <v>6</v>
      </c>
      <c r="N23">
        <v>1456</v>
      </c>
      <c r="O23">
        <v>60</v>
      </c>
      <c r="P23" s="1">
        <v>45507</v>
      </c>
      <c r="Q23" s="1">
        <v>45449</v>
      </c>
      <c r="R23">
        <v>873.6</v>
      </c>
      <c r="S23">
        <v>-58</v>
      </c>
      <c r="T23">
        <v>0</v>
      </c>
      <c r="U23" t="s">
        <v>37</v>
      </c>
      <c r="V23">
        <v>0</v>
      </c>
      <c r="W23">
        <v>1</v>
      </c>
      <c r="X23">
        <v>0</v>
      </c>
      <c r="Y23">
        <v>1</v>
      </c>
      <c r="Z23">
        <v>0</v>
      </c>
      <c r="AA23">
        <v>0</v>
      </c>
      <c r="AB23">
        <v>0</v>
      </c>
      <c r="AC23" t="s">
        <v>52</v>
      </c>
      <c r="AD23">
        <v>3</v>
      </c>
    </row>
    <row r="24" spans="1:30">
      <c r="A24" t="s">
        <v>91</v>
      </c>
      <c r="B24" t="s">
        <v>67</v>
      </c>
      <c r="C24">
        <v>48.864716000000001</v>
      </c>
      <c r="D24">
        <v>2.3490139999999999</v>
      </c>
      <c r="E24" t="s">
        <v>78</v>
      </c>
      <c r="F24" t="s">
        <v>33</v>
      </c>
      <c r="G24" t="s">
        <v>87</v>
      </c>
      <c r="H24" s="1">
        <v>45419</v>
      </c>
      <c r="I24" t="s">
        <v>70</v>
      </c>
      <c r="J24" t="s">
        <v>36</v>
      </c>
      <c r="K24">
        <v>6</v>
      </c>
      <c r="N24">
        <v>217</v>
      </c>
      <c r="O24">
        <v>90</v>
      </c>
      <c r="P24" s="1">
        <v>45508</v>
      </c>
      <c r="Q24" s="1">
        <v>45526</v>
      </c>
      <c r="R24">
        <v>195.3</v>
      </c>
      <c r="S24">
        <v>18</v>
      </c>
      <c r="T24">
        <v>0</v>
      </c>
      <c r="U24" t="s">
        <v>61</v>
      </c>
      <c r="V24">
        <v>0</v>
      </c>
      <c r="W24">
        <v>1</v>
      </c>
      <c r="X24">
        <v>0</v>
      </c>
      <c r="Y24">
        <v>1</v>
      </c>
      <c r="Z24">
        <v>0</v>
      </c>
      <c r="AA24">
        <v>0</v>
      </c>
      <c r="AB24">
        <v>0</v>
      </c>
      <c r="AC24" t="s">
        <v>38</v>
      </c>
      <c r="AD24">
        <v>5</v>
      </c>
    </row>
    <row r="25" spans="1:30">
      <c r="A25" t="s">
        <v>92</v>
      </c>
      <c r="B25" t="s">
        <v>31</v>
      </c>
      <c r="C25">
        <v>52.370215999999999</v>
      </c>
      <c r="D25">
        <v>4.895168</v>
      </c>
      <c r="E25" t="s">
        <v>32</v>
      </c>
      <c r="F25" t="s">
        <v>33</v>
      </c>
      <c r="G25" t="s">
        <v>56</v>
      </c>
      <c r="H25" s="1">
        <v>45350</v>
      </c>
      <c r="I25" t="s">
        <v>70</v>
      </c>
      <c r="J25" t="s">
        <v>36</v>
      </c>
      <c r="K25">
        <v>6</v>
      </c>
      <c r="N25">
        <v>426</v>
      </c>
      <c r="O25">
        <v>40</v>
      </c>
      <c r="P25" s="1">
        <v>45643</v>
      </c>
      <c r="Q25" s="1">
        <v>45392</v>
      </c>
      <c r="R25">
        <v>170.4</v>
      </c>
      <c r="S25">
        <v>-251</v>
      </c>
      <c r="T25">
        <v>0</v>
      </c>
      <c r="U25" t="s">
        <v>37</v>
      </c>
      <c r="V25">
        <v>0</v>
      </c>
      <c r="W25">
        <v>1</v>
      </c>
      <c r="X25">
        <v>0</v>
      </c>
      <c r="Y25">
        <v>1</v>
      </c>
      <c r="Z25">
        <v>0</v>
      </c>
      <c r="AA25">
        <v>0</v>
      </c>
      <c r="AB25">
        <v>0</v>
      </c>
      <c r="AC25" t="s">
        <v>43</v>
      </c>
      <c r="AD25">
        <v>2</v>
      </c>
    </row>
    <row r="26" spans="1:30">
      <c r="A26" t="s">
        <v>93</v>
      </c>
      <c r="B26" t="s">
        <v>45</v>
      </c>
      <c r="C26">
        <v>41.902782000000002</v>
      </c>
      <c r="D26">
        <v>12.496366</v>
      </c>
      <c r="E26" t="s">
        <v>32</v>
      </c>
      <c r="F26" t="s">
        <v>33</v>
      </c>
      <c r="G26" t="s">
        <v>85</v>
      </c>
      <c r="H26" s="1">
        <v>45407</v>
      </c>
      <c r="I26" t="s">
        <v>35</v>
      </c>
      <c r="J26" t="s">
        <v>36</v>
      </c>
      <c r="K26">
        <v>6</v>
      </c>
      <c r="N26">
        <v>1846</v>
      </c>
      <c r="O26">
        <v>60</v>
      </c>
      <c r="P26" s="1">
        <v>45766</v>
      </c>
      <c r="Q26" s="1">
        <v>45504</v>
      </c>
      <c r="R26">
        <v>1107.5999999999999</v>
      </c>
      <c r="S26">
        <v>-262</v>
      </c>
      <c r="T26">
        <v>0</v>
      </c>
      <c r="U26" t="s">
        <v>37</v>
      </c>
      <c r="V26">
        <v>0</v>
      </c>
      <c r="W26">
        <v>1</v>
      </c>
      <c r="X26">
        <v>0</v>
      </c>
      <c r="Y26">
        <v>1</v>
      </c>
      <c r="Z26">
        <v>0</v>
      </c>
      <c r="AA26">
        <v>0</v>
      </c>
      <c r="AB26">
        <v>0</v>
      </c>
      <c r="AC26" t="s">
        <v>52</v>
      </c>
      <c r="AD26">
        <v>3</v>
      </c>
    </row>
    <row r="27" spans="1:30">
      <c r="A27" t="s">
        <v>94</v>
      </c>
      <c r="B27" t="s">
        <v>45</v>
      </c>
      <c r="C27">
        <v>41.902782000000002</v>
      </c>
      <c r="D27">
        <v>12.496366</v>
      </c>
      <c r="E27" t="s">
        <v>68</v>
      </c>
      <c r="F27" t="s">
        <v>33</v>
      </c>
      <c r="G27" t="s">
        <v>47</v>
      </c>
      <c r="H27" s="1">
        <v>45401</v>
      </c>
      <c r="I27" t="s">
        <v>35</v>
      </c>
      <c r="J27" t="s">
        <v>36</v>
      </c>
      <c r="K27">
        <v>6</v>
      </c>
      <c r="N27">
        <v>1515</v>
      </c>
      <c r="O27">
        <v>40</v>
      </c>
      <c r="P27" s="1">
        <v>45682</v>
      </c>
      <c r="Q27" s="1">
        <v>45485</v>
      </c>
      <c r="R27">
        <v>606</v>
      </c>
      <c r="S27">
        <v>-197</v>
      </c>
      <c r="T27">
        <v>0</v>
      </c>
      <c r="U27" t="s">
        <v>37</v>
      </c>
      <c r="V27">
        <v>0</v>
      </c>
      <c r="W27">
        <v>1</v>
      </c>
      <c r="X27">
        <v>0</v>
      </c>
      <c r="Y27">
        <v>1</v>
      </c>
      <c r="Z27">
        <v>0</v>
      </c>
      <c r="AA27">
        <v>0</v>
      </c>
      <c r="AB27">
        <v>0</v>
      </c>
      <c r="AC27" t="s">
        <v>43</v>
      </c>
      <c r="AD27">
        <v>2</v>
      </c>
    </row>
    <row r="28" spans="1:30">
      <c r="A28" t="s">
        <v>95</v>
      </c>
      <c r="B28" t="s">
        <v>45</v>
      </c>
      <c r="C28">
        <v>41.902782000000002</v>
      </c>
      <c r="D28">
        <v>12.496366</v>
      </c>
      <c r="E28" t="s">
        <v>78</v>
      </c>
      <c r="F28" t="s">
        <v>33</v>
      </c>
      <c r="G28" t="s">
        <v>85</v>
      </c>
      <c r="H28" s="1">
        <v>45343</v>
      </c>
      <c r="I28" t="s">
        <v>70</v>
      </c>
      <c r="J28" t="s">
        <v>36</v>
      </c>
      <c r="K28">
        <v>6</v>
      </c>
      <c r="N28">
        <v>1007</v>
      </c>
      <c r="O28">
        <v>20</v>
      </c>
      <c r="P28" s="1">
        <v>45571</v>
      </c>
      <c r="Q28" s="1">
        <v>45383</v>
      </c>
      <c r="R28">
        <v>201.4</v>
      </c>
      <c r="S28">
        <v>-188</v>
      </c>
      <c r="T28">
        <v>0</v>
      </c>
      <c r="U28" t="s">
        <v>37</v>
      </c>
      <c r="V28">
        <v>0</v>
      </c>
      <c r="W28">
        <v>1</v>
      </c>
      <c r="X28">
        <v>0</v>
      </c>
      <c r="Y28">
        <v>1</v>
      </c>
      <c r="Z28">
        <v>0</v>
      </c>
      <c r="AA28">
        <v>0</v>
      </c>
      <c r="AB28">
        <v>0</v>
      </c>
      <c r="AC28" t="s">
        <v>48</v>
      </c>
      <c r="AD28">
        <v>1</v>
      </c>
    </row>
    <row r="29" spans="1:30">
      <c r="A29" t="s">
        <v>96</v>
      </c>
      <c r="B29" t="s">
        <v>63</v>
      </c>
      <c r="C29">
        <v>46.204391000000001</v>
      </c>
      <c r="D29">
        <v>6.1431579999999997</v>
      </c>
      <c r="E29" t="s">
        <v>46</v>
      </c>
      <c r="F29" t="s">
        <v>33</v>
      </c>
      <c r="G29" t="s">
        <v>76</v>
      </c>
      <c r="H29" s="1">
        <v>45415</v>
      </c>
      <c r="I29" t="s">
        <v>70</v>
      </c>
      <c r="J29" t="s">
        <v>36</v>
      </c>
      <c r="K29">
        <v>6</v>
      </c>
      <c r="N29">
        <v>1895</v>
      </c>
      <c r="O29">
        <v>80</v>
      </c>
      <c r="P29" s="1">
        <v>45708</v>
      </c>
      <c r="Q29" s="1">
        <v>45426</v>
      </c>
      <c r="R29">
        <v>1516</v>
      </c>
      <c r="S29">
        <v>-282</v>
      </c>
      <c r="T29">
        <v>0</v>
      </c>
      <c r="U29" t="s">
        <v>37</v>
      </c>
      <c r="V29">
        <v>0</v>
      </c>
      <c r="W29">
        <v>1</v>
      </c>
      <c r="X29">
        <v>0</v>
      </c>
      <c r="Y29">
        <v>1</v>
      </c>
      <c r="Z29">
        <v>0</v>
      </c>
      <c r="AA29">
        <v>0</v>
      </c>
      <c r="AB29">
        <v>0</v>
      </c>
      <c r="AC29" t="s">
        <v>65</v>
      </c>
      <c r="AD29">
        <v>4</v>
      </c>
    </row>
    <row r="30" spans="1:30">
      <c r="A30" t="s">
        <v>97</v>
      </c>
      <c r="B30" t="s">
        <v>67</v>
      </c>
      <c r="C30">
        <v>48.864716000000001</v>
      </c>
      <c r="D30">
        <v>2.3490139999999999</v>
      </c>
      <c r="E30" t="s">
        <v>51</v>
      </c>
      <c r="F30" t="s">
        <v>33</v>
      </c>
      <c r="G30" t="s">
        <v>64</v>
      </c>
      <c r="H30" s="1">
        <v>45378</v>
      </c>
      <c r="I30" t="s">
        <v>70</v>
      </c>
      <c r="J30" t="s">
        <v>36</v>
      </c>
      <c r="K30">
        <v>6</v>
      </c>
      <c r="N30">
        <v>748</v>
      </c>
      <c r="O30">
        <v>50</v>
      </c>
      <c r="P30" s="1">
        <v>45534</v>
      </c>
      <c r="Q30" s="1">
        <v>45489</v>
      </c>
      <c r="R30">
        <v>374</v>
      </c>
      <c r="S30">
        <v>-45</v>
      </c>
      <c r="T30">
        <v>0</v>
      </c>
      <c r="U30" t="s">
        <v>37</v>
      </c>
      <c r="V30">
        <v>0</v>
      </c>
      <c r="W30">
        <v>1</v>
      </c>
      <c r="X30">
        <v>0</v>
      </c>
      <c r="Y30">
        <v>1</v>
      </c>
      <c r="Z30">
        <v>0</v>
      </c>
      <c r="AA30">
        <v>0</v>
      </c>
      <c r="AB30">
        <v>0</v>
      </c>
      <c r="AC30" t="s">
        <v>52</v>
      </c>
      <c r="AD30">
        <v>3</v>
      </c>
    </row>
    <row r="31" spans="1:30">
      <c r="A31" t="s">
        <v>98</v>
      </c>
      <c r="B31" t="s">
        <v>45</v>
      </c>
      <c r="C31">
        <v>41.902782000000002</v>
      </c>
      <c r="D31">
        <v>12.496366</v>
      </c>
      <c r="E31" t="s">
        <v>78</v>
      </c>
      <c r="F31" t="s">
        <v>33</v>
      </c>
      <c r="G31" t="s">
        <v>47</v>
      </c>
      <c r="H31" s="1">
        <v>45296</v>
      </c>
      <c r="I31" t="s">
        <v>35</v>
      </c>
      <c r="J31" t="s">
        <v>36</v>
      </c>
      <c r="K31">
        <v>6</v>
      </c>
      <c r="N31">
        <v>726</v>
      </c>
      <c r="O31">
        <v>10</v>
      </c>
      <c r="P31" s="1">
        <v>45456</v>
      </c>
      <c r="Q31" s="1">
        <v>45371</v>
      </c>
      <c r="R31">
        <v>72.599999999999994</v>
      </c>
      <c r="S31">
        <v>-85</v>
      </c>
      <c r="T31">
        <v>0</v>
      </c>
      <c r="U31" t="s">
        <v>37</v>
      </c>
      <c r="V31">
        <v>0</v>
      </c>
      <c r="W31">
        <v>1</v>
      </c>
      <c r="X31">
        <v>0</v>
      </c>
      <c r="Y31">
        <v>1</v>
      </c>
      <c r="Z31">
        <v>0</v>
      </c>
      <c r="AA31">
        <v>0</v>
      </c>
      <c r="AB31">
        <v>0</v>
      </c>
      <c r="AC31" t="s">
        <v>48</v>
      </c>
      <c r="AD31">
        <v>1</v>
      </c>
    </row>
    <row r="32" spans="1:30">
      <c r="A32" t="s">
        <v>99</v>
      </c>
      <c r="B32" t="s">
        <v>63</v>
      </c>
      <c r="C32">
        <v>46.204391000000001</v>
      </c>
      <c r="D32">
        <v>6.1431579999999997</v>
      </c>
      <c r="E32" t="s">
        <v>100</v>
      </c>
      <c r="F32" t="s">
        <v>33</v>
      </c>
      <c r="G32" t="s">
        <v>56</v>
      </c>
      <c r="H32" s="1">
        <v>45334</v>
      </c>
      <c r="I32" t="s">
        <v>35</v>
      </c>
      <c r="J32" t="s">
        <v>36</v>
      </c>
      <c r="K32">
        <v>6</v>
      </c>
      <c r="N32">
        <v>634</v>
      </c>
      <c r="O32">
        <v>60</v>
      </c>
      <c r="P32" s="1">
        <v>45381</v>
      </c>
      <c r="Q32" s="1">
        <v>45349</v>
      </c>
      <c r="R32">
        <v>380.4</v>
      </c>
      <c r="S32">
        <v>-32</v>
      </c>
      <c r="T32">
        <v>0</v>
      </c>
      <c r="U32" t="s">
        <v>37</v>
      </c>
      <c r="V32">
        <v>0</v>
      </c>
      <c r="W32">
        <v>1</v>
      </c>
      <c r="X32">
        <v>0</v>
      </c>
      <c r="Y32">
        <v>1</v>
      </c>
      <c r="Z32">
        <v>0</v>
      </c>
      <c r="AA32">
        <v>0</v>
      </c>
      <c r="AB32">
        <v>0</v>
      </c>
      <c r="AC32" t="s">
        <v>52</v>
      </c>
      <c r="AD32">
        <v>3</v>
      </c>
    </row>
    <row r="33" spans="1:30">
      <c r="A33" t="s">
        <v>101</v>
      </c>
      <c r="B33" t="s">
        <v>45</v>
      </c>
      <c r="C33">
        <v>41.902782000000002</v>
      </c>
      <c r="D33">
        <v>12.496366</v>
      </c>
      <c r="E33" t="s">
        <v>55</v>
      </c>
      <c r="F33" t="s">
        <v>33</v>
      </c>
      <c r="G33" t="s">
        <v>56</v>
      </c>
      <c r="H33" s="1">
        <v>45341</v>
      </c>
      <c r="I33" t="s">
        <v>57</v>
      </c>
      <c r="J33" t="s">
        <v>36</v>
      </c>
      <c r="K33">
        <v>6</v>
      </c>
      <c r="N33">
        <v>586</v>
      </c>
      <c r="O33">
        <v>60</v>
      </c>
      <c r="P33" s="1">
        <v>45597</v>
      </c>
      <c r="Q33" s="1">
        <v>45456</v>
      </c>
      <c r="R33">
        <v>351.6</v>
      </c>
      <c r="S33">
        <v>-141</v>
      </c>
      <c r="T33">
        <v>0</v>
      </c>
      <c r="U33" t="s">
        <v>37</v>
      </c>
      <c r="V33">
        <v>0</v>
      </c>
      <c r="W33">
        <v>1</v>
      </c>
      <c r="X33">
        <v>0</v>
      </c>
      <c r="Y33">
        <v>1</v>
      </c>
      <c r="Z33">
        <v>0</v>
      </c>
      <c r="AA33">
        <v>0</v>
      </c>
      <c r="AB33">
        <v>0</v>
      </c>
      <c r="AC33" t="s">
        <v>52</v>
      </c>
      <c r="AD33">
        <v>3</v>
      </c>
    </row>
    <row r="34" spans="1:30">
      <c r="A34" t="s">
        <v>102</v>
      </c>
      <c r="B34" t="s">
        <v>45</v>
      </c>
      <c r="C34">
        <v>41.902782000000002</v>
      </c>
      <c r="D34">
        <v>12.496366</v>
      </c>
      <c r="E34" t="s">
        <v>103</v>
      </c>
      <c r="F34" t="s">
        <v>33</v>
      </c>
      <c r="G34" t="s">
        <v>85</v>
      </c>
      <c r="H34" s="1">
        <v>45425</v>
      </c>
      <c r="I34" t="s">
        <v>70</v>
      </c>
      <c r="J34" t="s">
        <v>36</v>
      </c>
      <c r="K34">
        <v>6</v>
      </c>
      <c r="N34">
        <v>1936</v>
      </c>
      <c r="O34">
        <v>20</v>
      </c>
      <c r="P34" s="1">
        <v>45643</v>
      </c>
      <c r="Q34" s="1">
        <v>45526</v>
      </c>
      <c r="R34">
        <v>387.2</v>
      </c>
      <c r="S34">
        <v>-117</v>
      </c>
      <c r="T34">
        <v>0</v>
      </c>
      <c r="U34" t="s">
        <v>37</v>
      </c>
      <c r="V34">
        <v>0</v>
      </c>
      <c r="W34">
        <v>1</v>
      </c>
      <c r="X34">
        <v>0</v>
      </c>
      <c r="Y34">
        <v>1</v>
      </c>
      <c r="Z34">
        <v>0</v>
      </c>
      <c r="AA34">
        <v>0</v>
      </c>
      <c r="AB34">
        <v>0</v>
      </c>
      <c r="AC34" t="s">
        <v>48</v>
      </c>
      <c r="AD34">
        <v>1</v>
      </c>
    </row>
    <row r="35" spans="1:30">
      <c r="A35" t="s">
        <v>104</v>
      </c>
      <c r="B35" t="s">
        <v>50</v>
      </c>
      <c r="C35">
        <v>52.520007999999997</v>
      </c>
      <c r="D35">
        <v>13.404954</v>
      </c>
      <c r="E35" t="s">
        <v>51</v>
      </c>
      <c r="F35" t="s">
        <v>33</v>
      </c>
      <c r="G35" t="s">
        <v>47</v>
      </c>
      <c r="H35" s="1">
        <v>45372</v>
      </c>
      <c r="I35" t="s">
        <v>57</v>
      </c>
      <c r="J35" t="s">
        <v>36</v>
      </c>
      <c r="K35">
        <v>6</v>
      </c>
      <c r="N35">
        <v>1620</v>
      </c>
      <c r="O35">
        <v>40</v>
      </c>
      <c r="P35" s="1">
        <v>45528</v>
      </c>
      <c r="Q35" s="1">
        <v>45425</v>
      </c>
      <c r="R35">
        <v>648</v>
      </c>
      <c r="S35">
        <v>-103</v>
      </c>
      <c r="T35">
        <v>0</v>
      </c>
      <c r="U35" t="s">
        <v>37</v>
      </c>
      <c r="V35">
        <v>0</v>
      </c>
      <c r="W35">
        <v>1</v>
      </c>
      <c r="X35">
        <v>0</v>
      </c>
      <c r="Y35">
        <v>1</v>
      </c>
      <c r="Z35">
        <v>0</v>
      </c>
      <c r="AA35">
        <v>0</v>
      </c>
      <c r="AB35">
        <v>0</v>
      </c>
      <c r="AC35" t="s">
        <v>43</v>
      </c>
      <c r="AD35">
        <v>2</v>
      </c>
    </row>
    <row r="36" spans="1:30">
      <c r="A36" t="s">
        <v>105</v>
      </c>
      <c r="B36" t="s">
        <v>59</v>
      </c>
      <c r="C36">
        <v>51.260196999999998</v>
      </c>
      <c r="D36">
        <v>4.4027710000000004</v>
      </c>
      <c r="E36" t="s">
        <v>55</v>
      </c>
      <c r="F36" t="s">
        <v>33</v>
      </c>
      <c r="G36" t="s">
        <v>76</v>
      </c>
      <c r="H36" s="1">
        <v>45326</v>
      </c>
      <c r="I36" t="s">
        <v>35</v>
      </c>
      <c r="J36" t="s">
        <v>36</v>
      </c>
      <c r="K36">
        <v>6</v>
      </c>
      <c r="N36">
        <v>287</v>
      </c>
      <c r="O36">
        <v>10</v>
      </c>
      <c r="P36" s="1">
        <v>45631</v>
      </c>
      <c r="Q36" s="1">
        <v>45336</v>
      </c>
      <c r="R36">
        <v>28.7</v>
      </c>
      <c r="S36">
        <v>-295</v>
      </c>
      <c r="T36">
        <v>0</v>
      </c>
      <c r="U36" t="s">
        <v>37</v>
      </c>
      <c r="V36">
        <v>0</v>
      </c>
      <c r="W36">
        <v>1</v>
      </c>
      <c r="X36">
        <v>0</v>
      </c>
      <c r="Y36">
        <v>1</v>
      </c>
      <c r="Z36">
        <v>0</v>
      </c>
      <c r="AA36">
        <v>0</v>
      </c>
      <c r="AB36">
        <v>0</v>
      </c>
      <c r="AC36" t="s">
        <v>48</v>
      </c>
      <c r="AD36">
        <v>1</v>
      </c>
    </row>
    <row r="37" spans="1:30">
      <c r="A37" t="s">
        <v>106</v>
      </c>
      <c r="B37" t="s">
        <v>75</v>
      </c>
      <c r="C37">
        <v>48.210033000000003</v>
      </c>
      <c r="D37">
        <v>16.363448999999999</v>
      </c>
      <c r="E37" t="s">
        <v>32</v>
      </c>
      <c r="F37" t="s">
        <v>33</v>
      </c>
      <c r="G37" t="s">
        <v>64</v>
      </c>
      <c r="H37" s="1">
        <v>45427</v>
      </c>
      <c r="I37" t="s">
        <v>57</v>
      </c>
      <c r="J37" t="s">
        <v>36</v>
      </c>
      <c r="K37">
        <v>6</v>
      </c>
      <c r="N37">
        <v>1828</v>
      </c>
      <c r="O37">
        <v>50</v>
      </c>
      <c r="P37" s="1">
        <v>45572</v>
      </c>
      <c r="Q37" s="1">
        <v>45533</v>
      </c>
      <c r="R37">
        <v>914</v>
      </c>
      <c r="S37">
        <v>-39</v>
      </c>
      <c r="T37">
        <v>0</v>
      </c>
      <c r="U37" t="s">
        <v>37</v>
      </c>
      <c r="V37">
        <v>0</v>
      </c>
      <c r="W37">
        <v>1</v>
      </c>
      <c r="X37">
        <v>0</v>
      </c>
      <c r="Y37">
        <v>1</v>
      </c>
      <c r="Z37">
        <v>0</v>
      </c>
      <c r="AA37">
        <v>0</v>
      </c>
      <c r="AB37">
        <v>0</v>
      </c>
      <c r="AC37" t="s">
        <v>52</v>
      </c>
      <c r="AD37">
        <v>3</v>
      </c>
    </row>
    <row r="38" spans="1:30">
      <c r="A38" t="s">
        <v>107</v>
      </c>
      <c r="B38" t="s">
        <v>45</v>
      </c>
      <c r="C38">
        <v>41.902782000000002</v>
      </c>
      <c r="D38">
        <v>12.496366</v>
      </c>
      <c r="E38" t="s">
        <v>84</v>
      </c>
      <c r="F38" t="s">
        <v>33</v>
      </c>
      <c r="G38" t="s">
        <v>56</v>
      </c>
      <c r="H38" s="1">
        <v>45337</v>
      </c>
      <c r="I38" t="s">
        <v>35</v>
      </c>
      <c r="J38" t="s">
        <v>36</v>
      </c>
      <c r="K38">
        <v>6</v>
      </c>
      <c r="N38">
        <v>453</v>
      </c>
      <c r="O38">
        <v>40</v>
      </c>
      <c r="P38" s="1">
        <v>45629</v>
      </c>
      <c r="Q38" s="1">
        <v>45408</v>
      </c>
      <c r="R38">
        <v>181.2</v>
      </c>
      <c r="S38">
        <v>-221</v>
      </c>
      <c r="T38">
        <v>0</v>
      </c>
      <c r="U38" t="s">
        <v>37</v>
      </c>
      <c r="V38">
        <v>0</v>
      </c>
      <c r="W38">
        <v>1</v>
      </c>
      <c r="X38">
        <v>0</v>
      </c>
      <c r="Y38">
        <v>1</v>
      </c>
      <c r="Z38">
        <v>0</v>
      </c>
      <c r="AA38">
        <v>0</v>
      </c>
      <c r="AB38">
        <v>0</v>
      </c>
      <c r="AC38" t="s">
        <v>43</v>
      </c>
      <c r="AD38">
        <v>2</v>
      </c>
    </row>
    <row r="39" spans="1:30">
      <c r="A39" t="s">
        <v>108</v>
      </c>
      <c r="B39" t="s">
        <v>67</v>
      </c>
      <c r="C39">
        <v>48.864716000000001</v>
      </c>
      <c r="D39">
        <v>2.3490139999999999</v>
      </c>
      <c r="E39" t="s">
        <v>46</v>
      </c>
      <c r="F39" t="s">
        <v>33</v>
      </c>
      <c r="G39" t="s">
        <v>56</v>
      </c>
      <c r="H39" s="1">
        <v>45381</v>
      </c>
      <c r="I39" t="s">
        <v>70</v>
      </c>
      <c r="J39" t="s">
        <v>36</v>
      </c>
      <c r="K39">
        <v>6</v>
      </c>
      <c r="N39">
        <v>835</v>
      </c>
      <c r="O39">
        <v>70</v>
      </c>
      <c r="P39" s="1">
        <v>45518</v>
      </c>
      <c r="Q39" s="1">
        <v>45435</v>
      </c>
      <c r="R39">
        <v>584.5</v>
      </c>
      <c r="S39">
        <v>-83</v>
      </c>
      <c r="T39">
        <v>0</v>
      </c>
      <c r="U39" t="s">
        <v>37</v>
      </c>
      <c r="V39">
        <v>0</v>
      </c>
      <c r="W39">
        <v>1</v>
      </c>
      <c r="X39">
        <v>0</v>
      </c>
      <c r="Y39">
        <v>1</v>
      </c>
      <c r="Z39">
        <v>0</v>
      </c>
      <c r="AA39">
        <v>0</v>
      </c>
      <c r="AB39">
        <v>0</v>
      </c>
      <c r="AC39" t="s">
        <v>65</v>
      </c>
      <c r="AD39">
        <v>4</v>
      </c>
    </row>
    <row r="40" spans="1:30">
      <c r="A40" t="s">
        <v>109</v>
      </c>
      <c r="B40" t="s">
        <v>63</v>
      </c>
      <c r="C40">
        <v>46.204391000000001</v>
      </c>
      <c r="D40">
        <v>6.1431579999999997</v>
      </c>
      <c r="E40" t="s">
        <v>55</v>
      </c>
      <c r="F40" t="s">
        <v>33</v>
      </c>
      <c r="G40" t="s">
        <v>64</v>
      </c>
      <c r="H40" s="1">
        <v>45349</v>
      </c>
      <c r="I40" t="s">
        <v>35</v>
      </c>
      <c r="J40" t="s">
        <v>36</v>
      </c>
      <c r="K40">
        <v>6</v>
      </c>
      <c r="N40">
        <v>1924</v>
      </c>
      <c r="O40">
        <v>30</v>
      </c>
      <c r="P40" s="1">
        <v>45370</v>
      </c>
      <c r="Q40" s="1">
        <v>45461</v>
      </c>
      <c r="R40">
        <v>577.20000000000005</v>
      </c>
      <c r="S40">
        <v>91</v>
      </c>
      <c r="T40">
        <v>0</v>
      </c>
      <c r="U40" t="s">
        <v>61</v>
      </c>
      <c r="V40">
        <v>0</v>
      </c>
      <c r="W40">
        <v>1</v>
      </c>
      <c r="X40">
        <v>0</v>
      </c>
      <c r="Y40">
        <v>1</v>
      </c>
      <c r="Z40">
        <v>0</v>
      </c>
      <c r="AA40">
        <v>0</v>
      </c>
      <c r="AB40">
        <v>0</v>
      </c>
      <c r="AC40" t="s">
        <v>43</v>
      </c>
      <c r="AD40">
        <v>2</v>
      </c>
    </row>
    <row r="41" spans="1:30">
      <c r="A41" t="s">
        <v>110</v>
      </c>
      <c r="B41" t="s">
        <v>45</v>
      </c>
      <c r="C41">
        <v>41.902782000000002</v>
      </c>
      <c r="D41">
        <v>12.496366</v>
      </c>
      <c r="E41" t="s">
        <v>32</v>
      </c>
      <c r="F41" t="s">
        <v>33</v>
      </c>
      <c r="G41" t="s">
        <v>42</v>
      </c>
      <c r="H41" s="1">
        <v>45308</v>
      </c>
      <c r="I41" t="s">
        <v>35</v>
      </c>
      <c r="J41" t="s">
        <v>36</v>
      </c>
      <c r="K41">
        <v>6</v>
      </c>
      <c r="N41">
        <v>1020</v>
      </c>
      <c r="O41">
        <v>20</v>
      </c>
      <c r="P41" s="1">
        <v>45443</v>
      </c>
      <c r="Q41" s="1">
        <v>45377</v>
      </c>
      <c r="R41">
        <v>204</v>
      </c>
      <c r="S41">
        <v>-66</v>
      </c>
      <c r="T41">
        <v>0</v>
      </c>
      <c r="U41" t="s">
        <v>37</v>
      </c>
      <c r="V41">
        <v>0</v>
      </c>
      <c r="W41">
        <v>1</v>
      </c>
      <c r="X41">
        <v>0</v>
      </c>
      <c r="Y41">
        <v>1</v>
      </c>
      <c r="Z41">
        <v>0</v>
      </c>
      <c r="AA41">
        <v>0</v>
      </c>
      <c r="AB41">
        <v>0</v>
      </c>
      <c r="AC41" t="s">
        <v>48</v>
      </c>
      <c r="AD41">
        <v>1</v>
      </c>
    </row>
    <row r="42" spans="1:30">
      <c r="A42" t="s">
        <v>111</v>
      </c>
      <c r="B42" t="s">
        <v>75</v>
      </c>
      <c r="C42">
        <v>48.210033000000003</v>
      </c>
      <c r="D42">
        <v>16.363448999999999</v>
      </c>
      <c r="E42" t="s">
        <v>41</v>
      </c>
      <c r="F42" t="s">
        <v>33</v>
      </c>
      <c r="G42" t="s">
        <v>87</v>
      </c>
      <c r="H42" s="1">
        <v>45412</v>
      </c>
      <c r="I42" t="s">
        <v>35</v>
      </c>
      <c r="J42" t="s">
        <v>36</v>
      </c>
      <c r="K42">
        <v>6</v>
      </c>
      <c r="N42">
        <v>543</v>
      </c>
      <c r="O42">
        <v>30</v>
      </c>
      <c r="P42" s="1">
        <v>45464</v>
      </c>
      <c r="Q42" s="1">
        <v>45485</v>
      </c>
      <c r="R42">
        <v>162.9</v>
      </c>
      <c r="S42">
        <v>21</v>
      </c>
      <c r="T42">
        <v>0</v>
      </c>
      <c r="U42" t="s">
        <v>61</v>
      </c>
      <c r="V42">
        <v>0</v>
      </c>
      <c r="W42">
        <v>1</v>
      </c>
      <c r="X42">
        <v>0</v>
      </c>
      <c r="Y42">
        <v>1</v>
      </c>
      <c r="Z42">
        <v>0</v>
      </c>
      <c r="AA42">
        <v>0</v>
      </c>
      <c r="AB42">
        <v>0</v>
      </c>
      <c r="AC42" t="s">
        <v>43</v>
      </c>
      <c r="AD42">
        <v>2</v>
      </c>
    </row>
    <row r="43" spans="1:30">
      <c r="A43" t="s">
        <v>112</v>
      </c>
      <c r="B43" t="s">
        <v>63</v>
      </c>
      <c r="C43">
        <v>46.204391000000001</v>
      </c>
      <c r="D43">
        <v>6.1431579999999997</v>
      </c>
      <c r="E43" t="s">
        <v>100</v>
      </c>
      <c r="F43" t="s">
        <v>33</v>
      </c>
      <c r="G43" t="s">
        <v>56</v>
      </c>
      <c r="H43" s="1">
        <v>45379</v>
      </c>
      <c r="I43" t="s">
        <v>35</v>
      </c>
      <c r="J43" t="s">
        <v>36</v>
      </c>
      <c r="K43">
        <v>6</v>
      </c>
      <c r="N43">
        <v>1984</v>
      </c>
      <c r="O43">
        <v>20</v>
      </c>
      <c r="P43" s="1">
        <v>45657</v>
      </c>
      <c r="Q43" s="1">
        <v>45441</v>
      </c>
      <c r="R43">
        <v>396.8</v>
      </c>
      <c r="S43">
        <v>-216</v>
      </c>
      <c r="T43">
        <v>0</v>
      </c>
      <c r="U43" t="s">
        <v>37</v>
      </c>
      <c r="V43">
        <v>0</v>
      </c>
      <c r="W43">
        <v>1</v>
      </c>
      <c r="X43">
        <v>0</v>
      </c>
      <c r="Y43">
        <v>1</v>
      </c>
      <c r="Z43">
        <v>0</v>
      </c>
      <c r="AA43">
        <v>0</v>
      </c>
      <c r="AB43">
        <v>0</v>
      </c>
      <c r="AC43" t="s">
        <v>48</v>
      </c>
      <c r="AD43">
        <v>1</v>
      </c>
    </row>
    <row r="44" spans="1:30">
      <c r="A44" t="s">
        <v>113</v>
      </c>
      <c r="B44" t="s">
        <v>80</v>
      </c>
      <c r="C44">
        <v>38.736946000000003</v>
      </c>
      <c r="D44">
        <v>-9.1426850000000002</v>
      </c>
      <c r="E44" t="s">
        <v>32</v>
      </c>
      <c r="F44" t="s">
        <v>33</v>
      </c>
      <c r="G44" t="s">
        <v>42</v>
      </c>
      <c r="H44" s="1">
        <v>45310</v>
      </c>
      <c r="I44" t="s">
        <v>35</v>
      </c>
      <c r="J44" t="s">
        <v>36</v>
      </c>
      <c r="K44">
        <v>6</v>
      </c>
      <c r="N44">
        <v>349</v>
      </c>
      <c r="O44">
        <v>50</v>
      </c>
      <c r="P44" s="1">
        <v>45404</v>
      </c>
      <c r="Q44" s="1">
        <v>45329</v>
      </c>
      <c r="R44">
        <v>174.5</v>
      </c>
      <c r="S44">
        <v>-75</v>
      </c>
      <c r="T44">
        <v>0</v>
      </c>
      <c r="U44" t="s">
        <v>37</v>
      </c>
      <c r="V44">
        <v>0</v>
      </c>
      <c r="W44">
        <v>1</v>
      </c>
      <c r="X44">
        <v>0</v>
      </c>
      <c r="Y44">
        <v>1</v>
      </c>
      <c r="Z44">
        <v>0</v>
      </c>
      <c r="AA44">
        <v>0</v>
      </c>
      <c r="AB44">
        <v>0</v>
      </c>
      <c r="AC44" t="s">
        <v>52</v>
      </c>
      <c r="AD44">
        <v>3</v>
      </c>
    </row>
    <row r="45" spans="1:30">
      <c r="A45" t="s">
        <v>114</v>
      </c>
      <c r="B45" t="s">
        <v>63</v>
      </c>
      <c r="C45">
        <v>46.204391000000001</v>
      </c>
      <c r="D45">
        <v>6.1431579999999997</v>
      </c>
      <c r="E45" t="s">
        <v>103</v>
      </c>
      <c r="F45" t="s">
        <v>33</v>
      </c>
      <c r="G45" t="s">
        <v>47</v>
      </c>
      <c r="H45" s="1">
        <v>45298</v>
      </c>
      <c r="I45" t="s">
        <v>35</v>
      </c>
      <c r="J45" t="s">
        <v>36</v>
      </c>
      <c r="K45">
        <v>6</v>
      </c>
      <c r="N45">
        <v>1790</v>
      </c>
      <c r="O45">
        <v>90</v>
      </c>
      <c r="P45" s="1">
        <v>45640</v>
      </c>
      <c r="Q45" s="1">
        <v>45335</v>
      </c>
      <c r="R45">
        <v>1611</v>
      </c>
      <c r="S45">
        <v>-305</v>
      </c>
      <c r="T45">
        <v>0</v>
      </c>
      <c r="U45" t="s">
        <v>37</v>
      </c>
      <c r="V45">
        <v>0</v>
      </c>
      <c r="W45">
        <v>1</v>
      </c>
      <c r="X45">
        <v>0</v>
      </c>
      <c r="Y45">
        <v>1</v>
      </c>
      <c r="Z45">
        <v>0</v>
      </c>
      <c r="AA45">
        <v>0</v>
      </c>
      <c r="AB45">
        <v>0</v>
      </c>
      <c r="AC45" t="s">
        <v>38</v>
      </c>
      <c r="AD45">
        <v>5</v>
      </c>
    </row>
    <row r="46" spans="1:30">
      <c r="A46" t="s">
        <v>115</v>
      </c>
      <c r="B46" t="s">
        <v>50</v>
      </c>
      <c r="C46">
        <v>52.520007999999997</v>
      </c>
      <c r="D46">
        <v>13.404954</v>
      </c>
      <c r="E46" t="s">
        <v>55</v>
      </c>
      <c r="F46" t="s">
        <v>33</v>
      </c>
      <c r="G46" t="s">
        <v>47</v>
      </c>
      <c r="H46" s="1">
        <v>45335</v>
      </c>
      <c r="I46" t="s">
        <v>35</v>
      </c>
      <c r="J46" t="s">
        <v>36</v>
      </c>
      <c r="K46">
        <v>6</v>
      </c>
      <c r="N46">
        <v>1606</v>
      </c>
      <c r="O46">
        <v>40</v>
      </c>
      <c r="P46" s="1">
        <v>45597</v>
      </c>
      <c r="Q46" s="1">
        <v>45421</v>
      </c>
      <c r="R46">
        <v>642.4</v>
      </c>
      <c r="S46">
        <v>-176</v>
      </c>
      <c r="T46">
        <v>0</v>
      </c>
      <c r="U46" t="s">
        <v>37</v>
      </c>
      <c r="V46">
        <v>0</v>
      </c>
      <c r="W46">
        <v>1</v>
      </c>
      <c r="X46">
        <v>0</v>
      </c>
      <c r="Y46">
        <v>1</v>
      </c>
      <c r="Z46">
        <v>0</v>
      </c>
      <c r="AA46">
        <v>0</v>
      </c>
      <c r="AB46">
        <v>0</v>
      </c>
      <c r="AC46" t="s">
        <v>43</v>
      </c>
      <c r="AD46">
        <v>2</v>
      </c>
    </row>
    <row r="47" spans="1:30">
      <c r="A47" t="s">
        <v>116</v>
      </c>
      <c r="B47" t="s">
        <v>63</v>
      </c>
      <c r="C47">
        <v>46.204391000000001</v>
      </c>
      <c r="D47">
        <v>6.1431579999999997</v>
      </c>
      <c r="E47" t="s">
        <v>68</v>
      </c>
      <c r="F47" t="s">
        <v>33</v>
      </c>
      <c r="G47" t="s">
        <v>56</v>
      </c>
      <c r="H47" s="1">
        <v>45390</v>
      </c>
      <c r="I47" t="s">
        <v>35</v>
      </c>
      <c r="J47" t="s">
        <v>36</v>
      </c>
      <c r="K47">
        <v>6</v>
      </c>
      <c r="N47">
        <v>716</v>
      </c>
      <c r="O47">
        <v>40</v>
      </c>
      <c r="P47" s="1">
        <v>45727</v>
      </c>
      <c r="Q47" s="1">
        <v>45486</v>
      </c>
      <c r="R47">
        <v>286.39999999999998</v>
      </c>
      <c r="S47">
        <v>-241</v>
      </c>
      <c r="T47">
        <v>0</v>
      </c>
      <c r="U47" t="s">
        <v>37</v>
      </c>
      <c r="V47">
        <v>0</v>
      </c>
      <c r="W47">
        <v>1</v>
      </c>
      <c r="X47">
        <v>0</v>
      </c>
      <c r="Y47">
        <v>1</v>
      </c>
      <c r="Z47">
        <v>0</v>
      </c>
      <c r="AA47">
        <v>0</v>
      </c>
      <c r="AB47">
        <v>0</v>
      </c>
      <c r="AC47" t="s">
        <v>43</v>
      </c>
      <c r="AD47">
        <v>2</v>
      </c>
    </row>
    <row r="48" spans="1:30">
      <c r="A48" t="s">
        <v>117</v>
      </c>
      <c r="B48" t="s">
        <v>50</v>
      </c>
      <c r="C48">
        <v>52.520007999999997</v>
      </c>
      <c r="D48">
        <v>13.404954</v>
      </c>
      <c r="E48" t="s">
        <v>55</v>
      </c>
      <c r="F48" t="s">
        <v>33</v>
      </c>
      <c r="G48" t="s">
        <v>87</v>
      </c>
      <c r="H48" s="1">
        <v>45316</v>
      </c>
      <c r="I48" t="s">
        <v>35</v>
      </c>
      <c r="J48" t="s">
        <v>36</v>
      </c>
      <c r="K48">
        <v>6</v>
      </c>
      <c r="N48">
        <v>1883</v>
      </c>
      <c r="O48">
        <v>20</v>
      </c>
      <c r="P48" s="1">
        <v>45578</v>
      </c>
      <c r="Q48" s="1">
        <v>45399</v>
      </c>
      <c r="R48">
        <v>376.6</v>
      </c>
      <c r="S48">
        <v>-179</v>
      </c>
      <c r="T48">
        <v>0</v>
      </c>
      <c r="U48" t="s">
        <v>37</v>
      </c>
      <c r="V48">
        <v>0</v>
      </c>
      <c r="W48">
        <v>1</v>
      </c>
      <c r="X48">
        <v>0</v>
      </c>
      <c r="Y48">
        <v>1</v>
      </c>
      <c r="Z48">
        <v>0</v>
      </c>
      <c r="AA48">
        <v>0</v>
      </c>
      <c r="AB48">
        <v>0</v>
      </c>
      <c r="AC48" t="s">
        <v>48</v>
      </c>
      <c r="AD48">
        <v>1</v>
      </c>
    </row>
    <row r="49" spans="1:30">
      <c r="A49" t="s">
        <v>118</v>
      </c>
      <c r="B49" t="s">
        <v>45</v>
      </c>
      <c r="C49">
        <v>41.902782000000002</v>
      </c>
      <c r="D49">
        <v>12.496366</v>
      </c>
      <c r="E49" t="s">
        <v>32</v>
      </c>
      <c r="F49" t="s">
        <v>33</v>
      </c>
      <c r="G49" t="s">
        <v>56</v>
      </c>
      <c r="H49" s="1">
        <v>45297</v>
      </c>
      <c r="I49" t="s">
        <v>70</v>
      </c>
      <c r="J49" t="s">
        <v>36</v>
      </c>
      <c r="K49">
        <v>6</v>
      </c>
      <c r="N49">
        <v>233</v>
      </c>
      <c r="O49">
        <v>10</v>
      </c>
      <c r="P49" s="1">
        <v>45608</v>
      </c>
      <c r="Q49" s="1">
        <v>45332</v>
      </c>
      <c r="R49">
        <v>23.3</v>
      </c>
      <c r="S49">
        <v>-276</v>
      </c>
      <c r="T49">
        <v>0</v>
      </c>
      <c r="U49" t="s">
        <v>37</v>
      </c>
      <c r="V49">
        <v>0</v>
      </c>
      <c r="W49">
        <v>1</v>
      </c>
      <c r="X49">
        <v>0</v>
      </c>
      <c r="Y49">
        <v>1</v>
      </c>
      <c r="Z49">
        <v>0</v>
      </c>
      <c r="AA49">
        <v>0</v>
      </c>
      <c r="AB49">
        <v>0</v>
      </c>
      <c r="AC49" t="s">
        <v>48</v>
      </c>
      <c r="AD49">
        <v>1</v>
      </c>
    </row>
    <row r="50" spans="1:30">
      <c r="A50" t="s">
        <v>119</v>
      </c>
      <c r="B50" t="s">
        <v>45</v>
      </c>
      <c r="C50">
        <v>41.902782000000002</v>
      </c>
      <c r="D50">
        <v>12.496366</v>
      </c>
      <c r="E50" t="s">
        <v>120</v>
      </c>
      <c r="F50" t="s">
        <v>33</v>
      </c>
      <c r="G50" t="s">
        <v>56</v>
      </c>
      <c r="H50" s="1">
        <v>45418</v>
      </c>
      <c r="I50" t="s">
        <v>35</v>
      </c>
      <c r="J50" t="s">
        <v>36</v>
      </c>
      <c r="K50">
        <v>6</v>
      </c>
      <c r="N50">
        <v>854</v>
      </c>
      <c r="O50">
        <v>60</v>
      </c>
      <c r="P50" s="1">
        <v>45654</v>
      </c>
      <c r="Q50" s="1">
        <v>45514</v>
      </c>
      <c r="R50">
        <v>512.4</v>
      </c>
      <c r="S50">
        <v>-140</v>
      </c>
      <c r="T50">
        <v>0</v>
      </c>
      <c r="U50" t="s">
        <v>37</v>
      </c>
      <c r="V50">
        <v>0</v>
      </c>
      <c r="W50">
        <v>1</v>
      </c>
      <c r="X50">
        <v>0</v>
      </c>
      <c r="Y50">
        <v>1</v>
      </c>
      <c r="Z50">
        <v>0</v>
      </c>
      <c r="AA50">
        <v>0</v>
      </c>
      <c r="AB50">
        <v>0</v>
      </c>
      <c r="AC50" t="s">
        <v>52</v>
      </c>
      <c r="AD50">
        <v>3</v>
      </c>
    </row>
    <row r="51" spans="1:30">
      <c r="A51" t="s">
        <v>121</v>
      </c>
      <c r="B51" t="s">
        <v>45</v>
      </c>
      <c r="C51">
        <v>41.902782000000002</v>
      </c>
      <c r="D51">
        <v>12.496366</v>
      </c>
      <c r="E51" t="s">
        <v>46</v>
      </c>
      <c r="F51" t="s">
        <v>33</v>
      </c>
      <c r="G51" t="s">
        <v>64</v>
      </c>
      <c r="H51" s="1">
        <v>45433</v>
      </c>
      <c r="I51" t="s">
        <v>70</v>
      </c>
      <c r="J51" t="s">
        <v>36</v>
      </c>
      <c r="K51">
        <v>6</v>
      </c>
      <c r="N51">
        <v>1249</v>
      </c>
      <c r="O51">
        <v>80</v>
      </c>
      <c r="P51" s="1">
        <v>45733</v>
      </c>
      <c r="Q51" s="1">
        <v>45472</v>
      </c>
      <c r="R51">
        <v>999.2</v>
      </c>
      <c r="S51">
        <v>-261</v>
      </c>
      <c r="T51">
        <v>0</v>
      </c>
      <c r="U51" t="s">
        <v>37</v>
      </c>
      <c r="V51">
        <v>0</v>
      </c>
      <c r="W51">
        <v>1</v>
      </c>
      <c r="X51">
        <v>0</v>
      </c>
      <c r="Y51">
        <v>1</v>
      </c>
      <c r="Z51">
        <v>0</v>
      </c>
      <c r="AA51">
        <v>0</v>
      </c>
      <c r="AB51">
        <v>0</v>
      </c>
      <c r="AC51" t="s">
        <v>65</v>
      </c>
      <c r="AD51">
        <v>4</v>
      </c>
    </row>
    <row r="52" spans="1:30">
      <c r="A52" t="s">
        <v>122</v>
      </c>
      <c r="B52" t="s">
        <v>63</v>
      </c>
      <c r="C52">
        <v>46.204391000000001</v>
      </c>
      <c r="D52">
        <v>6.1431579999999997</v>
      </c>
      <c r="E52" t="s">
        <v>100</v>
      </c>
      <c r="F52" t="s">
        <v>33</v>
      </c>
      <c r="G52" t="s">
        <v>56</v>
      </c>
      <c r="H52" s="1">
        <v>45372</v>
      </c>
      <c r="I52" t="s">
        <v>35</v>
      </c>
      <c r="J52" t="s">
        <v>36</v>
      </c>
      <c r="K52">
        <v>6</v>
      </c>
      <c r="N52">
        <v>1125</v>
      </c>
      <c r="O52">
        <v>30</v>
      </c>
      <c r="P52" s="1">
        <v>45394</v>
      </c>
      <c r="Q52" s="1">
        <v>45445</v>
      </c>
      <c r="R52">
        <v>337.5</v>
      </c>
      <c r="S52">
        <v>51</v>
      </c>
      <c r="T52">
        <v>0</v>
      </c>
      <c r="U52" t="s">
        <v>61</v>
      </c>
      <c r="V52">
        <v>0</v>
      </c>
      <c r="W52">
        <v>1</v>
      </c>
      <c r="X52">
        <v>0</v>
      </c>
      <c r="Y52">
        <v>1</v>
      </c>
      <c r="Z52">
        <v>0</v>
      </c>
      <c r="AA52">
        <v>0</v>
      </c>
      <c r="AB52">
        <v>0</v>
      </c>
      <c r="AC52" t="s">
        <v>43</v>
      </c>
      <c r="AD52">
        <v>2</v>
      </c>
    </row>
    <row r="53" spans="1:30">
      <c r="A53" t="s">
        <v>123</v>
      </c>
      <c r="B53" t="s">
        <v>63</v>
      </c>
      <c r="C53">
        <v>46.204391000000001</v>
      </c>
      <c r="D53">
        <v>6.1431579999999997</v>
      </c>
      <c r="E53" t="s">
        <v>124</v>
      </c>
      <c r="F53" t="s">
        <v>33</v>
      </c>
      <c r="G53" t="s">
        <v>34</v>
      </c>
      <c r="H53" s="1">
        <v>45439</v>
      </c>
      <c r="I53" t="s">
        <v>35</v>
      </c>
      <c r="J53" t="s">
        <v>36</v>
      </c>
      <c r="K53">
        <v>6</v>
      </c>
      <c r="N53">
        <v>1411</v>
      </c>
      <c r="O53">
        <v>40</v>
      </c>
      <c r="P53" s="1">
        <v>45739</v>
      </c>
      <c r="Q53" s="1">
        <v>45533</v>
      </c>
      <c r="R53">
        <v>564.4</v>
      </c>
      <c r="S53">
        <v>-206</v>
      </c>
      <c r="T53">
        <v>0</v>
      </c>
      <c r="U53" t="s">
        <v>37</v>
      </c>
      <c r="V53">
        <v>0</v>
      </c>
      <c r="W53">
        <v>1</v>
      </c>
      <c r="X53">
        <v>0</v>
      </c>
      <c r="Y53">
        <v>1</v>
      </c>
      <c r="Z53">
        <v>0</v>
      </c>
      <c r="AA53">
        <v>0</v>
      </c>
      <c r="AB53">
        <v>0</v>
      </c>
      <c r="AC53" t="s">
        <v>43</v>
      </c>
      <c r="AD53">
        <v>2</v>
      </c>
    </row>
    <row r="54" spans="1:30">
      <c r="A54" t="s">
        <v>125</v>
      </c>
      <c r="B54" t="s">
        <v>67</v>
      </c>
      <c r="C54">
        <v>48.864716000000001</v>
      </c>
      <c r="D54">
        <v>2.3490139999999999</v>
      </c>
      <c r="E54" t="s">
        <v>51</v>
      </c>
      <c r="F54" t="s">
        <v>33</v>
      </c>
      <c r="G54" t="s">
        <v>76</v>
      </c>
      <c r="H54" s="1">
        <v>45325</v>
      </c>
      <c r="I54" t="s">
        <v>35</v>
      </c>
      <c r="J54" t="s">
        <v>36</v>
      </c>
      <c r="K54">
        <v>6</v>
      </c>
      <c r="N54">
        <v>1503</v>
      </c>
      <c r="O54">
        <v>30</v>
      </c>
      <c r="P54" s="1">
        <v>45660</v>
      </c>
      <c r="Q54" s="1">
        <v>45401</v>
      </c>
      <c r="R54">
        <v>450.9</v>
      </c>
      <c r="S54">
        <v>-259</v>
      </c>
      <c r="T54">
        <v>0</v>
      </c>
      <c r="U54" t="s">
        <v>37</v>
      </c>
      <c r="V54">
        <v>0</v>
      </c>
      <c r="W54">
        <v>1</v>
      </c>
      <c r="X54">
        <v>0</v>
      </c>
      <c r="Y54">
        <v>1</v>
      </c>
      <c r="Z54">
        <v>0</v>
      </c>
      <c r="AA54">
        <v>0</v>
      </c>
      <c r="AB54">
        <v>0</v>
      </c>
      <c r="AC54" t="s">
        <v>43</v>
      </c>
      <c r="AD54">
        <v>2</v>
      </c>
    </row>
    <row r="55" spans="1:30">
      <c r="A55" t="s">
        <v>126</v>
      </c>
      <c r="B55" t="s">
        <v>50</v>
      </c>
      <c r="C55">
        <v>52.520007999999997</v>
      </c>
      <c r="D55">
        <v>13.404954</v>
      </c>
      <c r="E55" t="s">
        <v>32</v>
      </c>
      <c r="F55" t="s">
        <v>127</v>
      </c>
      <c r="G55" t="s">
        <v>76</v>
      </c>
      <c r="H55" s="1">
        <v>45443</v>
      </c>
      <c r="I55" t="s">
        <v>57</v>
      </c>
      <c r="J55" t="s">
        <v>36</v>
      </c>
      <c r="K55">
        <v>6</v>
      </c>
      <c r="N55">
        <v>206</v>
      </c>
      <c r="O55">
        <v>80</v>
      </c>
      <c r="P55" s="1">
        <v>45575</v>
      </c>
      <c r="Q55" s="1">
        <v>45460</v>
      </c>
      <c r="R55">
        <v>164.8</v>
      </c>
      <c r="S55">
        <v>-115</v>
      </c>
      <c r="T55">
        <v>0</v>
      </c>
      <c r="U55" t="s">
        <v>37</v>
      </c>
      <c r="V55">
        <v>0</v>
      </c>
      <c r="W55">
        <v>1</v>
      </c>
      <c r="X55">
        <v>0</v>
      </c>
      <c r="Y55">
        <v>1</v>
      </c>
      <c r="Z55">
        <v>0</v>
      </c>
      <c r="AA55">
        <v>0</v>
      </c>
      <c r="AB55">
        <v>0</v>
      </c>
      <c r="AC55" t="s">
        <v>65</v>
      </c>
      <c r="AD55">
        <v>4</v>
      </c>
    </row>
    <row r="56" spans="1:30">
      <c r="A56" t="s">
        <v>128</v>
      </c>
      <c r="B56" t="s">
        <v>50</v>
      </c>
      <c r="C56">
        <v>52.520007999999997</v>
      </c>
      <c r="D56">
        <v>13.404954</v>
      </c>
      <c r="E56" t="s">
        <v>60</v>
      </c>
      <c r="F56" t="s">
        <v>127</v>
      </c>
      <c r="G56" t="s">
        <v>76</v>
      </c>
      <c r="H56" s="1">
        <v>45302</v>
      </c>
      <c r="I56" t="s">
        <v>35</v>
      </c>
      <c r="J56" t="s">
        <v>36</v>
      </c>
      <c r="K56">
        <v>6</v>
      </c>
      <c r="N56">
        <v>956</v>
      </c>
      <c r="O56">
        <v>100</v>
      </c>
      <c r="P56" s="1">
        <v>45408</v>
      </c>
      <c r="Q56" s="1">
        <v>45358</v>
      </c>
      <c r="R56">
        <v>956</v>
      </c>
      <c r="S56">
        <v>-50</v>
      </c>
      <c r="T56">
        <v>0</v>
      </c>
      <c r="U56" t="s">
        <v>37</v>
      </c>
      <c r="V56">
        <v>0</v>
      </c>
      <c r="W56">
        <v>1</v>
      </c>
      <c r="X56">
        <v>0</v>
      </c>
      <c r="Y56">
        <v>1</v>
      </c>
      <c r="Z56">
        <v>0</v>
      </c>
      <c r="AA56">
        <v>0</v>
      </c>
      <c r="AB56">
        <v>0</v>
      </c>
      <c r="AC56" t="s">
        <v>38</v>
      </c>
      <c r="AD56">
        <v>5</v>
      </c>
    </row>
    <row r="57" spans="1:30">
      <c r="A57" t="s">
        <v>129</v>
      </c>
      <c r="B57" t="s">
        <v>31</v>
      </c>
      <c r="C57">
        <v>52.370215999999999</v>
      </c>
      <c r="D57">
        <v>4.895168</v>
      </c>
      <c r="E57" t="s">
        <v>55</v>
      </c>
      <c r="F57" t="s">
        <v>127</v>
      </c>
      <c r="G57" t="s">
        <v>47</v>
      </c>
      <c r="H57" s="1">
        <v>45391</v>
      </c>
      <c r="I57" t="s">
        <v>35</v>
      </c>
      <c r="J57" t="s">
        <v>36</v>
      </c>
      <c r="K57">
        <v>6</v>
      </c>
      <c r="N57">
        <v>668</v>
      </c>
      <c r="O57">
        <v>40</v>
      </c>
      <c r="P57" s="1">
        <v>45540</v>
      </c>
      <c r="Q57" s="1">
        <v>45409</v>
      </c>
      <c r="R57">
        <v>267.2</v>
      </c>
      <c r="S57">
        <v>-131</v>
      </c>
      <c r="T57">
        <v>0</v>
      </c>
      <c r="U57" t="s">
        <v>37</v>
      </c>
      <c r="V57">
        <v>0</v>
      </c>
      <c r="W57">
        <v>1</v>
      </c>
      <c r="X57">
        <v>0</v>
      </c>
      <c r="Y57">
        <v>1</v>
      </c>
      <c r="Z57">
        <v>0</v>
      </c>
      <c r="AA57">
        <v>0</v>
      </c>
      <c r="AB57">
        <v>0</v>
      </c>
      <c r="AC57" t="s">
        <v>43</v>
      </c>
      <c r="AD57">
        <v>2</v>
      </c>
    </row>
    <row r="58" spans="1:30">
      <c r="A58" t="s">
        <v>130</v>
      </c>
      <c r="B58" t="s">
        <v>75</v>
      </c>
      <c r="C58">
        <v>48.210033000000003</v>
      </c>
      <c r="D58">
        <v>16.363448999999999</v>
      </c>
      <c r="E58" t="s">
        <v>68</v>
      </c>
      <c r="F58" t="s">
        <v>127</v>
      </c>
      <c r="G58" t="s">
        <v>76</v>
      </c>
      <c r="H58" s="1">
        <v>45420</v>
      </c>
      <c r="I58" t="s">
        <v>70</v>
      </c>
      <c r="J58" t="s">
        <v>36</v>
      </c>
      <c r="K58">
        <v>6</v>
      </c>
      <c r="N58">
        <v>721</v>
      </c>
      <c r="O58">
        <v>30</v>
      </c>
      <c r="P58" s="1">
        <v>45710</v>
      </c>
      <c r="Q58" s="1">
        <v>45493</v>
      </c>
      <c r="R58">
        <v>216.3</v>
      </c>
      <c r="S58">
        <v>-217</v>
      </c>
      <c r="T58">
        <v>0</v>
      </c>
      <c r="U58" t="s">
        <v>37</v>
      </c>
      <c r="V58">
        <v>0</v>
      </c>
      <c r="W58">
        <v>1</v>
      </c>
      <c r="X58">
        <v>0</v>
      </c>
      <c r="Y58">
        <v>1</v>
      </c>
      <c r="Z58">
        <v>0</v>
      </c>
      <c r="AA58">
        <v>0</v>
      </c>
      <c r="AB58">
        <v>0</v>
      </c>
      <c r="AC58" t="s">
        <v>43</v>
      </c>
      <c r="AD58">
        <v>2</v>
      </c>
    </row>
    <row r="59" spans="1:30">
      <c r="A59" t="s">
        <v>131</v>
      </c>
      <c r="B59" t="s">
        <v>50</v>
      </c>
      <c r="C59">
        <v>52.520007999999997</v>
      </c>
      <c r="D59">
        <v>13.404954</v>
      </c>
      <c r="E59" t="s">
        <v>55</v>
      </c>
      <c r="F59" t="s">
        <v>127</v>
      </c>
      <c r="G59" t="s">
        <v>56</v>
      </c>
      <c r="H59" s="1">
        <v>45354</v>
      </c>
      <c r="I59" t="s">
        <v>70</v>
      </c>
      <c r="J59" t="s">
        <v>36</v>
      </c>
      <c r="K59">
        <v>6</v>
      </c>
      <c r="N59">
        <v>320</v>
      </c>
      <c r="O59">
        <v>20</v>
      </c>
      <c r="P59" s="1">
        <v>45586</v>
      </c>
      <c r="Q59" s="1">
        <v>45374</v>
      </c>
      <c r="R59">
        <v>64</v>
      </c>
      <c r="S59">
        <v>-212</v>
      </c>
      <c r="T59">
        <v>0</v>
      </c>
      <c r="U59" t="s">
        <v>37</v>
      </c>
      <c r="V59">
        <v>0</v>
      </c>
      <c r="W59">
        <v>1</v>
      </c>
      <c r="X59">
        <v>0</v>
      </c>
      <c r="Y59">
        <v>1</v>
      </c>
      <c r="Z59">
        <v>0</v>
      </c>
      <c r="AA59">
        <v>0</v>
      </c>
      <c r="AB59">
        <v>0</v>
      </c>
      <c r="AC59" t="s">
        <v>48</v>
      </c>
      <c r="AD59">
        <v>1</v>
      </c>
    </row>
    <row r="60" spans="1:30">
      <c r="A60" t="s">
        <v>132</v>
      </c>
      <c r="B60" t="s">
        <v>45</v>
      </c>
      <c r="C60">
        <v>41.902782000000002</v>
      </c>
      <c r="D60">
        <v>12.496366</v>
      </c>
      <c r="E60" t="s">
        <v>32</v>
      </c>
      <c r="F60" t="s">
        <v>127</v>
      </c>
      <c r="G60" t="s">
        <v>87</v>
      </c>
      <c r="H60" s="1">
        <v>45429</v>
      </c>
      <c r="I60" t="s">
        <v>57</v>
      </c>
      <c r="J60" t="s">
        <v>36</v>
      </c>
      <c r="K60">
        <v>6</v>
      </c>
      <c r="N60">
        <v>1074</v>
      </c>
      <c r="O60">
        <v>90</v>
      </c>
      <c r="P60" s="1">
        <v>45647</v>
      </c>
      <c r="Q60" s="1">
        <v>45519</v>
      </c>
      <c r="R60">
        <v>966.6</v>
      </c>
      <c r="S60">
        <v>-128</v>
      </c>
      <c r="T60">
        <v>0</v>
      </c>
      <c r="U60" t="s">
        <v>37</v>
      </c>
      <c r="V60">
        <v>0</v>
      </c>
      <c r="W60">
        <v>1</v>
      </c>
      <c r="X60">
        <v>0</v>
      </c>
      <c r="Y60">
        <v>1</v>
      </c>
      <c r="Z60">
        <v>0</v>
      </c>
      <c r="AA60">
        <v>0</v>
      </c>
      <c r="AB60">
        <v>0</v>
      </c>
      <c r="AC60" t="s">
        <v>38</v>
      </c>
      <c r="AD60">
        <v>5</v>
      </c>
    </row>
    <row r="61" spans="1:30">
      <c r="A61" t="s">
        <v>133</v>
      </c>
      <c r="B61" t="s">
        <v>45</v>
      </c>
      <c r="C61">
        <v>41.902782000000002</v>
      </c>
      <c r="D61">
        <v>12.496366</v>
      </c>
      <c r="E61" t="s">
        <v>100</v>
      </c>
      <c r="F61" t="s">
        <v>127</v>
      </c>
      <c r="G61" t="s">
        <v>34</v>
      </c>
      <c r="H61" s="1">
        <v>45337</v>
      </c>
      <c r="I61" t="s">
        <v>35</v>
      </c>
      <c r="J61" t="s">
        <v>36</v>
      </c>
      <c r="K61">
        <v>6</v>
      </c>
      <c r="N61">
        <v>480</v>
      </c>
      <c r="O61">
        <v>70</v>
      </c>
      <c r="P61" s="1">
        <v>45695</v>
      </c>
      <c r="Q61" s="1">
        <v>45425</v>
      </c>
      <c r="R61">
        <v>336</v>
      </c>
      <c r="S61">
        <v>-270</v>
      </c>
      <c r="T61">
        <v>0</v>
      </c>
      <c r="U61" t="s">
        <v>37</v>
      </c>
      <c r="V61">
        <v>0</v>
      </c>
      <c r="W61">
        <v>1</v>
      </c>
      <c r="X61">
        <v>0</v>
      </c>
      <c r="Y61">
        <v>1</v>
      </c>
      <c r="Z61">
        <v>0</v>
      </c>
      <c r="AA61">
        <v>0</v>
      </c>
      <c r="AB61">
        <v>0</v>
      </c>
      <c r="AC61" t="s">
        <v>65</v>
      </c>
      <c r="AD61">
        <v>4</v>
      </c>
    </row>
    <row r="62" spans="1:30">
      <c r="A62" t="s">
        <v>134</v>
      </c>
      <c r="B62" t="s">
        <v>40</v>
      </c>
      <c r="C62">
        <v>40.416775000000001</v>
      </c>
      <c r="D62">
        <v>-3.7037900000000001</v>
      </c>
      <c r="E62" t="s">
        <v>78</v>
      </c>
      <c r="F62" t="s">
        <v>127</v>
      </c>
      <c r="G62" t="s">
        <v>56</v>
      </c>
      <c r="H62" s="1">
        <v>45296</v>
      </c>
      <c r="I62" t="s">
        <v>70</v>
      </c>
      <c r="J62" t="s">
        <v>36</v>
      </c>
      <c r="K62">
        <v>6</v>
      </c>
      <c r="N62">
        <v>392</v>
      </c>
      <c r="O62">
        <v>20</v>
      </c>
      <c r="P62" s="1">
        <v>45317</v>
      </c>
      <c r="Q62" s="1">
        <v>45364</v>
      </c>
      <c r="R62">
        <v>78.400000000000006</v>
      </c>
      <c r="S62">
        <v>47</v>
      </c>
      <c r="T62">
        <v>0</v>
      </c>
      <c r="U62" t="s">
        <v>61</v>
      </c>
      <c r="V62">
        <v>0</v>
      </c>
      <c r="W62">
        <v>1</v>
      </c>
      <c r="X62">
        <v>0</v>
      </c>
      <c r="Y62">
        <v>1</v>
      </c>
      <c r="Z62">
        <v>0</v>
      </c>
      <c r="AA62">
        <v>0</v>
      </c>
      <c r="AB62">
        <v>0</v>
      </c>
      <c r="AC62" t="s">
        <v>48</v>
      </c>
      <c r="AD62">
        <v>1</v>
      </c>
    </row>
    <row r="63" spans="1:30">
      <c r="A63" t="s">
        <v>135</v>
      </c>
      <c r="B63" t="s">
        <v>45</v>
      </c>
      <c r="C63">
        <v>41.902782000000002</v>
      </c>
      <c r="D63">
        <v>12.496366</v>
      </c>
      <c r="E63" t="s">
        <v>32</v>
      </c>
      <c r="F63" t="s">
        <v>127</v>
      </c>
      <c r="G63" t="s">
        <v>47</v>
      </c>
      <c r="H63" s="1">
        <v>45376</v>
      </c>
      <c r="I63" t="s">
        <v>70</v>
      </c>
      <c r="J63" t="s">
        <v>36</v>
      </c>
      <c r="K63">
        <v>6</v>
      </c>
      <c r="N63">
        <v>846</v>
      </c>
      <c r="O63">
        <v>40</v>
      </c>
      <c r="P63" s="1">
        <v>45531</v>
      </c>
      <c r="Q63" s="1">
        <v>45445</v>
      </c>
      <c r="R63">
        <v>338.4</v>
      </c>
      <c r="S63">
        <v>-86</v>
      </c>
      <c r="T63">
        <v>0</v>
      </c>
      <c r="U63" t="s">
        <v>37</v>
      </c>
      <c r="V63">
        <v>0</v>
      </c>
      <c r="W63">
        <v>1</v>
      </c>
      <c r="X63">
        <v>0</v>
      </c>
      <c r="Y63">
        <v>1</v>
      </c>
      <c r="Z63">
        <v>0</v>
      </c>
      <c r="AA63">
        <v>0</v>
      </c>
      <c r="AB63">
        <v>0</v>
      </c>
      <c r="AC63" t="s">
        <v>43</v>
      </c>
      <c r="AD63">
        <v>2</v>
      </c>
    </row>
    <row r="64" spans="1:30">
      <c r="A64" t="s">
        <v>136</v>
      </c>
      <c r="B64" t="s">
        <v>63</v>
      </c>
      <c r="C64">
        <v>46.204391000000001</v>
      </c>
      <c r="D64">
        <v>6.1431579999999997</v>
      </c>
      <c r="E64" t="s">
        <v>60</v>
      </c>
      <c r="F64" t="s">
        <v>127</v>
      </c>
      <c r="G64" t="s">
        <v>42</v>
      </c>
      <c r="H64" s="1">
        <v>45412</v>
      </c>
      <c r="I64" t="s">
        <v>35</v>
      </c>
      <c r="J64" t="s">
        <v>36</v>
      </c>
      <c r="K64">
        <v>6</v>
      </c>
      <c r="N64">
        <v>968</v>
      </c>
      <c r="O64">
        <v>50</v>
      </c>
      <c r="P64" s="1">
        <v>45681</v>
      </c>
      <c r="Q64" s="1">
        <v>45507</v>
      </c>
      <c r="R64">
        <v>484</v>
      </c>
      <c r="S64">
        <v>-174</v>
      </c>
      <c r="T64">
        <v>0</v>
      </c>
      <c r="U64" t="s">
        <v>37</v>
      </c>
      <c r="V64">
        <v>0</v>
      </c>
      <c r="W64">
        <v>1</v>
      </c>
      <c r="X64">
        <v>0</v>
      </c>
      <c r="Y64">
        <v>1</v>
      </c>
      <c r="Z64">
        <v>0</v>
      </c>
      <c r="AA64">
        <v>0</v>
      </c>
      <c r="AB64">
        <v>0</v>
      </c>
      <c r="AC64" t="s">
        <v>52</v>
      </c>
      <c r="AD64">
        <v>3</v>
      </c>
    </row>
    <row r="65" spans="1:30">
      <c r="A65" t="s">
        <v>137</v>
      </c>
      <c r="B65" t="s">
        <v>40</v>
      </c>
      <c r="C65">
        <v>40.416775000000001</v>
      </c>
      <c r="D65">
        <v>-3.7037900000000001</v>
      </c>
      <c r="E65" t="s">
        <v>72</v>
      </c>
      <c r="F65" t="s">
        <v>127</v>
      </c>
      <c r="G65" t="s">
        <v>56</v>
      </c>
      <c r="H65" s="1">
        <v>45295</v>
      </c>
      <c r="I65" t="s">
        <v>70</v>
      </c>
      <c r="J65" t="s">
        <v>36</v>
      </c>
      <c r="K65">
        <v>6</v>
      </c>
      <c r="N65">
        <v>1068</v>
      </c>
      <c r="O65">
        <v>40</v>
      </c>
      <c r="P65" s="1">
        <v>45608</v>
      </c>
      <c r="Q65" s="1">
        <v>45369</v>
      </c>
      <c r="R65">
        <v>427.2</v>
      </c>
      <c r="S65">
        <v>-239</v>
      </c>
      <c r="T65">
        <v>0</v>
      </c>
      <c r="U65" t="s">
        <v>37</v>
      </c>
      <c r="V65">
        <v>0</v>
      </c>
      <c r="W65">
        <v>1</v>
      </c>
      <c r="X65">
        <v>0</v>
      </c>
      <c r="Y65">
        <v>1</v>
      </c>
      <c r="Z65">
        <v>0</v>
      </c>
      <c r="AA65">
        <v>0</v>
      </c>
      <c r="AB65">
        <v>0</v>
      </c>
      <c r="AC65" t="s">
        <v>43</v>
      </c>
      <c r="AD65">
        <v>2</v>
      </c>
    </row>
    <row r="66" spans="1:30">
      <c r="A66" t="s">
        <v>138</v>
      </c>
      <c r="B66" t="s">
        <v>67</v>
      </c>
      <c r="C66">
        <v>48.864716000000001</v>
      </c>
      <c r="D66">
        <v>2.3490139999999999</v>
      </c>
      <c r="E66" t="s">
        <v>72</v>
      </c>
      <c r="F66" t="s">
        <v>127</v>
      </c>
      <c r="G66" t="s">
        <v>56</v>
      </c>
      <c r="H66" s="1">
        <v>45378</v>
      </c>
      <c r="I66" t="s">
        <v>70</v>
      </c>
      <c r="J66" t="s">
        <v>36</v>
      </c>
      <c r="K66">
        <v>6</v>
      </c>
      <c r="N66">
        <v>617</v>
      </c>
      <c r="O66">
        <v>30</v>
      </c>
      <c r="P66" s="1">
        <v>45628</v>
      </c>
      <c r="Q66" s="1">
        <v>45383</v>
      </c>
      <c r="R66">
        <v>185.1</v>
      </c>
      <c r="S66">
        <v>-245</v>
      </c>
      <c r="T66">
        <v>0</v>
      </c>
      <c r="U66" t="s">
        <v>37</v>
      </c>
      <c r="V66">
        <v>0</v>
      </c>
      <c r="W66">
        <v>1</v>
      </c>
      <c r="X66">
        <v>0</v>
      </c>
      <c r="Y66">
        <v>1</v>
      </c>
      <c r="Z66">
        <v>0</v>
      </c>
      <c r="AA66">
        <v>0</v>
      </c>
      <c r="AB66">
        <v>0</v>
      </c>
      <c r="AC66" t="s">
        <v>43</v>
      </c>
      <c r="AD66">
        <v>2</v>
      </c>
    </row>
    <row r="67" spans="1:30">
      <c r="A67" t="s">
        <v>139</v>
      </c>
      <c r="B67" t="s">
        <v>50</v>
      </c>
      <c r="C67">
        <v>52.520007999999997</v>
      </c>
      <c r="D67">
        <v>13.404954</v>
      </c>
      <c r="E67" t="s">
        <v>32</v>
      </c>
      <c r="F67" t="s">
        <v>127</v>
      </c>
      <c r="G67" t="s">
        <v>76</v>
      </c>
      <c r="H67" s="1">
        <v>45295</v>
      </c>
      <c r="I67" t="s">
        <v>70</v>
      </c>
      <c r="J67" t="s">
        <v>36</v>
      </c>
      <c r="K67">
        <v>6</v>
      </c>
      <c r="N67">
        <v>888</v>
      </c>
      <c r="O67">
        <v>30</v>
      </c>
      <c r="P67" s="1">
        <v>45420</v>
      </c>
      <c r="Q67" s="1">
        <v>45326</v>
      </c>
      <c r="R67">
        <v>266.39999999999998</v>
      </c>
      <c r="S67">
        <v>-94</v>
      </c>
      <c r="T67">
        <v>0</v>
      </c>
      <c r="U67" t="s">
        <v>37</v>
      </c>
      <c r="V67">
        <v>0</v>
      </c>
      <c r="W67">
        <v>1</v>
      </c>
      <c r="X67">
        <v>0</v>
      </c>
      <c r="Y67">
        <v>1</v>
      </c>
      <c r="Z67">
        <v>0</v>
      </c>
      <c r="AA67">
        <v>0</v>
      </c>
      <c r="AB67">
        <v>0</v>
      </c>
      <c r="AC67" t="s">
        <v>43</v>
      </c>
      <c r="AD67">
        <v>2</v>
      </c>
    </row>
    <row r="68" spans="1:30">
      <c r="A68" t="s">
        <v>140</v>
      </c>
      <c r="B68" t="s">
        <v>40</v>
      </c>
      <c r="C68">
        <v>40.416775000000001</v>
      </c>
      <c r="D68">
        <v>-3.7037900000000001</v>
      </c>
      <c r="E68" t="s">
        <v>60</v>
      </c>
      <c r="F68" t="s">
        <v>127</v>
      </c>
      <c r="G68" t="s">
        <v>47</v>
      </c>
      <c r="H68" s="1">
        <v>45397</v>
      </c>
      <c r="I68" t="s">
        <v>57</v>
      </c>
      <c r="J68" t="s">
        <v>36</v>
      </c>
      <c r="K68">
        <v>6</v>
      </c>
      <c r="N68">
        <v>364</v>
      </c>
      <c r="O68">
        <v>30</v>
      </c>
      <c r="P68" s="1">
        <v>45441</v>
      </c>
      <c r="Q68" s="1">
        <v>45516</v>
      </c>
      <c r="R68">
        <v>109.2</v>
      </c>
      <c r="S68">
        <v>75</v>
      </c>
      <c r="T68">
        <v>0</v>
      </c>
      <c r="U68" t="s">
        <v>61</v>
      </c>
      <c r="V68">
        <v>0</v>
      </c>
      <c r="W68">
        <v>1</v>
      </c>
      <c r="X68">
        <v>0</v>
      </c>
      <c r="Y68">
        <v>1</v>
      </c>
      <c r="Z68">
        <v>0</v>
      </c>
      <c r="AA68">
        <v>0</v>
      </c>
      <c r="AB68">
        <v>0</v>
      </c>
      <c r="AC68" t="s">
        <v>43</v>
      </c>
      <c r="AD68">
        <v>2</v>
      </c>
    </row>
    <row r="69" spans="1:30">
      <c r="A69" t="s">
        <v>141</v>
      </c>
      <c r="B69" t="s">
        <v>50</v>
      </c>
      <c r="C69">
        <v>52.520007999999997</v>
      </c>
      <c r="D69">
        <v>13.404954</v>
      </c>
      <c r="E69" t="s">
        <v>32</v>
      </c>
      <c r="F69" t="s">
        <v>127</v>
      </c>
      <c r="G69" t="s">
        <v>64</v>
      </c>
      <c r="H69" s="1">
        <v>45397</v>
      </c>
      <c r="I69" t="s">
        <v>70</v>
      </c>
      <c r="J69" t="s">
        <v>36</v>
      </c>
      <c r="K69">
        <v>6</v>
      </c>
      <c r="N69">
        <v>856</v>
      </c>
      <c r="O69">
        <v>60</v>
      </c>
      <c r="P69" s="1">
        <v>45564</v>
      </c>
      <c r="Q69" s="1">
        <v>45484</v>
      </c>
      <c r="R69">
        <v>513.6</v>
      </c>
      <c r="S69">
        <v>-80</v>
      </c>
      <c r="T69">
        <v>0</v>
      </c>
      <c r="U69" t="s">
        <v>37</v>
      </c>
      <c r="V69">
        <v>0</v>
      </c>
      <c r="W69">
        <v>1</v>
      </c>
      <c r="X69">
        <v>0</v>
      </c>
      <c r="Y69">
        <v>1</v>
      </c>
      <c r="Z69">
        <v>0</v>
      </c>
      <c r="AA69">
        <v>0</v>
      </c>
      <c r="AB69">
        <v>0</v>
      </c>
      <c r="AC69" t="s">
        <v>52</v>
      </c>
      <c r="AD69">
        <v>3</v>
      </c>
    </row>
    <row r="70" spans="1:30">
      <c r="A70" t="s">
        <v>142</v>
      </c>
      <c r="B70" t="s">
        <v>59</v>
      </c>
      <c r="C70">
        <v>51.260196999999998</v>
      </c>
      <c r="D70">
        <v>4.4027710000000004</v>
      </c>
      <c r="E70" t="s">
        <v>32</v>
      </c>
      <c r="F70" t="s">
        <v>127</v>
      </c>
      <c r="G70" t="s">
        <v>85</v>
      </c>
      <c r="H70" s="1">
        <v>45332</v>
      </c>
      <c r="I70" t="s">
        <v>35</v>
      </c>
      <c r="J70" t="s">
        <v>36</v>
      </c>
      <c r="K70">
        <v>6</v>
      </c>
      <c r="N70">
        <v>555</v>
      </c>
      <c r="O70">
        <v>40</v>
      </c>
      <c r="P70" s="1">
        <v>45500</v>
      </c>
      <c r="Q70" s="1">
        <v>45369</v>
      </c>
      <c r="R70">
        <v>222</v>
      </c>
      <c r="S70">
        <v>-131</v>
      </c>
      <c r="T70">
        <v>0</v>
      </c>
      <c r="U70" t="s">
        <v>37</v>
      </c>
      <c r="V70">
        <v>0</v>
      </c>
      <c r="W70">
        <v>1</v>
      </c>
      <c r="X70">
        <v>0</v>
      </c>
      <c r="Y70">
        <v>1</v>
      </c>
      <c r="Z70">
        <v>0</v>
      </c>
      <c r="AA70">
        <v>0</v>
      </c>
      <c r="AB70">
        <v>0</v>
      </c>
      <c r="AC70" t="s">
        <v>43</v>
      </c>
      <c r="AD70">
        <v>2</v>
      </c>
    </row>
    <row r="71" spans="1:30">
      <c r="A71" t="s">
        <v>143</v>
      </c>
      <c r="B71" t="s">
        <v>80</v>
      </c>
      <c r="C71">
        <v>38.736946000000003</v>
      </c>
      <c r="D71">
        <v>-9.1426850000000002</v>
      </c>
      <c r="E71" t="s">
        <v>55</v>
      </c>
      <c r="F71" t="s">
        <v>127</v>
      </c>
      <c r="G71" t="s">
        <v>64</v>
      </c>
      <c r="H71" s="1">
        <v>45386</v>
      </c>
      <c r="I71" t="s">
        <v>70</v>
      </c>
      <c r="J71" t="s">
        <v>36</v>
      </c>
      <c r="K71">
        <v>6</v>
      </c>
      <c r="N71">
        <v>1035</v>
      </c>
      <c r="O71">
        <v>70</v>
      </c>
      <c r="P71" s="1">
        <v>45524</v>
      </c>
      <c r="Q71" s="1">
        <v>45498</v>
      </c>
      <c r="R71">
        <v>724.5</v>
      </c>
      <c r="S71">
        <v>-26</v>
      </c>
      <c r="T71">
        <v>0</v>
      </c>
      <c r="U71" t="s">
        <v>37</v>
      </c>
      <c r="V71">
        <v>0</v>
      </c>
      <c r="W71">
        <v>1</v>
      </c>
      <c r="X71">
        <v>0</v>
      </c>
      <c r="Y71">
        <v>1</v>
      </c>
      <c r="Z71">
        <v>0</v>
      </c>
      <c r="AA71">
        <v>0</v>
      </c>
      <c r="AB71">
        <v>0</v>
      </c>
      <c r="AC71" t="s">
        <v>65</v>
      </c>
      <c r="AD71">
        <v>4</v>
      </c>
    </row>
    <row r="72" spans="1:30">
      <c r="A72" t="s">
        <v>144</v>
      </c>
      <c r="B72" t="s">
        <v>80</v>
      </c>
      <c r="C72">
        <v>38.736946000000003</v>
      </c>
      <c r="D72">
        <v>-9.1426850000000002</v>
      </c>
      <c r="E72" t="s">
        <v>124</v>
      </c>
      <c r="F72" t="s">
        <v>127</v>
      </c>
      <c r="G72" t="s">
        <v>64</v>
      </c>
      <c r="H72" s="1">
        <v>45347</v>
      </c>
      <c r="I72" t="s">
        <v>35</v>
      </c>
      <c r="J72" t="s">
        <v>36</v>
      </c>
      <c r="K72">
        <v>6</v>
      </c>
      <c r="N72">
        <v>566</v>
      </c>
      <c r="O72">
        <v>30</v>
      </c>
      <c r="P72" s="1">
        <v>45635</v>
      </c>
      <c r="Q72" s="1">
        <v>45444</v>
      </c>
      <c r="R72">
        <v>169.8</v>
      </c>
      <c r="S72">
        <v>-191</v>
      </c>
      <c r="T72">
        <v>0</v>
      </c>
      <c r="U72" t="s">
        <v>37</v>
      </c>
      <c r="V72">
        <v>0</v>
      </c>
      <c r="W72">
        <v>1</v>
      </c>
      <c r="X72">
        <v>0</v>
      </c>
      <c r="Y72">
        <v>1</v>
      </c>
      <c r="Z72">
        <v>0</v>
      </c>
      <c r="AA72">
        <v>0</v>
      </c>
      <c r="AB72">
        <v>0</v>
      </c>
      <c r="AC72" t="s">
        <v>43</v>
      </c>
      <c r="AD72">
        <v>2</v>
      </c>
    </row>
    <row r="73" spans="1:30">
      <c r="A73" t="s">
        <v>145</v>
      </c>
      <c r="B73" t="s">
        <v>31</v>
      </c>
      <c r="C73">
        <v>52.370215999999999</v>
      </c>
      <c r="D73">
        <v>4.895168</v>
      </c>
      <c r="E73" t="s">
        <v>103</v>
      </c>
      <c r="F73" t="s">
        <v>127</v>
      </c>
      <c r="G73" t="s">
        <v>64</v>
      </c>
      <c r="H73" s="1">
        <v>45309</v>
      </c>
      <c r="I73" t="s">
        <v>70</v>
      </c>
      <c r="J73" t="s">
        <v>36</v>
      </c>
      <c r="K73">
        <v>6</v>
      </c>
      <c r="N73">
        <v>722</v>
      </c>
      <c r="O73">
        <v>90</v>
      </c>
      <c r="P73" s="1">
        <v>45600</v>
      </c>
      <c r="Q73" s="1">
        <v>45415</v>
      </c>
      <c r="R73">
        <v>649.79999999999995</v>
      </c>
      <c r="S73">
        <v>-185</v>
      </c>
      <c r="T73">
        <v>0</v>
      </c>
      <c r="U73" t="s">
        <v>37</v>
      </c>
      <c r="V73">
        <v>0</v>
      </c>
      <c r="W73">
        <v>1</v>
      </c>
      <c r="X73">
        <v>0</v>
      </c>
      <c r="Y73">
        <v>1</v>
      </c>
      <c r="Z73">
        <v>0</v>
      </c>
      <c r="AA73">
        <v>0</v>
      </c>
      <c r="AB73">
        <v>0</v>
      </c>
      <c r="AC73" t="s">
        <v>38</v>
      </c>
      <c r="AD73">
        <v>5</v>
      </c>
    </row>
    <row r="74" spans="1:30">
      <c r="A74" t="s">
        <v>146</v>
      </c>
      <c r="B74" t="s">
        <v>67</v>
      </c>
      <c r="C74">
        <v>48.864716000000001</v>
      </c>
      <c r="D74">
        <v>2.3490139999999999</v>
      </c>
      <c r="E74" t="s">
        <v>103</v>
      </c>
      <c r="F74" t="s">
        <v>127</v>
      </c>
      <c r="G74" t="s">
        <v>56</v>
      </c>
      <c r="H74" s="1">
        <v>45307</v>
      </c>
      <c r="I74" t="s">
        <v>70</v>
      </c>
      <c r="J74" t="s">
        <v>36</v>
      </c>
      <c r="K74">
        <v>6</v>
      </c>
      <c r="N74">
        <v>1000</v>
      </c>
      <c r="O74">
        <v>80</v>
      </c>
      <c r="P74" s="1">
        <v>45397</v>
      </c>
      <c r="Q74" s="1">
        <v>45325</v>
      </c>
      <c r="R74">
        <v>800</v>
      </c>
      <c r="S74">
        <v>-72</v>
      </c>
      <c r="T74">
        <v>0</v>
      </c>
      <c r="U74" t="s">
        <v>37</v>
      </c>
      <c r="V74">
        <v>0</v>
      </c>
      <c r="W74">
        <v>1</v>
      </c>
      <c r="X74">
        <v>0</v>
      </c>
      <c r="Y74">
        <v>1</v>
      </c>
      <c r="Z74">
        <v>0</v>
      </c>
      <c r="AA74">
        <v>0</v>
      </c>
      <c r="AB74">
        <v>0</v>
      </c>
      <c r="AC74" t="s">
        <v>65</v>
      </c>
      <c r="AD74">
        <v>4</v>
      </c>
    </row>
    <row r="75" spans="1:30">
      <c r="A75" t="s">
        <v>147</v>
      </c>
      <c r="B75" t="s">
        <v>45</v>
      </c>
      <c r="C75">
        <v>41.902782000000002</v>
      </c>
      <c r="D75">
        <v>12.496366</v>
      </c>
      <c r="E75" t="s">
        <v>72</v>
      </c>
      <c r="F75" t="s">
        <v>127</v>
      </c>
      <c r="G75" t="s">
        <v>47</v>
      </c>
      <c r="H75" s="1">
        <v>45340</v>
      </c>
      <c r="I75" t="s">
        <v>57</v>
      </c>
      <c r="J75" t="s">
        <v>36</v>
      </c>
      <c r="K75">
        <v>6</v>
      </c>
      <c r="N75">
        <v>898</v>
      </c>
      <c r="O75">
        <v>60</v>
      </c>
      <c r="P75" s="1">
        <v>45378</v>
      </c>
      <c r="Q75" s="1">
        <v>45395</v>
      </c>
      <c r="R75">
        <v>538.79999999999995</v>
      </c>
      <c r="S75">
        <v>17</v>
      </c>
      <c r="T75">
        <v>0</v>
      </c>
      <c r="U75" t="s">
        <v>61</v>
      </c>
      <c r="V75">
        <v>0</v>
      </c>
      <c r="W75">
        <v>1</v>
      </c>
      <c r="X75">
        <v>0</v>
      </c>
      <c r="Y75">
        <v>1</v>
      </c>
      <c r="Z75">
        <v>0</v>
      </c>
      <c r="AA75">
        <v>0</v>
      </c>
      <c r="AB75">
        <v>0</v>
      </c>
      <c r="AC75" t="s">
        <v>52</v>
      </c>
      <c r="AD75">
        <v>3</v>
      </c>
    </row>
    <row r="76" spans="1:30">
      <c r="A76" t="s">
        <v>148</v>
      </c>
      <c r="B76" t="s">
        <v>31</v>
      </c>
      <c r="C76">
        <v>52.370215999999999</v>
      </c>
      <c r="D76">
        <v>4.895168</v>
      </c>
      <c r="E76" t="s">
        <v>103</v>
      </c>
      <c r="F76" t="s">
        <v>127</v>
      </c>
      <c r="G76" t="s">
        <v>56</v>
      </c>
      <c r="H76" s="1">
        <v>45435</v>
      </c>
      <c r="I76" t="s">
        <v>70</v>
      </c>
      <c r="J76" t="s">
        <v>36</v>
      </c>
      <c r="K76">
        <v>6</v>
      </c>
      <c r="N76">
        <v>786</v>
      </c>
      <c r="O76">
        <v>30</v>
      </c>
      <c r="P76" s="1">
        <v>45629</v>
      </c>
      <c r="Q76" s="1">
        <v>45545</v>
      </c>
      <c r="R76">
        <v>235.8</v>
      </c>
      <c r="S76">
        <v>-84</v>
      </c>
      <c r="T76">
        <v>0</v>
      </c>
      <c r="U76" t="s">
        <v>37</v>
      </c>
      <c r="V76">
        <v>0</v>
      </c>
      <c r="W76">
        <v>1</v>
      </c>
      <c r="X76">
        <v>0</v>
      </c>
      <c r="Y76">
        <v>1</v>
      </c>
      <c r="Z76">
        <v>0</v>
      </c>
      <c r="AA76">
        <v>0</v>
      </c>
      <c r="AB76">
        <v>0</v>
      </c>
      <c r="AC76" t="s">
        <v>43</v>
      </c>
      <c r="AD76">
        <v>2</v>
      </c>
    </row>
    <row r="77" spans="1:30">
      <c r="A77" t="s">
        <v>149</v>
      </c>
      <c r="B77" t="s">
        <v>63</v>
      </c>
      <c r="C77">
        <v>46.204391000000001</v>
      </c>
      <c r="D77">
        <v>6.1431579999999997</v>
      </c>
      <c r="E77" t="s">
        <v>55</v>
      </c>
      <c r="F77" t="s">
        <v>127</v>
      </c>
      <c r="G77" t="s">
        <v>42</v>
      </c>
      <c r="H77" s="1">
        <v>45345</v>
      </c>
      <c r="I77" t="s">
        <v>35</v>
      </c>
      <c r="J77" t="s">
        <v>36</v>
      </c>
      <c r="K77">
        <v>6</v>
      </c>
      <c r="N77">
        <v>843</v>
      </c>
      <c r="O77">
        <v>40</v>
      </c>
      <c r="P77" s="1">
        <v>45472</v>
      </c>
      <c r="Q77" s="1">
        <v>45459</v>
      </c>
      <c r="R77">
        <v>337.2</v>
      </c>
      <c r="S77">
        <v>-13</v>
      </c>
      <c r="T77">
        <v>0</v>
      </c>
      <c r="U77" t="s">
        <v>37</v>
      </c>
      <c r="V77">
        <v>0</v>
      </c>
      <c r="W77">
        <v>1</v>
      </c>
      <c r="X77">
        <v>0</v>
      </c>
      <c r="Y77">
        <v>1</v>
      </c>
      <c r="Z77">
        <v>0</v>
      </c>
      <c r="AA77">
        <v>0</v>
      </c>
      <c r="AB77">
        <v>0</v>
      </c>
      <c r="AC77" t="s">
        <v>43</v>
      </c>
      <c r="AD77">
        <v>2</v>
      </c>
    </row>
    <row r="78" spans="1:30">
      <c r="A78" t="s">
        <v>150</v>
      </c>
      <c r="B78" t="s">
        <v>40</v>
      </c>
      <c r="C78">
        <v>40.416775000000001</v>
      </c>
      <c r="D78">
        <v>-3.7037900000000001</v>
      </c>
      <c r="E78" t="s">
        <v>60</v>
      </c>
      <c r="F78" t="s">
        <v>127</v>
      </c>
      <c r="G78" t="s">
        <v>76</v>
      </c>
      <c r="H78" s="1">
        <v>45413</v>
      </c>
      <c r="I78" t="s">
        <v>35</v>
      </c>
      <c r="J78" t="s">
        <v>36</v>
      </c>
      <c r="K78">
        <v>6</v>
      </c>
      <c r="N78">
        <v>608</v>
      </c>
      <c r="O78">
        <v>20</v>
      </c>
      <c r="P78" s="1">
        <v>45732</v>
      </c>
      <c r="Q78" s="1">
        <v>45524</v>
      </c>
      <c r="R78">
        <v>121.6</v>
      </c>
      <c r="S78">
        <v>-208</v>
      </c>
      <c r="T78">
        <v>0</v>
      </c>
      <c r="U78" t="s">
        <v>37</v>
      </c>
      <c r="V78">
        <v>0</v>
      </c>
      <c r="W78">
        <v>1</v>
      </c>
      <c r="X78">
        <v>0</v>
      </c>
      <c r="Y78">
        <v>1</v>
      </c>
      <c r="Z78">
        <v>0</v>
      </c>
      <c r="AA78">
        <v>0</v>
      </c>
      <c r="AB78">
        <v>0</v>
      </c>
      <c r="AC78" t="s">
        <v>48</v>
      </c>
      <c r="AD78">
        <v>1</v>
      </c>
    </row>
    <row r="79" spans="1:30">
      <c r="A79" t="s">
        <v>151</v>
      </c>
      <c r="B79" t="s">
        <v>45</v>
      </c>
      <c r="C79">
        <v>41.902782000000002</v>
      </c>
      <c r="D79">
        <v>12.496366</v>
      </c>
      <c r="E79" t="s">
        <v>60</v>
      </c>
      <c r="F79" t="s">
        <v>127</v>
      </c>
      <c r="G79" t="s">
        <v>56</v>
      </c>
      <c r="H79" s="1">
        <v>45296</v>
      </c>
      <c r="I79" t="s">
        <v>70</v>
      </c>
      <c r="J79" t="s">
        <v>36</v>
      </c>
      <c r="K79">
        <v>6</v>
      </c>
      <c r="N79">
        <v>285</v>
      </c>
      <c r="O79">
        <v>20</v>
      </c>
      <c r="P79" s="1">
        <v>45489</v>
      </c>
      <c r="Q79" s="1">
        <v>45313</v>
      </c>
      <c r="R79">
        <v>57</v>
      </c>
      <c r="S79">
        <v>-176</v>
      </c>
      <c r="T79">
        <v>0</v>
      </c>
      <c r="U79" t="s">
        <v>37</v>
      </c>
      <c r="V79">
        <v>0</v>
      </c>
      <c r="W79">
        <v>1</v>
      </c>
      <c r="X79">
        <v>0</v>
      </c>
      <c r="Y79">
        <v>1</v>
      </c>
      <c r="Z79">
        <v>0</v>
      </c>
      <c r="AA79">
        <v>0</v>
      </c>
      <c r="AB79">
        <v>0</v>
      </c>
      <c r="AC79" t="s">
        <v>48</v>
      </c>
      <c r="AD79">
        <v>1</v>
      </c>
    </row>
    <row r="80" spans="1:30">
      <c r="A80" t="s">
        <v>152</v>
      </c>
      <c r="B80" t="s">
        <v>80</v>
      </c>
      <c r="C80">
        <v>38.736946000000003</v>
      </c>
      <c r="D80">
        <v>-9.1426850000000002</v>
      </c>
      <c r="E80" t="s">
        <v>68</v>
      </c>
      <c r="F80" t="s">
        <v>127</v>
      </c>
      <c r="G80" t="s">
        <v>64</v>
      </c>
      <c r="H80" s="1">
        <v>45366</v>
      </c>
      <c r="I80" t="s">
        <v>57</v>
      </c>
      <c r="J80" t="s">
        <v>36</v>
      </c>
      <c r="K80">
        <v>6</v>
      </c>
      <c r="N80">
        <v>950</v>
      </c>
      <c r="O80">
        <v>20</v>
      </c>
      <c r="P80" s="1">
        <v>45651</v>
      </c>
      <c r="Q80" s="1">
        <v>45479</v>
      </c>
      <c r="R80">
        <v>190</v>
      </c>
      <c r="S80">
        <v>-172</v>
      </c>
      <c r="T80">
        <v>0</v>
      </c>
      <c r="U80" t="s">
        <v>37</v>
      </c>
      <c r="V80">
        <v>0</v>
      </c>
      <c r="W80">
        <v>1</v>
      </c>
      <c r="X80">
        <v>0</v>
      </c>
      <c r="Y80">
        <v>1</v>
      </c>
      <c r="Z80">
        <v>0</v>
      </c>
      <c r="AA80">
        <v>0</v>
      </c>
      <c r="AB80">
        <v>0</v>
      </c>
      <c r="AC80" t="s">
        <v>48</v>
      </c>
      <c r="AD80">
        <v>1</v>
      </c>
    </row>
    <row r="81" spans="1:30">
      <c r="A81" t="s">
        <v>153</v>
      </c>
      <c r="B81" t="s">
        <v>50</v>
      </c>
      <c r="C81">
        <v>52.520007999999997</v>
      </c>
      <c r="D81">
        <v>13.404954</v>
      </c>
      <c r="E81" t="s">
        <v>55</v>
      </c>
      <c r="F81" t="s">
        <v>127</v>
      </c>
      <c r="G81" t="s">
        <v>64</v>
      </c>
      <c r="H81" s="1">
        <v>45388</v>
      </c>
      <c r="I81" t="s">
        <v>35</v>
      </c>
      <c r="J81" t="s">
        <v>36</v>
      </c>
      <c r="K81">
        <v>6</v>
      </c>
      <c r="N81">
        <v>1095</v>
      </c>
      <c r="O81">
        <v>40</v>
      </c>
      <c r="P81" s="1">
        <v>45555</v>
      </c>
      <c r="Q81" s="1">
        <v>45388</v>
      </c>
      <c r="R81">
        <v>438</v>
      </c>
      <c r="S81">
        <v>-167</v>
      </c>
      <c r="T81">
        <v>0</v>
      </c>
      <c r="U81" t="s">
        <v>37</v>
      </c>
      <c r="V81">
        <v>0</v>
      </c>
      <c r="W81">
        <v>1</v>
      </c>
      <c r="X81">
        <v>0</v>
      </c>
      <c r="Y81">
        <v>1</v>
      </c>
      <c r="Z81">
        <v>0</v>
      </c>
      <c r="AA81">
        <v>0</v>
      </c>
      <c r="AB81">
        <v>0</v>
      </c>
      <c r="AC81" t="s">
        <v>43</v>
      </c>
      <c r="AD81">
        <v>2</v>
      </c>
    </row>
    <row r="82" spans="1:30">
      <c r="A82" t="s">
        <v>154</v>
      </c>
      <c r="B82" t="s">
        <v>67</v>
      </c>
      <c r="C82">
        <v>48.864716000000001</v>
      </c>
      <c r="D82">
        <v>2.3490139999999999</v>
      </c>
      <c r="E82" t="s">
        <v>51</v>
      </c>
      <c r="F82" t="s">
        <v>127</v>
      </c>
      <c r="G82" t="s">
        <v>56</v>
      </c>
      <c r="H82" s="1">
        <v>45433</v>
      </c>
      <c r="I82" t="s">
        <v>70</v>
      </c>
      <c r="J82" t="s">
        <v>36</v>
      </c>
      <c r="K82">
        <v>6</v>
      </c>
      <c r="N82">
        <v>668</v>
      </c>
      <c r="O82">
        <v>90</v>
      </c>
      <c r="P82" s="1">
        <v>45524</v>
      </c>
      <c r="Q82" s="1">
        <v>45511</v>
      </c>
      <c r="R82">
        <v>601.20000000000005</v>
      </c>
      <c r="S82">
        <v>-13</v>
      </c>
      <c r="T82">
        <v>0</v>
      </c>
      <c r="U82" t="s">
        <v>37</v>
      </c>
      <c r="V82">
        <v>0</v>
      </c>
      <c r="W82">
        <v>1</v>
      </c>
      <c r="X82">
        <v>0</v>
      </c>
      <c r="Y82">
        <v>1</v>
      </c>
      <c r="Z82">
        <v>0</v>
      </c>
      <c r="AA82">
        <v>0</v>
      </c>
      <c r="AB82">
        <v>0</v>
      </c>
      <c r="AC82" t="s">
        <v>38</v>
      </c>
      <c r="AD82">
        <v>5</v>
      </c>
    </row>
    <row r="83" spans="1:30">
      <c r="A83" t="s">
        <v>155</v>
      </c>
      <c r="B83" t="s">
        <v>59</v>
      </c>
      <c r="C83">
        <v>51.260196999999998</v>
      </c>
      <c r="D83">
        <v>4.4027710000000004</v>
      </c>
      <c r="E83" t="s">
        <v>32</v>
      </c>
      <c r="F83" t="s">
        <v>127</v>
      </c>
      <c r="G83" t="s">
        <v>56</v>
      </c>
      <c r="H83" s="1">
        <v>45317</v>
      </c>
      <c r="I83" t="s">
        <v>70</v>
      </c>
      <c r="J83" t="s">
        <v>36</v>
      </c>
      <c r="K83">
        <v>6</v>
      </c>
      <c r="N83">
        <v>993</v>
      </c>
      <c r="O83">
        <v>50</v>
      </c>
      <c r="P83" s="1">
        <v>45564</v>
      </c>
      <c r="Q83" s="1">
        <v>45336</v>
      </c>
      <c r="R83">
        <v>496.5</v>
      </c>
      <c r="S83">
        <v>-228</v>
      </c>
      <c r="T83">
        <v>0</v>
      </c>
      <c r="U83" t="s">
        <v>37</v>
      </c>
      <c r="V83">
        <v>0</v>
      </c>
      <c r="W83">
        <v>1</v>
      </c>
      <c r="X83">
        <v>0</v>
      </c>
      <c r="Y83">
        <v>1</v>
      </c>
      <c r="Z83">
        <v>0</v>
      </c>
      <c r="AA83">
        <v>0</v>
      </c>
      <c r="AB83">
        <v>0</v>
      </c>
      <c r="AC83" t="s">
        <v>52</v>
      </c>
      <c r="AD83">
        <v>3</v>
      </c>
    </row>
    <row r="84" spans="1:30">
      <c r="A84" t="s">
        <v>156</v>
      </c>
      <c r="B84" t="s">
        <v>50</v>
      </c>
      <c r="C84">
        <v>52.520007999999997</v>
      </c>
      <c r="D84">
        <v>13.404954</v>
      </c>
      <c r="E84" t="s">
        <v>32</v>
      </c>
      <c r="F84" t="s">
        <v>127</v>
      </c>
      <c r="G84" t="s">
        <v>34</v>
      </c>
      <c r="H84" s="1">
        <v>45329</v>
      </c>
      <c r="I84" t="s">
        <v>35</v>
      </c>
      <c r="J84" t="s">
        <v>36</v>
      </c>
      <c r="K84">
        <v>6</v>
      </c>
      <c r="N84">
        <v>670</v>
      </c>
      <c r="O84">
        <v>50</v>
      </c>
      <c r="P84" s="1">
        <v>45391</v>
      </c>
      <c r="Q84" s="1">
        <v>45383</v>
      </c>
      <c r="R84">
        <v>335</v>
      </c>
      <c r="S84">
        <v>-8</v>
      </c>
      <c r="T84">
        <v>0</v>
      </c>
      <c r="U84" t="s">
        <v>37</v>
      </c>
      <c r="V84">
        <v>0</v>
      </c>
      <c r="W84">
        <v>1</v>
      </c>
      <c r="X84">
        <v>0</v>
      </c>
      <c r="Y84">
        <v>1</v>
      </c>
      <c r="Z84">
        <v>0</v>
      </c>
      <c r="AA84">
        <v>0</v>
      </c>
      <c r="AB84">
        <v>0</v>
      </c>
      <c r="AC84" t="s">
        <v>52</v>
      </c>
      <c r="AD84">
        <v>3</v>
      </c>
    </row>
    <row r="85" spans="1:30">
      <c r="A85" t="s">
        <v>157</v>
      </c>
      <c r="B85" t="s">
        <v>67</v>
      </c>
      <c r="C85">
        <v>48.864716000000001</v>
      </c>
      <c r="D85">
        <v>2.3490139999999999</v>
      </c>
      <c r="E85" t="s">
        <v>32</v>
      </c>
      <c r="F85" t="s">
        <v>127</v>
      </c>
      <c r="G85" t="s">
        <v>64</v>
      </c>
      <c r="H85" s="1">
        <v>45335</v>
      </c>
      <c r="I85" t="s">
        <v>35</v>
      </c>
      <c r="J85" t="s">
        <v>36</v>
      </c>
      <c r="K85">
        <v>6</v>
      </c>
      <c r="N85">
        <v>442</v>
      </c>
      <c r="O85">
        <v>20</v>
      </c>
      <c r="P85" s="1">
        <v>45543</v>
      </c>
      <c r="Q85" s="1">
        <v>45436</v>
      </c>
      <c r="R85">
        <v>88.4</v>
      </c>
      <c r="S85">
        <v>-107</v>
      </c>
      <c r="T85">
        <v>0</v>
      </c>
      <c r="U85" t="s">
        <v>37</v>
      </c>
      <c r="V85">
        <v>0</v>
      </c>
      <c r="W85">
        <v>1</v>
      </c>
      <c r="X85">
        <v>0</v>
      </c>
      <c r="Y85">
        <v>1</v>
      </c>
      <c r="Z85">
        <v>0</v>
      </c>
      <c r="AA85">
        <v>0</v>
      </c>
      <c r="AB85">
        <v>0</v>
      </c>
      <c r="AC85" t="s">
        <v>48</v>
      </c>
      <c r="AD85">
        <v>1</v>
      </c>
    </row>
    <row r="86" spans="1:30">
      <c r="A86" t="s">
        <v>158</v>
      </c>
      <c r="B86" t="s">
        <v>50</v>
      </c>
      <c r="C86">
        <v>52.520007999999997</v>
      </c>
      <c r="D86">
        <v>13.404954</v>
      </c>
      <c r="E86" t="s">
        <v>55</v>
      </c>
      <c r="F86" t="s">
        <v>127</v>
      </c>
      <c r="G86" t="s">
        <v>56</v>
      </c>
      <c r="H86" s="1">
        <v>45322</v>
      </c>
      <c r="I86" t="s">
        <v>57</v>
      </c>
      <c r="J86" t="s">
        <v>36</v>
      </c>
      <c r="K86">
        <v>6</v>
      </c>
      <c r="N86">
        <v>375</v>
      </c>
      <c r="O86">
        <v>70</v>
      </c>
      <c r="P86" s="1">
        <v>45489</v>
      </c>
      <c r="Q86" s="1">
        <v>45364</v>
      </c>
      <c r="R86">
        <v>262.5</v>
      </c>
      <c r="S86">
        <v>-125</v>
      </c>
      <c r="T86">
        <v>0</v>
      </c>
      <c r="U86" t="s">
        <v>37</v>
      </c>
      <c r="V86">
        <v>0</v>
      </c>
      <c r="W86">
        <v>1</v>
      </c>
      <c r="X86">
        <v>0</v>
      </c>
      <c r="Y86">
        <v>1</v>
      </c>
      <c r="Z86">
        <v>0</v>
      </c>
      <c r="AA86">
        <v>0</v>
      </c>
      <c r="AB86">
        <v>0</v>
      </c>
      <c r="AC86" t="s">
        <v>65</v>
      </c>
      <c r="AD86">
        <v>4</v>
      </c>
    </row>
    <row r="87" spans="1:30">
      <c r="A87" t="s">
        <v>159</v>
      </c>
      <c r="B87" t="s">
        <v>45</v>
      </c>
      <c r="C87">
        <v>41.902782000000002</v>
      </c>
      <c r="D87">
        <v>12.496366</v>
      </c>
      <c r="E87" t="s">
        <v>41</v>
      </c>
      <c r="F87" t="s">
        <v>127</v>
      </c>
      <c r="G87" t="s">
        <v>76</v>
      </c>
      <c r="H87" s="1">
        <v>45350</v>
      </c>
      <c r="I87" t="s">
        <v>35</v>
      </c>
      <c r="J87" t="s">
        <v>36</v>
      </c>
      <c r="K87">
        <v>6</v>
      </c>
      <c r="N87">
        <v>258</v>
      </c>
      <c r="O87">
        <v>40</v>
      </c>
      <c r="P87" s="1">
        <v>45669</v>
      </c>
      <c r="Q87" s="1">
        <v>45401</v>
      </c>
      <c r="R87">
        <v>103.2</v>
      </c>
      <c r="S87">
        <v>-268</v>
      </c>
      <c r="T87">
        <v>0</v>
      </c>
      <c r="U87" t="s">
        <v>37</v>
      </c>
      <c r="V87">
        <v>0</v>
      </c>
      <c r="W87">
        <v>1</v>
      </c>
      <c r="X87">
        <v>0</v>
      </c>
      <c r="Y87">
        <v>1</v>
      </c>
      <c r="Z87">
        <v>0</v>
      </c>
      <c r="AA87">
        <v>0</v>
      </c>
      <c r="AB87">
        <v>0</v>
      </c>
      <c r="AC87" t="s">
        <v>43</v>
      </c>
      <c r="AD87">
        <v>2</v>
      </c>
    </row>
    <row r="88" spans="1:30">
      <c r="A88" t="s">
        <v>160</v>
      </c>
      <c r="B88" t="s">
        <v>80</v>
      </c>
      <c r="C88">
        <v>38.736946000000003</v>
      </c>
      <c r="D88">
        <v>-9.1426850000000002</v>
      </c>
      <c r="E88" t="s">
        <v>46</v>
      </c>
      <c r="F88" t="s">
        <v>127</v>
      </c>
      <c r="G88" t="s">
        <v>47</v>
      </c>
      <c r="H88" s="1">
        <v>45408</v>
      </c>
      <c r="I88" t="s">
        <v>35</v>
      </c>
      <c r="J88" t="s">
        <v>36</v>
      </c>
      <c r="K88">
        <v>6</v>
      </c>
      <c r="N88">
        <v>663</v>
      </c>
      <c r="O88">
        <v>40</v>
      </c>
      <c r="P88" s="1">
        <v>45705</v>
      </c>
      <c r="Q88" s="1">
        <v>45441</v>
      </c>
      <c r="R88">
        <v>265.2</v>
      </c>
      <c r="S88">
        <v>-264</v>
      </c>
      <c r="T88">
        <v>0</v>
      </c>
      <c r="U88" t="s">
        <v>37</v>
      </c>
      <c r="V88">
        <v>0</v>
      </c>
      <c r="W88">
        <v>1</v>
      </c>
      <c r="X88">
        <v>0</v>
      </c>
      <c r="Y88">
        <v>1</v>
      </c>
      <c r="Z88">
        <v>0</v>
      </c>
      <c r="AA88">
        <v>0</v>
      </c>
      <c r="AB88">
        <v>0</v>
      </c>
      <c r="AC88" t="s">
        <v>43</v>
      </c>
      <c r="AD88">
        <v>2</v>
      </c>
    </row>
    <row r="89" spans="1:30">
      <c r="A89" t="s">
        <v>161</v>
      </c>
      <c r="B89" t="s">
        <v>63</v>
      </c>
      <c r="C89">
        <v>46.204391000000001</v>
      </c>
      <c r="D89">
        <v>6.1431579999999997</v>
      </c>
      <c r="E89" t="s">
        <v>55</v>
      </c>
      <c r="F89" t="s">
        <v>127</v>
      </c>
      <c r="G89" t="s">
        <v>34</v>
      </c>
      <c r="H89" s="1">
        <v>45362</v>
      </c>
      <c r="I89" t="s">
        <v>70</v>
      </c>
      <c r="J89" t="s">
        <v>36</v>
      </c>
      <c r="K89">
        <v>6</v>
      </c>
      <c r="N89">
        <v>1039</v>
      </c>
      <c r="O89">
        <v>70</v>
      </c>
      <c r="P89" s="1">
        <v>45639</v>
      </c>
      <c r="Q89" s="1">
        <v>45457</v>
      </c>
      <c r="R89">
        <v>727.3</v>
      </c>
      <c r="S89">
        <v>-182</v>
      </c>
      <c r="T89">
        <v>0</v>
      </c>
      <c r="U89" t="s">
        <v>37</v>
      </c>
      <c r="V89">
        <v>0</v>
      </c>
      <c r="W89">
        <v>1</v>
      </c>
      <c r="X89">
        <v>0</v>
      </c>
      <c r="Y89">
        <v>1</v>
      </c>
      <c r="Z89">
        <v>0</v>
      </c>
      <c r="AA89">
        <v>0</v>
      </c>
      <c r="AB89">
        <v>0</v>
      </c>
      <c r="AC89" t="s">
        <v>65</v>
      </c>
      <c r="AD89">
        <v>4</v>
      </c>
    </row>
    <row r="90" spans="1:30">
      <c r="A90" t="s">
        <v>162</v>
      </c>
      <c r="B90" t="s">
        <v>75</v>
      </c>
      <c r="C90">
        <v>48.210033000000003</v>
      </c>
      <c r="D90">
        <v>16.363448999999999</v>
      </c>
      <c r="E90" t="s">
        <v>32</v>
      </c>
      <c r="F90" t="s">
        <v>127</v>
      </c>
      <c r="G90" t="s">
        <v>64</v>
      </c>
      <c r="H90" s="1">
        <v>45304</v>
      </c>
      <c r="I90" t="s">
        <v>35</v>
      </c>
      <c r="J90" t="s">
        <v>36</v>
      </c>
      <c r="K90">
        <v>6</v>
      </c>
      <c r="N90">
        <v>991</v>
      </c>
      <c r="O90">
        <v>40</v>
      </c>
      <c r="P90" s="1">
        <v>45412</v>
      </c>
      <c r="Q90" s="1">
        <v>45377</v>
      </c>
      <c r="R90">
        <v>396.4</v>
      </c>
      <c r="S90">
        <v>-35</v>
      </c>
      <c r="T90">
        <v>0</v>
      </c>
      <c r="U90" t="s">
        <v>37</v>
      </c>
      <c r="V90">
        <v>0</v>
      </c>
      <c r="W90">
        <v>1</v>
      </c>
      <c r="X90">
        <v>0</v>
      </c>
      <c r="Y90">
        <v>1</v>
      </c>
      <c r="Z90">
        <v>0</v>
      </c>
      <c r="AA90">
        <v>0</v>
      </c>
      <c r="AB90">
        <v>0</v>
      </c>
      <c r="AC90" t="s">
        <v>43</v>
      </c>
      <c r="AD90">
        <v>2</v>
      </c>
    </row>
    <row r="91" spans="1:30">
      <c r="A91" t="s">
        <v>163</v>
      </c>
      <c r="B91" t="s">
        <v>63</v>
      </c>
      <c r="C91">
        <v>46.204391000000001</v>
      </c>
      <c r="D91">
        <v>6.1431579999999997</v>
      </c>
      <c r="E91" t="s">
        <v>55</v>
      </c>
      <c r="F91" t="s">
        <v>127</v>
      </c>
      <c r="G91" t="s">
        <v>64</v>
      </c>
      <c r="H91" s="1">
        <v>45297</v>
      </c>
      <c r="I91" t="s">
        <v>35</v>
      </c>
      <c r="J91" t="s">
        <v>36</v>
      </c>
      <c r="K91">
        <v>6</v>
      </c>
      <c r="N91">
        <v>820</v>
      </c>
      <c r="O91">
        <v>20</v>
      </c>
      <c r="P91" s="1">
        <v>45589</v>
      </c>
      <c r="Q91" s="1">
        <v>45331</v>
      </c>
      <c r="R91">
        <v>164</v>
      </c>
      <c r="S91">
        <v>-258</v>
      </c>
      <c r="T91">
        <v>0</v>
      </c>
      <c r="U91" t="s">
        <v>37</v>
      </c>
      <c r="V91">
        <v>0</v>
      </c>
      <c r="W91">
        <v>1</v>
      </c>
      <c r="X91">
        <v>0</v>
      </c>
      <c r="Y91">
        <v>1</v>
      </c>
      <c r="Z91">
        <v>0</v>
      </c>
      <c r="AA91">
        <v>0</v>
      </c>
      <c r="AB91">
        <v>0</v>
      </c>
      <c r="AC91" t="s">
        <v>48</v>
      </c>
      <c r="AD91">
        <v>1</v>
      </c>
    </row>
    <row r="92" spans="1:30">
      <c r="A92" t="s">
        <v>164</v>
      </c>
      <c r="B92" t="s">
        <v>80</v>
      </c>
      <c r="C92">
        <v>38.736946000000003</v>
      </c>
      <c r="D92">
        <v>-9.1426850000000002</v>
      </c>
      <c r="E92" t="s">
        <v>55</v>
      </c>
      <c r="F92" t="s">
        <v>127</v>
      </c>
      <c r="G92" t="s">
        <v>56</v>
      </c>
      <c r="H92" s="1">
        <v>45342</v>
      </c>
      <c r="I92" t="s">
        <v>35</v>
      </c>
      <c r="J92" t="s">
        <v>36</v>
      </c>
      <c r="K92">
        <v>6</v>
      </c>
      <c r="N92">
        <v>884</v>
      </c>
      <c r="O92">
        <v>100</v>
      </c>
      <c r="P92" s="1">
        <v>45667</v>
      </c>
      <c r="Q92" s="1">
        <v>45385</v>
      </c>
      <c r="R92">
        <v>884</v>
      </c>
      <c r="S92">
        <v>-282</v>
      </c>
      <c r="T92">
        <v>0</v>
      </c>
      <c r="U92" t="s">
        <v>37</v>
      </c>
      <c r="V92">
        <v>0</v>
      </c>
      <c r="W92">
        <v>1</v>
      </c>
      <c r="X92">
        <v>0</v>
      </c>
      <c r="Y92">
        <v>1</v>
      </c>
      <c r="Z92">
        <v>0</v>
      </c>
      <c r="AA92">
        <v>0</v>
      </c>
      <c r="AB92">
        <v>0</v>
      </c>
      <c r="AC92" t="s">
        <v>38</v>
      </c>
      <c r="AD92">
        <v>5</v>
      </c>
    </row>
    <row r="93" spans="1:30">
      <c r="A93" t="s">
        <v>165</v>
      </c>
      <c r="B93" t="s">
        <v>31</v>
      </c>
      <c r="C93">
        <v>52.370215999999999</v>
      </c>
      <c r="D93">
        <v>4.895168</v>
      </c>
      <c r="E93" t="s">
        <v>41</v>
      </c>
      <c r="F93" t="s">
        <v>127</v>
      </c>
      <c r="G93" t="s">
        <v>85</v>
      </c>
      <c r="H93" s="1">
        <v>45344</v>
      </c>
      <c r="I93" t="s">
        <v>57</v>
      </c>
      <c r="J93" t="s">
        <v>36</v>
      </c>
      <c r="K93">
        <v>6</v>
      </c>
      <c r="N93">
        <v>1057</v>
      </c>
      <c r="O93">
        <v>60</v>
      </c>
      <c r="P93" s="1">
        <v>45695</v>
      </c>
      <c r="Q93" s="1">
        <v>45457</v>
      </c>
      <c r="R93">
        <v>634.20000000000005</v>
      </c>
      <c r="S93">
        <v>-238</v>
      </c>
      <c r="T93">
        <v>0</v>
      </c>
      <c r="U93" t="s">
        <v>37</v>
      </c>
      <c r="V93">
        <v>0</v>
      </c>
      <c r="W93">
        <v>1</v>
      </c>
      <c r="X93">
        <v>0</v>
      </c>
      <c r="Y93">
        <v>1</v>
      </c>
      <c r="Z93">
        <v>0</v>
      </c>
      <c r="AA93">
        <v>0</v>
      </c>
      <c r="AB93">
        <v>0</v>
      </c>
      <c r="AC93" t="s">
        <v>52</v>
      </c>
      <c r="AD93">
        <v>3</v>
      </c>
    </row>
    <row r="94" spans="1:30">
      <c r="A94" t="s">
        <v>166</v>
      </c>
      <c r="B94" t="s">
        <v>67</v>
      </c>
      <c r="C94">
        <v>48.864716000000001</v>
      </c>
      <c r="D94">
        <v>2.3490139999999999</v>
      </c>
      <c r="E94" t="s">
        <v>55</v>
      </c>
      <c r="F94" t="s">
        <v>127</v>
      </c>
      <c r="G94" t="s">
        <v>64</v>
      </c>
      <c r="H94" s="1">
        <v>45442</v>
      </c>
      <c r="I94" t="s">
        <v>70</v>
      </c>
      <c r="J94" t="s">
        <v>36</v>
      </c>
      <c r="K94">
        <v>6</v>
      </c>
      <c r="N94">
        <v>654</v>
      </c>
      <c r="O94">
        <v>20</v>
      </c>
      <c r="P94" s="1">
        <v>45598</v>
      </c>
      <c r="Q94" s="1">
        <v>45527</v>
      </c>
      <c r="R94">
        <v>130.80000000000001</v>
      </c>
      <c r="S94">
        <v>-71</v>
      </c>
      <c r="T94">
        <v>0</v>
      </c>
      <c r="U94" t="s">
        <v>37</v>
      </c>
      <c r="V94">
        <v>0</v>
      </c>
      <c r="W94">
        <v>1</v>
      </c>
      <c r="X94">
        <v>0</v>
      </c>
      <c r="Y94">
        <v>1</v>
      </c>
      <c r="Z94">
        <v>0</v>
      </c>
      <c r="AA94">
        <v>0</v>
      </c>
      <c r="AB94">
        <v>0</v>
      </c>
      <c r="AC94" t="s">
        <v>48</v>
      </c>
      <c r="AD94">
        <v>1</v>
      </c>
    </row>
    <row r="95" spans="1:30">
      <c r="A95" t="s">
        <v>167</v>
      </c>
      <c r="B95" t="s">
        <v>45</v>
      </c>
      <c r="C95">
        <v>41.902782000000002</v>
      </c>
      <c r="D95">
        <v>12.496366</v>
      </c>
      <c r="E95" t="s">
        <v>100</v>
      </c>
      <c r="F95" t="s">
        <v>127</v>
      </c>
      <c r="G95" t="s">
        <v>64</v>
      </c>
      <c r="H95" s="1">
        <v>45308</v>
      </c>
      <c r="I95" t="s">
        <v>35</v>
      </c>
      <c r="J95" t="s">
        <v>36</v>
      </c>
      <c r="K95">
        <v>6</v>
      </c>
      <c r="N95">
        <v>913</v>
      </c>
      <c r="O95">
        <v>50</v>
      </c>
      <c r="P95" s="1">
        <v>45364</v>
      </c>
      <c r="Q95" s="1">
        <v>45341</v>
      </c>
      <c r="R95">
        <v>456.5</v>
      </c>
      <c r="S95">
        <v>-23</v>
      </c>
      <c r="T95">
        <v>0</v>
      </c>
      <c r="U95" t="s">
        <v>37</v>
      </c>
      <c r="V95">
        <v>0</v>
      </c>
      <c r="W95">
        <v>1</v>
      </c>
      <c r="X95">
        <v>0</v>
      </c>
      <c r="Y95">
        <v>1</v>
      </c>
      <c r="Z95">
        <v>0</v>
      </c>
      <c r="AA95">
        <v>0</v>
      </c>
      <c r="AB95">
        <v>0</v>
      </c>
      <c r="AC95" t="s">
        <v>52</v>
      </c>
      <c r="AD95">
        <v>3</v>
      </c>
    </row>
    <row r="96" spans="1:30">
      <c r="A96" t="s">
        <v>168</v>
      </c>
      <c r="B96" t="s">
        <v>40</v>
      </c>
      <c r="C96">
        <v>40.416775000000001</v>
      </c>
      <c r="D96">
        <v>-3.7037900000000001</v>
      </c>
      <c r="E96" t="s">
        <v>103</v>
      </c>
      <c r="F96" t="s">
        <v>169</v>
      </c>
      <c r="G96" t="s">
        <v>34</v>
      </c>
      <c r="H96" s="1">
        <v>45407</v>
      </c>
      <c r="I96" t="s">
        <v>35</v>
      </c>
      <c r="J96" t="s">
        <v>36</v>
      </c>
      <c r="K96">
        <v>6</v>
      </c>
      <c r="N96">
        <v>5555</v>
      </c>
      <c r="O96">
        <v>50</v>
      </c>
      <c r="P96" s="1">
        <v>45716</v>
      </c>
      <c r="Q96" s="1">
        <v>45412</v>
      </c>
      <c r="R96">
        <v>2777.5</v>
      </c>
      <c r="S96">
        <v>-304</v>
      </c>
      <c r="T96">
        <v>0</v>
      </c>
      <c r="U96" t="s">
        <v>37</v>
      </c>
      <c r="V96">
        <v>0</v>
      </c>
      <c r="W96">
        <v>1</v>
      </c>
      <c r="X96">
        <v>0</v>
      </c>
      <c r="Y96">
        <v>1</v>
      </c>
      <c r="Z96">
        <v>0</v>
      </c>
      <c r="AA96">
        <v>0</v>
      </c>
      <c r="AB96">
        <v>0</v>
      </c>
      <c r="AC96" t="s">
        <v>52</v>
      </c>
      <c r="AD96">
        <v>3</v>
      </c>
    </row>
    <row r="97" spans="1:30">
      <c r="A97" t="s">
        <v>170</v>
      </c>
      <c r="B97" t="s">
        <v>45</v>
      </c>
      <c r="C97">
        <v>41.902782000000002</v>
      </c>
      <c r="D97">
        <v>12.496366</v>
      </c>
      <c r="E97" t="s">
        <v>55</v>
      </c>
      <c r="F97" t="s">
        <v>169</v>
      </c>
      <c r="G97" t="s">
        <v>42</v>
      </c>
      <c r="H97" s="1">
        <v>45403</v>
      </c>
      <c r="I97" t="s">
        <v>57</v>
      </c>
      <c r="J97" t="s">
        <v>36</v>
      </c>
      <c r="K97">
        <v>6</v>
      </c>
      <c r="N97">
        <v>5916</v>
      </c>
      <c r="O97">
        <v>10</v>
      </c>
      <c r="P97" s="1">
        <v>45578</v>
      </c>
      <c r="Q97" s="1">
        <v>45452</v>
      </c>
      <c r="R97">
        <v>591.6</v>
      </c>
      <c r="S97">
        <v>-126</v>
      </c>
      <c r="T97">
        <v>0</v>
      </c>
      <c r="U97" t="s">
        <v>37</v>
      </c>
      <c r="V97">
        <v>0</v>
      </c>
      <c r="W97">
        <v>1</v>
      </c>
      <c r="X97">
        <v>0</v>
      </c>
      <c r="Y97">
        <v>1</v>
      </c>
      <c r="Z97">
        <v>0</v>
      </c>
      <c r="AA97">
        <v>0</v>
      </c>
      <c r="AB97">
        <v>0</v>
      </c>
      <c r="AC97" t="s">
        <v>48</v>
      </c>
      <c r="AD97">
        <v>1</v>
      </c>
    </row>
    <row r="98" spans="1:30">
      <c r="A98" t="s">
        <v>171</v>
      </c>
      <c r="B98" t="s">
        <v>45</v>
      </c>
      <c r="C98">
        <v>41.902782000000002</v>
      </c>
      <c r="D98">
        <v>12.496366</v>
      </c>
      <c r="E98" t="s">
        <v>51</v>
      </c>
      <c r="F98" t="s">
        <v>169</v>
      </c>
      <c r="G98" t="s">
        <v>47</v>
      </c>
      <c r="H98" s="1">
        <v>45348</v>
      </c>
      <c r="I98" t="s">
        <v>70</v>
      </c>
      <c r="J98" t="s">
        <v>36</v>
      </c>
      <c r="K98">
        <v>6</v>
      </c>
      <c r="N98">
        <v>1352</v>
      </c>
      <c r="O98">
        <v>20</v>
      </c>
      <c r="P98" s="1">
        <v>45459</v>
      </c>
      <c r="Q98" s="1">
        <v>45407</v>
      </c>
      <c r="R98">
        <v>270.39999999999998</v>
      </c>
      <c r="S98">
        <v>-52</v>
      </c>
      <c r="T98">
        <v>0</v>
      </c>
      <c r="U98" t="s">
        <v>37</v>
      </c>
      <c r="V98">
        <v>0</v>
      </c>
      <c r="W98">
        <v>1</v>
      </c>
      <c r="X98">
        <v>0</v>
      </c>
      <c r="Y98">
        <v>1</v>
      </c>
      <c r="Z98">
        <v>0</v>
      </c>
      <c r="AA98">
        <v>0</v>
      </c>
      <c r="AB98">
        <v>0</v>
      </c>
      <c r="AC98" t="s">
        <v>48</v>
      </c>
      <c r="AD98">
        <v>1</v>
      </c>
    </row>
    <row r="99" spans="1:30">
      <c r="A99" t="s">
        <v>172</v>
      </c>
      <c r="B99" t="s">
        <v>80</v>
      </c>
      <c r="C99">
        <v>38.736946000000003</v>
      </c>
      <c r="D99">
        <v>-9.1426850000000002</v>
      </c>
      <c r="E99" t="s">
        <v>84</v>
      </c>
      <c r="F99" t="s">
        <v>169</v>
      </c>
      <c r="G99" t="s">
        <v>64</v>
      </c>
      <c r="H99" s="1">
        <v>45416</v>
      </c>
      <c r="I99" t="s">
        <v>57</v>
      </c>
      <c r="J99" t="s">
        <v>36</v>
      </c>
      <c r="K99">
        <v>6</v>
      </c>
      <c r="N99">
        <v>7313</v>
      </c>
      <c r="O99">
        <v>90</v>
      </c>
      <c r="P99" s="1">
        <v>45443</v>
      </c>
      <c r="Q99" s="1">
        <v>45525</v>
      </c>
      <c r="R99">
        <v>6581.7</v>
      </c>
      <c r="S99">
        <v>82</v>
      </c>
      <c r="T99">
        <v>0</v>
      </c>
      <c r="U99" t="s">
        <v>61</v>
      </c>
      <c r="V99">
        <v>0</v>
      </c>
      <c r="W99">
        <v>1</v>
      </c>
      <c r="X99">
        <v>0</v>
      </c>
      <c r="Y99">
        <v>1</v>
      </c>
      <c r="Z99">
        <v>0</v>
      </c>
      <c r="AA99">
        <v>0</v>
      </c>
      <c r="AB99">
        <v>0</v>
      </c>
      <c r="AC99" t="s">
        <v>38</v>
      </c>
      <c r="AD99">
        <v>5</v>
      </c>
    </row>
    <row r="100" spans="1:30">
      <c r="A100" t="s">
        <v>173</v>
      </c>
      <c r="B100" t="s">
        <v>40</v>
      </c>
      <c r="C100">
        <v>40.416775000000001</v>
      </c>
      <c r="D100">
        <v>-3.7037900000000001</v>
      </c>
      <c r="E100" t="s">
        <v>100</v>
      </c>
      <c r="F100" t="s">
        <v>169</v>
      </c>
      <c r="G100" t="s">
        <v>64</v>
      </c>
      <c r="H100" s="1">
        <v>45425</v>
      </c>
      <c r="I100" t="s">
        <v>57</v>
      </c>
      <c r="J100" t="s">
        <v>36</v>
      </c>
      <c r="K100">
        <v>6</v>
      </c>
      <c r="N100">
        <v>481</v>
      </c>
      <c r="O100">
        <v>50</v>
      </c>
      <c r="P100" s="1">
        <v>45450</v>
      </c>
      <c r="Q100" s="1">
        <v>45464</v>
      </c>
      <c r="R100">
        <v>240.5</v>
      </c>
      <c r="S100">
        <v>14</v>
      </c>
      <c r="T100">
        <v>0</v>
      </c>
      <c r="U100" t="s">
        <v>61</v>
      </c>
      <c r="V100">
        <v>0</v>
      </c>
      <c r="W100">
        <v>1</v>
      </c>
      <c r="X100">
        <v>0</v>
      </c>
      <c r="Y100">
        <v>1</v>
      </c>
      <c r="Z100">
        <v>0</v>
      </c>
      <c r="AA100">
        <v>0</v>
      </c>
      <c r="AB100">
        <v>0</v>
      </c>
      <c r="AC100" t="s">
        <v>52</v>
      </c>
      <c r="AD100">
        <v>3</v>
      </c>
    </row>
    <row r="101" spans="1:30">
      <c r="A101" t="s">
        <v>174</v>
      </c>
      <c r="B101" t="s">
        <v>67</v>
      </c>
      <c r="C101">
        <v>48.864716000000001</v>
      </c>
      <c r="D101">
        <v>2.3490139999999999</v>
      </c>
      <c r="E101" t="s">
        <v>68</v>
      </c>
      <c r="F101" t="s">
        <v>169</v>
      </c>
      <c r="G101" t="s">
        <v>64</v>
      </c>
      <c r="H101" s="1">
        <v>45345</v>
      </c>
      <c r="I101" t="s">
        <v>70</v>
      </c>
      <c r="J101" t="s">
        <v>36</v>
      </c>
      <c r="K101">
        <v>6</v>
      </c>
      <c r="N101">
        <v>5122</v>
      </c>
      <c r="O101">
        <v>20</v>
      </c>
      <c r="P101" s="1">
        <v>45504</v>
      </c>
      <c r="Q101" s="1">
        <v>45374</v>
      </c>
      <c r="R101">
        <v>1024.4000000000001</v>
      </c>
      <c r="S101">
        <v>-130</v>
      </c>
      <c r="T101">
        <v>0</v>
      </c>
      <c r="U101" t="s">
        <v>37</v>
      </c>
      <c r="V101">
        <v>0</v>
      </c>
      <c r="W101">
        <v>1</v>
      </c>
      <c r="X101">
        <v>0</v>
      </c>
      <c r="Y101">
        <v>1</v>
      </c>
      <c r="Z101">
        <v>0</v>
      </c>
      <c r="AA101">
        <v>0</v>
      </c>
      <c r="AB101">
        <v>0</v>
      </c>
      <c r="AC101" t="s">
        <v>48</v>
      </c>
      <c r="AD101">
        <v>1</v>
      </c>
    </row>
    <row r="102" spans="1:30">
      <c r="A102" t="s">
        <v>175</v>
      </c>
      <c r="B102" t="s">
        <v>75</v>
      </c>
      <c r="C102">
        <v>48.210033000000003</v>
      </c>
      <c r="D102">
        <v>16.363448999999999</v>
      </c>
      <c r="E102" t="s">
        <v>46</v>
      </c>
      <c r="F102" t="s">
        <v>169</v>
      </c>
      <c r="G102" t="s">
        <v>56</v>
      </c>
      <c r="H102" s="1">
        <v>45323</v>
      </c>
      <c r="I102" t="s">
        <v>35</v>
      </c>
      <c r="J102" t="s">
        <v>36</v>
      </c>
      <c r="K102">
        <v>6</v>
      </c>
      <c r="N102">
        <v>7898</v>
      </c>
      <c r="O102">
        <v>30</v>
      </c>
      <c r="P102" s="1">
        <v>45540</v>
      </c>
      <c r="Q102" s="1">
        <v>45353</v>
      </c>
      <c r="R102">
        <v>2369.4</v>
      </c>
      <c r="S102">
        <v>-187</v>
      </c>
      <c r="T102">
        <v>0</v>
      </c>
      <c r="U102" t="s">
        <v>37</v>
      </c>
      <c r="V102">
        <v>0</v>
      </c>
      <c r="W102">
        <v>1</v>
      </c>
      <c r="X102">
        <v>0</v>
      </c>
      <c r="Y102">
        <v>1</v>
      </c>
      <c r="Z102">
        <v>0</v>
      </c>
      <c r="AA102">
        <v>0</v>
      </c>
      <c r="AB102">
        <v>0</v>
      </c>
      <c r="AC102" t="s">
        <v>43</v>
      </c>
      <c r="AD102">
        <v>2</v>
      </c>
    </row>
    <row r="103" spans="1:30">
      <c r="A103" t="s">
        <v>176</v>
      </c>
      <c r="B103" t="s">
        <v>63</v>
      </c>
      <c r="C103">
        <v>46.204391000000001</v>
      </c>
      <c r="D103">
        <v>6.1431579999999997</v>
      </c>
      <c r="E103" t="s">
        <v>60</v>
      </c>
      <c r="F103" t="s">
        <v>169</v>
      </c>
      <c r="G103" t="s">
        <v>56</v>
      </c>
      <c r="H103" s="1">
        <v>45369</v>
      </c>
      <c r="I103" t="s">
        <v>57</v>
      </c>
      <c r="J103" t="s">
        <v>36</v>
      </c>
      <c r="K103">
        <v>6</v>
      </c>
      <c r="N103">
        <v>5718</v>
      </c>
      <c r="O103">
        <v>30</v>
      </c>
      <c r="P103" s="1">
        <v>45507</v>
      </c>
      <c r="Q103" s="1">
        <v>45451</v>
      </c>
      <c r="R103">
        <v>1715.4</v>
      </c>
      <c r="S103">
        <v>-56</v>
      </c>
      <c r="T103">
        <v>0</v>
      </c>
      <c r="U103" t="s">
        <v>37</v>
      </c>
      <c r="V103">
        <v>0</v>
      </c>
      <c r="W103">
        <v>1</v>
      </c>
      <c r="X103">
        <v>0</v>
      </c>
      <c r="Y103">
        <v>1</v>
      </c>
      <c r="Z103">
        <v>0</v>
      </c>
      <c r="AA103">
        <v>0</v>
      </c>
      <c r="AB103">
        <v>0</v>
      </c>
      <c r="AC103" t="s">
        <v>43</v>
      </c>
      <c r="AD103">
        <v>2</v>
      </c>
    </row>
    <row r="104" spans="1:30">
      <c r="A104" t="s">
        <v>177</v>
      </c>
      <c r="B104" t="s">
        <v>63</v>
      </c>
      <c r="C104">
        <v>46.204391000000001</v>
      </c>
      <c r="D104">
        <v>6.1431579999999997</v>
      </c>
      <c r="E104" t="s">
        <v>46</v>
      </c>
      <c r="F104" t="s">
        <v>169</v>
      </c>
      <c r="G104" t="s">
        <v>87</v>
      </c>
      <c r="H104" s="1">
        <v>45332</v>
      </c>
      <c r="I104" t="s">
        <v>70</v>
      </c>
      <c r="J104" t="s">
        <v>36</v>
      </c>
      <c r="K104">
        <v>6</v>
      </c>
      <c r="N104">
        <v>2849</v>
      </c>
      <c r="O104">
        <v>90</v>
      </c>
      <c r="P104" s="1">
        <v>45550</v>
      </c>
      <c r="Q104" s="1">
        <v>45338</v>
      </c>
      <c r="R104">
        <v>2564.1</v>
      </c>
      <c r="S104">
        <v>-212</v>
      </c>
      <c r="T104">
        <v>0</v>
      </c>
      <c r="U104" t="s">
        <v>37</v>
      </c>
      <c r="V104">
        <v>0</v>
      </c>
      <c r="W104">
        <v>1</v>
      </c>
      <c r="X104">
        <v>0</v>
      </c>
      <c r="Y104">
        <v>1</v>
      </c>
      <c r="Z104">
        <v>0</v>
      </c>
      <c r="AA104">
        <v>0</v>
      </c>
      <c r="AB104">
        <v>0</v>
      </c>
      <c r="AC104" t="s">
        <v>38</v>
      </c>
      <c r="AD104">
        <v>5</v>
      </c>
    </row>
    <row r="105" spans="1:30">
      <c r="A105" t="s">
        <v>178</v>
      </c>
      <c r="B105" t="s">
        <v>40</v>
      </c>
      <c r="C105">
        <v>40.416775000000001</v>
      </c>
      <c r="D105">
        <v>-3.7037900000000001</v>
      </c>
      <c r="E105" t="s">
        <v>78</v>
      </c>
      <c r="F105" t="s">
        <v>169</v>
      </c>
      <c r="G105" t="s">
        <v>64</v>
      </c>
      <c r="H105" s="1">
        <v>45303</v>
      </c>
      <c r="I105" t="s">
        <v>70</v>
      </c>
      <c r="J105" t="s">
        <v>36</v>
      </c>
      <c r="K105">
        <v>6</v>
      </c>
      <c r="N105">
        <v>3612</v>
      </c>
      <c r="O105">
        <v>40</v>
      </c>
      <c r="P105" s="1">
        <v>45497</v>
      </c>
      <c r="Q105" s="1">
        <v>45384</v>
      </c>
      <c r="R105">
        <v>1444.8</v>
      </c>
      <c r="S105">
        <v>-113</v>
      </c>
      <c r="T105">
        <v>0</v>
      </c>
      <c r="U105" t="s">
        <v>37</v>
      </c>
      <c r="V105">
        <v>0</v>
      </c>
      <c r="W105">
        <v>1</v>
      </c>
      <c r="X105">
        <v>0</v>
      </c>
      <c r="Y105">
        <v>1</v>
      </c>
      <c r="Z105">
        <v>0</v>
      </c>
      <c r="AA105">
        <v>0</v>
      </c>
      <c r="AB105">
        <v>0</v>
      </c>
      <c r="AC105" t="s">
        <v>43</v>
      </c>
      <c r="AD105">
        <v>2</v>
      </c>
    </row>
    <row r="106" spans="1:30">
      <c r="A106" t="s">
        <v>179</v>
      </c>
      <c r="B106" t="s">
        <v>40</v>
      </c>
      <c r="C106">
        <v>40.416775000000001</v>
      </c>
      <c r="D106">
        <v>-3.7037900000000001</v>
      </c>
      <c r="E106" t="s">
        <v>55</v>
      </c>
      <c r="F106" t="s">
        <v>169</v>
      </c>
      <c r="G106" t="s">
        <v>64</v>
      </c>
      <c r="H106" s="1">
        <v>45387</v>
      </c>
      <c r="I106" t="s">
        <v>35</v>
      </c>
      <c r="J106" t="s">
        <v>36</v>
      </c>
      <c r="K106">
        <v>6</v>
      </c>
      <c r="N106">
        <v>1333</v>
      </c>
      <c r="O106">
        <v>20</v>
      </c>
      <c r="P106" s="1">
        <v>45471</v>
      </c>
      <c r="Q106" s="1">
        <v>45444</v>
      </c>
      <c r="R106">
        <v>266.60000000000002</v>
      </c>
      <c r="S106">
        <v>-27</v>
      </c>
      <c r="T106">
        <v>0</v>
      </c>
      <c r="U106" t="s">
        <v>37</v>
      </c>
      <c r="V106">
        <v>0</v>
      </c>
      <c r="W106">
        <v>1</v>
      </c>
      <c r="X106">
        <v>0</v>
      </c>
      <c r="Y106">
        <v>1</v>
      </c>
      <c r="Z106">
        <v>0</v>
      </c>
      <c r="AA106">
        <v>0</v>
      </c>
      <c r="AB106">
        <v>0</v>
      </c>
      <c r="AC106" t="s">
        <v>48</v>
      </c>
      <c r="AD106">
        <v>1</v>
      </c>
    </row>
    <row r="107" spans="1:30">
      <c r="A107" t="s">
        <v>180</v>
      </c>
      <c r="B107" t="s">
        <v>63</v>
      </c>
      <c r="C107">
        <v>46.204391000000001</v>
      </c>
      <c r="D107">
        <v>6.1431579999999997</v>
      </c>
      <c r="E107" t="s">
        <v>32</v>
      </c>
      <c r="F107" t="s">
        <v>169</v>
      </c>
      <c r="G107" t="s">
        <v>34</v>
      </c>
      <c r="H107" s="1">
        <v>45309</v>
      </c>
      <c r="I107" t="s">
        <v>70</v>
      </c>
      <c r="J107" t="s">
        <v>36</v>
      </c>
      <c r="K107">
        <v>6</v>
      </c>
      <c r="N107">
        <v>2367</v>
      </c>
      <c r="O107">
        <v>20</v>
      </c>
      <c r="P107" s="1">
        <v>45664</v>
      </c>
      <c r="Q107" s="1">
        <v>45424</v>
      </c>
      <c r="R107">
        <v>473.4</v>
      </c>
      <c r="S107">
        <v>-240</v>
      </c>
      <c r="T107">
        <v>0</v>
      </c>
      <c r="U107" t="s">
        <v>37</v>
      </c>
      <c r="V107">
        <v>0</v>
      </c>
      <c r="W107">
        <v>1</v>
      </c>
      <c r="X107">
        <v>0</v>
      </c>
      <c r="Y107">
        <v>1</v>
      </c>
      <c r="Z107">
        <v>0</v>
      </c>
      <c r="AA107">
        <v>0</v>
      </c>
      <c r="AB107">
        <v>0</v>
      </c>
      <c r="AC107" t="s">
        <v>48</v>
      </c>
      <c r="AD107">
        <v>1</v>
      </c>
    </row>
    <row r="108" spans="1:30">
      <c r="A108" t="s">
        <v>181</v>
      </c>
      <c r="B108" t="s">
        <v>50</v>
      </c>
      <c r="C108">
        <v>52.520007999999997</v>
      </c>
      <c r="D108">
        <v>13.404954</v>
      </c>
      <c r="E108" t="s">
        <v>78</v>
      </c>
      <c r="F108" t="s">
        <v>169</v>
      </c>
      <c r="G108" t="s">
        <v>87</v>
      </c>
      <c r="H108" s="1">
        <v>45389</v>
      </c>
      <c r="I108" t="s">
        <v>70</v>
      </c>
      <c r="J108" t="s">
        <v>36</v>
      </c>
      <c r="K108">
        <v>6</v>
      </c>
      <c r="N108">
        <v>3651</v>
      </c>
      <c r="O108">
        <v>40</v>
      </c>
      <c r="P108" s="1">
        <v>45501</v>
      </c>
      <c r="Q108" s="1">
        <v>45394</v>
      </c>
      <c r="R108">
        <v>1460.4</v>
      </c>
      <c r="S108">
        <v>-107</v>
      </c>
      <c r="T108">
        <v>0</v>
      </c>
      <c r="U108" t="s">
        <v>37</v>
      </c>
      <c r="V108">
        <v>0</v>
      </c>
      <c r="W108">
        <v>1</v>
      </c>
      <c r="X108">
        <v>0</v>
      </c>
      <c r="Y108">
        <v>1</v>
      </c>
      <c r="Z108">
        <v>0</v>
      </c>
      <c r="AA108">
        <v>0</v>
      </c>
      <c r="AB108">
        <v>0</v>
      </c>
      <c r="AC108" t="s">
        <v>43</v>
      </c>
      <c r="AD108">
        <v>2</v>
      </c>
    </row>
    <row r="109" spans="1:30">
      <c r="A109" t="s">
        <v>182</v>
      </c>
      <c r="B109" t="s">
        <v>45</v>
      </c>
      <c r="C109">
        <v>41.902782000000002</v>
      </c>
      <c r="D109">
        <v>12.496366</v>
      </c>
      <c r="E109" t="s">
        <v>51</v>
      </c>
      <c r="F109" t="s">
        <v>169</v>
      </c>
      <c r="G109" t="s">
        <v>47</v>
      </c>
      <c r="H109" s="1">
        <v>45345</v>
      </c>
      <c r="I109" t="s">
        <v>35</v>
      </c>
      <c r="J109" t="s">
        <v>36</v>
      </c>
      <c r="K109">
        <v>6</v>
      </c>
      <c r="N109">
        <v>1647</v>
      </c>
      <c r="O109">
        <v>10</v>
      </c>
      <c r="P109" s="1">
        <v>45658</v>
      </c>
      <c r="Q109" s="1">
        <v>45436</v>
      </c>
      <c r="R109">
        <v>164.7</v>
      </c>
      <c r="S109">
        <v>-222</v>
      </c>
      <c r="T109">
        <v>0</v>
      </c>
      <c r="U109" t="s">
        <v>37</v>
      </c>
      <c r="V109">
        <v>0</v>
      </c>
      <c r="W109">
        <v>1</v>
      </c>
      <c r="X109">
        <v>0</v>
      </c>
      <c r="Y109">
        <v>1</v>
      </c>
      <c r="Z109">
        <v>0</v>
      </c>
      <c r="AA109">
        <v>0</v>
      </c>
      <c r="AB109">
        <v>0</v>
      </c>
      <c r="AC109" t="s">
        <v>48</v>
      </c>
      <c r="AD109">
        <v>1</v>
      </c>
    </row>
    <row r="110" spans="1:30">
      <c r="A110" t="s">
        <v>183</v>
      </c>
      <c r="B110" t="s">
        <v>40</v>
      </c>
      <c r="C110">
        <v>40.416775000000001</v>
      </c>
      <c r="D110">
        <v>-3.7037900000000001</v>
      </c>
      <c r="E110" t="s">
        <v>60</v>
      </c>
      <c r="F110" t="s">
        <v>169</v>
      </c>
      <c r="G110" t="s">
        <v>34</v>
      </c>
      <c r="H110" s="1">
        <v>45340</v>
      </c>
      <c r="I110" t="s">
        <v>35</v>
      </c>
      <c r="J110" t="s">
        <v>36</v>
      </c>
      <c r="K110">
        <v>6</v>
      </c>
      <c r="N110">
        <v>3098</v>
      </c>
      <c r="O110">
        <v>40</v>
      </c>
      <c r="P110" s="1">
        <v>45608</v>
      </c>
      <c r="Q110" s="1">
        <v>45352</v>
      </c>
      <c r="R110">
        <v>1239.2</v>
      </c>
      <c r="S110">
        <v>-256</v>
      </c>
      <c r="T110">
        <v>0</v>
      </c>
      <c r="U110" t="s">
        <v>37</v>
      </c>
      <c r="V110">
        <v>0</v>
      </c>
      <c r="W110">
        <v>1</v>
      </c>
      <c r="X110">
        <v>0</v>
      </c>
      <c r="Y110">
        <v>1</v>
      </c>
      <c r="Z110">
        <v>0</v>
      </c>
      <c r="AA110">
        <v>0</v>
      </c>
      <c r="AB110">
        <v>0</v>
      </c>
      <c r="AC110" t="s">
        <v>43</v>
      </c>
      <c r="AD110">
        <v>2</v>
      </c>
    </row>
    <row r="111" spans="1:30">
      <c r="A111" t="s">
        <v>184</v>
      </c>
      <c r="B111" t="s">
        <v>67</v>
      </c>
      <c r="C111">
        <v>48.864716000000001</v>
      </c>
      <c r="D111">
        <v>2.3490139999999999</v>
      </c>
      <c r="E111" t="s">
        <v>72</v>
      </c>
      <c r="F111" t="s">
        <v>169</v>
      </c>
      <c r="G111" t="s">
        <v>76</v>
      </c>
      <c r="H111" s="1">
        <v>45337</v>
      </c>
      <c r="I111" t="s">
        <v>70</v>
      </c>
      <c r="J111" t="s">
        <v>36</v>
      </c>
      <c r="K111">
        <v>6</v>
      </c>
      <c r="N111">
        <v>7604</v>
      </c>
      <c r="O111">
        <v>40</v>
      </c>
      <c r="P111" s="1">
        <v>45610</v>
      </c>
      <c r="Q111" s="1">
        <v>45353</v>
      </c>
      <c r="R111">
        <v>3041.6</v>
      </c>
      <c r="S111">
        <v>-257</v>
      </c>
      <c r="T111">
        <v>0</v>
      </c>
      <c r="U111" t="s">
        <v>37</v>
      </c>
      <c r="V111">
        <v>0</v>
      </c>
      <c r="W111">
        <v>1</v>
      </c>
      <c r="X111">
        <v>0</v>
      </c>
      <c r="Y111">
        <v>1</v>
      </c>
      <c r="Z111">
        <v>0</v>
      </c>
      <c r="AA111">
        <v>0</v>
      </c>
      <c r="AB111">
        <v>0</v>
      </c>
      <c r="AC111" t="s">
        <v>43</v>
      </c>
      <c r="AD111">
        <v>2</v>
      </c>
    </row>
    <row r="112" spans="1:30">
      <c r="A112" t="s">
        <v>185</v>
      </c>
      <c r="B112" t="s">
        <v>50</v>
      </c>
      <c r="C112">
        <v>52.520007999999997</v>
      </c>
      <c r="D112">
        <v>13.404954</v>
      </c>
      <c r="E112" t="s">
        <v>68</v>
      </c>
      <c r="F112" t="s">
        <v>169</v>
      </c>
      <c r="G112" t="s">
        <v>76</v>
      </c>
      <c r="H112" s="1">
        <v>45354</v>
      </c>
      <c r="I112" t="s">
        <v>70</v>
      </c>
      <c r="J112" t="s">
        <v>36</v>
      </c>
      <c r="K112">
        <v>6</v>
      </c>
      <c r="N112">
        <v>3858</v>
      </c>
      <c r="O112">
        <v>50</v>
      </c>
      <c r="P112" s="1">
        <v>45463</v>
      </c>
      <c r="Q112" s="1">
        <v>45383</v>
      </c>
      <c r="R112">
        <v>1929</v>
      </c>
      <c r="S112">
        <v>-80</v>
      </c>
      <c r="T112">
        <v>0</v>
      </c>
      <c r="U112" t="s">
        <v>37</v>
      </c>
      <c r="V112">
        <v>0</v>
      </c>
      <c r="W112">
        <v>1</v>
      </c>
      <c r="X112">
        <v>0</v>
      </c>
      <c r="Y112">
        <v>1</v>
      </c>
      <c r="Z112">
        <v>0</v>
      </c>
      <c r="AA112">
        <v>0</v>
      </c>
      <c r="AB112">
        <v>0</v>
      </c>
      <c r="AC112" t="s">
        <v>52</v>
      </c>
      <c r="AD112">
        <v>3</v>
      </c>
    </row>
    <row r="113" spans="1:30">
      <c r="A113" t="s">
        <v>186</v>
      </c>
      <c r="B113" t="s">
        <v>75</v>
      </c>
      <c r="C113">
        <v>48.210033000000003</v>
      </c>
      <c r="D113">
        <v>16.363448999999999</v>
      </c>
      <c r="E113" t="s">
        <v>46</v>
      </c>
      <c r="F113" t="s">
        <v>169</v>
      </c>
      <c r="G113" t="s">
        <v>42</v>
      </c>
      <c r="H113" s="1">
        <v>45303</v>
      </c>
      <c r="I113" t="s">
        <v>35</v>
      </c>
      <c r="J113" t="s">
        <v>36</v>
      </c>
      <c r="K113">
        <v>6</v>
      </c>
      <c r="N113">
        <v>785</v>
      </c>
      <c r="O113">
        <v>70</v>
      </c>
      <c r="P113" s="1">
        <v>45490</v>
      </c>
      <c r="Q113" s="1">
        <v>45396</v>
      </c>
      <c r="R113">
        <v>549.5</v>
      </c>
      <c r="S113">
        <v>-94</v>
      </c>
      <c r="T113">
        <v>0</v>
      </c>
      <c r="U113" t="s">
        <v>37</v>
      </c>
      <c r="V113">
        <v>0</v>
      </c>
      <c r="W113">
        <v>1</v>
      </c>
      <c r="X113">
        <v>0</v>
      </c>
      <c r="Y113">
        <v>1</v>
      </c>
      <c r="Z113">
        <v>0</v>
      </c>
      <c r="AA113">
        <v>0</v>
      </c>
      <c r="AB113">
        <v>0</v>
      </c>
      <c r="AC113" t="s">
        <v>65</v>
      </c>
      <c r="AD113">
        <v>4</v>
      </c>
    </row>
    <row r="114" spans="1:30">
      <c r="A114" t="s">
        <v>187</v>
      </c>
      <c r="B114" t="s">
        <v>40</v>
      </c>
      <c r="C114">
        <v>40.416775000000001</v>
      </c>
      <c r="D114">
        <v>-3.7037900000000001</v>
      </c>
      <c r="E114" t="s">
        <v>51</v>
      </c>
      <c r="F114" t="s">
        <v>169</v>
      </c>
      <c r="G114" t="s">
        <v>64</v>
      </c>
      <c r="H114" s="1">
        <v>45311</v>
      </c>
      <c r="I114" t="s">
        <v>35</v>
      </c>
      <c r="J114" t="s">
        <v>36</v>
      </c>
      <c r="K114">
        <v>6</v>
      </c>
      <c r="N114">
        <v>4410</v>
      </c>
      <c r="O114">
        <v>40</v>
      </c>
      <c r="P114" s="1">
        <v>45453</v>
      </c>
      <c r="Q114" s="1">
        <v>45358</v>
      </c>
      <c r="R114">
        <v>1764</v>
      </c>
      <c r="S114">
        <v>-95</v>
      </c>
      <c r="T114">
        <v>0</v>
      </c>
      <c r="U114" t="s">
        <v>37</v>
      </c>
      <c r="V114">
        <v>0</v>
      </c>
      <c r="W114">
        <v>1</v>
      </c>
      <c r="X114">
        <v>0</v>
      </c>
      <c r="Y114">
        <v>1</v>
      </c>
      <c r="Z114">
        <v>0</v>
      </c>
      <c r="AA114">
        <v>0</v>
      </c>
      <c r="AB114">
        <v>0</v>
      </c>
      <c r="AC114" t="s">
        <v>43</v>
      </c>
      <c r="AD114">
        <v>2</v>
      </c>
    </row>
    <row r="115" spans="1:30">
      <c r="A115" t="s">
        <v>188</v>
      </c>
      <c r="B115" t="s">
        <v>67</v>
      </c>
      <c r="C115">
        <v>48.864716000000001</v>
      </c>
      <c r="D115">
        <v>2.3490139999999999</v>
      </c>
      <c r="E115" t="s">
        <v>78</v>
      </c>
      <c r="F115" t="s">
        <v>169</v>
      </c>
      <c r="G115" t="s">
        <v>56</v>
      </c>
      <c r="H115" s="1">
        <v>45392</v>
      </c>
      <c r="I115" t="s">
        <v>70</v>
      </c>
      <c r="J115" t="s">
        <v>36</v>
      </c>
      <c r="K115">
        <v>6</v>
      </c>
      <c r="N115">
        <v>3455</v>
      </c>
      <c r="O115">
        <v>100</v>
      </c>
      <c r="P115" s="1">
        <v>45637</v>
      </c>
      <c r="Q115" s="1">
        <v>45454</v>
      </c>
      <c r="R115">
        <v>3455</v>
      </c>
      <c r="S115">
        <v>-183</v>
      </c>
      <c r="T115">
        <v>0</v>
      </c>
      <c r="U115" t="s">
        <v>37</v>
      </c>
      <c r="V115">
        <v>0</v>
      </c>
      <c r="W115">
        <v>1</v>
      </c>
      <c r="X115">
        <v>0</v>
      </c>
      <c r="Y115">
        <v>1</v>
      </c>
      <c r="Z115">
        <v>0</v>
      </c>
      <c r="AA115">
        <v>0</v>
      </c>
      <c r="AB115">
        <v>0</v>
      </c>
      <c r="AC115" t="s">
        <v>38</v>
      </c>
      <c r="AD115">
        <v>5</v>
      </c>
    </row>
    <row r="116" spans="1:30">
      <c r="A116" t="s">
        <v>189</v>
      </c>
      <c r="B116" t="s">
        <v>59</v>
      </c>
      <c r="C116">
        <v>51.260196999999998</v>
      </c>
      <c r="D116">
        <v>4.4027710000000004</v>
      </c>
      <c r="E116" t="s">
        <v>32</v>
      </c>
      <c r="F116" t="s">
        <v>169</v>
      </c>
      <c r="G116" t="s">
        <v>56</v>
      </c>
      <c r="H116" s="1">
        <v>45336</v>
      </c>
      <c r="I116" t="s">
        <v>35</v>
      </c>
      <c r="J116" t="s">
        <v>36</v>
      </c>
      <c r="K116">
        <v>6</v>
      </c>
      <c r="N116">
        <v>7486</v>
      </c>
      <c r="O116">
        <v>40</v>
      </c>
      <c r="P116" s="1">
        <v>45648</v>
      </c>
      <c r="Q116" s="1">
        <v>45423</v>
      </c>
      <c r="R116">
        <v>2994.4</v>
      </c>
      <c r="S116">
        <v>-225</v>
      </c>
      <c r="T116">
        <v>0</v>
      </c>
      <c r="U116" t="s">
        <v>37</v>
      </c>
      <c r="V116">
        <v>0</v>
      </c>
      <c r="W116">
        <v>1</v>
      </c>
      <c r="X116">
        <v>0</v>
      </c>
      <c r="Y116">
        <v>1</v>
      </c>
      <c r="Z116">
        <v>0</v>
      </c>
      <c r="AA116">
        <v>0</v>
      </c>
      <c r="AB116">
        <v>0</v>
      </c>
      <c r="AC116" t="s">
        <v>43</v>
      </c>
      <c r="AD116">
        <v>2</v>
      </c>
    </row>
    <row r="117" spans="1:30">
      <c r="A117" t="s">
        <v>190</v>
      </c>
      <c r="B117" t="s">
        <v>63</v>
      </c>
      <c r="C117">
        <v>46.204391000000001</v>
      </c>
      <c r="D117">
        <v>6.1431579999999997</v>
      </c>
      <c r="E117" t="s">
        <v>68</v>
      </c>
      <c r="F117" t="s">
        <v>169</v>
      </c>
      <c r="G117" t="s">
        <v>47</v>
      </c>
      <c r="H117" s="1">
        <v>45354</v>
      </c>
      <c r="I117" t="s">
        <v>70</v>
      </c>
      <c r="J117" t="s">
        <v>36</v>
      </c>
      <c r="K117">
        <v>6</v>
      </c>
      <c r="N117">
        <v>4521</v>
      </c>
      <c r="O117">
        <v>90</v>
      </c>
      <c r="P117" s="1">
        <v>45638</v>
      </c>
      <c r="Q117" s="1">
        <v>45357</v>
      </c>
      <c r="R117">
        <v>4068.9</v>
      </c>
      <c r="S117">
        <v>-281</v>
      </c>
      <c r="T117">
        <v>0</v>
      </c>
      <c r="U117" t="s">
        <v>37</v>
      </c>
      <c r="V117">
        <v>0</v>
      </c>
      <c r="W117">
        <v>1</v>
      </c>
      <c r="X117">
        <v>0</v>
      </c>
      <c r="Y117">
        <v>1</v>
      </c>
      <c r="Z117">
        <v>0</v>
      </c>
      <c r="AA117">
        <v>0</v>
      </c>
      <c r="AB117">
        <v>0</v>
      </c>
      <c r="AC117" t="s">
        <v>38</v>
      </c>
      <c r="AD117">
        <v>5</v>
      </c>
    </row>
    <row r="118" spans="1:30">
      <c r="A118" t="s">
        <v>191</v>
      </c>
      <c r="B118" t="s">
        <v>45</v>
      </c>
      <c r="C118">
        <v>41.902782000000002</v>
      </c>
      <c r="D118">
        <v>12.496366</v>
      </c>
      <c r="E118" t="s">
        <v>51</v>
      </c>
      <c r="F118" t="s">
        <v>169</v>
      </c>
      <c r="G118" t="s">
        <v>87</v>
      </c>
      <c r="H118" s="1">
        <v>45442</v>
      </c>
      <c r="I118" t="s">
        <v>35</v>
      </c>
      <c r="J118" t="s">
        <v>36</v>
      </c>
      <c r="K118">
        <v>6</v>
      </c>
      <c r="N118">
        <v>1641</v>
      </c>
      <c r="O118">
        <v>20</v>
      </c>
      <c r="P118" s="1">
        <v>45482</v>
      </c>
      <c r="Q118" s="1">
        <v>45541</v>
      </c>
      <c r="R118">
        <v>328.2</v>
      </c>
      <c r="S118">
        <v>59</v>
      </c>
      <c r="T118">
        <v>0</v>
      </c>
      <c r="U118" t="s">
        <v>61</v>
      </c>
      <c r="V118">
        <v>0</v>
      </c>
      <c r="W118">
        <v>1</v>
      </c>
      <c r="X118">
        <v>0</v>
      </c>
      <c r="Y118">
        <v>1</v>
      </c>
      <c r="Z118">
        <v>0</v>
      </c>
      <c r="AA118">
        <v>0</v>
      </c>
      <c r="AB118">
        <v>0</v>
      </c>
      <c r="AC118" t="s">
        <v>48</v>
      </c>
      <c r="AD118">
        <v>1</v>
      </c>
    </row>
    <row r="119" spans="1:30">
      <c r="A119" t="s">
        <v>192</v>
      </c>
      <c r="B119" t="s">
        <v>45</v>
      </c>
      <c r="C119">
        <v>41.902782000000002</v>
      </c>
      <c r="D119">
        <v>12.496366</v>
      </c>
      <c r="E119" t="s">
        <v>46</v>
      </c>
      <c r="F119" t="s">
        <v>169</v>
      </c>
      <c r="G119" t="s">
        <v>47</v>
      </c>
      <c r="H119" s="1">
        <v>45293</v>
      </c>
      <c r="I119" t="s">
        <v>35</v>
      </c>
      <c r="J119" t="s">
        <v>36</v>
      </c>
      <c r="K119">
        <v>6</v>
      </c>
      <c r="N119">
        <v>3545</v>
      </c>
      <c r="O119">
        <v>40</v>
      </c>
      <c r="P119" s="1">
        <v>45486</v>
      </c>
      <c r="Q119" s="1">
        <v>45409</v>
      </c>
      <c r="R119">
        <v>1418</v>
      </c>
      <c r="S119">
        <v>-77</v>
      </c>
      <c r="T119">
        <v>0</v>
      </c>
      <c r="U119" t="s">
        <v>37</v>
      </c>
      <c r="V119">
        <v>0</v>
      </c>
      <c r="W119">
        <v>1</v>
      </c>
      <c r="X119">
        <v>0</v>
      </c>
      <c r="Y119">
        <v>1</v>
      </c>
      <c r="Z119">
        <v>0</v>
      </c>
      <c r="AA119">
        <v>0</v>
      </c>
      <c r="AB119">
        <v>0</v>
      </c>
      <c r="AC119" t="s">
        <v>43</v>
      </c>
      <c r="AD119">
        <v>2</v>
      </c>
    </row>
    <row r="120" spans="1:30">
      <c r="A120" t="s">
        <v>193</v>
      </c>
      <c r="B120" t="s">
        <v>45</v>
      </c>
      <c r="C120">
        <v>41.902782000000002</v>
      </c>
      <c r="D120">
        <v>12.496366</v>
      </c>
      <c r="E120" t="s">
        <v>120</v>
      </c>
      <c r="F120" t="s">
        <v>169</v>
      </c>
      <c r="G120" t="s">
        <v>64</v>
      </c>
      <c r="H120" s="1">
        <v>45430</v>
      </c>
      <c r="I120" t="s">
        <v>35</v>
      </c>
      <c r="J120" t="s">
        <v>36</v>
      </c>
      <c r="K120">
        <v>6</v>
      </c>
      <c r="N120">
        <v>5862</v>
      </c>
      <c r="O120">
        <v>60</v>
      </c>
      <c r="P120" s="1">
        <v>45562</v>
      </c>
      <c r="Q120" s="1">
        <v>45479</v>
      </c>
      <c r="R120">
        <v>3517.2</v>
      </c>
      <c r="S120">
        <v>-83</v>
      </c>
      <c r="T120">
        <v>0</v>
      </c>
      <c r="U120" t="s">
        <v>37</v>
      </c>
      <c r="V120">
        <v>0</v>
      </c>
      <c r="W120">
        <v>1</v>
      </c>
      <c r="X120">
        <v>0</v>
      </c>
      <c r="Y120">
        <v>1</v>
      </c>
      <c r="Z120">
        <v>0</v>
      </c>
      <c r="AA120">
        <v>0</v>
      </c>
      <c r="AB120">
        <v>0</v>
      </c>
      <c r="AC120" t="s">
        <v>52</v>
      </c>
      <c r="AD120">
        <v>3</v>
      </c>
    </row>
    <row r="121" spans="1:30">
      <c r="A121" t="s">
        <v>194</v>
      </c>
      <c r="B121" t="s">
        <v>31</v>
      </c>
      <c r="C121">
        <v>52.370215999999999</v>
      </c>
      <c r="D121">
        <v>4.895168</v>
      </c>
      <c r="E121" t="s">
        <v>60</v>
      </c>
      <c r="F121" t="s">
        <v>169</v>
      </c>
      <c r="G121" t="s">
        <v>76</v>
      </c>
      <c r="H121" s="1">
        <v>45368</v>
      </c>
      <c r="I121" t="s">
        <v>70</v>
      </c>
      <c r="J121" t="s">
        <v>36</v>
      </c>
      <c r="K121">
        <v>6</v>
      </c>
      <c r="N121">
        <v>6124</v>
      </c>
      <c r="O121">
        <v>20</v>
      </c>
      <c r="P121" s="1">
        <v>45471</v>
      </c>
      <c r="Q121" s="1">
        <v>45478</v>
      </c>
      <c r="R121">
        <v>1224.8</v>
      </c>
      <c r="S121">
        <v>7</v>
      </c>
      <c r="T121">
        <v>0</v>
      </c>
      <c r="U121" t="s">
        <v>61</v>
      </c>
      <c r="V121">
        <v>0</v>
      </c>
      <c r="W121">
        <v>1</v>
      </c>
      <c r="X121">
        <v>0</v>
      </c>
      <c r="Y121">
        <v>1</v>
      </c>
      <c r="Z121">
        <v>0</v>
      </c>
      <c r="AA121">
        <v>0</v>
      </c>
      <c r="AB121">
        <v>0</v>
      </c>
      <c r="AC121" t="s">
        <v>48</v>
      </c>
      <c r="AD121">
        <v>1</v>
      </c>
    </row>
    <row r="122" spans="1:30">
      <c r="A122" t="s">
        <v>195</v>
      </c>
      <c r="B122" t="s">
        <v>67</v>
      </c>
      <c r="C122">
        <v>48.864716000000001</v>
      </c>
      <c r="D122">
        <v>2.3490139999999999</v>
      </c>
      <c r="E122" t="s">
        <v>51</v>
      </c>
      <c r="F122" t="s">
        <v>169</v>
      </c>
      <c r="G122" t="s">
        <v>56</v>
      </c>
      <c r="H122" s="1">
        <v>45327</v>
      </c>
      <c r="I122" t="s">
        <v>70</v>
      </c>
      <c r="J122" t="s">
        <v>36</v>
      </c>
      <c r="K122">
        <v>6</v>
      </c>
      <c r="N122">
        <v>2002</v>
      </c>
      <c r="O122">
        <v>30</v>
      </c>
      <c r="P122" s="1">
        <v>45649</v>
      </c>
      <c r="Q122" s="1">
        <v>45371</v>
      </c>
      <c r="R122">
        <v>600.6</v>
      </c>
      <c r="S122">
        <v>-278</v>
      </c>
      <c r="T122">
        <v>0</v>
      </c>
      <c r="U122" t="s">
        <v>37</v>
      </c>
      <c r="V122">
        <v>0</v>
      </c>
      <c r="W122">
        <v>1</v>
      </c>
      <c r="X122">
        <v>0</v>
      </c>
      <c r="Y122">
        <v>1</v>
      </c>
      <c r="Z122">
        <v>0</v>
      </c>
      <c r="AA122">
        <v>0</v>
      </c>
      <c r="AB122">
        <v>0</v>
      </c>
      <c r="AC122" t="s">
        <v>43</v>
      </c>
      <c r="AD122">
        <v>2</v>
      </c>
    </row>
    <row r="123" spans="1:30">
      <c r="A123" t="s">
        <v>196</v>
      </c>
      <c r="B123" t="s">
        <v>80</v>
      </c>
      <c r="C123">
        <v>38.736946000000003</v>
      </c>
      <c r="D123">
        <v>-9.1426850000000002</v>
      </c>
      <c r="E123" t="s">
        <v>51</v>
      </c>
      <c r="F123" t="s">
        <v>169</v>
      </c>
      <c r="G123" t="s">
        <v>64</v>
      </c>
      <c r="H123" s="1">
        <v>45293</v>
      </c>
      <c r="I123" t="s">
        <v>70</v>
      </c>
      <c r="J123" t="s">
        <v>36</v>
      </c>
      <c r="K123">
        <v>6</v>
      </c>
      <c r="N123">
        <v>3182</v>
      </c>
      <c r="O123">
        <v>20</v>
      </c>
      <c r="P123" s="1">
        <v>45417</v>
      </c>
      <c r="Q123" s="1">
        <v>45354</v>
      </c>
      <c r="R123">
        <v>636.4</v>
      </c>
      <c r="S123">
        <v>-63</v>
      </c>
      <c r="T123">
        <v>0</v>
      </c>
      <c r="U123" t="s">
        <v>37</v>
      </c>
      <c r="V123">
        <v>0</v>
      </c>
      <c r="W123">
        <v>1</v>
      </c>
      <c r="X123">
        <v>0</v>
      </c>
      <c r="Y123">
        <v>1</v>
      </c>
      <c r="Z123">
        <v>0</v>
      </c>
      <c r="AA123">
        <v>0</v>
      </c>
      <c r="AB123">
        <v>0</v>
      </c>
      <c r="AC123" t="s">
        <v>48</v>
      </c>
      <c r="AD123">
        <v>1</v>
      </c>
    </row>
    <row r="124" spans="1:30">
      <c r="A124" t="s">
        <v>197</v>
      </c>
      <c r="B124" t="s">
        <v>59</v>
      </c>
      <c r="C124">
        <v>51.260196999999998</v>
      </c>
      <c r="D124">
        <v>4.4027710000000004</v>
      </c>
      <c r="E124" t="s">
        <v>72</v>
      </c>
      <c r="F124" t="s">
        <v>169</v>
      </c>
      <c r="G124" t="s">
        <v>64</v>
      </c>
      <c r="H124" s="1">
        <v>45326</v>
      </c>
      <c r="I124" t="s">
        <v>35</v>
      </c>
      <c r="J124" t="s">
        <v>36</v>
      </c>
      <c r="K124">
        <v>6</v>
      </c>
      <c r="N124">
        <v>7019</v>
      </c>
      <c r="O124">
        <v>30</v>
      </c>
      <c r="P124" s="1">
        <v>45353</v>
      </c>
      <c r="Q124" s="1">
        <v>45424</v>
      </c>
      <c r="R124">
        <v>2105.6999999999998</v>
      </c>
      <c r="S124">
        <v>71</v>
      </c>
      <c r="T124">
        <v>0</v>
      </c>
      <c r="U124" t="s">
        <v>61</v>
      </c>
      <c r="V124">
        <v>0</v>
      </c>
      <c r="W124">
        <v>1</v>
      </c>
      <c r="X124">
        <v>0</v>
      </c>
      <c r="Y124">
        <v>1</v>
      </c>
      <c r="Z124">
        <v>0</v>
      </c>
      <c r="AA124">
        <v>0</v>
      </c>
      <c r="AB124">
        <v>0</v>
      </c>
      <c r="AC124" t="s">
        <v>43</v>
      </c>
      <c r="AD124">
        <v>2</v>
      </c>
    </row>
    <row r="125" spans="1:30">
      <c r="A125" t="s">
        <v>198</v>
      </c>
      <c r="B125" t="s">
        <v>45</v>
      </c>
      <c r="C125">
        <v>41.902782000000002</v>
      </c>
      <c r="D125">
        <v>12.496366</v>
      </c>
      <c r="E125" t="s">
        <v>55</v>
      </c>
      <c r="F125" t="s">
        <v>169</v>
      </c>
      <c r="G125" t="s">
        <v>34</v>
      </c>
      <c r="H125" s="1">
        <v>45399</v>
      </c>
      <c r="I125" t="s">
        <v>35</v>
      </c>
      <c r="J125" t="s">
        <v>36</v>
      </c>
      <c r="K125">
        <v>6</v>
      </c>
      <c r="N125">
        <v>2816</v>
      </c>
      <c r="O125">
        <v>70</v>
      </c>
      <c r="P125" s="1">
        <v>45508</v>
      </c>
      <c r="Q125" s="1">
        <v>45430</v>
      </c>
      <c r="R125">
        <v>1971.2</v>
      </c>
      <c r="S125">
        <v>-78</v>
      </c>
      <c r="T125">
        <v>0</v>
      </c>
      <c r="U125" t="s">
        <v>37</v>
      </c>
      <c r="V125">
        <v>0</v>
      </c>
      <c r="W125">
        <v>1</v>
      </c>
      <c r="X125">
        <v>0</v>
      </c>
      <c r="Y125">
        <v>1</v>
      </c>
      <c r="Z125">
        <v>0</v>
      </c>
      <c r="AA125">
        <v>0</v>
      </c>
      <c r="AB125">
        <v>0</v>
      </c>
      <c r="AC125" t="s">
        <v>65</v>
      </c>
      <c r="AD125">
        <v>4</v>
      </c>
    </row>
    <row r="126" spans="1:30">
      <c r="A126" t="s">
        <v>199</v>
      </c>
      <c r="B126" t="s">
        <v>63</v>
      </c>
      <c r="C126">
        <v>46.204391000000001</v>
      </c>
      <c r="D126">
        <v>6.1431579999999997</v>
      </c>
      <c r="E126" t="s">
        <v>32</v>
      </c>
      <c r="F126" t="s">
        <v>169</v>
      </c>
      <c r="G126" t="s">
        <v>42</v>
      </c>
      <c r="H126" s="1">
        <v>45436</v>
      </c>
      <c r="I126" t="s">
        <v>35</v>
      </c>
      <c r="J126" t="s">
        <v>36</v>
      </c>
      <c r="K126">
        <v>6</v>
      </c>
      <c r="N126">
        <v>734</v>
      </c>
      <c r="O126">
        <v>40</v>
      </c>
      <c r="P126" s="1">
        <v>45508</v>
      </c>
      <c r="Q126" s="1">
        <v>45531</v>
      </c>
      <c r="R126">
        <v>293.60000000000002</v>
      </c>
      <c r="S126">
        <v>23</v>
      </c>
      <c r="T126">
        <v>0</v>
      </c>
      <c r="U126" t="s">
        <v>61</v>
      </c>
      <c r="V126">
        <v>0</v>
      </c>
      <c r="W126">
        <v>1</v>
      </c>
      <c r="X126">
        <v>0</v>
      </c>
      <c r="Y126">
        <v>1</v>
      </c>
      <c r="Z126">
        <v>0</v>
      </c>
      <c r="AA126">
        <v>0</v>
      </c>
      <c r="AB126">
        <v>0</v>
      </c>
      <c r="AC126" t="s">
        <v>43</v>
      </c>
      <c r="AD126">
        <v>2</v>
      </c>
    </row>
    <row r="127" spans="1:30">
      <c r="A127" t="s">
        <v>200</v>
      </c>
      <c r="B127" t="s">
        <v>45</v>
      </c>
      <c r="C127">
        <v>41.902782000000002</v>
      </c>
      <c r="D127">
        <v>12.496366</v>
      </c>
      <c r="E127" t="s">
        <v>32</v>
      </c>
      <c r="F127" t="s">
        <v>169</v>
      </c>
      <c r="G127" t="s">
        <v>47</v>
      </c>
      <c r="H127" s="1">
        <v>45374</v>
      </c>
      <c r="I127" t="s">
        <v>35</v>
      </c>
      <c r="J127" t="s">
        <v>36</v>
      </c>
      <c r="K127">
        <v>6</v>
      </c>
      <c r="N127">
        <v>7204</v>
      </c>
      <c r="O127">
        <v>20</v>
      </c>
      <c r="P127" s="1">
        <v>45618</v>
      </c>
      <c r="Q127" s="1">
        <v>45467</v>
      </c>
      <c r="R127">
        <v>1440.8</v>
      </c>
      <c r="S127">
        <v>-151</v>
      </c>
      <c r="T127">
        <v>0</v>
      </c>
      <c r="U127" t="s">
        <v>37</v>
      </c>
      <c r="V127">
        <v>0</v>
      </c>
      <c r="W127">
        <v>1</v>
      </c>
      <c r="X127">
        <v>0</v>
      </c>
      <c r="Y127">
        <v>1</v>
      </c>
      <c r="Z127">
        <v>0</v>
      </c>
      <c r="AA127">
        <v>0</v>
      </c>
      <c r="AB127">
        <v>0</v>
      </c>
      <c r="AC127" t="s">
        <v>48</v>
      </c>
      <c r="AD127">
        <v>1</v>
      </c>
    </row>
    <row r="128" spans="1:30">
      <c r="A128" t="s">
        <v>201</v>
      </c>
      <c r="B128" t="s">
        <v>45</v>
      </c>
      <c r="C128">
        <v>41.902782000000002</v>
      </c>
      <c r="D128">
        <v>12.496366</v>
      </c>
      <c r="E128" t="s">
        <v>78</v>
      </c>
      <c r="F128" t="s">
        <v>169</v>
      </c>
      <c r="G128" t="s">
        <v>64</v>
      </c>
      <c r="H128" s="1">
        <v>45383</v>
      </c>
      <c r="I128" t="s">
        <v>35</v>
      </c>
      <c r="J128" t="s">
        <v>36</v>
      </c>
      <c r="K128">
        <v>6</v>
      </c>
      <c r="N128">
        <v>2921</v>
      </c>
      <c r="O128">
        <v>60</v>
      </c>
      <c r="P128" s="1">
        <v>45701</v>
      </c>
      <c r="Q128" s="1">
        <v>45445</v>
      </c>
      <c r="R128">
        <v>1752.6</v>
      </c>
      <c r="S128">
        <v>-256</v>
      </c>
      <c r="T128">
        <v>0</v>
      </c>
      <c r="U128" t="s">
        <v>37</v>
      </c>
      <c r="V128">
        <v>0</v>
      </c>
      <c r="W128">
        <v>1</v>
      </c>
      <c r="X128">
        <v>0</v>
      </c>
      <c r="Y128">
        <v>1</v>
      </c>
      <c r="Z128">
        <v>0</v>
      </c>
      <c r="AA128">
        <v>0</v>
      </c>
      <c r="AB128">
        <v>0</v>
      </c>
      <c r="AC128" t="s">
        <v>52</v>
      </c>
      <c r="AD128">
        <v>3</v>
      </c>
    </row>
    <row r="129" spans="1:30">
      <c r="A129" t="s">
        <v>202</v>
      </c>
      <c r="B129" t="s">
        <v>80</v>
      </c>
      <c r="C129">
        <v>38.736946000000003</v>
      </c>
      <c r="D129">
        <v>-9.1426850000000002</v>
      </c>
      <c r="E129" t="s">
        <v>51</v>
      </c>
      <c r="F129" t="s">
        <v>169</v>
      </c>
      <c r="G129" t="s">
        <v>42</v>
      </c>
      <c r="H129" s="1">
        <v>45360</v>
      </c>
      <c r="I129" t="s">
        <v>70</v>
      </c>
      <c r="J129" t="s">
        <v>36</v>
      </c>
      <c r="K129">
        <v>6</v>
      </c>
      <c r="N129">
        <v>2653</v>
      </c>
      <c r="O129">
        <v>50</v>
      </c>
      <c r="P129" s="1">
        <v>45688</v>
      </c>
      <c r="Q129" s="1">
        <v>45442</v>
      </c>
      <c r="R129">
        <v>1326.5</v>
      </c>
      <c r="S129">
        <v>-246</v>
      </c>
      <c r="T129">
        <v>0</v>
      </c>
      <c r="U129" t="s">
        <v>37</v>
      </c>
      <c r="V129">
        <v>0</v>
      </c>
      <c r="W129">
        <v>1</v>
      </c>
      <c r="X129">
        <v>0</v>
      </c>
      <c r="Y129">
        <v>1</v>
      </c>
      <c r="Z129">
        <v>0</v>
      </c>
      <c r="AA129">
        <v>0</v>
      </c>
      <c r="AB129">
        <v>0</v>
      </c>
      <c r="AC129" t="s">
        <v>52</v>
      </c>
      <c r="AD129">
        <v>3</v>
      </c>
    </row>
    <row r="130" spans="1:30">
      <c r="A130" t="s">
        <v>203</v>
      </c>
      <c r="B130" t="s">
        <v>67</v>
      </c>
      <c r="C130">
        <v>48.864716000000001</v>
      </c>
      <c r="D130">
        <v>2.3490139999999999</v>
      </c>
      <c r="E130" t="s">
        <v>103</v>
      </c>
      <c r="F130" t="s">
        <v>169</v>
      </c>
      <c r="G130" t="s">
        <v>85</v>
      </c>
      <c r="H130" s="1">
        <v>45441</v>
      </c>
      <c r="I130" t="s">
        <v>57</v>
      </c>
      <c r="J130" t="s">
        <v>36</v>
      </c>
      <c r="K130">
        <v>6</v>
      </c>
      <c r="N130">
        <v>4849</v>
      </c>
      <c r="O130">
        <v>30</v>
      </c>
      <c r="P130" s="1">
        <v>45493</v>
      </c>
      <c r="Q130" s="1">
        <v>45496</v>
      </c>
      <c r="R130">
        <v>1454.7</v>
      </c>
      <c r="S130">
        <v>3</v>
      </c>
      <c r="T130">
        <v>0</v>
      </c>
      <c r="U130" t="s">
        <v>61</v>
      </c>
      <c r="V130">
        <v>0</v>
      </c>
      <c r="W130">
        <v>1</v>
      </c>
      <c r="X130">
        <v>0</v>
      </c>
      <c r="Y130">
        <v>1</v>
      </c>
      <c r="Z130">
        <v>0</v>
      </c>
      <c r="AA130">
        <v>0</v>
      </c>
      <c r="AB130">
        <v>0</v>
      </c>
      <c r="AC130" t="s">
        <v>43</v>
      </c>
      <c r="AD130">
        <v>2</v>
      </c>
    </row>
    <row r="131" spans="1:30">
      <c r="A131" t="s">
        <v>204</v>
      </c>
      <c r="B131" t="s">
        <v>63</v>
      </c>
      <c r="C131">
        <v>46.204391000000001</v>
      </c>
      <c r="D131">
        <v>6.1431579999999997</v>
      </c>
      <c r="E131" t="s">
        <v>60</v>
      </c>
      <c r="F131" t="s">
        <v>169</v>
      </c>
      <c r="G131" t="s">
        <v>56</v>
      </c>
      <c r="H131" s="1">
        <v>45379</v>
      </c>
      <c r="I131" t="s">
        <v>57</v>
      </c>
      <c r="J131" t="s">
        <v>36</v>
      </c>
      <c r="K131">
        <v>6</v>
      </c>
      <c r="N131">
        <v>1092</v>
      </c>
      <c r="O131">
        <v>40</v>
      </c>
      <c r="P131" s="1">
        <v>45659</v>
      </c>
      <c r="Q131" s="1">
        <v>45486</v>
      </c>
      <c r="R131">
        <v>436.8</v>
      </c>
      <c r="S131">
        <v>-173</v>
      </c>
      <c r="T131">
        <v>0</v>
      </c>
      <c r="U131" t="s">
        <v>37</v>
      </c>
      <c r="V131">
        <v>0</v>
      </c>
      <c r="W131">
        <v>1</v>
      </c>
      <c r="X131">
        <v>0</v>
      </c>
      <c r="Y131">
        <v>1</v>
      </c>
      <c r="Z131">
        <v>0</v>
      </c>
      <c r="AA131">
        <v>0</v>
      </c>
      <c r="AB131">
        <v>0</v>
      </c>
      <c r="AC131" t="s">
        <v>43</v>
      </c>
      <c r="AD131">
        <v>2</v>
      </c>
    </row>
    <row r="132" spans="1:30">
      <c r="A132" t="s">
        <v>205</v>
      </c>
      <c r="B132" t="s">
        <v>80</v>
      </c>
      <c r="C132">
        <v>38.736946000000003</v>
      </c>
      <c r="D132">
        <v>-9.1426850000000002</v>
      </c>
      <c r="E132" t="s">
        <v>124</v>
      </c>
      <c r="F132" t="s">
        <v>169</v>
      </c>
      <c r="G132" t="s">
        <v>64</v>
      </c>
      <c r="H132" s="1">
        <v>45422</v>
      </c>
      <c r="I132" t="s">
        <v>57</v>
      </c>
      <c r="J132" t="s">
        <v>36</v>
      </c>
      <c r="K132">
        <v>6</v>
      </c>
      <c r="N132">
        <v>5902</v>
      </c>
      <c r="O132">
        <v>50</v>
      </c>
      <c r="P132" s="1">
        <v>45776</v>
      </c>
      <c r="Q132" s="1">
        <v>45500</v>
      </c>
      <c r="R132">
        <v>2951</v>
      </c>
      <c r="S132">
        <v>-276</v>
      </c>
      <c r="T132">
        <v>0</v>
      </c>
      <c r="U132" t="s">
        <v>37</v>
      </c>
      <c r="V132">
        <v>0</v>
      </c>
      <c r="W132">
        <v>1</v>
      </c>
      <c r="X132">
        <v>0</v>
      </c>
      <c r="Y132">
        <v>1</v>
      </c>
      <c r="Z132">
        <v>0</v>
      </c>
      <c r="AA132">
        <v>0</v>
      </c>
      <c r="AB132">
        <v>0</v>
      </c>
      <c r="AC132" t="s">
        <v>52</v>
      </c>
      <c r="AD132">
        <v>3</v>
      </c>
    </row>
    <row r="133" spans="1:30">
      <c r="A133" t="s">
        <v>206</v>
      </c>
      <c r="B133" t="s">
        <v>45</v>
      </c>
      <c r="C133">
        <v>41.902782000000002</v>
      </c>
      <c r="D133">
        <v>12.496366</v>
      </c>
      <c r="E133" t="s">
        <v>103</v>
      </c>
      <c r="F133" t="s">
        <v>169</v>
      </c>
      <c r="G133" t="s">
        <v>47</v>
      </c>
      <c r="H133" s="1">
        <v>45416</v>
      </c>
      <c r="I133" t="s">
        <v>57</v>
      </c>
      <c r="J133" t="s">
        <v>36</v>
      </c>
      <c r="K133">
        <v>6</v>
      </c>
      <c r="N133">
        <v>625</v>
      </c>
      <c r="O133">
        <v>40</v>
      </c>
      <c r="P133" s="1">
        <v>45569</v>
      </c>
      <c r="Q133" s="1">
        <v>45507</v>
      </c>
      <c r="R133">
        <v>250</v>
      </c>
      <c r="S133">
        <v>-62</v>
      </c>
      <c r="T133">
        <v>0</v>
      </c>
      <c r="U133" t="s">
        <v>37</v>
      </c>
      <c r="V133">
        <v>0</v>
      </c>
      <c r="W133">
        <v>1</v>
      </c>
      <c r="X133">
        <v>0</v>
      </c>
      <c r="Y133">
        <v>1</v>
      </c>
      <c r="Z133">
        <v>0</v>
      </c>
      <c r="AA133">
        <v>0</v>
      </c>
      <c r="AB133">
        <v>0</v>
      </c>
      <c r="AC133" t="s">
        <v>43</v>
      </c>
      <c r="AD133">
        <v>2</v>
      </c>
    </row>
    <row r="134" spans="1:30">
      <c r="A134" t="s">
        <v>207</v>
      </c>
      <c r="B134" t="s">
        <v>45</v>
      </c>
      <c r="C134">
        <v>41.902782000000002</v>
      </c>
      <c r="D134">
        <v>12.496366</v>
      </c>
      <c r="E134" t="s">
        <v>55</v>
      </c>
      <c r="F134" t="s">
        <v>169</v>
      </c>
      <c r="G134" t="s">
        <v>42</v>
      </c>
      <c r="H134" s="1">
        <v>45323</v>
      </c>
      <c r="I134" t="s">
        <v>70</v>
      </c>
      <c r="J134" t="s">
        <v>36</v>
      </c>
      <c r="K134">
        <v>6</v>
      </c>
      <c r="N134">
        <v>7655</v>
      </c>
      <c r="O134">
        <v>60</v>
      </c>
      <c r="P134" s="1">
        <v>45382</v>
      </c>
      <c r="Q134" s="1">
        <v>45409</v>
      </c>
      <c r="R134">
        <v>4593</v>
      </c>
      <c r="S134">
        <v>27</v>
      </c>
      <c r="T134">
        <v>0</v>
      </c>
      <c r="U134" t="s">
        <v>61</v>
      </c>
      <c r="V134">
        <v>0</v>
      </c>
      <c r="W134">
        <v>1</v>
      </c>
      <c r="X134">
        <v>0</v>
      </c>
      <c r="Y134">
        <v>1</v>
      </c>
      <c r="Z134">
        <v>0</v>
      </c>
      <c r="AA134">
        <v>0</v>
      </c>
      <c r="AB134">
        <v>0</v>
      </c>
      <c r="AC134" t="s">
        <v>52</v>
      </c>
      <c r="AD134">
        <v>3</v>
      </c>
    </row>
    <row r="135" spans="1:30">
      <c r="A135" t="s">
        <v>208</v>
      </c>
      <c r="B135" t="s">
        <v>45</v>
      </c>
      <c r="C135">
        <v>41.902782000000002</v>
      </c>
      <c r="D135">
        <v>12.496366</v>
      </c>
      <c r="E135" t="s">
        <v>60</v>
      </c>
      <c r="F135" t="s">
        <v>169</v>
      </c>
      <c r="G135" t="s">
        <v>47</v>
      </c>
      <c r="H135" s="1">
        <v>45396</v>
      </c>
      <c r="I135" t="s">
        <v>57</v>
      </c>
      <c r="J135" t="s">
        <v>36</v>
      </c>
      <c r="K135">
        <v>6</v>
      </c>
      <c r="N135">
        <v>7270</v>
      </c>
      <c r="O135">
        <v>30</v>
      </c>
      <c r="P135" s="1">
        <v>45568</v>
      </c>
      <c r="Q135" s="1">
        <v>45499</v>
      </c>
      <c r="R135">
        <v>2181</v>
      </c>
      <c r="S135">
        <v>-69</v>
      </c>
      <c r="T135">
        <v>0</v>
      </c>
      <c r="U135" t="s">
        <v>37</v>
      </c>
      <c r="V135">
        <v>0</v>
      </c>
      <c r="W135">
        <v>1</v>
      </c>
      <c r="X135">
        <v>0</v>
      </c>
      <c r="Y135">
        <v>1</v>
      </c>
      <c r="Z135">
        <v>0</v>
      </c>
      <c r="AA135">
        <v>0</v>
      </c>
      <c r="AB135">
        <v>0</v>
      </c>
      <c r="AC135" t="s">
        <v>43</v>
      </c>
      <c r="AD135">
        <v>2</v>
      </c>
    </row>
    <row r="136" spans="1:30">
      <c r="A136" t="s">
        <v>209</v>
      </c>
      <c r="B136" t="s">
        <v>45</v>
      </c>
      <c r="C136">
        <v>41.902782000000002</v>
      </c>
      <c r="D136">
        <v>12.496366</v>
      </c>
      <c r="E136" t="s">
        <v>103</v>
      </c>
      <c r="F136" t="s">
        <v>169</v>
      </c>
      <c r="G136" t="s">
        <v>42</v>
      </c>
      <c r="H136" s="1">
        <v>45303</v>
      </c>
      <c r="I136" t="s">
        <v>57</v>
      </c>
      <c r="J136" t="s">
        <v>36</v>
      </c>
      <c r="K136">
        <v>6</v>
      </c>
      <c r="N136">
        <v>6482</v>
      </c>
      <c r="O136">
        <v>90</v>
      </c>
      <c r="P136" s="1">
        <v>45660</v>
      </c>
      <c r="Q136" s="1">
        <v>45375</v>
      </c>
      <c r="R136">
        <v>5833.8</v>
      </c>
      <c r="S136">
        <v>-285</v>
      </c>
      <c r="T136">
        <v>0</v>
      </c>
      <c r="U136" t="s">
        <v>37</v>
      </c>
      <c r="V136">
        <v>0</v>
      </c>
      <c r="W136">
        <v>1</v>
      </c>
      <c r="X136">
        <v>0</v>
      </c>
      <c r="Y136">
        <v>1</v>
      </c>
      <c r="Z136">
        <v>0</v>
      </c>
      <c r="AA136">
        <v>0</v>
      </c>
      <c r="AB136">
        <v>0</v>
      </c>
      <c r="AC136" t="s">
        <v>38</v>
      </c>
      <c r="AD136">
        <v>5</v>
      </c>
    </row>
    <row r="137" spans="1:30">
      <c r="A137" t="s">
        <v>210</v>
      </c>
      <c r="B137" t="s">
        <v>59</v>
      </c>
      <c r="C137">
        <v>51.260196999999998</v>
      </c>
      <c r="D137">
        <v>4.4027710000000004</v>
      </c>
      <c r="E137" t="s">
        <v>55</v>
      </c>
      <c r="F137" t="s">
        <v>169</v>
      </c>
      <c r="G137" t="s">
        <v>56</v>
      </c>
      <c r="H137" s="1">
        <v>45301</v>
      </c>
      <c r="I137" t="s">
        <v>70</v>
      </c>
      <c r="J137" t="s">
        <v>36</v>
      </c>
      <c r="K137">
        <v>6</v>
      </c>
      <c r="N137">
        <v>3196</v>
      </c>
      <c r="O137">
        <v>30</v>
      </c>
      <c r="P137" s="1">
        <v>45433</v>
      </c>
      <c r="Q137" s="1">
        <v>45372</v>
      </c>
      <c r="R137">
        <v>958.8</v>
      </c>
      <c r="S137">
        <v>-61</v>
      </c>
      <c r="T137">
        <v>0</v>
      </c>
      <c r="U137" t="s">
        <v>37</v>
      </c>
      <c r="V137">
        <v>0</v>
      </c>
      <c r="W137">
        <v>1</v>
      </c>
      <c r="X137">
        <v>0</v>
      </c>
      <c r="Y137">
        <v>1</v>
      </c>
      <c r="Z137">
        <v>0</v>
      </c>
      <c r="AA137">
        <v>0</v>
      </c>
      <c r="AB137">
        <v>0</v>
      </c>
      <c r="AC137" t="s">
        <v>43</v>
      </c>
      <c r="AD137">
        <v>2</v>
      </c>
    </row>
    <row r="138" spans="1:30">
      <c r="A138" t="s">
        <v>211</v>
      </c>
      <c r="B138" t="s">
        <v>45</v>
      </c>
      <c r="C138">
        <v>41.902782000000002</v>
      </c>
      <c r="D138">
        <v>12.496366</v>
      </c>
      <c r="E138" t="s">
        <v>120</v>
      </c>
      <c r="F138" t="s">
        <v>169</v>
      </c>
      <c r="G138" t="s">
        <v>47</v>
      </c>
      <c r="H138" s="1">
        <v>45323</v>
      </c>
      <c r="I138" t="s">
        <v>70</v>
      </c>
      <c r="J138" t="s">
        <v>36</v>
      </c>
      <c r="K138">
        <v>6</v>
      </c>
      <c r="N138">
        <v>5812</v>
      </c>
      <c r="O138">
        <v>90</v>
      </c>
      <c r="P138" s="1">
        <v>45651</v>
      </c>
      <c r="Q138" s="1">
        <v>45379</v>
      </c>
      <c r="R138">
        <v>5230.8</v>
      </c>
      <c r="S138">
        <v>-272</v>
      </c>
      <c r="T138">
        <v>0</v>
      </c>
      <c r="U138" t="s">
        <v>37</v>
      </c>
      <c r="V138">
        <v>0</v>
      </c>
      <c r="W138">
        <v>1</v>
      </c>
      <c r="X138">
        <v>0</v>
      </c>
      <c r="Y138">
        <v>1</v>
      </c>
      <c r="Z138">
        <v>0</v>
      </c>
      <c r="AA138">
        <v>0</v>
      </c>
      <c r="AB138">
        <v>0</v>
      </c>
      <c r="AC138" t="s">
        <v>38</v>
      </c>
      <c r="AD138">
        <v>5</v>
      </c>
    </row>
    <row r="139" spans="1:30">
      <c r="A139" t="s">
        <v>212</v>
      </c>
      <c r="B139" t="s">
        <v>40</v>
      </c>
      <c r="C139">
        <v>40.416775000000001</v>
      </c>
      <c r="D139">
        <v>-3.7037900000000001</v>
      </c>
      <c r="E139" t="s">
        <v>55</v>
      </c>
      <c r="F139" t="s">
        <v>169</v>
      </c>
      <c r="G139" t="s">
        <v>34</v>
      </c>
      <c r="H139" s="1">
        <v>45311</v>
      </c>
      <c r="I139" t="s">
        <v>35</v>
      </c>
      <c r="J139" t="s">
        <v>36</v>
      </c>
      <c r="K139">
        <v>6</v>
      </c>
      <c r="N139">
        <v>2015</v>
      </c>
      <c r="O139">
        <v>100</v>
      </c>
      <c r="P139" s="1">
        <v>45659</v>
      </c>
      <c r="Q139" s="1">
        <v>45327</v>
      </c>
      <c r="R139">
        <v>2015</v>
      </c>
      <c r="S139">
        <v>-332</v>
      </c>
      <c r="T139">
        <v>0</v>
      </c>
      <c r="U139" t="s">
        <v>37</v>
      </c>
      <c r="V139">
        <v>0</v>
      </c>
      <c r="W139">
        <v>1</v>
      </c>
      <c r="X139">
        <v>0</v>
      </c>
      <c r="Y139">
        <v>1</v>
      </c>
      <c r="Z139">
        <v>0</v>
      </c>
      <c r="AA139">
        <v>0</v>
      </c>
      <c r="AB139">
        <v>0</v>
      </c>
      <c r="AC139" t="s">
        <v>38</v>
      </c>
      <c r="AD139">
        <v>5</v>
      </c>
    </row>
    <row r="140" spans="1:30">
      <c r="A140" t="s">
        <v>213</v>
      </c>
      <c r="B140" t="s">
        <v>40</v>
      </c>
      <c r="C140">
        <v>40.416775000000001</v>
      </c>
      <c r="D140">
        <v>-3.7037900000000001</v>
      </c>
      <c r="E140" t="s">
        <v>72</v>
      </c>
      <c r="F140" t="s">
        <v>169</v>
      </c>
      <c r="G140" t="s">
        <v>56</v>
      </c>
      <c r="H140" s="1">
        <v>45303</v>
      </c>
      <c r="I140" t="s">
        <v>70</v>
      </c>
      <c r="J140" t="s">
        <v>36</v>
      </c>
      <c r="K140">
        <v>6</v>
      </c>
      <c r="N140">
        <v>3580</v>
      </c>
      <c r="O140">
        <v>30</v>
      </c>
      <c r="P140" s="1">
        <v>45441</v>
      </c>
      <c r="Q140" s="1">
        <v>45346</v>
      </c>
      <c r="R140">
        <v>1074</v>
      </c>
      <c r="S140">
        <v>-95</v>
      </c>
      <c r="T140">
        <v>0</v>
      </c>
      <c r="U140" t="s">
        <v>37</v>
      </c>
      <c r="V140">
        <v>0</v>
      </c>
      <c r="W140">
        <v>1</v>
      </c>
      <c r="X140">
        <v>0</v>
      </c>
      <c r="Y140">
        <v>1</v>
      </c>
      <c r="Z140">
        <v>0</v>
      </c>
      <c r="AA140">
        <v>0</v>
      </c>
      <c r="AB140">
        <v>0</v>
      </c>
      <c r="AC140" t="s">
        <v>43</v>
      </c>
      <c r="AD140">
        <v>2</v>
      </c>
    </row>
    <row r="141" spans="1:30">
      <c r="A141" t="s">
        <v>214</v>
      </c>
      <c r="B141" t="s">
        <v>75</v>
      </c>
      <c r="C141">
        <v>48.210033000000003</v>
      </c>
      <c r="D141">
        <v>16.363448999999999</v>
      </c>
      <c r="E141" t="s">
        <v>51</v>
      </c>
      <c r="F141" t="s">
        <v>169</v>
      </c>
      <c r="G141" t="s">
        <v>34</v>
      </c>
      <c r="H141" s="1">
        <v>45352</v>
      </c>
      <c r="I141" t="s">
        <v>35</v>
      </c>
      <c r="J141" t="s">
        <v>36</v>
      </c>
      <c r="K141">
        <v>6</v>
      </c>
      <c r="N141">
        <v>1985</v>
      </c>
      <c r="O141">
        <v>60</v>
      </c>
      <c r="P141" s="1">
        <v>45683</v>
      </c>
      <c r="Q141" s="1">
        <v>45444</v>
      </c>
      <c r="R141">
        <v>1191</v>
      </c>
      <c r="S141">
        <v>-239</v>
      </c>
      <c r="T141">
        <v>0</v>
      </c>
      <c r="U141" t="s">
        <v>37</v>
      </c>
      <c r="V141">
        <v>0</v>
      </c>
      <c r="W141">
        <v>1</v>
      </c>
      <c r="X141">
        <v>0</v>
      </c>
      <c r="Y141">
        <v>1</v>
      </c>
      <c r="Z141">
        <v>0</v>
      </c>
      <c r="AA141">
        <v>0</v>
      </c>
      <c r="AB141">
        <v>0</v>
      </c>
      <c r="AC141" t="s">
        <v>52</v>
      </c>
      <c r="AD141">
        <v>3</v>
      </c>
    </row>
    <row r="142" spans="1:30">
      <c r="A142" t="s">
        <v>215</v>
      </c>
      <c r="B142" t="s">
        <v>80</v>
      </c>
      <c r="C142">
        <v>38.736946000000003</v>
      </c>
      <c r="D142">
        <v>-9.1426850000000002</v>
      </c>
      <c r="E142" t="s">
        <v>55</v>
      </c>
      <c r="F142" t="s">
        <v>169</v>
      </c>
      <c r="G142" t="s">
        <v>76</v>
      </c>
      <c r="H142" s="1">
        <v>45339</v>
      </c>
      <c r="I142" t="s">
        <v>70</v>
      </c>
      <c r="J142" t="s">
        <v>36</v>
      </c>
      <c r="K142">
        <v>6</v>
      </c>
      <c r="N142">
        <v>7799</v>
      </c>
      <c r="O142">
        <v>60</v>
      </c>
      <c r="P142" s="1">
        <v>45464</v>
      </c>
      <c r="Q142" s="1">
        <v>45347</v>
      </c>
      <c r="R142">
        <v>4679.3999999999996</v>
      </c>
      <c r="S142">
        <v>-117</v>
      </c>
      <c r="T142">
        <v>0</v>
      </c>
      <c r="U142" t="s">
        <v>37</v>
      </c>
      <c r="V142">
        <v>0</v>
      </c>
      <c r="W142">
        <v>1</v>
      </c>
      <c r="X142">
        <v>0</v>
      </c>
      <c r="Y142">
        <v>1</v>
      </c>
      <c r="Z142">
        <v>0</v>
      </c>
      <c r="AA142">
        <v>0</v>
      </c>
      <c r="AB142">
        <v>0</v>
      </c>
      <c r="AC142" t="s">
        <v>52</v>
      </c>
      <c r="AD142">
        <v>3</v>
      </c>
    </row>
    <row r="143" spans="1:30">
      <c r="A143" t="s">
        <v>216</v>
      </c>
      <c r="B143" t="s">
        <v>80</v>
      </c>
      <c r="C143">
        <v>38.736946000000003</v>
      </c>
      <c r="D143">
        <v>-9.1426850000000002</v>
      </c>
      <c r="E143" t="s">
        <v>60</v>
      </c>
      <c r="F143" t="s">
        <v>169</v>
      </c>
      <c r="G143" t="s">
        <v>64</v>
      </c>
      <c r="H143" s="1">
        <v>45413</v>
      </c>
      <c r="I143" t="s">
        <v>70</v>
      </c>
      <c r="J143" t="s">
        <v>36</v>
      </c>
      <c r="K143">
        <v>6</v>
      </c>
      <c r="N143">
        <v>1142</v>
      </c>
      <c r="O143">
        <v>50</v>
      </c>
      <c r="P143" s="1">
        <v>45631</v>
      </c>
      <c r="Q143" s="1">
        <v>45490</v>
      </c>
      <c r="R143">
        <v>571</v>
      </c>
      <c r="S143">
        <v>-141</v>
      </c>
      <c r="T143">
        <v>0</v>
      </c>
      <c r="U143" t="s">
        <v>37</v>
      </c>
      <c r="V143">
        <v>0</v>
      </c>
      <c r="W143">
        <v>1</v>
      </c>
      <c r="X143">
        <v>0</v>
      </c>
      <c r="Y143">
        <v>1</v>
      </c>
      <c r="Z143">
        <v>0</v>
      </c>
      <c r="AA143">
        <v>0</v>
      </c>
      <c r="AB143">
        <v>0</v>
      </c>
      <c r="AC143" t="s">
        <v>52</v>
      </c>
      <c r="AD143">
        <v>3</v>
      </c>
    </row>
    <row r="144" spans="1:30">
      <c r="A144" t="s">
        <v>217</v>
      </c>
      <c r="B144" t="s">
        <v>59</v>
      </c>
      <c r="C144">
        <v>51.260196999999998</v>
      </c>
      <c r="D144">
        <v>4.4027710000000004</v>
      </c>
      <c r="E144" t="s">
        <v>51</v>
      </c>
      <c r="F144" t="s">
        <v>169</v>
      </c>
      <c r="G144" t="s">
        <v>56</v>
      </c>
      <c r="H144" s="1">
        <v>45368</v>
      </c>
      <c r="I144" t="s">
        <v>70</v>
      </c>
      <c r="J144" t="s">
        <v>36</v>
      </c>
      <c r="K144">
        <v>6</v>
      </c>
      <c r="N144">
        <v>5858</v>
      </c>
      <c r="O144">
        <v>40</v>
      </c>
      <c r="P144" s="1">
        <v>45431</v>
      </c>
      <c r="Q144" s="1">
        <v>45414</v>
      </c>
      <c r="R144">
        <v>2343.1999999999998</v>
      </c>
      <c r="S144">
        <v>-17</v>
      </c>
      <c r="T144">
        <v>0</v>
      </c>
      <c r="U144" t="s">
        <v>37</v>
      </c>
      <c r="V144">
        <v>0</v>
      </c>
      <c r="W144">
        <v>1</v>
      </c>
      <c r="X144">
        <v>0</v>
      </c>
      <c r="Y144">
        <v>1</v>
      </c>
      <c r="Z144">
        <v>0</v>
      </c>
      <c r="AA144">
        <v>0</v>
      </c>
      <c r="AB144">
        <v>0</v>
      </c>
      <c r="AC144" t="s">
        <v>43</v>
      </c>
      <c r="AD144">
        <v>2</v>
      </c>
    </row>
    <row r="145" spans="1:30">
      <c r="A145" t="s">
        <v>218</v>
      </c>
      <c r="B145" t="s">
        <v>45</v>
      </c>
      <c r="C145">
        <v>41.902782000000002</v>
      </c>
      <c r="D145">
        <v>12.496366</v>
      </c>
      <c r="E145" t="s">
        <v>100</v>
      </c>
      <c r="F145" t="s">
        <v>169</v>
      </c>
      <c r="G145" t="s">
        <v>85</v>
      </c>
      <c r="H145" s="1">
        <v>45332</v>
      </c>
      <c r="I145" t="s">
        <v>35</v>
      </c>
      <c r="J145" t="s">
        <v>36</v>
      </c>
      <c r="K145">
        <v>6</v>
      </c>
      <c r="N145">
        <v>2557</v>
      </c>
      <c r="O145">
        <v>50</v>
      </c>
      <c r="P145" s="1">
        <v>45436</v>
      </c>
      <c r="Q145" s="1">
        <v>45346</v>
      </c>
      <c r="R145">
        <v>1278.5</v>
      </c>
      <c r="S145">
        <v>-90</v>
      </c>
      <c r="T145">
        <v>0</v>
      </c>
      <c r="U145" t="s">
        <v>37</v>
      </c>
      <c r="V145">
        <v>0</v>
      </c>
      <c r="W145">
        <v>1</v>
      </c>
      <c r="X145">
        <v>0</v>
      </c>
      <c r="Y145">
        <v>1</v>
      </c>
      <c r="Z145">
        <v>0</v>
      </c>
      <c r="AA145">
        <v>0</v>
      </c>
      <c r="AB145">
        <v>0</v>
      </c>
      <c r="AC145" t="s">
        <v>52</v>
      </c>
      <c r="AD145">
        <v>3</v>
      </c>
    </row>
    <row r="146" spans="1:30">
      <c r="A146" t="s">
        <v>219</v>
      </c>
      <c r="B146" t="s">
        <v>80</v>
      </c>
      <c r="C146">
        <v>38.736946000000003</v>
      </c>
      <c r="D146">
        <v>-9.1426850000000002</v>
      </c>
      <c r="E146" t="s">
        <v>32</v>
      </c>
      <c r="F146" t="s">
        <v>169</v>
      </c>
      <c r="G146" t="s">
        <v>34</v>
      </c>
      <c r="H146" s="1">
        <v>45330</v>
      </c>
      <c r="I146" t="s">
        <v>70</v>
      </c>
      <c r="J146" t="s">
        <v>36</v>
      </c>
      <c r="K146">
        <v>6</v>
      </c>
      <c r="N146">
        <v>3207</v>
      </c>
      <c r="O146">
        <v>60</v>
      </c>
      <c r="P146" s="1">
        <v>45583</v>
      </c>
      <c r="Q146" s="1">
        <v>45450</v>
      </c>
      <c r="R146">
        <v>1924.2</v>
      </c>
      <c r="S146">
        <v>-133</v>
      </c>
      <c r="T146">
        <v>0</v>
      </c>
      <c r="U146" t="s">
        <v>37</v>
      </c>
      <c r="V146">
        <v>0</v>
      </c>
      <c r="W146">
        <v>1</v>
      </c>
      <c r="X146">
        <v>0</v>
      </c>
      <c r="Y146">
        <v>1</v>
      </c>
      <c r="Z146">
        <v>0</v>
      </c>
      <c r="AA146">
        <v>0</v>
      </c>
      <c r="AB146">
        <v>0</v>
      </c>
      <c r="AC146" t="s">
        <v>52</v>
      </c>
      <c r="AD146">
        <v>3</v>
      </c>
    </row>
    <row r="147" spans="1:30">
      <c r="A147" t="s">
        <v>220</v>
      </c>
      <c r="B147" t="s">
        <v>45</v>
      </c>
      <c r="C147">
        <v>41.902782000000002</v>
      </c>
      <c r="D147">
        <v>12.496366</v>
      </c>
      <c r="E147" t="s">
        <v>72</v>
      </c>
      <c r="F147" t="s">
        <v>169</v>
      </c>
      <c r="G147" t="s">
        <v>47</v>
      </c>
      <c r="H147" s="1">
        <v>45422</v>
      </c>
      <c r="I147" t="s">
        <v>35</v>
      </c>
      <c r="J147" t="s">
        <v>36</v>
      </c>
      <c r="K147">
        <v>6</v>
      </c>
      <c r="N147">
        <v>797</v>
      </c>
      <c r="O147">
        <v>70</v>
      </c>
      <c r="P147" s="1">
        <v>45626</v>
      </c>
      <c r="Q147" s="1">
        <v>45506</v>
      </c>
      <c r="R147">
        <v>557.9</v>
      </c>
      <c r="S147">
        <v>-120</v>
      </c>
      <c r="T147">
        <v>0</v>
      </c>
      <c r="U147" t="s">
        <v>37</v>
      </c>
      <c r="V147">
        <v>0</v>
      </c>
      <c r="W147">
        <v>1</v>
      </c>
      <c r="X147">
        <v>0</v>
      </c>
      <c r="Y147">
        <v>1</v>
      </c>
      <c r="Z147">
        <v>0</v>
      </c>
      <c r="AA147">
        <v>0</v>
      </c>
      <c r="AB147">
        <v>0</v>
      </c>
      <c r="AC147" t="s">
        <v>65</v>
      </c>
      <c r="AD147">
        <v>4</v>
      </c>
    </row>
    <row r="148" spans="1:30">
      <c r="A148" t="s">
        <v>221</v>
      </c>
      <c r="B148" t="s">
        <v>50</v>
      </c>
      <c r="C148">
        <v>52.520007999999997</v>
      </c>
      <c r="D148">
        <v>13.404954</v>
      </c>
      <c r="E148" t="s">
        <v>32</v>
      </c>
      <c r="F148" t="s">
        <v>169</v>
      </c>
      <c r="G148" t="s">
        <v>47</v>
      </c>
      <c r="H148" s="1">
        <v>45294</v>
      </c>
      <c r="I148" t="s">
        <v>70</v>
      </c>
      <c r="J148" t="s">
        <v>36</v>
      </c>
      <c r="K148">
        <v>6</v>
      </c>
      <c r="N148">
        <v>6018</v>
      </c>
      <c r="O148">
        <v>40</v>
      </c>
      <c r="P148" s="1">
        <v>45481</v>
      </c>
      <c r="Q148" s="1">
        <v>45383</v>
      </c>
      <c r="R148">
        <v>2407.1999999999998</v>
      </c>
      <c r="S148">
        <v>-98</v>
      </c>
      <c r="T148">
        <v>0</v>
      </c>
      <c r="U148" t="s">
        <v>37</v>
      </c>
      <c r="V148">
        <v>0</v>
      </c>
      <c r="W148">
        <v>1</v>
      </c>
      <c r="X148">
        <v>0</v>
      </c>
      <c r="Y148">
        <v>1</v>
      </c>
      <c r="Z148">
        <v>0</v>
      </c>
      <c r="AA148">
        <v>0</v>
      </c>
      <c r="AB148">
        <v>0</v>
      </c>
      <c r="AC148" t="s">
        <v>43</v>
      </c>
      <c r="AD148">
        <v>2</v>
      </c>
    </row>
    <row r="149" spans="1:30">
      <c r="A149" t="s">
        <v>222</v>
      </c>
      <c r="B149" t="s">
        <v>31</v>
      </c>
      <c r="C149">
        <v>52.370215999999999</v>
      </c>
      <c r="D149">
        <v>4.895168</v>
      </c>
      <c r="E149" t="s">
        <v>32</v>
      </c>
      <c r="F149" t="s">
        <v>169</v>
      </c>
      <c r="G149" t="s">
        <v>56</v>
      </c>
      <c r="H149" s="1">
        <v>45347</v>
      </c>
      <c r="I149" t="s">
        <v>57</v>
      </c>
      <c r="J149" t="s">
        <v>36</v>
      </c>
      <c r="K149">
        <v>6</v>
      </c>
      <c r="N149">
        <v>3011</v>
      </c>
      <c r="O149">
        <v>90</v>
      </c>
      <c r="P149" s="1">
        <v>45537</v>
      </c>
      <c r="Q149" s="1">
        <v>45443</v>
      </c>
      <c r="R149">
        <v>2709.9</v>
      </c>
      <c r="S149">
        <v>-94</v>
      </c>
      <c r="T149">
        <v>0</v>
      </c>
      <c r="U149" t="s">
        <v>37</v>
      </c>
      <c r="V149">
        <v>0</v>
      </c>
      <c r="W149">
        <v>1</v>
      </c>
      <c r="X149">
        <v>0</v>
      </c>
      <c r="Y149">
        <v>1</v>
      </c>
      <c r="Z149">
        <v>0</v>
      </c>
      <c r="AA149">
        <v>0</v>
      </c>
      <c r="AB149">
        <v>0</v>
      </c>
      <c r="AC149" t="s">
        <v>38</v>
      </c>
      <c r="AD149">
        <v>5</v>
      </c>
    </row>
    <row r="150" spans="1:30">
      <c r="A150" t="s">
        <v>223</v>
      </c>
      <c r="B150" t="s">
        <v>80</v>
      </c>
      <c r="C150">
        <v>38.736946000000003</v>
      </c>
      <c r="D150">
        <v>-9.1426850000000002</v>
      </c>
      <c r="E150" t="s">
        <v>103</v>
      </c>
      <c r="F150" t="s">
        <v>169</v>
      </c>
      <c r="G150" t="s">
        <v>56</v>
      </c>
      <c r="H150" s="1">
        <v>45322</v>
      </c>
      <c r="I150" t="s">
        <v>70</v>
      </c>
      <c r="J150" t="s">
        <v>36</v>
      </c>
      <c r="K150">
        <v>6</v>
      </c>
      <c r="N150">
        <v>655</v>
      </c>
      <c r="O150">
        <v>80</v>
      </c>
      <c r="P150" s="1">
        <v>45435</v>
      </c>
      <c r="Q150" s="1">
        <v>45334</v>
      </c>
      <c r="R150">
        <v>524</v>
      </c>
      <c r="S150">
        <v>-101</v>
      </c>
      <c r="T150">
        <v>0</v>
      </c>
      <c r="U150" t="s">
        <v>37</v>
      </c>
      <c r="V150">
        <v>0</v>
      </c>
      <c r="W150">
        <v>1</v>
      </c>
      <c r="X150">
        <v>0</v>
      </c>
      <c r="Y150">
        <v>1</v>
      </c>
      <c r="Z150">
        <v>0</v>
      </c>
      <c r="AA150">
        <v>0</v>
      </c>
      <c r="AB150">
        <v>0</v>
      </c>
      <c r="AC150" t="s">
        <v>65</v>
      </c>
      <c r="AD150">
        <v>4</v>
      </c>
    </row>
    <row r="151" spans="1:30">
      <c r="A151" t="s">
        <v>224</v>
      </c>
      <c r="B151" t="s">
        <v>40</v>
      </c>
      <c r="C151">
        <v>40.416775000000001</v>
      </c>
      <c r="D151">
        <v>-3.7037900000000001</v>
      </c>
      <c r="E151" t="s">
        <v>60</v>
      </c>
      <c r="F151" t="s">
        <v>169</v>
      </c>
      <c r="G151" t="s">
        <v>42</v>
      </c>
      <c r="H151" s="1">
        <v>45329</v>
      </c>
      <c r="I151" t="s">
        <v>57</v>
      </c>
      <c r="J151" t="s">
        <v>36</v>
      </c>
      <c r="K151">
        <v>6</v>
      </c>
      <c r="N151">
        <v>2589</v>
      </c>
      <c r="O151">
        <v>60</v>
      </c>
      <c r="P151" s="1">
        <v>45645</v>
      </c>
      <c r="Q151" s="1">
        <v>45397</v>
      </c>
      <c r="R151">
        <v>1553.4</v>
      </c>
      <c r="S151">
        <v>-248</v>
      </c>
      <c r="T151">
        <v>0</v>
      </c>
      <c r="U151" t="s">
        <v>37</v>
      </c>
      <c r="V151">
        <v>0</v>
      </c>
      <c r="W151">
        <v>1</v>
      </c>
      <c r="X151">
        <v>0</v>
      </c>
      <c r="Y151">
        <v>1</v>
      </c>
      <c r="Z151">
        <v>0</v>
      </c>
      <c r="AA151">
        <v>0</v>
      </c>
      <c r="AB151">
        <v>0</v>
      </c>
      <c r="AC151" t="s">
        <v>52</v>
      </c>
      <c r="AD151">
        <v>3</v>
      </c>
    </row>
    <row r="152" spans="1:30">
      <c r="A152" t="s">
        <v>225</v>
      </c>
      <c r="B152" t="s">
        <v>80</v>
      </c>
      <c r="C152">
        <v>38.736946000000003</v>
      </c>
      <c r="D152">
        <v>-9.1426850000000002</v>
      </c>
      <c r="E152" t="s">
        <v>32</v>
      </c>
      <c r="F152" t="s">
        <v>169</v>
      </c>
      <c r="G152" t="s">
        <v>56</v>
      </c>
      <c r="H152" s="1">
        <v>45423</v>
      </c>
      <c r="I152" t="s">
        <v>35</v>
      </c>
      <c r="J152" t="s">
        <v>36</v>
      </c>
      <c r="K152">
        <v>6</v>
      </c>
      <c r="N152">
        <v>2378</v>
      </c>
      <c r="O152">
        <v>50</v>
      </c>
      <c r="P152" s="1">
        <v>45552</v>
      </c>
      <c r="Q152" s="1">
        <v>45538</v>
      </c>
      <c r="R152">
        <v>1189</v>
      </c>
      <c r="S152">
        <v>-14</v>
      </c>
      <c r="T152">
        <v>0</v>
      </c>
      <c r="U152" t="s">
        <v>37</v>
      </c>
      <c r="V152">
        <v>0</v>
      </c>
      <c r="W152">
        <v>1</v>
      </c>
      <c r="X152">
        <v>0</v>
      </c>
      <c r="Y152">
        <v>1</v>
      </c>
      <c r="Z152">
        <v>0</v>
      </c>
      <c r="AA152">
        <v>0</v>
      </c>
      <c r="AB152">
        <v>0</v>
      </c>
      <c r="AC152" t="s">
        <v>52</v>
      </c>
      <c r="AD152">
        <v>3</v>
      </c>
    </row>
    <row r="153" spans="1:30">
      <c r="A153" t="s">
        <v>226</v>
      </c>
      <c r="B153" t="s">
        <v>80</v>
      </c>
      <c r="C153">
        <v>38.736946000000003</v>
      </c>
      <c r="D153">
        <v>-9.1426850000000002</v>
      </c>
      <c r="E153" t="s">
        <v>41</v>
      </c>
      <c r="F153" t="s">
        <v>169</v>
      </c>
      <c r="G153" t="s">
        <v>56</v>
      </c>
      <c r="H153" s="1">
        <v>45380</v>
      </c>
      <c r="I153" t="s">
        <v>35</v>
      </c>
      <c r="J153" t="s">
        <v>36</v>
      </c>
      <c r="K153">
        <v>6</v>
      </c>
      <c r="N153">
        <v>4592</v>
      </c>
      <c r="O153">
        <v>40</v>
      </c>
      <c r="P153" s="1">
        <v>45651</v>
      </c>
      <c r="Q153" s="1">
        <v>45482</v>
      </c>
      <c r="R153">
        <v>1836.8</v>
      </c>
      <c r="S153">
        <v>-169</v>
      </c>
      <c r="T153">
        <v>0</v>
      </c>
      <c r="U153" t="s">
        <v>37</v>
      </c>
      <c r="V153">
        <v>0</v>
      </c>
      <c r="W153">
        <v>1</v>
      </c>
      <c r="X153">
        <v>0</v>
      </c>
      <c r="Y153">
        <v>1</v>
      </c>
      <c r="Z153">
        <v>0</v>
      </c>
      <c r="AA153">
        <v>0</v>
      </c>
      <c r="AB153">
        <v>0</v>
      </c>
      <c r="AC153" t="s">
        <v>43</v>
      </c>
      <c r="AD153">
        <v>2</v>
      </c>
    </row>
    <row r="154" spans="1:30">
      <c r="A154" t="s">
        <v>227</v>
      </c>
      <c r="B154" t="s">
        <v>75</v>
      </c>
      <c r="C154">
        <v>48.210033000000003</v>
      </c>
      <c r="D154">
        <v>16.363448999999999</v>
      </c>
      <c r="E154" t="s">
        <v>55</v>
      </c>
      <c r="F154" t="s">
        <v>169</v>
      </c>
      <c r="G154" t="s">
        <v>42</v>
      </c>
      <c r="H154" s="1">
        <v>45360</v>
      </c>
      <c r="I154" t="s">
        <v>35</v>
      </c>
      <c r="J154" t="s">
        <v>36</v>
      </c>
      <c r="K154">
        <v>6</v>
      </c>
      <c r="N154">
        <v>7969</v>
      </c>
      <c r="O154">
        <v>30</v>
      </c>
      <c r="P154" s="1">
        <v>45458</v>
      </c>
      <c r="Q154" s="1">
        <v>45479</v>
      </c>
      <c r="R154">
        <v>2390.6999999999998</v>
      </c>
      <c r="S154">
        <v>21</v>
      </c>
      <c r="T154">
        <v>0</v>
      </c>
      <c r="U154" t="s">
        <v>61</v>
      </c>
      <c r="V154">
        <v>0</v>
      </c>
      <c r="W154">
        <v>1</v>
      </c>
      <c r="X154">
        <v>0</v>
      </c>
      <c r="Y154">
        <v>1</v>
      </c>
      <c r="Z154">
        <v>0</v>
      </c>
      <c r="AA154">
        <v>0</v>
      </c>
      <c r="AB154">
        <v>0</v>
      </c>
      <c r="AC154" t="s">
        <v>43</v>
      </c>
      <c r="AD154">
        <v>2</v>
      </c>
    </row>
    <row r="155" spans="1:30">
      <c r="A155" t="s">
        <v>228</v>
      </c>
      <c r="B155" t="s">
        <v>31</v>
      </c>
      <c r="C155">
        <v>52.370215999999999</v>
      </c>
      <c r="D155">
        <v>4.895168</v>
      </c>
      <c r="E155" t="s">
        <v>55</v>
      </c>
      <c r="F155" t="s">
        <v>169</v>
      </c>
      <c r="G155" t="s">
        <v>47</v>
      </c>
      <c r="H155" s="1">
        <v>45410</v>
      </c>
      <c r="I155" t="s">
        <v>35</v>
      </c>
      <c r="J155" t="s">
        <v>36</v>
      </c>
      <c r="K155">
        <v>6</v>
      </c>
      <c r="N155">
        <v>1295</v>
      </c>
      <c r="O155">
        <v>40</v>
      </c>
      <c r="P155" s="1">
        <v>45650</v>
      </c>
      <c r="Q155" s="1">
        <v>45526</v>
      </c>
      <c r="R155">
        <v>518</v>
      </c>
      <c r="S155">
        <v>-124</v>
      </c>
      <c r="T155">
        <v>0</v>
      </c>
      <c r="U155" t="s">
        <v>37</v>
      </c>
      <c r="V155">
        <v>0</v>
      </c>
      <c r="W155">
        <v>1</v>
      </c>
      <c r="X155">
        <v>0</v>
      </c>
      <c r="Y155">
        <v>1</v>
      </c>
      <c r="Z155">
        <v>0</v>
      </c>
      <c r="AA155">
        <v>0</v>
      </c>
      <c r="AB155">
        <v>0</v>
      </c>
      <c r="AC155" t="s">
        <v>43</v>
      </c>
      <c r="AD155">
        <v>2</v>
      </c>
    </row>
    <row r="156" spans="1:30">
      <c r="A156" t="s">
        <v>229</v>
      </c>
      <c r="B156" t="s">
        <v>31</v>
      </c>
      <c r="C156">
        <v>52.370215999999999</v>
      </c>
      <c r="D156">
        <v>4.895168</v>
      </c>
      <c r="E156" t="s">
        <v>72</v>
      </c>
      <c r="F156" t="s">
        <v>169</v>
      </c>
      <c r="G156" t="s">
        <v>56</v>
      </c>
      <c r="H156" s="1">
        <v>45335</v>
      </c>
      <c r="I156" t="s">
        <v>57</v>
      </c>
      <c r="J156" t="s">
        <v>36</v>
      </c>
      <c r="K156">
        <v>6</v>
      </c>
      <c r="N156">
        <v>3184</v>
      </c>
      <c r="O156">
        <v>100</v>
      </c>
      <c r="P156" s="1">
        <v>45464</v>
      </c>
      <c r="Q156" s="1">
        <v>45337</v>
      </c>
      <c r="R156">
        <v>3184</v>
      </c>
      <c r="S156">
        <v>-127</v>
      </c>
      <c r="T156">
        <v>0</v>
      </c>
      <c r="U156" t="s">
        <v>37</v>
      </c>
      <c r="V156">
        <v>0</v>
      </c>
      <c r="W156">
        <v>1</v>
      </c>
      <c r="X156">
        <v>0</v>
      </c>
      <c r="Y156">
        <v>1</v>
      </c>
      <c r="Z156">
        <v>0</v>
      </c>
      <c r="AA156">
        <v>0</v>
      </c>
      <c r="AB156">
        <v>0</v>
      </c>
      <c r="AC156" t="s">
        <v>38</v>
      </c>
      <c r="AD156">
        <v>5</v>
      </c>
    </row>
    <row r="157" spans="1:30">
      <c r="A157" t="s">
        <v>230</v>
      </c>
      <c r="B157" t="s">
        <v>80</v>
      </c>
      <c r="C157">
        <v>38.736946000000003</v>
      </c>
      <c r="D157">
        <v>-9.1426850000000002</v>
      </c>
      <c r="E157" t="s">
        <v>60</v>
      </c>
      <c r="F157" t="s">
        <v>169</v>
      </c>
      <c r="G157" t="s">
        <v>42</v>
      </c>
      <c r="H157" s="1">
        <v>45406</v>
      </c>
      <c r="I157" t="s">
        <v>35</v>
      </c>
      <c r="J157" t="s">
        <v>36</v>
      </c>
      <c r="K157">
        <v>6</v>
      </c>
      <c r="N157">
        <v>2931</v>
      </c>
      <c r="O157">
        <v>80</v>
      </c>
      <c r="P157" s="1">
        <v>45631</v>
      </c>
      <c r="Q157" s="1">
        <v>45419</v>
      </c>
      <c r="R157">
        <v>2344.8000000000002</v>
      </c>
      <c r="S157">
        <v>-212</v>
      </c>
      <c r="T157">
        <v>0</v>
      </c>
      <c r="U157" t="s">
        <v>37</v>
      </c>
      <c r="V157">
        <v>0</v>
      </c>
      <c r="W157">
        <v>1</v>
      </c>
      <c r="X157">
        <v>0</v>
      </c>
      <c r="Y157">
        <v>1</v>
      </c>
      <c r="Z157">
        <v>0</v>
      </c>
      <c r="AA157">
        <v>0</v>
      </c>
      <c r="AB157">
        <v>0</v>
      </c>
      <c r="AC157" t="s">
        <v>65</v>
      </c>
      <c r="AD157">
        <v>4</v>
      </c>
    </row>
    <row r="158" spans="1:30">
      <c r="A158" t="s">
        <v>231</v>
      </c>
      <c r="B158" t="s">
        <v>40</v>
      </c>
      <c r="C158">
        <v>40.416775000000001</v>
      </c>
      <c r="D158">
        <v>-3.7037900000000001</v>
      </c>
      <c r="E158" t="s">
        <v>46</v>
      </c>
      <c r="F158" t="s">
        <v>169</v>
      </c>
      <c r="G158" t="s">
        <v>64</v>
      </c>
      <c r="H158" s="1">
        <v>45321</v>
      </c>
      <c r="I158" t="s">
        <v>35</v>
      </c>
      <c r="J158" t="s">
        <v>36</v>
      </c>
      <c r="K158">
        <v>6</v>
      </c>
      <c r="N158">
        <v>7888</v>
      </c>
      <c r="O158">
        <v>10</v>
      </c>
      <c r="P158" s="1">
        <v>45513</v>
      </c>
      <c r="Q158" s="1">
        <v>45350</v>
      </c>
      <c r="R158">
        <v>788.8</v>
      </c>
      <c r="S158">
        <v>-163</v>
      </c>
      <c r="T158">
        <v>0</v>
      </c>
      <c r="U158" t="s">
        <v>37</v>
      </c>
      <c r="V158">
        <v>0</v>
      </c>
      <c r="W158">
        <v>1</v>
      </c>
      <c r="X158">
        <v>0</v>
      </c>
      <c r="Y158">
        <v>1</v>
      </c>
      <c r="Z158">
        <v>0</v>
      </c>
      <c r="AA158">
        <v>0</v>
      </c>
      <c r="AB158">
        <v>0</v>
      </c>
      <c r="AC158" t="s">
        <v>48</v>
      </c>
      <c r="AD158">
        <v>1</v>
      </c>
    </row>
    <row r="159" spans="1:30">
      <c r="A159" t="s">
        <v>232</v>
      </c>
      <c r="B159" t="s">
        <v>50</v>
      </c>
      <c r="C159">
        <v>52.520007999999997</v>
      </c>
      <c r="D159">
        <v>13.404954</v>
      </c>
      <c r="E159" t="s">
        <v>68</v>
      </c>
      <c r="F159" t="s">
        <v>169</v>
      </c>
      <c r="G159" t="s">
        <v>42</v>
      </c>
      <c r="H159" s="1">
        <v>45381</v>
      </c>
      <c r="I159" t="s">
        <v>35</v>
      </c>
      <c r="J159" t="s">
        <v>36</v>
      </c>
      <c r="K159">
        <v>6</v>
      </c>
      <c r="N159">
        <v>6007</v>
      </c>
      <c r="O159">
        <v>50</v>
      </c>
      <c r="P159" s="1">
        <v>45618</v>
      </c>
      <c r="Q159" s="1">
        <v>45481</v>
      </c>
      <c r="R159">
        <v>3003.5</v>
      </c>
      <c r="S159">
        <v>-137</v>
      </c>
      <c r="T159">
        <v>0</v>
      </c>
      <c r="U159" t="s">
        <v>37</v>
      </c>
      <c r="V159">
        <v>0</v>
      </c>
      <c r="W159">
        <v>1</v>
      </c>
      <c r="X159">
        <v>0</v>
      </c>
      <c r="Y159">
        <v>1</v>
      </c>
      <c r="Z159">
        <v>0</v>
      </c>
      <c r="AA159">
        <v>0</v>
      </c>
      <c r="AB159">
        <v>0</v>
      </c>
      <c r="AC159" t="s">
        <v>52</v>
      </c>
      <c r="AD159">
        <v>3</v>
      </c>
    </row>
    <row r="160" spans="1:30">
      <c r="A160" t="s">
        <v>233</v>
      </c>
      <c r="B160" t="s">
        <v>50</v>
      </c>
      <c r="C160">
        <v>52.520007999999997</v>
      </c>
      <c r="D160">
        <v>13.404954</v>
      </c>
      <c r="E160" t="s">
        <v>84</v>
      </c>
      <c r="F160" t="s">
        <v>169</v>
      </c>
      <c r="G160" t="s">
        <v>42</v>
      </c>
      <c r="H160" s="1">
        <v>45310</v>
      </c>
      <c r="I160" t="s">
        <v>35</v>
      </c>
      <c r="J160" t="s">
        <v>36</v>
      </c>
      <c r="K160">
        <v>6</v>
      </c>
      <c r="N160">
        <v>6718</v>
      </c>
      <c r="O160">
        <v>60</v>
      </c>
      <c r="P160" s="1">
        <v>45356</v>
      </c>
      <c r="Q160" s="1">
        <v>45345</v>
      </c>
      <c r="R160">
        <v>4030.8</v>
      </c>
      <c r="S160">
        <v>-11</v>
      </c>
      <c r="T160">
        <v>0</v>
      </c>
      <c r="U160" t="s">
        <v>37</v>
      </c>
      <c r="V160">
        <v>0</v>
      </c>
      <c r="W160">
        <v>1</v>
      </c>
      <c r="X160">
        <v>0</v>
      </c>
      <c r="Y160">
        <v>1</v>
      </c>
      <c r="Z160">
        <v>0</v>
      </c>
      <c r="AA160">
        <v>0</v>
      </c>
      <c r="AB160">
        <v>0</v>
      </c>
      <c r="AC160" t="s">
        <v>52</v>
      </c>
      <c r="AD160">
        <v>3</v>
      </c>
    </row>
    <row r="161" spans="1:30">
      <c r="A161" t="s">
        <v>234</v>
      </c>
      <c r="B161" t="s">
        <v>45</v>
      </c>
      <c r="C161">
        <v>41.902782000000002</v>
      </c>
      <c r="D161">
        <v>12.496366</v>
      </c>
      <c r="E161" t="s">
        <v>51</v>
      </c>
      <c r="F161" t="s">
        <v>169</v>
      </c>
      <c r="G161" t="s">
        <v>85</v>
      </c>
      <c r="H161" s="1">
        <v>45322</v>
      </c>
      <c r="I161" t="s">
        <v>35</v>
      </c>
      <c r="J161" t="s">
        <v>36</v>
      </c>
      <c r="K161">
        <v>6</v>
      </c>
      <c r="N161">
        <v>4828</v>
      </c>
      <c r="O161">
        <v>100</v>
      </c>
      <c r="P161" s="1">
        <v>45682</v>
      </c>
      <c r="Q161" s="1">
        <v>45338</v>
      </c>
      <c r="R161">
        <v>4828</v>
      </c>
      <c r="S161">
        <v>-344</v>
      </c>
      <c r="T161">
        <v>0</v>
      </c>
      <c r="U161" t="s">
        <v>37</v>
      </c>
      <c r="V161">
        <v>0</v>
      </c>
      <c r="W161">
        <v>1</v>
      </c>
      <c r="X161">
        <v>0</v>
      </c>
      <c r="Y161">
        <v>1</v>
      </c>
      <c r="Z161">
        <v>0</v>
      </c>
      <c r="AA161">
        <v>0</v>
      </c>
      <c r="AB161">
        <v>0</v>
      </c>
      <c r="AC161" t="s">
        <v>38</v>
      </c>
      <c r="AD161">
        <v>5</v>
      </c>
    </row>
    <row r="162" spans="1:30">
      <c r="A162" t="s">
        <v>235</v>
      </c>
      <c r="B162" t="s">
        <v>80</v>
      </c>
      <c r="C162">
        <v>38.736946000000003</v>
      </c>
      <c r="D162">
        <v>-9.1426850000000002</v>
      </c>
      <c r="E162" t="s">
        <v>46</v>
      </c>
      <c r="F162" t="s">
        <v>169</v>
      </c>
      <c r="G162" t="s">
        <v>42</v>
      </c>
      <c r="H162" s="1">
        <v>45401</v>
      </c>
      <c r="I162" t="s">
        <v>35</v>
      </c>
      <c r="J162" t="s">
        <v>36</v>
      </c>
      <c r="K162">
        <v>6</v>
      </c>
      <c r="N162">
        <v>3672</v>
      </c>
      <c r="O162">
        <v>90</v>
      </c>
      <c r="P162" s="1">
        <v>45528</v>
      </c>
      <c r="Q162" s="1">
        <v>45500</v>
      </c>
      <c r="R162">
        <v>3304.8</v>
      </c>
      <c r="S162">
        <v>-28</v>
      </c>
      <c r="T162">
        <v>0</v>
      </c>
      <c r="U162" t="s">
        <v>37</v>
      </c>
      <c r="V162">
        <v>0</v>
      </c>
      <c r="W162">
        <v>1</v>
      </c>
      <c r="X162">
        <v>0</v>
      </c>
      <c r="Y162">
        <v>1</v>
      </c>
      <c r="Z162">
        <v>0</v>
      </c>
      <c r="AA162">
        <v>0</v>
      </c>
      <c r="AB162">
        <v>0</v>
      </c>
      <c r="AC162" t="s">
        <v>38</v>
      </c>
      <c r="AD162">
        <v>5</v>
      </c>
    </row>
    <row r="163" spans="1:30">
      <c r="A163" t="s">
        <v>236</v>
      </c>
      <c r="B163" t="s">
        <v>40</v>
      </c>
      <c r="C163">
        <v>40.416775000000001</v>
      </c>
      <c r="D163">
        <v>-3.7037900000000001</v>
      </c>
      <c r="E163" t="s">
        <v>55</v>
      </c>
      <c r="F163" t="s">
        <v>169</v>
      </c>
      <c r="G163" t="s">
        <v>56</v>
      </c>
      <c r="H163" s="1">
        <v>45374</v>
      </c>
      <c r="I163" t="s">
        <v>57</v>
      </c>
      <c r="J163" t="s">
        <v>36</v>
      </c>
      <c r="K163">
        <v>6</v>
      </c>
      <c r="N163">
        <v>4088</v>
      </c>
      <c r="O163">
        <v>20</v>
      </c>
      <c r="P163" s="1">
        <v>45624</v>
      </c>
      <c r="Q163" s="1">
        <v>45452</v>
      </c>
      <c r="R163">
        <v>817.6</v>
      </c>
      <c r="S163">
        <v>-172</v>
      </c>
      <c r="T163">
        <v>0</v>
      </c>
      <c r="U163" t="s">
        <v>37</v>
      </c>
      <c r="V163">
        <v>0</v>
      </c>
      <c r="W163">
        <v>1</v>
      </c>
      <c r="X163">
        <v>0</v>
      </c>
      <c r="Y163">
        <v>1</v>
      </c>
      <c r="Z163">
        <v>0</v>
      </c>
      <c r="AA163">
        <v>0</v>
      </c>
      <c r="AB163">
        <v>0</v>
      </c>
      <c r="AC163" t="s">
        <v>48</v>
      </c>
      <c r="AD163">
        <v>1</v>
      </c>
    </row>
    <row r="164" spans="1:30">
      <c r="A164" t="s">
        <v>237</v>
      </c>
      <c r="B164" t="s">
        <v>80</v>
      </c>
      <c r="C164">
        <v>38.736946000000003</v>
      </c>
      <c r="D164">
        <v>-9.1426850000000002</v>
      </c>
      <c r="E164" t="s">
        <v>46</v>
      </c>
      <c r="F164" t="s">
        <v>169</v>
      </c>
      <c r="G164" t="s">
        <v>87</v>
      </c>
      <c r="H164" s="1">
        <v>45326</v>
      </c>
      <c r="I164" t="s">
        <v>70</v>
      </c>
      <c r="J164" t="s">
        <v>36</v>
      </c>
      <c r="K164">
        <v>6</v>
      </c>
      <c r="N164">
        <v>1748</v>
      </c>
      <c r="O164">
        <v>60</v>
      </c>
      <c r="P164" s="1">
        <v>45368</v>
      </c>
      <c r="Q164" s="1">
        <v>45345</v>
      </c>
      <c r="R164">
        <v>1048.8</v>
      </c>
      <c r="S164">
        <v>-23</v>
      </c>
      <c r="T164">
        <v>0</v>
      </c>
      <c r="U164" t="s">
        <v>37</v>
      </c>
      <c r="V164">
        <v>0</v>
      </c>
      <c r="W164">
        <v>1</v>
      </c>
      <c r="X164">
        <v>0</v>
      </c>
      <c r="Y164">
        <v>1</v>
      </c>
      <c r="Z164">
        <v>0</v>
      </c>
      <c r="AA164">
        <v>0</v>
      </c>
      <c r="AB164">
        <v>0</v>
      </c>
      <c r="AC164" t="s">
        <v>52</v>
      </c>
      <c r="AD164">
        <v>3</v>
      </c>
    </row>
    <row r="165" spans="1:30">
      <c r="A165" t="s">
        <v>238</v>
      </c>
      <c r="B165" t="s">
        <v>67</v>
      </c>
      <c r="C165">
        <v>48.864716000000001</v>
      </c>
      <c r="D165">
        <v>2.3490139999999999</v>
      </c>
      <c r="E165" t="s">
        <v>120</v>
      </c>
      <c r="F165" t="s">
        <v>169</v>
      </c>
      <c r="G165" t="s">
        <v>85</v>
      </c>
      <c r="H165" s="1">
        <v>45337</v>
      </c>
      <c r="I165" t="s">
        <v>57</v>
      </c>
      <c r="J165" t="s">
        <v>36</v>
      </c>
      <c r="K165">
        <v>6</v>
      </c>
      <c r="N165">
        <v>3420</v>
      </c>
      <c r="O165">
        <v>80</v>
      </c>
      <c r="P165" s="1">
        <v>45569</v>
      </c>
      <c r="Q165" s="1">
        <v>45390</v>
      </c>
      <c r="R165">
        <v>2736</v>
      </c>
      <c r="S165">
        <v>-179</v>
      </c>
      <c r="T165">
        <v>0</v>
      </c>
      <c r="U165" t="s">
        <v>37</v>
      </c>
      <c r="V165">
        <v>0</v>
      </c>
      <c r="W165">
        <v>1</v>
      </c>
      <c r="X165">
        <v>0</v>
      </c>
      <c r="Y165">
        <v>1</v>
      </c>
      <c r="Z165">
        <v>0</v>
      </c>
      <c r="AA165">
        <v>0</v>
      </c>
      <c r="AB165">
        <v>0</v>
      </c>
      <c r="AC165" t="s">
        <v>65</v>
      </c>
      <c r="AD165">
        <v>4</v>
      </c>
    </row>
    <row r="166" spans="1:30">
      <c r="A166" t="s">
        <v>239</v>
      </c>
      <c r="B166" t="s">
        <v>63</v>
      </c>
      <c r="C166">
        <v>46.204391000000001</v>
      </c>
      <c r="D166">
        <v>6.1431579999999997</v>
      </c>
      <c r="E166" t="s">
        <v>78</v>
      </c>
      <c r="F166" t="s">
        <v>169</v>
      </c>
      <c r="G166" t="s">
        <v>64</v>
      </c>
      <c r="H166" s="1">
        <v>45417</v>
      </c>
      <c r="I166" t="s">
        <v>70</v>
      </c>
      <c r="J166" t="s">
        <v>36</v>
      </c>
      <c r="K166">
        <v>6</v>
      </c>
      <c r="N166">
        <v>3736</v>
      </c>
      <c r="O166">
        <v>90</v>
      </c>
      <c r="P166" s="1">
        <v>45572</v>
      </c>
      <c r="Q166" s="1">
        <v>45477</v>
      </c>
      <c r="R166">
        <v>3362.4</v>
      </c>
      <c r="S166">
        <v>-95</v>
      </c>
      <c r="T166">
        <v>0</v>
      </c>
      <c r="U166" t="s">
        <v>37</v>
      </c>
      <c r="V166">
        <v>0</v>
      </c>
      <c r="W166">
        <v>1</v>
      </c>
      <c r="X166">
        <v>0</v>
      </c>
      <c r="Y166">
        <v>1</v>
      </c>
      <c r="Z166">
        <v>0</v>
      </c>
      <c r="AA166">
        <v>0</v>
      </c>
      <c r="AB166">
        <v>0</v>
      </c>
      <c r="AC166" t="s">
        <v>38</v>
      </c>
      <c r="AD166">
        <v>5</v>
      </c>
    </row>
    <row r="167" spans="1:30">
      <c r="A167" t="s">
        <v>240</v>
      </c>
      <c r="B167" t="s">
        <v>45</v>
      </c>
      <c r="C167">
        <v>41.902782000000002</v>
      </c>
      <c r="D167">
        <v>12.496366</v>
      </c>
      <c r="E167" t="s">
        <v>46</v>
      </c>
      <c r="F167" t="s">
        <v>241</v>
      </c>
      <c r="G167" t="s">
        <v>47</v>
      </c>
      <c r="H167" s="1">
        <v>45385</v>
      </c>
      <c r="I167" t="s">
        <v>35</v>
      </c>
      <c r="J167" t="s">
        <v>36</v>
      </c>
      <c r="K167">
        <v>6</v>
      </c>
      <c r="N167">
        <v>13020</v>
      </c>
      <c r="O167">
        <v>30</v>
      </c>
      <c r="P167" s="1">
        <v>45578</v>
      </c>
      <c r="Q167" s="1">
        <v>45423</v>
      </c>
      <c r="R167">
        <v>3906</v>
      </c>
      <c r="S167">
        <v>-155</v>
      </c>
      <c r="T167">
        <v>0</v>
      </c>
      <c r="U167" t="s">
        <v>37</v>
      </c>
      <c r="V167">
        <v>0</v>
      </c>
      <c r="W167">
        <v>1</v>
      </c>
      <c r="X167">
        <v>0</v>
      </c>
      <c r="Y167">
        <v>1</v>
      </c>
      <c r="Z167">
        <v>0</v>
      </c>
      <c r="AA167">
        <v>0</v>
      </c>
      <c r="AB167">
        <v>0</v>
      </c>
      <c r="AC167" t="s">
        <v>43</v>
      </c>
      <c r="AD167">
        <v>2</v>
      </c>
    </row>
    <row r="168" spans="1:30">
      <c r="A168" t="s">
        <v>242</v>
      </c>
      <c r="B168" t="s">
        <v>63</v>
      </c>
      <c r="C168">
        <v>46.204391000000001</v>
      </c>
      <c r="D168">
        <v>6.1431579999999997</v>
      </c>
      <c r="E168" t="s">
        <v>51</v>
      </c>
      <c r="F168" t="s">
        <v>241</v>
      </c>
      <c r="G168" t="s">
        <v>85</v>
      </c>
      <c r="H168" s="1">
        <v>45441</v>
      </c>
      <c r="I168" t="s">
        <v>70</v>
      </c>
      <c r="J168" t="s">
        <v>36</v>
      </c>
      <c r="K168">
        <v>6</v>
      </c>
      <c r="N168">
        <v>12088</v>
      </c>
      <c r="O168">
        <v>60</v>
      </c>
      <c r="P168" s="1">
        <v>45758</v>
      </c>
      <c r="Q168" s="1">
        <v>45542</v>
      </c>
      <c r="R168">
        <v>7252.8</v>
      </c>
      <c r="S168">
        <v>-216</v>
      </c>
      <c r="T168">
        <v>0</v>
      </c>
      <c r="U168" t="s">
        <v>37</v>
      </c>
      <c r="V168">
        <v>0</v>
      </c>
      <c r="W168">
        <v>1</v>
      </c>
      <c r="X168">
        <v>0</v>
      </c>
      <c r="Y168">
        <v>1</v>
      </c>
      <c r="Z168">
        <v>0</v>
      </c>
      <c r="AA168">
        <v>0</v>
      </c>
      <c r="AB168">
        <v>0</v>
      </c>
      <c r="AC168" t="s">
        <v>52</v>
      </c>
      <c r="AD168">
        <v>3</v>
      </c>
    </row>
    <row r="169" spans="1:30">
      <c r="A169" t="s">
        <v>243</v>
      </c>
      <c r="B169" t="s">
        <v>45</v>
      </c>
      <c r="C169">
        <v>41.902782000000002</v>
      </c>
      <c r="D169">
        <v>12.496366</v>
      </c>
      <c r="E169" t="s">
        <v>51</v>
      </c>
      <c r="F169" t="s">
        <v>241</v>
      </c>
      <c r="G169" t="s">
        <v>34</v>
      </c>
      <c r="H169" s="1">
        <v>45364</v>
      </c>
      <c r="I169" t="s">
        <v>70</v>
      </c>
      <c r="J169" t="s">
        <v>36</v>
      </c>
      <c r="K169">
        <v>6</v>
      </c>
      <c r="N169">
        <v>8026</v>
      </c>
      <c r="O169">
        <v>100</v>
      </c>
      <c r="P169" s="1">
        <v>45614</v>
      </c>
      <c r="Q169" s="1">
        <v>45367</v>
      </c>
      <c r="R169">
        <v>8026</v>
      </c>
      <c r="S169">
        <v>-247</v>
      </c>
      <c r="T169">
        <v>0</v>
      </c>
      <c r="U169" t="s">
        <v>37</v>
      </c>
      <c r="V169">
        <v>0</v>
      </c>
      <c r="W169">
        <v>1</v>
      </c>
      <c r="X169">
        <v>0</v>
      </c>
      <c r="Y169">
        <v>1</v>
      </c>
      <c r="Z169">
        <v>0</v>
      </c>
      <c r="AA169">
        <v>0</v>
      </c>
      <c r="AB169">
        <v>0</v>
      </c>
      <c r="AC169" t="s">
        <v>38</v>
      </c>
      <c r="AD169">
        <v>5</v>
      </c>
    </row>
    <row r="170" spans="1:30">
      <c r="A170" t="s">
        <v>244</v>
      </c>
      <c r="B170" t="s">
        <v>45</v>
      </c>
      <c r="C170">
        <v>41.902782000000002</v>
      </c>
      <c r="D170">
        <v>12.496366</v>
      </c>
      <c r="E170" t="s">
        <v>60</v>
      </c>
      <c r="F170" t="s">
        <v>241</v>
      </c>
      <c r="G170" t="s">
        <v>47</v>
      </c>
      <c r="H170" s="1">
        <v>45309</v>
      </c>
      <c r="I170" t="s">
        <v>70</v>
      </c>
      <c r="J170" t="s">
        <v>36</v>
      </c>
      <c r="K170">
        <v>6</v>
      </c>
      <c r="N170">
        <v>15725</v>
      </c>
      <c r="O170">
        <v>10</v>
      </c>
      <c r="P170" s="1">
        <v>45482</v>
      </c>
      <c r="Q170" s="1">
        <v>45411</v>
      </c>
      <c r="R170">
        <v>1572.5</v>
      </c>
      <c r="S170">
        <v>-71</v>
      </c>
      <c r="T170">
        <v>0</v>
      </c>
      <c r="U170" t="s">
        <v>37</v>
      </c>
      <c r="V170">
        <v>0</v>
      </c>
      <c r="W170">
        <v>1</v>
      </c>
      <c r="X170">
        <v>0</v>
      </c>
      <c r="Y170">
        <v>1</v>
      </c>
      <c r="Z170">
        <v>0</v>
      </c>
      <c r="AA170">
        <v>0</v>
      </c>
      <c r="AB170">
        <v>0</v>
      </c>
      <c r="AC170" t="s">
        <v>48</v>
      </c>
      <c r="AD170">
        <v>1</v>
      </c>
    </row>
    <row r="171" spans="1:30">
      <c r="A171" t="s">
        <v>245</v>
      </c>
      <c r="B171" t="s">
        <v>63</v>
      </c>
      <c r="C171">
        <v>46.204391000000001</v>
      </c>
      <c r="D171">
        <v>6.1431579999999997</v>
      </c>
      <c r="E171" t="s">
        <v>60</v>
      </c>
      <c r="F171" t="s">
        <v>241</v>
      </c>
      <c r="G171" t="s">
        <v>64</v>
      </c>
      <c r="H171" s="1">
        <v>45394</v>
      </c>
      <c r="I171" t="s">
        <v>35</v>
      </c>
      <c r="J171" t="s">
        <v>36</v>
      </c>
      <c r="K171">
        <v>6</v>
      </c>
      <c r="N171">
        <v>4292</v>
      </c>
      <c r="O171">
        <v>20</v>
      </c>
      <c r="P171" s="1">
        <v>45491</v>
      </c>
      <c r="Q171" s="1">
        <v>45419</v>
      </c>
      <c r="R171">
        <v>858.4</v>
      </c>
      <c r="S171">
        <v>-72</v>
      </c>
      <c r="T171">
        <v>0</v>
      </c>
      <c r="U171" t="s">
        <v>37</v>
      </c>
      <c r="V171">
        <v>0</v>
      </c>
      <c r="W171">
        <v>1</v>
      </c>
      <c r="X171">
        <v>0</v>
      </c>
      <c r="Y171">
        <v>1</v>
      </c>
      <c r="Z171">
        <v>0</v>
      </c>
      <c r="AA171">
        <v>0</v>
      </c>
      <c r="AB171">
        <v>0</v>
      </c>
      <c r="AC171" t="s">
        <v>48</v>
      </c>
      <c r="AD171">
        <v>1</v>
      </c>
    </row>
    <row r="172" spans="1:30">
      <c r="A172" t="s">
        <v>246</v>
      </c>
      <c r="B172" t="s">
        <v>31</v>
      </c>
      <c r="C172">
        <v>52.370215999999999</v>
      </c>
      <c r="D172">
        <v>4.895168</v>
      </c>
      <c r="E172" t="s">
        <v>103</v>
      </c>
      <c r="F172" t="s">
        <v>241</v>
      </c>
      <c r="G172" t="s">
        <v>56</v>
      </c>
      <c r="H172" s="1">
        <v>45358</v>
      </c>
      <c r="I172" t="s">
        <v>57</v>
      </c>
      <c r="J172" t="s">
        <v>36</v>
      </c>
      <c r="K172">
        <v>6</v>
      </c>
      <c r="N172">
        <v>15281</v>
      </c>
      <c r="O172">
        <v>30</v>
      </c>
      <c r="P172" s="1">
        <v>45490</v>
      </c>
      <c r="Q172" s="1">
        <v>45369</v>
      </c>
      <c r="R172">
        <v>4584.3</v>
      </c>
      <c r="S172">
        <v>-121</v>
      </c>
      <c r="T172">
        <v>0</v>
      </c>
      <c r="U172" t="s">
        <v>37</v>
      </c>
      <c r="V172">
        <v>0</v>
      </c>
      <c r="W172">
        <v>1</v>
      </c>
      <c r="X172">
        <v>0</v>
      </c>
      <c r="Y172">
        <v>1</v>
      </c>
      <c r="Z172">
        <v>0</v>
      </c>
      <c r="AA172">
        <v>0</v>
      </c>
      <c r="AB172">
        <v>0</v>
      </c>
      <c r="AC172" t="s">
        <v>43</v>
      </c>
      <c r="AD172">
        <v>2</v>
      </c>
    </row>
    <row r="173" spans="1:30">
      <c r="A173" t="s">
        <v>247</v>
      </c>
      <c r="B173" t="s">
        <v>50</v>
      </c>
      <c r="C173">
        <v>52.520007999999997</v>
      </c>
      <c r="D173">
        <v>13.404954</v>
      </c>
      <c r="E173" t="s">
        <v>51</v>
      </c>
      <c r="F173" t="s">
        <v>248</v>
      </c>
      <c r="G173" t="s">
        <v>42</v>
      </c>
      <c r="H173" s="1">
        <v>45358</v>
      </c>
      <c r="I173" t="s">
        <v>35</v>
      </c>
      <c r="J173" t="s">
        <v>36</v>
      </c>
      <c r="K173">
        <v>6</v>
      </c>
      <c r="N173">
        <v>18599</v>
      </c>
      <c r="O173">
        <v>30</v>
      </c>
      <c r="P173" s="1">
        <v>45500</v>
      </c>
      <c r="Q173" s="1">
        <v>45454</v>
      </c>
      <c r="R173">
        <v>5579.7</v>
      </c>
      <c r="S173">
        <v>-46</v>
      </c>
      <c r="T173">
        <v>0</v>
      </c>
      <c r="U173" t="s">
        <v>37</v>
      </c>
      <c r="V173">
        <v>0</v>
      </c>
      <c r="W173">
        <v>1</v>
      </c>
      <c r="X173">
        <v>0</v>
      </c>
      <c r="Y173">
        <v>1</v>
      </c>
      <c r="Z173">
        <v>0</v>
      </c>
      <c r="AA173">
        <v>0</v>
      </c>
      <c r="AB173">
        <v>0</v>
      </c>
      <c r="AC173" t="s">
        <v>43</v>
      </c>
      <c r="AD173">
        <v>2</v>
      </c>
    </row>
    <row r="174" spans="1:30">
      <c r="A174" t="s">
        <v>249</v>
      </c>
      <c r="B174" t="s">
        <v>67</v>
      </c>
      <c r="C174">
        <v>48.864716000000001</v>
      </c>
      <c r="D174">
        <v>2.3490139999999999</v>
      </c>
      <c r="E174" t="s">
        <v>55</v>
      </c>
      <c r="F174" t="s">
        <v>248</v>
      </c>
      <c r="G174" t="s">
        <v>56</v>
      </c>
      <c r="H174" s="1">
        <v>45297</v>
      </c>
      <c r="I174" t="s">
        <v>57</v>
      </c>
      <c r="J174" t="s">
        <v>36</v>
      </c>
      <c r="K174">
        <v>6</v>
      </c>
      <c r="N174">
        <v>2916</v>
      </c>
      <c r="O174">
        <v>20</v>
      </c>
      <c r="P174" s="1">
        <v>45545</v>
      </c>
      <c r="Q174" s="1">
        <v>45389</v>
      </c>
      <c r="R174">
        <v>583.20000000000005</v>
      </c>
      <c r="S174">
        <v>-156</v>
      </c>
      <c r="T174">
        <v>0</v>
      </c>
      <c r="U174" t="s">
        <v>37</v>
      </c>
      <c r="V174">
        <v>0</v>
      </c>
      <c r="W174">
        <v>1</v>
      </c>
      <c r="X174">
        <v>0</v>
      </c>
      <c r="Y174">
        <v>1</v>
      </c>
      <c r="Z174">
        <v>0</v>
      </c>
      <c r="AA174">
        <v>0</v>
      </c>
      <c r="AB174">
        <v>0</v>
      </c>
      <c r="AC174" t="s">
        <v>48</v>
      </c>
      <c r="AD174">
        <v>1</v>
      </c>
    </row>
    <row r="175" spans="1:30">
      <c r="A175" t="s">
        <v>250</v>
      </c>
      <c r="B175" t="s">
        <v>31</v>
      </c>
      <c r="C175">
        <v>52.370215999999999</v>
      </c>
      <c r="D175">
        <v>4.895168</v>
      </c>
      <c r="E175" t="s">
        <v>72</v>
      </c>
      <c r="F175" t="s">
        <v>248</v>
      </c>
      <c r="G175" t="s">
        <v>56</v>
      </c>
      <c r="H175" s="1">
        <v>45407</v>
      </c>
      <c r="I175" t="s">
        <v>57</v>
      </c>
      <c r="J175" t="s">
        <v>36</v>
      </c>
      <c r="K175">
        <v>6</v>
      </c>
      <c r="N175">
        <v>13151</v>
      </c>
      <c r="O175">
        <v>100</v>
      </c>
      <c r="P175" s="1">
        <v>45452</v>
      </c>
      <c r="Q175" s="1">
        <v>45505</v>
      </c>
      <c r="R175">
        <v>13151</v>
      </c>
      <c r="S175">
        <v>53</v>
      </c>
      <c r="T175">
        <v>0</v>
      </c>
      <c r="U175" t="s">
        <v>61</v>
      </c>
      <c r="V175">
        <v>0</v>
      </c>
      <c r="W175">
        <v>1</v>
      </c>
      <c r="X175">
        <v>0</v>
      </c>
      <c r="Y175">
        <v>1</v>
      </c>
      <c r="Z175">
        <v>0</v>
      </c>
      <c r="AA175">
        <v>0</v>
      </c>
      <c r="AB175">
        <v>0</v>
      </c>
      <c r="AC175" t="s">
        <v>38</v>
      </c>
      <c r="AD175">
        <v>5</v>
      </c>
    </row>
    <row r="176" spans="1:30">
      <c r="A176" t="s">
        <v>251</v>
      </c>
      <c r="B176" t="s">
        <v>80</v>
      </c>
      <c r="C176">
        <v>38.736946000000003</v>
      </c>
      <c r="D176">
        <v>-9.1426850000000002</v>
      </c>
      <c r="E176" t="s">
        <v>55</v>
      </c>
      <c r="F176" t="s">
        <v>248</v>
      </c>
      <c r="G176" t="s">
        <v>34</v>
      </c>
      <c r="H176" s="1">
        <v>45390</v>
      </c>
      <c r="I176" t="s">
        <v>70</v>
      </c>
      <c r="J176" t="s">
        <v>36</v>
      </c>
      <c r="K176">
        <v>6</v>
      </c>
      <c r="N176">
        <v>13724</v>
      </c>
      <c r="O176">
        <v>40</v>
      </c>
      <c r="P176" s="1">
        <v>45413</v>
      </c>
      <c r="Q176" s="1">
        <v>45443</v>
      </c>
      <c r="R176">
        <v>5489.6</v>
      </c>
      <c r="S176">
        <v>30</v>
      </c>
      <c r="T176">
        <v>0</v>
      </c>
      <c r="U176" t="s">
        <v>61</v>
      </c>
      <c r="V176">
        <v>0</v>
      </c>
      <c r="W176">
        <v>1</v>
      </c>
      <c r="X176">
        <v>0</v>
      </c>
      <c r="Y176">
        <v>1</v>
      </c>
      <c r="Z176">
        <v>0</v>
      </c>
      <c r="AA176">
        <v>0</v>
      </c>
      <c r="AB176">
        <v>0</v>
      </c>
      <c r="AC176" t="s">
        <v>43</v>
      </c>
      <c r="AD176">
        <v>2</v>
      </c>
    </row>
    <row r="177" spans="1:30">
      <c r="A177" t="s">
        <v>252</v>
      </c>
      <c r="B177" t="s">
        <v>45</v>
      </c>
      <c r="C177">
        <v>41.902782000000002</v>
      </c>
      <c r="D177">
        <v>12.496366</v>
      </c>
      <c r="E177" t="s">
        <v>55</v>
      </c>
      <c r="F177" t="s">
        <v>248</v>
      </c>
      <c r="G177" t="s">
        <v>64</v>
      </c>
      <c r="H177" s="1">
        <v>45350</v>
      </c>
      <c r="I177" t="s">
        <v>57</v>
      </c>
      <c r="J177" t="s">
        <v>36</v>
      </c>
      <c r="K177">
        <v>6</v>
      </c>
      <c r="N177">
        <v>2038</v>
      </c>
      <c r="O177">
        <v>30</v>
      </c>
      <c r="P177" s="1">
        <v>45507</v>
      </c>
      <c r="Q177" s="1">
        <v>45459</v>
      </c>
      <c r="R177">
        <v>611.4</v>
      </c>
      <c r="S177">
        <v>-48</v>
      </c>
      <c r="T177">
        <v>0</v>
      </c>
      <c r="U177" t="s">
        <v>37</v>
      </c>
      <c r="V177">
        <v>0</v>
      </c>
      <c r="W177">
        <v>1</v>
      </c>
      <c r="X177">
        <v>0</v>
      </c>
      <c r="Y177">
        <v>1</v>
      </c>
      <c r="Z177">
        <v>0</v>
      </c>
      <c r="AA177">
        <v>0</v>
      </c>
      <c r="AB177">
        <v>0</v>
      </c>
      <c r="AC177" t="s">
        <v>43</v>
      </c>
      <c r="AD177">
        <v>2</v>
      </c>
    </row>
    <row r="178" spans="1:30">
      <c r="A178" t="s">
        <v>253</v>
      </c>
      <c r="B178" t="s">
        <v>50</v>
      </c>
      <c r="C178">
        <v>52.520007999999997</v>
      </c>
      <c r="D178">
        <v>13.404954</v>
      </c>
      <c r="E178" t="s">
        <v>46</v>
      </c>
      <c r="F178" t="s">
        <v>248</v>
      </c>
      <c r="G178" t="s">
        <v>87</v>
      </c>
      <c r="H178" s="1">
        <v>45426</v>
      </c>
      <c r="I178" t="s">
        <v>70</v>
      </c>
      <c r="J178" t="s">
        <v>36</v>
      </c>
      <c r="K178">
        <v>6</v>
      </c>
      <c r="N178">
        <v>16079</v>
      </c>
      <c r="O178">
        <v>50</v>
      </c>
      <c r="P178" s="1">
        <v>45676</v>
      </c>
      <c r="Q178" s="1">
        <v>45444</v>
      </c>
      <c r="R178">
        <v>8039.5</v>
      </c>
      <c r="S178">
        <v>-232</v>
      </c>
      <c r="T178">
        <v>0</v>
      </c>
      <c r="U178" t="s">
        <v>37</v>
      </c>
      <c r="V178">
        <v>0</v>
      </c>
      <c r="W178">
        <v>1</v>
      </c>
      <c r="X178">
        <v>0</v>
      </c>
      <c r="Y178">
        <v>1</v>
      </c>
      <c r="Z178">
        <v>0</v>
      </c>
      <c r="AA178">
        <v>0</v>
      </c>
      <c r="AB178">
        <v>0</v>
      </c>
      <c r="AC178" t="s">
        <v>52</v>
      </c>
      <c r="AD178">
        <v>3</v>
      </c>
    </row>
    <row r="179" spans="1:30">
      <c r="A179" t="s">
        <v>254</v>
      </c>
      <c r="B179" t="s">
        <v>67</v>
      </c>
      <c r="C179">
        <v>48.864716000000001</v>
      </c>
      <c r="D179">
        <v>2.3490139999999999</v>
      </c>
      <c r="E179" t="s">
        <v>32</v>
      </c>
      <c r="F179" t="s">
        <v>33</v>
      </c>
      <c r="G179" t="s">
        <v>85</v>
      </c>
      <c r="H179" s="1">
        <v>45329</v>
      </c>
      <c r="I179" t="s">
        <v>57</v>
      </c>
      <c r="J179" t="s">
        <v>255</v>
      </c>
      <c r="K179">
        <v>5</v>
      </c>
      <c r="N179">
        <v>480</v>
      </c>
      <c r="O179">
        <v>50</v>
      </c>
      <c r="P179" s="1">
        <v>45603</v>
      </c>
      <c r="Q179" s="1">
        <v>45357</v>
      </c>
      <c r="R179">
        <v>240</v>
      </c>
      <c r="S179">
        <v>-246</v>
      </c>
      <c r="T179">
        <v>0</v>
      </c>
      <c r="U179" t="s">
        <v>37</v>
      </c>
      <c r="V179">
        <v>0</v>
      </c>
      <c r="W179">
        <v>1</v>
      </c>
      <c r="X179">
        <v>1</v>
      </c>
      <c r="Y179">
        <v>0</v>
      </c>
      <c r="Z179">
        <v>0</v>
      </c>
      <c r="AA179">
        <v>0</v>
      </c>
      <c r="AB179">
        <v>0</v>
      </c>
      <c r="AC179" t="s">
        <v>52</v>
      </c>
      <c r="AD179">
        <v>3</v>
      </c>
    </row>
    <row r="180" spans="1:30">
      <c r="A180" t="s">
        <v>256</v>
      </c>
      <c r="B180" t="s">
        <v>80</v>
      </c>
      <c r="C180">
        <v>38.736946000000003</v>
      </c>
      <c r="D180">
        <v>-9.1426850000000002</v>
      </c>
      <c r="E180" t="s">
        <v>32</v>
      </c>
      <c r="F180" t="s">
        <v>33</v>
      </c>
      <c r="G180" t="s">
        <v>64</v>
      </c>
      <c r="H180" s="1">
        <v>45380</v>
      </c>
      <c r="I180" t="s">
        <v>70</v>
      </c>
      <c r="J180" t="s">
        <v>255</v>
      </c>
      <c r="K180">
        <v>5</v>
      </c>
      <c r="N180">
        <v>1055</v>
      </c>
      <c r="O180">
        <v>90</v>
      </c>
      <c r="P180" s="1">
        <v>45658</v>
      </c>
      <c r="Q180" s="1">
        <v>45481</v>
      </c>
      <c r="R180">
        <v>949.5</v>
      </c>
      <c r="S180">
        <v>-177</v>
      </c>
      <c r="T180">
        <v>0</v>
      </c>
      <c r="U180" t="s">
        <v>37</v>
      </c>
      <c r="V180">
        <v>0</v>
      </c>
      <c r="W180">
        <v>1</v>
      </c>
      <c r="X180">
        <v>1</v>
      </c>
      <c r="Y180">
        <v>0</v>
      </c>
      <c r="Z180">
        <v>0</v>
      </c>
      <c r="AA180">
        <v>0</v>
      </c>
      <c r="AB180">
        <v>0</v>
      </c>
      <c r="AC180" t="s">
        <v>38</v>
      </c>
      <c r="AD180">
        <v>5</v>
      </c>
    </row>
    <row r="181" spans="1:30">
      <c r="A181" t="s">
        <v>257</v>
      </c>
      <c r="B181" t="s">
        <v>59</v>
      </c>
      <c r="C181">
        <v>51.260196999999998</v>
      </c>
      <c r="D181">
        <v>4.4027710000000004</v>
      </c>
      <c r="E181" t="s">
        <v>72</v>
      </c>
      <c r="F181" t="s">
        <v>33</v>
      </c>
      <c r="G181" t="s">
        <v>56</v>
      </c>
      <c r="H181" s="1">
        <v>45317</v>
      </c>
      <c r="I181" t="s">
        <v>70</v>
      </c>
      <c r="J181" t="s">
        <v>255</v>
      </c>
      <c r="K181">
        <v>5</v>
      </c>
      <c r="N181">
        <v>919</v>
      </c>
      <c r="O181">
        <v>60</v>
      </c>
      <c r="P181" s="1">
        <v>45402</v>
      </c>
      <c r="Q181" s="1">
        <v>45373</v>
      </c>
      <c r="R181">
        <v>551.4</v>
      </c>
      <c r="S181">
        <v>-29</v>
      </c>
      <c r="T181">
        <v>0</v>
      </c>
      <c r="U181" t="s">
        <v>37</v>
      </c>
      <c r="V181">
        <v>0</v>
      </c>
      <c r="W181">
        <v>1</v>
      </c>
      <c r="X181">
        <v>1</v>
      </c>
      <c r="Y181">
        <v>0</v>
      </c>
      <c r="Z181">
        <v>0</v>
      </c>
      <c r="AA181">
        <v>0</v>
      </c>
      <c r="AB181">
        <v>0</v>
      </c>
      <c r="AC181" t="s">
        <v>52</v>
      </c>
      <c r="AD181">
        <v>3</v>
      </c>
    </row>
    <row r="182" spans="1:30">
      <c r="A182" t="s">
        <v>258</v>
      </c>
      <c r="B182" t="s">
        <v>75</v>
      </c>
      <c r="C182">
        <v>48.210033000000003</v>
      </c>
      <c r="D182">
        <v>16.363448999999999</v>
      </c>
      <c r="E182" t="s">
        <v>51</v>
      </c>
      <c r="F182" t="s">
        <v>33</v>
      </c>
      <c r="G182" t="s">
        <v>64</v>
      </c>
      <c r="H182" s="1">
        <v>45300</v>
      </c>
      <c r="I182" t="s">
        <v>35</v>
      </c>
      <c r="J182" t="s">
        <v>255</v>
      </c>
      <c r="K182">
        <v>5</v>
      </c>
      <c r="N182">
        <v>1130</v>
      </c>
      <c r="O182">
        <v>50</v>
      </c>
      <c r="P182" s="1">
        <v>45580</v>
      </c>
      <c r="Q182" s="1">
        <v>45363</v>
      </c>
      <c r="R182">
        <v>565</v>
      </c>
      <c r="S182">
        <v>-217</v>
      </c>
      <c r="T182">
        <v>0</v>
      </c>
      <c r="U182" t="s">
        <v>37</v>
      </c>
      <c r="V182">
        <v>0</v>
      </c>
      <c r="W182">
        <v>1</v>
      </c>
      <c r="X182">
        <v>1</v>
      </c>
      <c r="Y182">
        <v>0</v>
      </c>
      <c r="Z182">
        <v>0</v>
      </c>
      <c r="AA182">
        <v>0</v>
      </c>
      <c r="AB182">
        <v>0</v>
      </c>
      <c r="AC182" t="s">
        <v>52</v>
      </c>
      <c r="AD182">
        <v>3</v>
      </c>
    </row>
    <row r="183" spans="1:30">
      <c r="A183" t="s">
        <v>259</v>
      </c>
      <c r="B183" t="s">
        <v>50</v>
      </c>
      <c r="C183">
        <v>52.520007999999997</v>
      </c>
      <c r="D183">
        <v>13.404954</v>
      </c>
      <c r="E183" t="s">
        <v>55</v>
      </c>
      <c r="F183" t="s">
        <v>33</v>
      </c>
      <c r="G183" t="s">
        <v>47</v>
      </c>
      <c r="H183" s="1">
        <v>45402</v>
      </c>
      <c r="I183" t="s">
        <v>35</v>
      </c>
      <c r="J183" t="s">
        <v>255</v>
      </c>
      <c r="K183">
        <v>5</v>
      </c>
      <c r="N183">
        <v>1936</v>
      </c>
      <c r="O183">
        <v>40</v>
      </c>
      <c r="P183" s="1">
        <v>45709</v>
      </c>
      <c r="Q183" s="1">
        <v>45457</v>
      </c>
      <c r="R183">
        <v>774.4</v>
      </c>
      <c r="S183">
        <v>-252</v>
      </c>
      <c r="T183">
        <v>0</v>
      </c>
      <c r="U183" t="s">
        <v>37</v>
      </c>
      <c r="V183">
        <v>0</v>
      </c>
      <c r="W183">
        <v>1</v>
      </c>
      <c r="X183">
        <v>1</v>
      </c>
      <c r="Y183">
        <v>0</v>
      </c>
      <c r="Z183">
        <v>0</v>
      </c>
      <c r="AA183">
        <v>0</v>
      </c>
      <c r="AB183">
        <v>0</v>
      </c>
      <c r="AC183" t="s">
        <v>43</v>
      </c>
      <c r="AD183">
        <v>2</v>
      </c>
    </row>
    <row r="184" spans="1:30">
      <c r="A184" t="s">
        <v>260</v>
      </c>
      <c r="B184" t="s">
        <v>45</v>
      </c>
      <c r="C184">
        <v>41.902782000000002</v>
      </c>
      <c r="D184">
        <v>12.496366</v>
      </c>
      <c r="E184" t="s">
        <v>32</v>
      </c>
      <c r="F184" t="s">
        <v>33</v>
      </c>
      <c r="G184" t="s">
        <v>56</v>
      </c>
      <c r="H184" s="1">
        <v>45327</v>
      </c>
      <c r="I184" t="s">
        <v>70</v>
      </c>
      <c r="J184" t="s">
        <v>255</v>
      </c>
      <c r="K184">
        <v>5</v>
      </c>
      <c r="N184">
        <v>1643</v>
      </c>
      <c r="O184">
        <v>30</v>
      </c>
      <c r="P184" s="1">
        <v>45516</v>
      </c>
      <c r="Q184" s="1">
        <v>45442</v>
      </c>
      <c r="R184">
        <v>492.9</v>
      </c>
      <c r="S184">
        <v>-74</v>
      </c>
      <c r="T184">
        <v>0</v>
      </c>
      <c r="U184" t="s">
        <v>37</v>
      </c>
      <c r="V184">
        <v>0</v>
      </c>
      <c r="W184">
        <v>1</v>
      </c>
      <c r="X184">
        <v>1</v>
      </c>
      <c r="Y184">
        <v>0</v>
      </c>
      <c r="Z184">
        <v>0</v>
      </c>
      <c r="AA184">
        <v>0</v>
      </c>
      <c r="AB184">
        <v>0</v>
      </c>
      <c r="AC184" t="s">
        <v>43</v>
      </c>
      <c r="AD184">
        <v>2</v>
      </c>
    </row>
    <row r="185" spans="1:30">
      <c r="A185" t="s">
        <v>261</v>
      </c>
      <c r="B185" t="s">
        <v>80</v>
      </c>
      <c r="C185">
        <v>38.736946000000003</v>
      </c>
      <c r="D185">
        <v>-9.1426850000000002</v>
      </c>
      <c r="E185" t="s">
        <v>32</v>
      </c>
      <c r="F185" t="s">
        <v>33</v>
      </c>
      <c r="G185" t="s">
        <v>34</v>
      </c>
      <c r="H185" s="1">
        <v>45420</v>
      </c>
      <c r="I185" t="s">
        <v>35</v>
      </c>
      <c r="J185" t="s">
        <v>255</v>
      </c>
      <c r="K185">
        <v>5</v>
      </c>
      <c r="N185">
        <v>1023</v>
      </c>
      <c r="O185">
        <v>20</v>
      </c>
      <c r="P185" s="1">
        <v>45681</v>
      </c>
      <c r="Q185" s="1">
        <v>45442</v>
      </c>
      <c r="R185">
        <v>204.6</v>
      </c>
      <c r="S185">
        <v>-239</v>
      </c>
      <c r="T185">
        <v>0</v>
      </c>
      <c r="U185" t="s">
        <v>37</v>
      </c>
      <c r="V185">
        <v>0</v>
      </c>
      <c r="W185">
        <v>1</v>
      </c>
      <c r="X185">
        <v>1</v>
      </c>
      <c r="Y185">
        <v>0</v>
      </c>
      <c r="Z185">
        <v>0</v>
      </c>
      <c r="AA185">
        <v>0</v>
      </c>
      <c r="AB185">
        <v>0</v>
      </c>
      <c r="AC185" t="s">
        <v>48</v>
      </c>
      <c r="AD185">
        <v>1</v>
      </c>
    </row>
    <row r="186" spans="1:30">
      <c r="A186" t="s">
        <v>262</v>
      </c>
      <c r="B186" t="s">
        <v>31</v>
      </c>
      <c r="C186">
        <v>52.370215999999999</v>
      </c>
      <c r="D186">
        <v>4.895168</v>
      </c>
      <c r="E186" t="s">
        <v>60</v>
      </c>
      <c r="F186" t="s">
        <v>33</v>
      </c>
      <c r="G186" t="s">
        <v>34</v>
      </c>
      <c r="H186" s="1">
        <v>45409</v>
      </c>
      <c r="I186" t="s">
        <v>35</v>
      </c>
      <c r="J186" t="s">
        <v>255</v>
      </c>
      <c r="K186">
        <v>5</v>
      </c>
      <c r="N186">
        <v>1086</v>
      </c>
      <c r="O186">
        <v>30</v>
      </c>
      <c r="P186" s="1">
        <v>45495</v>
      </c>
      <c r="Q186" s="1">
        <v>45455</v>
      </c>
      <c r="R186">
        <v>325.8</v>
      </c>
      <c r="S186">
        <v>-40</v>
      </c>
      <c r="T186">
        <v>0</v>
      </c>
      <c r="U186" t="s">
        <v>37</v>
      </c>
      <c r="V186">
        <v>0</v>
      </c>
      <c r="W186">
        <v>1</v>
      </c>
      <c r="X186">
        <v>1</v>
      </c>
      <c r="Y186">
        <v>0</v>
      </c>
      <c r="Z186">
        <v>0</v>
      </c>
      <c r="AA186">
        <v>0</v>
      </c>
      <c r="AB186">
        <v>0</v>
      </c>
      <c r="AC186" t="s">
        <v>43</v>
      </c>
      <c r="AD186">
        <v>2</v>
      </c>
    </row>
    <row r="187" spans="1:30">
      <c r="A187" t="s">
        <v>263</v>
      </c>
      <c r="B187" t="s">
        <v>45</v>
      </c>
      <c r="C187">
        <v>41.902782000000002</v>
      </c>
      <c r="D187">
        <v>12.496366</v>
      </c>
      <c r="E187" t="s">
        <v>55</v>
      </c>
      <c r="F187" t="s">
        <v>33</v>
      </c>
      <c r="G187" t="s">
        <v>56</v>
      </c>
      <c r="H187" s="1">
        <v>45348</v>
      </c>
      <c r="I187" t="s">
        <v>35</v>
      </c>
      <c r="J187" t="s">
        <v>255</v>
      </c>
      <c r="K187">
        <v>5</v>
      </c>
      <c r="N187">
        <v>710</v>
      </c>
      <c r="O187">
        <v>40</v>
      </c>
      <c r="P187" s="1">
        <v>45522</v>
      </c>
      <c r="Q187" s="1">
        <v>45441</v>
      </c>
      <c r="R187">
        <v>284</v>
      </c>
      <c r="S187">
        <v>-81</v>
      </c>
      <c r="T187">
        <v>0</v>
      </c>
      <c r="U187" t="s">
        <v>37</v>
      </c>
      <c r="V187">
        <v>0</v>
      </c>
      <c r="W187">
        <v>1</v>
      </c>
      <c r="X187">
        <v>1</v>
      </c>
      <c r="Y187">
        <v>0</v>
      </c>
      <c r="Z187">
        <v>0</v>
      </c>
      <c r="AA187">
        <v>0</v>
      </c>
      <c r="AB187">
        <v>0</v>
      </c>
      <c r="AC187" t="s">
        <v>43</v>
      </c>
      <c r="AD187">
        <v>2</v>
      </c>
    </row>
    <row r="188" spans="1:30">
      <c r="A188" t="s">
        <v>264</v>
      </c>
      <c r="B188" t="s">
        <v>80</v>
      </c>
      <c r="C188">
        <v>38.736946000000003</v>
      </c>
      <c r="D188">
        <v>-9.1426850000000002</v>
      </c>
      <c r="E188" t="s">
        <v>68</v>
      </c>
      <c r="F188" t="s">
        <v>33</v>
      </c>
      <c r="G188" t="s">
        <v>42</v>
      </c>
      <c r="H188" s="1">
        <v>45339</v>
      </c>
      <c r="I188" t="s">
        <v>70</v>
      </c>
      <c r="J188" t="s">
        <v>255</v>
      </c>
      <c r="K188">
        <v>5</v>
      </c>
      <c r="N188">
        <v>1986</v>
      </c>
      <c r="O188">
        <v>50</v>
      </c>
      <c r="P188" s="1">
        <v>45490</v>
      </c>
      <c r="Q188" s="1">
        <v>45359</v>
      </c>
      <c r="R188">
        <v>993</v>
      </c>
      <c r="S188">
        <v>-131</v>
      </c>
      <c r="T188">
        <v>0</v>
      </c>
      <c r="U188" t="s">
        <v>37</v>
      </c>
      <c r="V188">
        <v>0</v>
      </c>
      <c r="W188">
        <v>1</v>
      </c>
      <c r="X188">
        <v>1</v>
      </c>
      <c r="Y188">
        <v>0</v>
      </c>
      <c r="Z188">
        <v>0</v>
      </c>
      <c r="AA188">
        <v>0</v>
      </c>
      <c r="AB188">
        <v>0</v>
      </c>
      <c r="AC188" t="s">
        <v>52</v>
      </c>
      <c r="AD188">
        <v>3</v>
      </c>
    </row>
    <row r="189" spans="1:30">
      <c r="A189" t="s">
        <v>265</v>
      </c>
      <c r="B189" t="s">
        <v>80</v>
      </c>
      <c r="C189">
        <v>38.736946000000003</v>
      </c>
      <c r="D189">
        <v>-9.1426850000000002</v>
      </c>
      <c r="E189" t="s">
        <v>32</v>
      </c>
      <c r="F189" t="s">
        <v>33</v>
      </c>
      <c r="G189" t="s">
        <v>56</v>
      </c>
      <c r="H189" s="1">
        <v>45313</v>
      </c>
      <c r="I189" t="s">
        <v>70</v>
      </c>
      <c r="J189" t="s">
        <v>255</v>
      </c>
      <c r="K189">
        <v>5</v>
      </c>
      <c r="N189">
        <v>765</v>
      </c>
      <c r="O189">
        <v>50</v>
      </c>
      <c r="P189" s="1">
        <v>45485</v>
      </c>
      <c r="Q189" s="1">
        <v>45389</v>
      </c>
      <c r="R189">
        <v>382.5</v>
      </c>
      <c r="S189">
        <v>-96</v>
      </c>
      <c r="T189">
        <v>0</v>
      </c>
      <c r="U189" t="s">
        <v>37</v>
      </c>
      <c r="V189">
        <v>0</v>
      </c>
      <c r="W189">
        <v>1</v>
      </c>
      <c r="X189">
        <v>1</v>
      </c>
      <c r="Y189">
        <v>0</v>
      </c>
      <c r="Z189">
        <v>0</v>
      </c>
      <c r="AA189">
        <v>0</v>
      </c>
      <c r="AB189">
        <v>0</v>
      </c>
      <c r="AC189" t="s">
        <v>52</v>
      </c>
      <c r="AD189">
        <v>3</v>
      </c>
    </row>
    <row r="190" spans="1:30">
      <c r="A190" t="s">
        <v>266</v>
      </c>
      <c r="B190" t="s">
        <v>67</v>
      </c>
      <c r="C190">
        <v>48.864716000000001</v>
      </c>
      <c r="D190">
        <v>2.3490139999999999</v>
      </c>
      <c r="E190" t="s">
        <v>78</v>
      </c>
      <c r="F190" t="s">
        <v>33</v>
      </c>
      <c r="G190" t="s">
        <v>56</v>
      </c>
      <c r="H190" s="1">
        <v>45369</v>
      </c>
      <c r="I190" t="s">
        <v>70</v>
      </c>
      <c r="J190" t="s">
        <v>255</v>
      </c>
      <c r="K190">
        <v>5</v>
      </c>
      <c r="N190">
        <v>1071</v>
      </c>
      <c r="O190">
        <v>30</v>
      </c>
      <c r="P190" s="1">
        <v>45446</v>
      </c>
      <c r="Q190" s="1">
        <v>45437</v>
      </c>
      <c r="R190">
        <v>321.3</v>
      </c>
      <c r="S190">
        <v>-9</v>
      </c>
      <c r="T190">
        <v>0</v>
      </c>
      <c r="U190" t="s">
        <v>37</v>
      </c>
      <c r="V190">
        <v>0</v>
      </c>
      <c r="W190">
        <v>1</v>
      </c>
      <c r="X190">
        <v>1</v>
      </c>
      <c r="Y190">
        <v>0</v>
      </c>
      <c r="Z190">
        <v>0</v>
      </c>
      <c r="AA190">
        <v>0</v>
      </c>
      <c r="AB190">
        <v>0</v>
      </c>
      <c r="AC190" t="s">
        <v>43</v>
      </c>
      <c r="AD190">
        <v>2</v>
      </c>
    </row>
    <row r="191" spans="1:30">
      <c r="A191" t="s">
        <v>267</v>
      </c>
      <c r="B191" t="s">
        <v>67</v>
      </c>
      <c r="C191">
        <v>48.864716000000001</v>
      </c>
      <c r="D191">
        <v>2.3490139999999999</v>
      </c>
      <c r="E191" t="s">
        <v>32</v>
      </c>
      <c r="F191" t="s">
        <v>33</v>
      </c>
      <c r="G191" t="s">
        <v>64</v>
      </c>
      <c r="H191" s="1">
        <v>45342</v>
      </c>
      <c r="I191" t="s">
        <v>35</v>
      </c>
      <c r="J191" t="s">
        <v>255</v>
      </c>
      <c r="K191">
        <v>5</v>
      </c>
      <c r="N191">
        <v>1189</v>
      </c>
      <c r="O191">
        <v>20</v>
      </c>
      <c r="P191" s="1">
        <v>45418</v>
      </c>
      <c r="Q191" s="1">
        <v>45394</v>
      </c>
      <c r="R191">
        <v>237.8</v>
      </c>
      <c r="S191">
        <v>-24</v>
      </c>
      <c r="T191">
        <v>0</v>
      </c>
      <c r="U191" t="s">
        <v>37</v>
      </c>
      <c r="V191">
        <v>0</v>
      </c>
      <c r="W191">
        <v>1</v>
      </c>
      <c r="X191">
        <v>1</v>
      </c>
      <c r="Y191">
        <v>0</v>
      </c>
      <c r="Z191">
        <v>0</v>
      </c>
      <c r="AA191">
        <v>0</v>
      </c>
      <c r="AB191">
        <v>0</v>
      </c>
      <c r="AC191" t="s">
        <v>48</v>
      </c>
      <c r="AD191">
        <v>1</v>
      </c>
    </row>
    <row r="192" spans="1:30">
      <c r="A192" t="s">
        <v>268</v>
      </c>
      <c r="B192" t="s">
        <v>67</v>
      </c>
      <c r="C192">
        <v>48.864716000000001</v>
      </c>
      <c r="D192">
        <v>2.3490139999999999</v>
      </c>
      <c r="E192" t="s">
        <v>103</v>
      </c>
      <c r="F192" t="s">
        <v>33</v>
      </c>
      <c r="G192" t="s">
        <v>56</v>
      </c>
      <c r="H192" s="1">
        <v>45356</v>
      </c>
      <c r="I192" t="s">
        <v>35</v>
      </c>
      <c r="J192" t="s">
        <v>255</v>
      </c>
      <c r="K192">
        <v>5</v>
      </c>
      <c r="N192">
        <v>387</v>
      </c>
      <c r="O192">
        <v>40</v>
      </c>
      <c r="P192" s="1">
        <v>45435</v>
      </c>
      <c r="Q192" s="1">
        <v>45460</v>
      </c>
      <c r="R192">
        <v>154.80000000000001</v>
      </c>
      <c r="S192">
        <v>25</v>
      </c>
      <c r="T192">
        <v>0</v>
      </c>
      <c r="U192" t="s">
        <v>61</v>
      </c>
      <c r="V192">
        <v>0</v>
      </c>
      <c r="W192">
        <v>1</v>
      </c>
      <c r="X192">
        <v>1</v>
      </c>
      <c r="Y192">
        <v>0</v>
      </c>
      <c r="Z192">
        <v>0</v>
      </c>
      <c r="AA192">
        <v>0</v>
      </c>
      <c r="AB192">
        <v>0</v>
      </c>
      <c r="AC192" t="s">
        <v>43</v>
      </c>
      <c r="AD192">
        <v>2</v>
      </c>
    </row>
    <row r="193" spans="1:30">
      <c r="A193" t="s">
        <v>269</v>
      </c>
      <c r="B193" t="s">
        <v>75</v>
      </c>
      <c r="C193">
        <v>48.210033000000003</v>
      </c>
      <c r="D193">
        <v>16.363448999999999</v>
      </c>
      <c r="E193" t="s">
        <v>120</v>
      </c>
      <c r="F193" t="s">
        <v>33</v>
      </c>
      <c r="G193" t="s">
        <v>34</v>
      </c>
      <c r="H193" s="1">
        <v>45380</v>
      </c>
      <c r="I193" t="s">
        <v>70</v>
      </c>
      <c r="J193" t="s">
        <v>255</v>
      </c>
      <c r="K193">
        <v>5</v>
      </c>
      <c r="N193">
        <v>404</v>
      </c>
      <c r="O193">
        <v>70</v>
      </c>
      <c r="P193" s="1">
        <v>45442</v>
      </c>
      <c r="Q193" s="1">
        <v>45453</v>
      </c>
      <c r="R193">
        <v>282.8</v>
      </c>
      <c r="S193">
        <v>11</v>
      </c>
      <c r="T193">
        <v>0</v>
      </c>
      <c r="U193" t="s">
        <v>61</v>
      </c>
      <c r="V193">
        <v>0</v>
      </c>
      <c r="W193">
        <v>1</v>
      </c>
      <c r="X193">
        <v>1</v>
      </c>
      <c r="Y193">
        <v>0</v>
      </c>
      <c r="Z193">
        <v>0</v>
      </c>
      <c r="AA193">
        <v>0</v>
      </c>
      <c r="AB193">
        <v>0</v>
      </c>
      <c r="AC193" t="s">
        <v>65</v>
      </c>
      <c r="AD193">
        <v>4</v>
      </c>
    </row>
    <row r="194" spans="1:30">
      <c r="A194" t="s">
        <v>270</v>
      </c>
      <c r="B194" t="s">
        <v>45</v>
      </c>
      <c r="C194">
        <v>41.902782000000002</v>
      </c>
      <c r="D194">
        <v>12.496366</v>
      </c>
      <c r="E194" t="s">
        <v>68</v>
      </c>
      <c r="F194" t="s">
        <v>33</v>
      </c>
      <c r="G194" t="s">
        <v>64</v>
      </c>
      <c r="H194" s="1">
        <v>45404</v>
      </c>
      <c r="I194" t="s">
        <v>35</v>
      </c>
      <c r="J194" t="s">
        <v>255</v>
      </c>
      <c r="K194">
        <v>5</v>
      </c>
      <c r="N194">
        <v>789</v>
      </c>
      <c r="O194">
        <v>50</v>
      </c>
      <c r="P194" s="1">
        <v>45538</v>
      </c>
      <c r="Q194" s="1">
        <v>45451</v>
      </c>
      <c r="R194">
        <v>394.5</v>
      </c>
      <c r="S194">
        <v>-87</v>
      </c>
      <c r="T194">
        <v>0</v>
      </c>
      <c r="U194" t="s">
        <v>37</v>
      </c>
      <c r="V194">
        <v>0</v>
      </c>
      <c r="W194">
        <v>1</v>
      </c>
      <c r="X194">
        <v>1</v>
      </c>
      <c r="Y194">
        <v>0</v>
      </c>
      <c r="Z194">
        <v>0</v>
      </c>
      <c r="AA194">
        <v>0</v>
      </c>
      <c r="AB194">
        <v>0</v>
      </c>
      <c r="AC194" t="s">
        <v>52</v>
      </c>
      <c r="AD194">
        <v>3</v>
      </c>
    </row>
    <row r="195" spans="1:30">
      <c r="A195" t="s">
        <v>271</v>
      </c>
      <c r="B195" t="s">
        <v>45</v>
      </c>
      <c r="C195">
        <v>41.902782000000002</v>
      </c>
      <c r="D195">
        <v>12.496366</v>
      </c>
      <c r="E195" t="s">
        <v>55</v>
      </c>
      <c r="F195" t="s">
        <v>33</v>
      </c>
      <c r="G195" t="s">
        <v>42</v>
      </c>
      <c r="H195" s="1">
        <v>45348</v>
      </c>
      <c r="I195" t="s">
        <v>70</v>
      </c>
      <c r="J195" t="s">
        <v>255</v>
      </c>
      <c r="K195">
        <v>5</v>
      </c>
      <c r="N195">
        <v>371</v>
      </c>
      <c r="O195">
        <v>40</v>
      </c>
      <c r="P195" s="1">
        <v>45514</v>
      </c>
      <c r="Q195" s="1">
        <v>45421</v>
      </c>
      <c r="R195">
        <v>148.4</v>
      </c>
      <c r="S195">
        <v>-93</v>
      </c>
      <c r="T195">
        <v>0</v>
      </c>
      <c r="U195" t="s">
        <v>37</v>
      </c>
      <c r="V195">
        <v>0</v>
      </c>
      <c r="W195">
        <v>1</v>
      </c>
      <c r="X195">
        <v>1</v>
      </c>
      <c r="Y195">
        <v>0</v>
      </c>
      <c r="Z195">
        <v>0</v>
      </c>
      <c r="AA195">
        <v>0</v>
      </c>
      <c r="AB195">
        <v>0</v>
      </c>
      <c r="AC195" t="s">
        <v>43</v>
      </c>
      <c r="AD195">
        <v>2</v>
      </c>
    </row>
    <row r="196" spans="1:30">
      <c r="A196" t="s">
        <v>272</v>
      </c>
      <c r="B196" t="s">
        <v>31</v>
      </c>
      <c r="C196">
        <v>52.370215999999999</v>
      </c>
      <c r="D196">
        <v>4.895168</v>
      </c>
      <c r="E196" t="s">
        <v>60</v>
      </c>
      <c r="F196" t="s">
        <v>33</v>
      </c>
      <c r="G196" t="s">
        <v>76</v>
      </c>
      <c r="H196" s="1">
        <v>45425</v>
      </c>
      <c r="I196" t="s">
        <v>35</v>
      </c>
      <c r="J196" t="s">
        <v>255</v>
      </c>
      <c r="K196">
        <v>5</v>
      </c>
      <c r="N196">
        <v>202</v>
      </c>
      <c r="O196">
        <v>50</v>
      </c>
      <c r="P196" s="1">
        <v>45575</v>
      </c>
      <c r="Q196" s="1">
        <v>45529</v>
      </c>
      <c r="R196">
        <v>101</v>
      </c>
      <c r="S196">
        <v>-46</v>
      </c>
      <c r="T196">
        <v>0</v>
      </c>
      <c r="U196" t="s">
        <v>37</v>
      </c>
      <c r="V196">
        <v>0</v>
      </c>
      <c r="W196">
        <v>1</v>
      </c>
      <c r="X196">
        <v>1</v>
      </c>
      <c r="Y196">
        <v>0</v>
      </c>
      <c r="Z196">
        <v>0</v>
      </c>
      <c r="AA196">
        <v>0</v>
      </c>
      <c r="AB196">
        <v>0</v>
      </c>
      <c r="AC196" t="s">
        <v>52</v>
      </c>
      <c r="AD196">
        <v>3</v>
      </c>
    </row>
    <row r="197" spans="1:30">
      <c r="A197" t="s">
        <v>273</v>
      </c>
      <c r="B197" t="s">
        <v>45</v>
      </c>
      <c r="C197">
        <v>41.902782000000002</v>
      </c>
      <c r="D197">
        <v>12.496366</v>
      </c>
      <c r="E197" t="s">
        <v>78</v>
      </c>
      <c r="F197" t="s">
        <v>33</v>
      </c>
      <c r="G197" t="s">
        <v>47</v>
      </c>
      <c r="H197" s="1">
        <v>45424</v>
      </c>
      <c r="I197" t="s">
        <v>57</v>
      </c>
      <c r="J197" t="s">
        <v>255</v>
      </c>
      <c r="K197">
        <v>5</v>
      </c>
      <c r="N197">
        <v>951</v>
      </c>
      <c r="O197">
        <v>30</v>
      </c>
      <c r="P197" s="1">
        <v>45548</v>
      </c>
      <c r="Q197" s="1">
        <v>45433</v>
      </c>
      <c r="R197">
        <v>285.3</v>
      </c>
      <c r="S197">
        <v>-115</v>
      </c>
      <c r="T197">
        <v>0</v>
      </c>
      <c r="U197" t="s">
        <v>37</v>
      </c>
      <c r="V197">
        <v>0</v>
      </c>
      <c r="W197">
        <v>1</v>
      </c>
      <c r="X197">
        <v>1</v>
      </c>
      <c r="Y197">
        <v>0</v>
      </c>
      <c r="Z197">
        <v>0</v>
      </c>
      <c r="AA197">
        <v>0</v>
      </c>
      <c r="AB197">
        <v>0</v>
      </c>
      <c r="AC197" t="s">
        <v>43</v>
      </c>
      <c r="AD197">
        <v>2</v>
      </c>
    </row>
    <row r="198" spans="1:30">
      <c r="A198" t="s">
        <v>274</v>
      </c>
      <c r="B198" t="s">
        <v>67</v>
      </c>
      <c r="C198">
        <v>48.864716000000001</v>
      </c>
      <c r="D198">
        <v>2.3490139999999999</v>
      </c>
      <c r="E198" t="s">
        <v>100</v>
      </c>
      <c r="F198" t="s">
        <v>33</v>
      </c>
      <c r="G198" t="s">
        <v>64</v>
      </c>
      <c r="H198" s="1">
        <v>45398</v>
      </c>
      <c r="I198" t="s">
        <v>70</v>
      </c>
      <c r="J198" t="s">
        <v>255</v>
      </c>
      <c r="K198">
        <v>5</v>
      </c>
      <c r="N198">
        <v>633</v>
      </c>
      <c r="O198">
        <v>30</v>
      </c>
      <c r="P198" s="1">
        <v>45501</v>
      </c>
      <c r="Q198" s="1">
        <v>45441</v>
      </c>
      <c r="R198">
        <v>189.9</v>
      </c>
      <c r="S198">
        <v>-60</v>
      </c>
      <c r="T198">
        <v>0</v>
      </c>
      <c r="U198" t="s">
        <v>37</v>
      </c>
      <c r="V198">
        <v>0</v>
      </c>
      <c r="W198">
        <v>1</v>
      </c>
      <c r="X198">
        <v>1</v>
      </c>
      <c r="Y198">
        <v>0</v>
      </c>
      <c r="Z198">
        <v>0</v>
      </c>
      <c r="AA198">
        <v>0</v>
      </c>
      <c r="AB198">
        <v>0</v>
      </c>
      <c r="AC198" t="s">
        <v>43</v>
      </c>
      <c r="AD198">
        <v>2</v>
      </c>
    </row>
    <row r="199" spans="1:30">
      <c r="A199" t="s">
        <v>275</v>
      </c>
      <c r="B199" t="s">
        <v>75</v>
      </c>
      <c r="C199">
        <v>48.210033000000003</v>
      </c>
      <c r="D199">
        <v>16.363448999999999</v>
      </c>
      <c r="E199" t="s">
        <v>78</v>
      </c>
      <c r="F199" t="s">
        <v>33</v>
      </c>
      <c r="G199" t="s">
        <v>76</v>
      </c>
      <c r="H199" s="1">
        <v>45402</v>
      </c>
      <c r="I199" t="s">
        <v>35</v>
      </c>
      <c r="J199" t="s">
        <v>255</v>
      </c>
      <c r="K199">
        <v>5</v>
      </c>
      <c r="N199">
        <v>971</v>
      </c>
      <c r="O199">
        <v>90</v>
      </c>
      <c r="P199" s="1">
        <v>45486</v>
      </c>
      <c r="Q199" s="1">
        <v>45449</v>
      </c>
      <c r="R199">
        <v>873.9</v>
      </c>
      <c r="S199">
        <v>-37</v>
      </c>
      <c r="T199">
        <v>0</v>
      </c>
      <c r="U199" t="s">
        <v>37</v>
      </c>
      <c r="V199">
        <v>0</v>
      </c>
      <c r="W199">
        <v>1</v>
      </c>
      <c r="X199">
        <v>1</v>
      </c>
      <c r="Y199">
        <v>0</v>
      </c>
      <c r="Z199">
        <v>0</v>
      </c>
      <c r="AA199">
        <v>0</v>
      </c>
      <c r="AB199">
        <v>0</v>
      </c>
      <c r="AC199" t="s">
        <v>38</v>
      </c>
      <c r="AD199">
        <v>5</v>
      </c>
    </row>
    <row r="200" spans="1:30">
      <c r="A200" t="s">
        <v>276</v>
      </c>
      <c r="B200" t="s">
        <v>63</v>
      </c>
      <c r="C200">
        <v>46.204391000000001</v>
      </c>
      <c r="D200">
        <v>6.1431579999999997</v>
      </c>
      <c r="E200" t="s">
        <v>41</v>
      </c>
      <c r="F200" t="s">
        <v>33</v>
      </c>
      <c r="G200" t="s">
        <v>34</v>
      </c>
      <c r="H200" s="1">
        <v>45343</v>
      </c>
      <c r="I200" t="s">
        <v>35</v>
      </c>
      <c r="J200" t="s">
        <v>255</v>
      </c>
      <c r="K200">
        <v>5</v>
      </c>
      <c r="N200">
        <v>1676</v>
      </c>
      <c r="O200">
        <v>10</v>
      </c>
      <c r="P200" s="1">
        <v>45614</v>
      </c>
      <c r="Q200" s="1">
        <v>45445</v>
      </c>
      <c r="R200">
        <v>167.6</v>
      </c>
      <c r="S200">
        <v>-169</v>
      </c>
      <c r="T200">
        <v>0</v>
      </c>
      <c r="U200" t="s">
        <v>37</v>
      </c>
      <c r="V200">
        <v>0</v>
      </c>
      <c r="W200">
        <v>1</v>
      </c>
      <c r="X200">
        <v>1</v>
      </c>
      <c r="Y200">
        <v>0</v>
      </c>
      <c r="Z200">
        <v>0</v>
      </c>
      <c r="AA200">
        <v>0</v>
      </c>
      <c r="AB200">
        <v>0</v>
      </c>
      <c r="AC200" t="s">
        <v>48</v>
      </c>
      <c r="AD200">
        <v>1</v>
      </c>
    </row>
    <row r="201" spans="1:30">
      <c r="A201" t="s">
        <v>277</v>
      </c>
      <c r="B201" t="s">
        <v>67</v>
      </c>
      <c r="C201">
        <v>48.864716000000001</v>
      </c>
      <c r="D201">
        <v>2.3490139999999999</v>
      </c>
      <c r="E201" t="s">
        <v>60</v>
      </c>
      <c r="F201" t="s">
        <v>33</v>
      </c>
      <c r="G201" t="s">
        <v>64</v>
      </c>
      <c r="H201" s="1">
        <v>45398</v>
      </c>
      <c r="I201" t="s">
        <v>35</v>
      </c>
      <c r="J201" t="s">
        <v>255</v>
      </c>
      <c r="K201">
        <v>5</v>
      </c>
      <c r="N201">
        <v>809</v>
      </c>
      <c r="O201">
        <v>30</v>
      </c>
      <c r="P201" s="1">
        <v>45465</v>
      </c>
      <c r="Q201" s="1">
        <v>45501</v>
      </c>
      <c r="R201">
        <v>242.7</v>
      </c>
      <c r="S201">
        <v>36</v>
      </c>
      <c r="T201">
        <v>0</v>
      </c>
      <c r="U201" t="s">
        <v>61</v>
      </c>
      <c r="V201">
        <v>0</v>
      </c>
      <c r="W201">
        <v>1</v>
      </c>
      <c r="X201">
        <v>1</v>
      </c>
      <c r="Y201">
        <v>0</v>
      </c>
      <c r="Z201">
        <v>0</v>
      </c>
      <c r="AA201">
        <v>0</v>
      </c>
      <c r="AB201">
        <v>0</v>
      </c>
      <c r="AC201" t="s">
        <v>43</v>
      </c>
      <c r="AD201">
        <v>2</v>
      </c>
    </row>
    <row r="202" spans="1:30">
      <c r="A202" t="s">
        <v>278</v>
      </c>
      <c r="B202" t="s">
        <v>75</v>
      </c>
      <c r="C202">
        <v>48.210033000000003</v>
      </c>
      <c r="D202">
        <v>16.363448999999999</v>
      </c>
      <c r="E202" t="s">
        <v>72</v>
      </c>
      <c r="F202" t="s">
        <v>33</v>
      </c>
      <c r="G202" t="s">
        <v>47</v>
      </c>
      <c r="H202" s="1">
        <v>45350</v>
      </c>
      <c r="I202" t="s">
        <v>57</v>
      </c>
      <c r="J202" t="s">
        <v>255</v>
      </c>
      <c r="K202">
        <v>5</v>
      </c>
      <c r="N202">
        <v>304</v>
      </c>
      <c r="O202">
        <v>90</v>
      </c>
      <c r="P202" s="1">
        <v>45467</v>
      </c>
      <c r="Q202" s="1">
        <v>45417</v>
      </c>
      <c r="R202">
        <v>273.60000000000002</v>
      </c>
      <c r="S202">
        <v>-50</v>
      </c>
      <c r="T202">
        <v>0</v>
      </c>
      <c r="U202" t="s">
        <v>37</v>
      </c>
      <c r="V202">
        <v>0</v>
      </c>
      <c r="W202">
        <v>1</v>
      </c>
      <c r="X202">
        <v>1</v>
      </c>
      <c r="Y202">
        <v>0</v>
      </c>
      <c r="Z202">
        <v>0</v>
      </c>
      <c r="AA202">
        <v>0</v>
      </c>
      <c r="AB202">
        <v>0</v>
      </c>
      <c r="AC202" t="s">
        <v>38</v>
      </c>
      <c r="AD202">
        <v>5</v>
      </c>
    </row>
    <row r="203" spans="1:30">
      <c r="A203" t="s">
        <v>279</v>
      </c>
      <c r="B203" t="s">
        <v>59</v>
      </c>
      <c r="C203">
        <v>51.260196999999998</v>
      </c>
      <c r="D203">
        <v>4.4027710000000004</v>
      </c>
      <c r="E203" t="s">
        <v>120</v>
      </c>
      <c r="F203" t="s">
        <v>33</v>
      </c>
      <c r="G203" t="s">
        <v>64</v>
      </c>
      <c r="H203" s="1">
        <v>45394</v>
      </c>
      <c r="I203" t="s">
        <v>35</v>
      </c>
      <c r="J203" t="s">
        <v>255</v>
      </c>
      <c r="K203">
        <v>5</v>
      </c>
      <c r="N203">
        <v>1584</v>
      </c>
      <c r="O203">
        <v>40</v>
      </c>
      <c r="P203" s="1">
        <v>45418</v>
      </c>
      <c r="Q203" s="1">
        <v>45465</v>
      </c>
      <c r="R203">
        <v>633.6</v>
      </c>
      <c r="S203">
        <v>47</v>
      </c>
      <c r="T203">
        <v>0</v>
      </c>
      <c r="U203" t="s">
        <v>61</v>
      </c>
      <c r="V203">
        <v>0</v>
      </c>
      <c r="W203">
        <v>1</v>
      </c>
      <c r="X203">
        <v>1</v>
      </c>
      <c r="Y203">
        <v>0</v>
      </c>
      <c r="Z203">
        <v>0</v>
      </c>
      <c r="AA203">
        <v>0</v>
      </c>
      <c r="AB203">
        <v>0</v>
      </c>
      <c r="AC203" t="s">
        <v>43</v>
      </c>
      <c r="AD203">
        <v>2</v>
      </c>
    </row>
    <row r="204" spans="1:30">
      <c r="A204" t="s">
        <v>280</v>
      </c>
      <c r="B204" t="s">
        <v>67</v>
      </c>
      <c r="C204">
        <v>48.864716000000001</v>
      </c>
      <c r="D204">
        <v>2.3490139999999999</v>
      </c>
      <c r="E204" t="s">
        <v>46</v>
      </c>
      <c r="F204" t="s">
        <v>33</v>
      </c>
      <c r="G204" t="s">
        <v>76</v>
      </c>
      <c r="H204" s="1">
        <v>45434</v>
      </c>
      <c r="I204" t="s">
        <v>57</v>
      </c>
      <c r="J204" t="s">
        <v>255</v>
      </c>
      <c r="K204">
        <v>5</v>
      </c>
      <c r="N204">
        <v>894</v>
      </c>
      <c r="O204">
        <v>30</v>
      </c>
      <c r="P204" s="1">
        <v>45707</v>
      </c>
      <c r="Q204" s="1">
        <v>45515</v>
      </c>
      <c r="R204">
        <v>268.2</v>
      </c>
      <c r="S204">
        <v>-192</v>
      </c>
      <c r="T204">
        <v>0</v>
      </c>
      <c r="U204" t="s">
        <v>37</v>
      </c>
      <c r="V204">
        <v>0</v>
      </c>
      <c r="W204">
        <v>1</v>
      </c>
      <c r="X204">
        <v>1</v>
      </c>
      <c r="Y204">
        <v>0</v>
      </c>
      <c r="Z204">
        <v>0</v>
      </c>
      <c r="AA204">
        <v>0</v>
      </c>
      <c r="AB204">
        <v>0</v>
      </c>
      <c r="AC204" t="s">
        <v>43</v>
      </c>
      <c r="AD204">
        <v>2</v>
      </c>
    </row>
    <row r="205" spans="1:30">
      <c r="A205" t="s">
        <v>281</v>
      </c>
      <c r="B205" t="s">
        <v>67</v>
      </c>
      <c r="C205">
        <v>48.864716000000001</v>
      </c>
      <c r="D205">
        <v>2.3490139999999999</v>
      </c>
      <c r="E205" t="s">
        <v>84</v>
      </c>
      <c r="F205" t="s">
        <v>33</v>
      </c>
      <c r="G205" t="s">
        <v>85</v>
      </c>
      <c r="H205" s="1">
        <v>45399</v>
      </c>
      <c r="I205" t="s">
        <v>35</v>
      </c>
      <c r="J205" t="s">
        <v>255</v>
      </c>
      <c r="K205">
        <v>5</v>
      </c>
      <c r="N205">
        <v>1067</v>
      </c>
      <c r="O205">
        <v>30</v>
      </c>
      <c r="P205" s="1">
        <v>45739</v>
      </c>
      <c r="Q205" s="1">
        <v>45404</v>
      </c>
      <c r="R205">
        <v>320.10000000000002</v>
      </c>
      <c r="S205">
        <v>-335</v>
      </c>
      <c r="T205">
        <v>0</v>
      </c>
      <c r="U205" t="s">
        <v>37</v>
      </c>
      <c r="V205">
        <v>0</v>
      </c>
      <c r="W205">
        <v>1</v>
      </c>
      <c r="X205">
        <v>1</v>
      </c>
      <c r="Y205">
        <v>0</v>
      </c>
      <c r="Z205">
        <v>0</v>
      </c>
      <c r="AA205">
        <v>0</v>
      </c>
      <c r="AB205">
        <v>0</v>
      </c>
      <c r="AC205" t="s">
        <v>43</v>
      </c>
      <c r="AD205">
        <v>2</v>
      </c>
    </row>
    <row r="206" spans="1:30">
      <c r="A206" t="s">
        <v>282</v>
      </c>
      <c r="B206" t="s">
        <v>31</v>
      </c>
      <c r="C206">
        <v>52.370215999999999</v>
      </c>
      <c r="D206">
        <v>4.895168</v>
      </c>
      <c r="E206" t="s">
        <v>78</v>
      </c>
      <c r="F206" t="s">
        <v>33</v>
      </c>
      <c r="G206" t="s">
        <v>56</v>
      </c>
      <c r="H206" s="1">
        <v>45322</v>
      </c>
      <c r="I206" t="s">
        <v>70</v>
      </c>
      <c r="J206" t="s">
        <v>255</v>
      </c>
      <c r="K206">
        <v>5</v>
      </c>
      <c r="N206">
        <v>1313</v>
      </c>
      <c r="O206">
        <v>40</v>
      </c>
      <c r="P206" s="1">
        <v>45473</v>
      </c>
      <c r="Q206" s="1">
        <v>45343</v>
      </c>
      <c r="R206">
        <v>525.20000000000005</v>
      </c>
      <c r="S206">
        <v>-130</v>
      </c>
      <c r="T206">
        <v>0</v>
      </c>
      <c r="U206" t="s">
        <v>37</v>
      </c>
      <c r="V206">
        <v>0</v>
      </c>
      <c r="W206">
        <v>1</v>
      </c>
      <c r="X206">
        <v>1</v>
      </c>
      <c r="Y206">
        <v>0</v>
      </c>
      <c r="Z206">
        <v>0</v>
      </c>
      <c r="AA206">
        <v>0</v>
      </c>
      <c r="AB206">
        <v>0</v>
      </c>
      <c r="AC206" t="s">
        <v>43</v>
      </c>
      <c r="AD206">
        <v>2</v>
      </c>
    </row>
    <row r="207" spans="1:30">
      <c r="A207" t="s">
        <v>283</v>
      </c>
      <c r="B207" t="s">
        <v>59</v>
      </c>
      <c r="C207">
        <v>51.260196999999998</v>
      </c>
      <c r="D207">
        <v>4.4027710000000004</v>
      </c>
      <c r="E207" t="s">
        <v>55</v>
      </c>
      <c r="F207" t="s">
        <v>33</v>
      </c>
      <c r="G207" t="s">
        <v>85</v>
      </c>
      <c r="H207" s="1">
        <v>45310</v>
      </c>
      <c r="I207" t="s">
        <v>70</v>
      </c>
      <c r="J207" t="s">
        <v>255</v>
      </c>
      <c r="K207">
        <v>5</v>
      </c>
      <c r="N207">
        <v>1219</v>
      </c>
      <c r="O207">
        <v>30</v>
      </c>
      <c r="P207" s="1">
        <v>45387</v>
      </c>
      <c r="Q207" s="1">
        <v>45349</v>
      </c>
      <c r="R207">
        <v>365.7</v>
      </c>
      <c r="S207">
        <v>-38</v>
      </c>
      <c r="T207">
        <v>0</v>
      </c>
      <c r="U207" t="s">
        <v>37</v>
      </c>
      <c r="V207">
        <v>0</v>
      </c>
      <c r="W207">
        <v>1</v>
      </c>
      <c r="X207">
        <v>1</v>
      </c>
      <c r="Y207">
        <v>0</v>
      </c>
      <c r="Z207">
        <v>0</v>
      </c>
      <c r="AA207">
        <v>0</v>
      </c>
      <c r="AB207">
        <v>0</v>
      </c>
      <c r="AC207" t="s">
        <v>43</v>
      </c>
      <c r="AD207">
        <v>2</v>
      </c>
    </row>
    <row r="208" spans="1:30">
      <c r="A208" t="s">
        <v>284</v>
      </c>
      <c r="B208" t="s">
        <v>63</v>
      </c>
      <c r="C208">
        <v>46.204391000000001</v>
      </c>
      <c r="D208">
        <v>6.1431579999999997</v>
      </c>
      <c r="E208" t="s">
        <v>60</v>
      </c>
      <c r="F208" t="s">
        <v>33</v>
      </c>
      <c r="G208" t="s">
        <v>56</v>
      </c>
      <c r="H208" s="1">
        <v>45357</v>
      </c>
      <c r="I208" t="s">
        <v>70</v>
      </c>
      <c r="J208" t="s">
        <v>255</v>
      </c>
      <c r="K208">
        <v>5</v>
      </c>
      <c r="N208">
        <v>1363</v>
      </c>
      <c r="O208">
        <v>30</v>
      </c>
      <c r="P208" s="1">
        <v>45423</v>
      </c>
      <c r="Q208" s="1">
        <v>45372</v>
      </c>
      <c r="R208">
        <v>408.9</v>
      </c>
      <c r="S208">
        <v>-51</v>
      </c>
      <c r="T208">
        <v>0</v>
      </c>
      <c r="U208" t="s">
        <v>37</v>
      </c>
      <c r="V208">
        <v>0</v>
      </c>
      <c r="W208">
        <v>1</v>
      </c>
      <c r="X208">
        <v>1</v>
      </c>
      <c r="Y208">
        <v>0</v>
      </c>
      <c r="Z208">
        <v>0</v>
      </c>
      <c r="AA208">
        <v>0</v>
      </c>
      <c r="AB208">
        <v>0</v>
      </c>
      <c r="AC208" t="s">
        <v>43</v>
      </c>
      <c r="AD208">
        <v>2</v>
      </c>
    </row>
    <row r="209" spans="1:30">
      <c r="A209" t="s">
        <v>285</v>
      </c>
      <c r="B209" t="s">
        <v>31</v>
      </c>
      <c r="C209">
        <v>52.370215999999999</v>
      </c>
      <c r="D209">
        <v>4.895168</v>
      </c>
      <c r="E209" t="s">
        <v>60</v>
      </c>
      <c r="F209" t="s">
        <v>33</v>
      </c>
      <c r="G209" t="s">
        <v>87</v>
      </c>
      <c r="H209" s="1">
        <v>45301</v>
      </c>
      <c r="I209" t="s">
        <v>57</v>
      </c>
      <c r="J209" t="s">
        <v>255</v>
      </c>
      <c r="K209">
        <v>5</v>
      </c>
      <c r="N209">
        <v>1693</v>
      </c>
      <c r="O209">
        <v>80</v>
      </c>
      <c r="P209" s="1">
        <v>45596</v>
      </c>
      <c r="Q209" s="1">
        <v>45301</v>
      </c>
      <c r="R209">
        <v>1354.4</v>
      </c>
      <c r="S209">
        <v>-295</v>
      </c>
      <c r="T209">
        <v>0</v>
      </c>
      <c r="U209" t="s">
        <v>37</v>
      </c>
      <c r="V209">
        <v>0</v>
      </c>
      <c r="W209">
        <v>1</v>
      </c>
      <c r="X209">
        <v>1</v>
      </c>
      <c r="Y209">
        <v>0</v>
      </c>
      <c r="Z209">
        <v>0</v>
      </c>
      <c r="AA209">
        <v>0</v>
      </c>
      <c r="AB209">
        <v>0</v>
      </c>
      <c r="AC209" t="s">
        <v>65</v>
      </c>
      <c r="AD209">
        <v>4</v>
      </c>
    </row>
    <row r="210" spans="1:30">
      <c r="A210" t="s">
        <v>286</v>
      </c>
      <c r="B210" t="s">
        <v>45</v>
      </c>
      <c r="C210">
        <v>41.902782000000002</v>
      </c>
      <c r="D210">
        <v>12.496366</v>
      </c>
      <c r="E210" t="s">
        <v>68</v>
      </c>
      <c r="F210" t="s">
        <v>33</v>
      </c>
      <c r="G210" t="s">
        <v>85</v>
      </c>
      <c r="H210" s="1">
        <v>45295</v>
      </c>
      <c r="I210" t="s">
        <v>35</v>
      </c>
      <c r="J210" t="s">
        <v>255</v>
      </c>
      <c r="K210">
        <v>5</v>
      </c>
      <c r="N210">
        <v>844</v>
      </c>
      <c r="O210">
        <v>70</v>
      </c>
      <c r="P210" s="1">
        <v>45644</v>
      </c>
      <c r="Q210" s="1">
        <v>45341</v>
      </c>
      <c r="R210">
        <v>590.79999999999995</v>
      </c>
      <c r="S210">
        <v>-303</v>
      </c>
      <c r="T210">
        <v>0</v>
      </c>
      <c r="U210" t="s">
        <v>37</v>
      </c>
      <c r="V210">
        <v>0</v>
      </c>
      <c r="W210">
        <v>1</v>
      </c>
      <c r="X210">
        <v>1</v>
      </c>
      <c r="Y210">
        <v>0</v>
      </c>
      <c r="Z210">
        <v>0</v>
      </c>
      <c r="AA210">
        <v>0</v>
      </c>
      <c r="AB210">
        <v>0</v>
      </c>
      <c r="AC210" t="s">
        <v>65</v>
      </c>
      <c r="AD210">
        <v>4</v>
      </c>
    </row>
    <row r="211" spans="1:30">
      <c r="A211" t="s">
        <v>287</v>
      </c>
      <c r="B211" t="s">
        <v>40</v>
      </c>
      <c r="C211">
        <v>40.416775000000001</v>
      </c>
      <c r="D211">
        <v>-3.7037900000000001</v>
      </c>
      <c r="E211" t="s">
        <v>124</v>
      </c>
      <c r="F211" t="s">
        <v>33</v>
      </c>
      <c r="G211" t="s">
        <v>42</v>
      </c>
      <c r="H211" s="1">
        <v>45435</v>
      </c>
      <c r="I211" t="s">
        <v>57</v>
      </c>
      <c r="J211" t="s">
        <v>255</v>
      </c>
      <c r="K211">
        <v>5</v>
      </c>
      <c r="N211">
        <v>1336</v>
      </c>
      <c r="O211">
        <v>80</v>
      </c>
      <c r="P211" s="1">
        <v>45670</v>
      </c>
      <c r="Q211" s="1">
        <v>45516</v>
      </c>
      <c r="R211">
        <v>1068.8</v>
      </c>
      <c r="S211">
        <v>-154</v>
      </c>
      <c r="T211">
        <v>0</v>
      </c>
      <c r="U211" t="s">
        <v>37</v>
      </c>
      <c r="V211">
        <v>0</v>
      </c>
      <c r="W211">
        <v>1</v>
      </c>
      <c r="X211">
        <v>1</v>
      </c>
      <c r="Y211">
        <v>0</v>
      </c>
      <c r="Z211">
        <v>0</v>
      </c>
      <c r="AA211">
        <v>0</v>
      </c>
      <c r="AB211">
        <v>0</v>
      </c>
      <c r="AC211" t="s">
        <v>65</v>
      </c>
      <c r="AD211">
        <v>4</v>
      </c>
    </row>
    <row r="212" spans="1:30">
      <c r="A212" t="s">
        <v>288</v>
      </c>
      <c r="B212" t="s">
        <v>63</v>
      </c>
      <c r="C212">
        <v>46.204391000000001</v>
      </c>
      <c r="D212">
        <v>6.1431579999999997</v>
      </c>
      <c r="E212" t="s">
        <v>55</v>
      </c>
      <c r="F212" t="s">
        <v>33</v>
      </c>
      <c r="G212" t="s">
        <v>42</v>
      </c>
      <c r="H212" s="1">
        <v>45362</v>
      </c>
      <c r="I212" t="s">
        <v>70</v>
      </c>
      <c r="J212" t="s">
        <v>255</v>
      </c>
      <c r="K212">
        <v>5</v>
      </c>
      <c r="N212">
        <v>267</v>
      </c>
      <c r="O212">
        <v>90</v>
      </c>
      <c r="P212" s="1">
        <v>45388</v>
      </c>
      <c r="Q212" s="1">
        <v>45381</v>
      </c>
      <c r="R212">
        <v>240.3</v>
      </c>
      <c r="S212">
        <v>-7</v>
      </c>
      <c r="T212">
        <v>0</v>
      </c>
      <c r="U212" t="s">
        <v>37</v>
      </c>
      <c r="V212">
        <v>0</v>
      </c>
      <c r="W212">
        <v>1</v>
      </c>
      <c r="X212">
        <v>1</v>
      </c>
      <c r="Y212">
        <v>0</v>
      </c>
      <c r="Z212">
        <v>0</v>
      </c>
      <c r="AA212">
        <v>0</v>
      </c>
      <c r="AB212">
        <v>0</v>
      </c>
      <c r="AC212" t="s">
        <v>38</v>
      </c>
      <c r="AD212">
        <v>5</v>
      </c>
    </row>
    <row r="213" spans="1:30">
      <c r="A213" t="s">
        <v>289</v>
      </c>
      <c r="B213" t="s">
        <v>80</v>
      </c>
      <c r="C213">
        <v>38.736946000000003</v>
      </c>
      <c r="D213">
        <v>-9.1426850000000002</v>
      </c>
      <c r="E213" t="s">
        <v>41</v>
      </c>
      <c r="F213" t="s">
        <v>33</v>
      </c>
      <c r="G213" t="s">
        <v>56</v>
      </c>
      <c r="H213" s="1">
        <v>45302</v>
      </c>
      <c r="I213" t="s">
        <v>57</v>
      </c>
      <c r="J213" t="s">
        <v>255</v>
      </c>
      <c r="K213">
        <v>5</v>
      </c>
      <c r="N213">
        <v>559</v>
      </c>
      <c r="O213">
        <v>40</v>
      </c>
      <c r="P213" s="1">
        <v>45619</v>
      </c>
      <c r="Q213" s="1">
        <v>45413</v>
      </c>
      <c r="R213">
        <v>223.6</v>
      </c>
      <c r="S213">
        <v>-206</v>
      </c>
      <c r="T213">
        <v>0</v>
      </c>
      <c r="U213" t="s">
        <v>37</v>
      </c>
      <c r="V213">
        <v>0</v>
      </c>
      <c r="W213">
        <v>1</v>
      </c>
      <c r="X213">
        <v>1</v>
      </c>
      <c r="Y213">
        <v>0</v>
      </c>
      <c r="Z213">
        <v>0</v>
      </c>
      <c r="AA213">
        <v>0</v>
      </c>
      <c r="AB213">
        <v>0</v>
      </c>
      <c r="AC213" t="s">
        <v>43</v>
      </c>
      <c r="AD213">
        <v>2</v>
      </c>
    </row>
    <row r="214" spans="1:30">
      <c r="A214" t="s">
        <v>290</v>
      </c>
      <c r="B214" t="s">
        <v>31</v>
      </c>
      <c r="C214">
        <v>52.370215999999999</v>
      </c>
      <c r="D214">
        <v>4.895168</v>
      </c>
      <c r="E214" t="s">
        <v>60</v>
      </c>
      <c r="F214" t="s">
        <v>33</v>
      </c>
      <c r="G214" t="s">
        <v>64</v>
      </c>
      <c r="H214" s="1">
        <v>45377</v>
      </c>
      <c r="I214" t="s">
        <v>57</v>
      </c>
      <c r="J214" t="s">
        <v>255</v>
      </c>
      <c r="K214">
        <v>5</v>
      </c>
      <c r="N214">
        <v>1204</v>
      </c>
      <c r="O214">
        <v>20</v>
      </c>
      <c r="P214" s="1">
        <v>45454</v>
      </c>
      <c r="Q214" s="1">
        <v>45462</v>
      </c>
      <c r="R214">
        <v>240.8</v>
      </c>
      <c r="S214">
        <v>8</v>
      </c>
      <c r="T214">
        <v>0</v>
      </c>
      <c r="U214" t="s">
        <v>61</v>
      </c>
      <c r="V214">
        <v>0</v>
      </c>
      <c r="W214">
        <v>1</v>
      </c>
      <c r="X214">
        <v>1</v>
      </c>
      <c r="Y214">
        <v>0</v>
      </c>
      <c r="Z214">
        <v>0</v>
      </c>
      <c r="AA214">
        <v>0</v>
      </c>
      <c r="AB214">
        <v>0</v>
      </c>
      <c r="AC214" t="s">
        <v>48</v>
      </c>
      <c r="AD214">
        <v>1</v>
      </c>
    </row>
    <row r="215" spans="1:30">
      <c r="A215" t="s">
        <v>291</v>
      </c>
      <c r="B215" t="s">
        <v>67</v>
      </c>
      <c r="C215">
        <v>48.864716000000001</v>
      </c>
      <c r="D215">
        <v>2.3490139999999999</v>
      </c>
      <c r="E215" t="s">
        <v>32</v>
      </c>
      <c r="F215" t="s">
        <v>33</v>
      </c>
      <c r="G215" t="s">
        <v>56</v>
      </c>
      <c r="H215" s="1">
        <v>45343</v>
      </c>
      <c r="I215" t="s">
        <v>70</v>
      </c>
      <c r="J215" t="s">
        <v>255</v>
      </c>
      <c r="K215">
        <v>5</v>
      </c>
      <c r="N215">
        <v>1938</v>
      </c>
      <c r="O215">
        <v>20</v>
      </c>
      <c r="P215" s="1">
        <v>45700</v>
      </c>
      <c r="Q215" s="1">
        <v>45368</v>
      </c>
      <c r="R215">
        <v>387.6</v>
      </c>
      <c r="S215">
        <v>-332</v>
      </c>
      <c r="T215">
        <v>0</v>
      </c>
      <c r="U215" t="s">
        <v>37</v>
      </c>
      <c r="V215">
        <v>0</v>
      </c>
      <c r="W215">
        <v>1</v>
      </c>
      <c r="X215">
        <v>1</v>
      </c>
      <c r="Y215">
        <v>0</v>
      </c>
      <c r="Z215">
        <v>0</v>
      </c>
      <c r="AA215">
        <v>0</v>
      </c>
      <c r="AB215">
        <v>0</v>
      </c>
      <c r="AC215" t="s">
        <v>48</v>
      </c>
      <c r="AD215">
        <v>1</v>
      </c>
    </row>
    <row r="216" spans="1:30">
      <c r="A216" t="s">
        <v>292</v>
      </c>
      <c r="B216" t="s">
        <v>45</v>
      </c>
      <c r="C216">
        <v>41.902782000000002</v>
      </c>
      <c r="D216">
        <v>12.496366</v>
      </c>
      <c r="E216" t="s">
        <v>55</v>
      </c>
      <c r="F216" t="s">
        <v>33</v>
      </c>
      <c r="G216" t="s">
        <v>47</v>
      </c>
      <c r="H216" s="1">
        <v>45407</v>
      </c>
      <c r="I216" t="s">
        <v>35</v>
      </c>
      <c r="J216" t="s">
        <v>255</v>
      </c>
      <c r="K216">
        <v>5</v>
      </c>
      <c r="N216">
        <v>985</v>
      </c>
      <c r="O216">
        <v>40</v>
      </c>
      <c r="P216" s="1">
        <v>45716</v>
      </c>
      <c r="Q216" s="1">
        <v>45525</v>
      </c>
      <c r="R216">
        <v>394</v>
      </c>
      <c r="S216">
        <v>-191</v>
      </c>
      <c r="T216">
        <v>0</v>
      </c>
      <c r="U216" t="s">
        <v>37</v>
      </c>
      <c r="V216">
        <v>0</v>
      </c>
      <c r="W216">
        <v>1</v>
      </c>
      <c r="X216">
        <v>1</v>
      </c>
      <c r="Y216">
        <v>0</v>
      </c>
      <c r="Z216">
        <v>0</v>
      </c>
      <c r="AA216">
        <v>0</v>
      </c>
      <c r="AB216">
        <v>0</v>
      </c>
      <c r="AC216" t="s">
        <v>43</v>
      </c>
      <c r="AD216">
        <v>2</v>
      </c>
    </row>
    <row r="217" spans="1:30">
      <c r="A217" t="s">
        <v>293</v>
      </c>
      <c r="B217" t="s">
        <v>67</v>
      </c>
      <c r="C217">
        <v>48.864716000000001</v>
      </c>
      <c r="D217">
        <v>2.3490139999999999</v>
      </c>
      <c r="E217" t="s">
        <v>103</v>
      </c>
      <c r="F217" t="s">
        <v>33</v>
      </c>
      <c r="G217" t="s">
        <v>47</v>
      </c>
      <c r="H217" s="1">
        <v>45329</v>
      </c>
      <c r="I217" t="s">
        <v>70</v>
      </c>
      <c r="J217" t="s">
        <v>255</v>
      </c>
      <c r="K217">
        <v>5</v>
      </c>
      <c r="N217">
        <v>1787</v>
      </c>
      <c r="O217">
        <v>60</v>
      </c>
      <c r="P217" s="1">
        <v>45522</v>
      </c>
      <c r="Q217" s="1">
        <v>45428</v>
      </c>
      <c r="R217">
        <v>1072.2</v>
      </c>
      <c r="S217">
        <v>-94</v>
      </c>
      <c r="T217">
        <v>0</v>
      </c>
      <c r="U217" t="s">
        <v>37</v>
      </c>
      <c r="V217">
        <v>0</v>
      </c>
      <c r="W217">
        <v>1</v>
      </c>
      <c r="X217">
        <v>1</v>
      </c>
      <c r="Y217">
        <v>0</v>
      </c>
      <c r="Z217">
        <v>0</v>
      </c>
      <c r="AA217">
        <v>0</v>
      </c>
      <c r="AB217">
        <v>0</v>
      </c>
      <c r="AC217" t="s">
        <v>52</v>
      </c>
      <c r="AD217">
        <v>3</v>
      </c>
    </row>
    <row r="218" spans="1:30">
      <c r="A218" t="s">
        <v>294</v>
      </c>
      <c r="B218" t="s">
        <v>80</v>
      </c>
      <c r="C218">
        <v>38.736946000000003</v>
      </c>
      <c r="D218">
        <v>-9.1426850000000002</v>
      </c>
      <c r="E218" t="s">
        <v>55</v>
      </c>
      <c r="F218" t="s">
        <v>33</v>
      </c>
      <c r="G218" t="s">
        <v>47</v>
      </c>
      <c r="H218" s="1">
        <v>45374</v>
      </c>
      <c r="I218" t="s">
        <v>35</v>
      </c>
      <c r="J218" t="s">
        <v>255</v>
      </c>
      <c r="K218">
        <v>5</v>
      </c>
      <c r="N218">
        <v>1949</v>
      </c>
      <c r="O218">
        <v>50</v>
      </c>
      <c r="P218" s="1">
        <v>45733</v>
      </c>
      <c r="Q218" s="1">
        <v>45421</v>
      </c>
      <c r="R218">
        <v>974.5</v>
      </c>
      <c r="S218">
        <v>-312</v>
      </c>
      <c r="T218">
        <v>0</v>
      </c>
      <c r="U218" t="s">
        <v>37</v>
      </c>
      <c r="V218">
        <v>0</v>
      </c>
      <c r="W218">
        <v>1</v>
      </c>
      <c r="X218">
        <v>1</v>
      </c>
      <c r="Y218">
        <v>0</v>
      </c>
      <c r="Z218">
        <v>0</v>
      </c>
      <c r="AA218">
        <v>0</v>
      </c>
      <c r="AB218">
        <v>0</v>
      </c>
      <c r="AC218" t="s">
        <v>52</v>
      </c>
      <c r="AD218">
        <v>3</v>
      </c>
    </row>
    <row r="219" spans="1:30">
      <c r="A219" t="s">
        <v>295</v>
      </c>
      <c r="B219" t="s">
        <v>59</v>
      </c>
      <c r="C219">
        <v>51.260196999999998</v>
      </c>
      <c r="D219">
        <v>4.4027710000000004</v>
      </c>
      <c r="E219" t="s">
        <v>84</v>
      </c>
      <c r="F219" t="s">
        <v>33</v>
      </c>
      <c r="G219" t="s">
        <v>76</v>
      </c>
      <c r="H219" s="1">
        <v>45310</v>
      </c>
      <c r="I219" t="s">
        <v>70</v>
      </c>
      <c r="J219" t="s">
        <v>255</v>
      </c>
      <c r="K219">
        <v>5</v>
      </c>
      <c r="N219">
        <v>1964</v>
      </c>
      <c r="O219">
        <v>70</v>
      </c>
      <c r="P219" s="1">
        <v>45573</v>
      </c>
      <c r="Q219" s="1">
        <v>45354</v>
      </c>
      <c r="R219">
        <v>1374.8</v>
      </c>
      <c r="S219">
        <v>-219</v>
      </c>
      <c r="T219">
        <v>0</v>
      </c>
      <c r="U219" t="s">
        <v>37</v>
      </c>
      <c r="V219">
        <v>0</v>
      </c>
      <c r="W219">
        <v>1</v>
      </c>
      <c r="X219">
        <v>1</v>
      </c>
      <c r="Y219">
        <v>0</v>
      </c>
      <c r="Z219">
        <v>0</v>
      </c>
      <c r="AA219">
        <v>0</v>
      </c>
      <c r="AB219">
        <v>0</v>
      </c>
      <c r="AC219" t="s">
        <v>65</v>
      </c>
      <c r="AD219">
        <v>4</v>
      </c>
    </row>
    <row r="220" spans="1:30">
      <c r="A220" t="s">
        <v>296</v>
      </c>
      <c r="B220" t="s">
        <v>45</v>
      </c>
      <c r="C220">
        <v>41.902782000000002</v>
      </c>
      <c r="D220">
        <v>12.496366</v>
      </c>
      <c r="E220" t="s">
        <v>100</v>
      </c>
      <c r="F220" t="s">
        <v>33</v>
      </c>
      <c r="G220" t="s">
        <v>56</v>
      </c>
      <c r="H220" s="1">
        <v>45385</v>
      </c>
      <c r="I220" t="s">
        <v>70</v>
      </c>
      <c r="J220" t="s">
        <v>255</v>
      </c>
      <c r="K220">
        <v>5</v>
      </c>
      <c r="N220">
        <v>825</v>
      </c>
      <c r="O220">
        <v>50</v>
      </c>
      <c r="P220" s="1">
        <v>45538</v>
      </c>
      <c r="Q220" s="1">
        <v>45505</v>
      </c>
      <c r="R220">
        <v>412.5</v>
      </c>
      <c r="S220">
        <v>-33</v>
      </c>
      <c r="T220">
        <v>0</v>
      </c>
      <c r="U220" t="s">
        <v>37</v>
      </c>
      <c r="V220">
        <v>0</v>
      </c>
      <c r="W220">
        <v>1</v>
      </c>
      <c r="X220">
        <v>1</v>
      </c>
      <c r="Y220">
        <v>0</v>
      </c>
      <c r="Z220">
        <v>0</v>
      </c>
      <c r="AA220">
        <v>0</v>
      </c>
      <c r="AB220">
        <v>0</v>
      </c>
      <c r="AC220" t="s">
        <v>52</v>
      </c>
      <c r="AD220">
        <v>3</v>
      </c>
    </row>
    <row r="221" spans="1:30">
      <c r="A221" t="s">
        <v>297</v>
      </c>
      <c r="B221" t="s">
        <v>67</v>
      </c>
      <c r="C221">
        <v>48.864716000000001</v>
      </c>
      <c r="D221">
        <v>2.3490139999999999</v>
      </c>
      <c r="E221" t="s">
        <v>32</v>
      </c>
      <c r="F221" t="s">
        <v>33</v>
      </c>
      <c r="G221" t="s">
        <v>56</v>
      </c>
      <c r="H221" s="1">
        <v>45440</v>
      </c>
      <c r="I221" t="s">
        <v>35</v>
      </c>
      <c r="J221" t="s">
        <v>255</v>
      </c>
      <c r="K221">
        <v>5</v>
      </c>
      <c r="N221">
        <v>559</v>
      </c>
      <c r="O221">
        <v>90</v>
      </c>
      <c r="P221" s="1">
        <v>45739</v>
      </c>
      <c r="Q221" s="1">
        <v>45506</v>
      </c>
      <c r="R221">
        <v>503.1</v>
      </c>
      <c r="S221">
        <v>-233</v>
      </c>
      <c r="T221">
        <v>0</v>
      </c>
      <c r="U221" t="s">
        <v>37</v>
      </c>
      <c r="V221">
        <v>0</v>
      </c>
      <c r="W221">
        <v>1</v>
      </c>
      <c r="X221">
        <v>1</v>
      </c>
      <c r="Y221">
        <v>0</v>
      </c>
      <c r="Z221">
        <v>0</v>
      </c>
      <c r="AA221">
        <v>0</v>
      </c>
      <c r="AB221">
        <v>0</v>
      </c>
      <c r="AC221" t="s">
        <v>38</v>
      </c>
      <c r="AD221">
        <v>5</v>
      </c>
    </row>
    <row r="222" spans="1:30">
      <c r="A222" t="s">
        <v>298</v>
      </c>
      <c r="B222" t="s">
        <v>50</v>
      </c>
      <c r="C222">
        <v>52.520007999999997</v>
      </c>
      <c r="D222">
        <v>13.404954</v>
      </c>
      <c r="E222" t="s">
        <v>103</v>
      </c>
      <c r="F222" t="s">
        <v>33</v>
      </c>
      <c r="G222" t="s">
        <v>47</v>
      </c>
      <c r="H222" s="1">
        <v>45325</v>
      </c>
      <c r="I222" t="s">
        <v>70</v>
      </c>
      <c r="J222" t="s">
        <v>255</v>
      </c>
      <c r="K222">
        <v>5</v>
      </c>
      <c r="N222">
        <v>1905</v>
      </c>
      <c r="O222">
        <v>30</v>
      </c>
      <c r="P222" s="1">
        <v>45502</v>
      </c>
      <c r="Q222" s="1">
        <v>45445</v>
      </c>
      <c r="R222">
        <v>571.5</v>
      </c>
      <c r="S222">
        <v>-57</v>
      </c>
      <c r="T222">
        <v>0</v>
      </c>
      <c r="U222" t="s">
        <v>37</v>
      </c>
      <c r="V222">
        <v>0</v>
      </c>
      <c r="W222">
        <v>1</v>
      </c>
      <c r="X222">
        <v>1</v>
      </c>
      <c r="Y222">
        <v>0</v>
      </c>
      <c r="Z222">
        <v>0</v>
      </c>
      <c r="AA222">
        <v>0</v>
      </c>
      <c r="AB222">
        <v>0</v>
      </c>
      <c r="AC222" t="s">
        <v>43</v>
      </c>
      <c r="AD222">
        <v>2</v>
      </c>
    </row>
    <row r="223" spans="1:30">
      <c r="A223" t="s">
        <v>299</v>
      </c>
      <c r="B223" t="s">
        <v>67</v>
      </c>
      <c r="C223">
        <v>48.864716000000001</v>
      </c>
      <c r="D223">
        <v>2.3490139999999999</v>
      </c>
      <c r="E223" t="s">
        <v>78</v>
      </c>
      <c r="F223" t="s">
        <v>33</v>
      </c>
      <c r="G223" t="s">
        <v>34</v>
      </c>
      <c r="H223" s="1">
        <v>45365</v>
      </c>
      <c r="I223" t="s">
        <v>35</v>
      </c>
      <c r="J223" t="s">
        <v>255</v>
      </c>
      <c r="K223">
        <v>5</v>
      </c>
      <c r="N223">
        <v>1472</v>
      </c>
      <c r="O223">
        <v>30</v>
      </c>
      <c r="P223" s="1">
        <v>45400</v>
      </c>
      <c r="Q223" s="1">
        <v>45474</v>
      </c>
      <c r="R223">
        <v>441.6</v>
      </c>
      <c r="S223">
        <v>74</v>
      </c>
      <c r="T223">
        <v>0</v>
      </c>
      <c r="U223" t="s">
        <v>61</v>
      </c>
      <c r="V223">
        <v>0</v>
      </c>
      <c r="W223">
        <v>1</v>
      </c>
      <c r="X223">
        <v>1</v>
      </c>
      <c r="Y223">
        <v>0</v>
      </c>
      <c r="Z223">
        <v>0</v>
      </c>
      <c r="AA223">
        <v>0</v>
      </c>
      <c r="AB223">
        <v>0</v>
      </c>
      <c r="AC223" t="s">
        <v>43</v>
      </c>
      <c r="AD223">
        <v>2</v>
      </c>
    </row>
    <row r="224" spans="1:30">
      <c r="A224" t="s">
        <v>300</v>
      </c>
      <c r="B224" t="s">
        <v>31</v>
      </c>
      <c r="C224">
        <v>52.370215999999999</v>
      </c>
      <c r="D224">
        <v>4.895168</v>
      </c>
      <c r="E224" t="s">
        <v>51</v>
      </c>
      <c r="F224" t="s">
        <v>33</v>
      </c>
      <c r="G224" t="s">
        <v>47</v>
      </c>
      <c r="H224" s="1">
        <v>45301</v>
      </c>
      <c r="I224" t="s">
        <v>35</v>
      </c>
      <c r="J224" t="s">
        <v>255</v>
      </c>
      <c r="K224">
        <v>5</v>
      </c>
      <c r="N224">
        <v>623</v>
      </c>
      <c r="O224">
        <v>30</v>
      </c>
      <c r="P224" s="1">
        <v>45590</v>
      </c>
      <c r="Q224" s="1">
        <v>45352</v>
      </c>
      <c r="R224">
        <v>186.9</v>
      </c>
      <c r="S224">
        <v>-238</v>
      </c>
      <c r="T224">
        <v>0</v>
      </c>
      <c r="U224" t="s">
        <v>37</v>
      </c>
      <c r="V224">
        <v>0</v>
      </c>
      <c r="W224">
        <v>1</v>
      </c>
      <c r="X224">
        <v>1</v>
      </c>
      <c r="Y224">
        <v>0</v>
      </c>
      <c r="Z224">
        <v>0</v>
      </c>
      <c r="AA224">
        <v>0</v>
      </c>
      <c r="AB224">
        <v>0</v>
      </c>
      <c r="AC224" t="s">
        <v>43</v>
      </c>
      <c r="AD224">
        <v>2</v>
      </c>
    </row>
    <row r="225" spans="1:30">
      <c r="A225" t="s">
        <v>301</v>
      </c>
      <c r="B225" t="s">
        <v>59</v>
      </c>
      <c r="C225">
        <v>51.260196999999998</v>
      </c>
      <c r="D225">
        <v>4.4027710000000004</v>
      </c>
      <c r="E225" t="s">
        <v>60</v>
      </c>
      <c r="F225" t="s">
        <v>33</v>
      </c>
      <c r="G225" t="s">
        <v>47</v>
      </c>
      <c r="H225" s="1">
        <v>45367</v>
      </c>
      <c r="I225" t="s">
        <v>70</v>
      </c>
      <c r="J225" t="s">
        <v>255</v>
      </c>
      <c r="K225">
        <v>5</v>
      </c>
      <c r="N225">
        <v>555</v>
      </c>
      <c r="O225">
        <v>50</v>
      </c>
      <c r="P225" s="1">
        <v>45708</v>
      </c>
      <c r="Q225" s="1">
        <v>45448</v>
      </c>
      <c r="R225">
        <v>277.5</v>
      </c>
      <c r="S225">
        <v>-260</v>
      </c>
      <c r="T225">
        <v>0</v>
      </c>
      <c r="U225" t="s">
        <v>37</v>
      </c>
      <c r="V225">
        <v>0</v>
      </c>
      <c r="W225">
        <v>1</v>
      </c>
      <c r="X225">
        <v>1</v>
      </c>
      <c r="Y225">
        <v>0</v>
      </c>
      <c r="Z225">
        <v>0</v>
      </c>
      <c r="AA225">
        <v>0</v>
      </c>
      <c r="AB225">
        <v>0</v>
      </c>
      <c r="AC225" t="s">
        <v>52</v>
      </c>
      <c r="AD225">
        <v>3</v>
      </c>
    </row>
    <row r="226" spans="1:30">
      <c r="A226" t="s">
        <v>302</v>
      </c>
      <c r="B226" t="s">
        <v>75</v>
      </c>
      <c r="C226">
        <v>48.210033000000003</v>
      </c>
      <c r="D226">
        <v>16.363448999999999</v>
      </c>
      <c r="E226" t="s">
        <v>60</v>
      </c>
      <c r="F226" t="s">
        <v>33</v>
      </c>
      <c r="G226" t="s">
        <v>56</v>
      </c>
      <c r="H226" s="1">
        <v>45416</v>
      </c>
      <c r="I226" t="s">
        <v>35</v>
      </c>
      <c r="J226" t="s">
        <v>255</v>
      </c>
      <c r="K226">
        <v>5</v>
      </c>
      <c r="N226">
        <v>1662</v>
      </c>
      <c r="O226">
        <v>40</v>
      </c>
      <c r="P226" s="1">
        <v>45565</v>
      </c>
      <c r="Q226" s="1">
        <v>45484</v>
      </c>
      <c r="R226">
        <v>664.8</v>
      </c>
      <c r="S226">
        <v>-81</v>
      </c>
      <c r="T226">
        <v>0</v>
      </c>
      <c r="U226" t="s">
        <v>37</v>
      </c>
      <c r="V226">
        <v>0</v>
      </c>
      <c r="W226">
        <v>1</v>
      </c>
      <c r="X226">
        <v>1</v>
      </c>
      <c r="Y226">
        <v>0</v>
      </c>
      <c r="Z226">
        <v>0</v>
      </c>
      <c r="AA226">
        <v>0</v>
      </c>
      <c r="AB226">
        <v>0</v>
      </c>
      <c r="AC226" t="s">
        <v>43</v>
      </c>
      <c r="AD226">
        <v>2</v>
      </c>
    </row>
    <row r="227" spans="1:30">
      <c r="A227" t="s">
        <v>303</v>
      </c>
      <c r="B227" t="s">
        <v>67</v>
      </c>
      <c r="C227">
        <v>48.864716000000001</v>
      </c>
      <c r="D227">
        <v>2.3490139999999999</v>
      </c>
      <c r="E227" t="s">
        <v>103</v>
      </c>
      <c r="F227" t="s">
        <v>33</v>
      </c>
      <c r="G227" t="s">
        <v>64</v>
      </c>
      <c r="H227" s="1">
        <v>45391</v>
      </c>
      <c r="I227" t="s">
        <v>70</v>
      </c>
      <c r="J227" t="s">
        <v>255</v>
      </c>
      <c r="K227">
        <v>5</v>
      </c>
      <c r="N227">
        <v>928</v>
      </c>
      <c r="O227">
        <v>20</v>
      </c>
      <c r="P227" s="1">
        <v>45687</v>
      </c>
      <c r="Q227" s="1">
        <v>45487</v>
      </c>
      <c r="R227">
        <v>185.6</v>
      </c>
      <c r="S227">
        <v>-200</v>
      </c>
      <c r="T227">
        <v>0</v>
      </c>
      <c r="U227" t="s">
        <v>37</v>
      </c>
      <c r="V227">
        <v>0</v>
      </c>
      <c r="W227">
        <v>1</v>
      </c>
      <c r="X227">
        <v>1</v>
      </c>
      <c r="Y227">
        <v>0</v>
      </c>
      <c r="Z227">
        <v>0</v>
      </c>
      <c r="AA227">
        <v>0</v>
      </c>
      <c r="AB227">
        <v>0</v>
      </c>
      <c r="AC227" t="s">
        <v>48</v>
      </c>
      <c r="AD227">
        <v>1</v>
      </c>
    </row>
    <row r="228" spans="1:30">
      <c r="A228" t="s">
        <v>304</v>
      </c>
      <c r="B228" t="s">
        <v>40</v>
      </c>
      <c r="C228">
        <v>40.416775000000001</v>
      </c>
      <c r="D228">
        <v>-3.7037900000000001</v>
      </c>
      <c r="E228" t="s">
        <v>55</v>
      </c>
      <c r="F228" t="s">
        <v>33</v>
      </c>
      <c r="G228" t="s">
        <v>87</v>
      </c>
      <c r="H228" s="1">
        <v>45393</v>
      </c>
      <c r="I228" t="s">
        <v>70</v>
      </c>
      <c r="J228" t="s">
        <v>255</v>
      </c>
      <c r="K228">
        <v>5</v>
      </c>
      <c r="N228">
        <v>901</v>
      </c>
      <c r="O228">
        <v>10</v>
      </c>
      <c r="P228" s="1">
        <v>45692</v>
      </c>
      <c r="Q228" s="1">
        <v>45451</v>
      </c>
      <c r="R228">
        <v>90.1</v>
      </c>
      <c r="S228">
        <v>-241</v>
      </c>
      <c r="T228">
        <v>0</v>
      </c>
      <c r="U228" t="s">
        <v>37</v>
      </c>
      <c r="V228">
        <v>0</v>
      </c>
      <c r="W228">
        <v>1</v>
      </c>
      <c r="X228">
        <v>1</v>
      </c>
      <c r="Y228">
        <v>0</v>
      </c>
      <c r="Z228">
        <v>0</v>
      </c>
      <c r="AA228">
        <v>0</v>
      </c>
      <c r="AB228">
        <v>0</v>
      </c>
      <c r="AC228" t="s">
        <v>48</v>
      </c>
      <c r="AD228">
        <v>1</v>
      </c>
    </row>
    <row r="229" spans="1:30">
      <c r="A229" t="s">
        <v>305</v>
      </c>
      <c r="B229" t="s">
        <v>50</v>
      </c>
      <c r="C229">
        <v>52.520007999999997</v>
      </c>
      <c r="D229">
        <v>13.404954</v>
      </c>
      <c r="E229" t="s">
        <v>51</v>
      </c>
      <c r="F229" t="s">
        <v>33</v>
      </c>
      <c r="G229" t="s">
        <v>56</v>
      </c>
      <c r="H229" s="1">
        <v>45371</v>
      </c>
      <c r="I229" t="s">
        <v>35</v>
      </c>
      <c r="J229" t="s">
        <v>255</v>
      </c>
      <c r="K229">
        <v>5</v>
      </c>
      <c r="N229">
        <v>954</v>
      </c>
      <c r="O229">
        <v>70</v>
      </c>
      <c r="P229" s="1">
        <v>45451</v>
      </c>
      <c r="Q229" s="1">
        <v>45482</v>
      </c>
      <c r="R229">
        <v>667.8</v>
      </c>
      <c r="S229">
        <v>31</v>
      </c>
      <c r="T229">
        <v>0</v>
      </c>
      <c r="U229" t="s">
        <v>61</v>
      </c>
      <c r="V229">
        <v>0</v>
      </c>
      <c r="W229">
        <v>1</v>
      </c>
      <c r="X229">
        <v>1</v>
      </c>
      <c r="Y229">
        <v>0</v>
      </c>
      <c r="Z229">
        <v>0</v>
      </c>
      <c r="AA229">
        <v>0</v>
      </c>
      <c r="AB229">
        <v>0</v>
      </c>
      <c r="AC229" t="s">
        <v>65</v>
      </c>
      <c r="AD229">
        <v>4</v>
      </c>
    </row>
    <row r="230" spans="1:30">
      <c r="A230" t="s">
        <v>306</v>
      </c>
      <c r="B230" t="s">
        <v>67</v>
      </c>
      <c r="C230">
        <v>48.864716000000001</v>
      </c>
      <c r="D230">
        <v>2.3490139999999999</v>
      </c>
      <c r="E230" t="s">
        <v>124</v>
      </c>
      <c r="F230" t="s">
        <v>33</v>
      </c>
      <c r="G230" t="s">
        <v>42</v>
      </c>
      <c r="H230" s="1">
        <v>45330</v>
      </c>
      <c r="I230" t="s">
        <v>35</v>
      </c>
      <c r="J230" t="s">
        <v>255</v>
      </c>
      <c r="K230">
        <v>5</v>
      </c>
      <c r="N230">
        <v>1328</v>
      </c>
      <c r="O230">
        <v>40</v>
      </c>
      <c r="P230" s="1">
        <v>45358</v>
      </c>
      <c r="Q230" s="1">
        <v>45383</v>
      </c>
      <c r="R230">
        <v>531.20000000000005</v>
      </c>
      <c r="S230">
        <v>25</v>
      </c>
      <c r="T230">
        <v>0</v>
      </c>
      <c r="U230" t="s">
        <v>61</v>
      </c>
      <c r="V230">
        <v>0</v>
      </c>
      <c r="W230">
        <v>1</v>
      </c>
      <c r="X230">
        <v>1</v>
      </c>
      <c r="Y230">
        <v>0</v>
      </c>
      <c r="Z230">
        <v>0</v>
      </c>
      <c r="AA230">
        <v>0</v>
      </c>
      <c r="AB230">
        <v>0</v>
      </c>
      <c r="AC230" t="s">
        <v>43</v>
      </c>
      <c r="AD230">
        <v>2</v>
      </c>
    </row>
    <row r="231" spans="1:30">
      <c r="A231" t="s">
        <v>307</v>
      </c>
      <c r="B231" t="s">
        <v>59</v>
      </c>
      <c r="C231">
        <v>51.260196999999998</v>
      </c>
      <c r="D231">
        <v>4.4027710000000004</v>
      </c>
      <c r="E231" t="s">
        <v>55</v>
      </c>
      <c r="F231" t="s">
        <v>33</v>
      </c>
      <c r="G231" t="s">
        <v>47</v>
      </c>
      <c r="H231" s="1">
        <v>45332</v>
      </c>
      <c r="I231" t="s">
        <v>35</v>
      </c>
      <c r="J231" t="s">
        <v>255</v>
      </c>
      <c r="K231">
        <v>5</v>
      </c>
      <c r="N231">
        <v>1707</v>
      </c>
      <c r="O231">
        <v>100</v>
      </c>
      <c r="P231" s="1">
        <v>45618</v>
      </c>
      <c r="Q231" s="1">
        <v>45408</v>
      </c>
      <c r="R231">
        <v>1707</v>
      </c>
      <c r="S231">
        <v>-210</v>
      </c>
      <c r="T231">
        <v>0</v>
      </c>
      <c r="U231" t="s">
        <v>37</v>
      </c>
      <c r="V231">
        <v>0</v>
      </c>
      <c r="W231">
        <v>1</v>
      </c>
      <c r="X231">
        <v>1</v>
      </c>
      <c r="Y231">
        <v>0</v>
      </c>
      <c r="Z231">
        <v>0</v>
      </c>
      <c r="AA231">
        <v>0</v>
      </c>
      <c r="AB231">
        <v>0</v>
      </c>
      <c r="AC231" t="s">
        <v>38</v>
      </c>
      <c r="AD231">
        <v>5</v>
      </c>
    </row>
    <row r="232" spans="1:30">
      <c r="A232" t="s">
        <v>308</v>
      </c>
      <c r="B232" t="s">
        <v>63</v>
      </c>
      <c r="C232">
        <v>46.204391000000001</v>
      </c>
      <c r="D232">
        <v>6.1431579999999997</v>
      </c>
      <c r="E232" t="s">
        <v>60</v>
      </c>
      <c r="F232" t="s">
        <v>33</v>
      </c>
      <c r="G232" t="s">
        <v>34</v>
      </c>
      <c r="H232" s="1">
        <v>45298</v>
      </c>
      <c r="I232" t="s">
        <v>35</v>
      </c>
      <c r="J232" t="s">
        <v>255</v>
      </c>
      <c r="K232">
        <v>5</v>
      </c>
      <c r="N232">
        <v>513</v>
      </c>
      <c r="O232">
        <v>90</v>
      </c>
      <c r="P232" s="1">
        <v>45364</v>
      </c>
      <c r="Q232" s="1">
        <v>45374</v>
      </c>
      <c r="R232">
        <v>461.7</v>
      </c>
      <c r="S232">
        <v>10</v>
      </c>
      <c r="T232">
        <v>0</v>
      </c>
      <c r="U232" t="s">
        <v>61</v>
      </c>
      <c r="V232">
        <v>0</v>
      </c>
      <c r="W232">
        <v>1</v>
      </c>
      <c r="X232">
        <v>1</v>
      </c>
      <c r="Y232">
        <v>0</v>
      </c>
      <c r="Z232">
        <v>0</v>
      </c>
      <c r="AA232">
        <v>0</v>
      </c>
      <c r="AB232">
        <v>0</v>
      </c>
      <c r="AC232" t="s">
        <v>38</v>
      </c>
      <c r="AD232">
        <v>5</v>
      </c>
    </row>
    <row r="233" spans="1:30">
      <c r="A233" t="s">
        <v>309</v>
      </c>
      <c r="B233" t="s">
        <v>67</v>
      </c>
      <c r="C233">
        <v>48.864716000000001</v>
      </c>
      <c r="D233">
        <v>2.3490139999999999</v>
      </c>
      <c r="E233" t="s">
        <v>78</v>
      </c>
      <c r="F233" t="s">
        <v>33</v>
      </c>
      <c r="G233" t="s">
        <v>56</v>
      </c>
      <c r="H233" s="1">
        <v>45420</v>
      </c>
      <c r="I233" t="s">
        <v>57</v>
      </c>
      <c r="J233" t="s">
        <v>255</v>
      </c>
      <c r="K233">
        <v>5</v>
      </c>
      <c r="N233">
        <v>1563</v>
      </c>
      <c r="O233">
        <v>20</v>
      </c>
      <c r="P233" s="1">
        <v>45509</v>
      </c>
      <c r="Q233" s="1">
        <v>45448</v>
      </c>
      <c r="R233">
        <v>312.60000000000002</v>
      </c>
      <c r="S233">
        <v>-61</v>
      </c>
      <c r="T233">
        <v>0</v>
      </c>
      <c r="U233" t="s">
        <v>37</v>
      </c>
      <c r="V233">
        <v>0</v>
      </c>
      <c r="W233">
        <v>1</v>
      </c>
      <c r="X233">
        <v>1</v>
      </c>
      <c r="Y233">
        <v>0</v>
      </c>
      <c r="Z233">
        <v>0</v>
      </c>
      <c r="AA233">
        <v>0</v>
      </c>
      <c r="AB233">
        <v>0</v>
      </c>
      <c r="AC233" t="s">
        <v>48</v>
      </c>
      <c r="AD233">
        <v>1</v>
      </c>
    </row>
    <row r="234" spans="1:30">
      <c r="A234" t="s">
        <v>310</v>
      </c>
      <c r="B234" t="s">
        <v>80</v>
      </c>
      <c r="C234">
        <v>38.736946000000003</v>
      </c>
      <c r="D234">
        <v>-9.1426850000000002</v>
      </c>
      <c r="E234" t="s">
        <v>78</v>
      </c>
      <c r="F234" t="s">
        <v>33</v>
      </c>
      <c r="G234" t="s">
        <v>64</v>
      </c>
      <c r="H234" s="1">
        <v>45351</v>
      </c>
      <c r="I234" t="s">
        <v>35</v>
      </c>
      <c r="J234" t="s">
        <v>255</v>
      </c>
      <c r="K234">
        <v>5</v>
      </c>
      <c r="N234">
        <v>1898</v>
      </c>
      <c r="O234">
        <v>40</v>
      </c>
      <c r="P234" s="1">
        <v>45589</v>
      </c>
      <c r="Q234" s="1">
        <v>45416</v>
      </c>
      <c r="R234">
        <v>759.2</v>
      </c>
      <c r="S234">
        <v>-173</v>
      </c>
      <c r="T234">
        <v>0</v>
      </c>
      <c r="U234" t="s">
        <v>37</v>
      </c>
      <c r="V234">
        <v>0</v>
      </c>
      <c r="W234">
        <v>1</v>
      </c>
      <c r="X234">
        <v>1</v>
      </c>
      <c r="Y234">
        <v>0</v>
      </c>
      <c r="Z234">
        <v>0</v>
      </c>
      <c r="AA234">
        <v>0</v>
      </c>
      <c r="AB234">
        <v>0</v>
      </c>
      <c r="AC234" t="s">
        <v>43</v>
      </c>
      <c r="AD234">
        <v>2</v>
      </c>
    </row>
    <row r="235" spans="1:30">
      <c r="A235" t="s">
        <v>311</v>
      </c>
      <c r="B235" t="s">
        <v>50</v>
      </c>
      <c r="C235">
        <v>52.520007999999997</v>
      </c>
      <c r="D235">
        <v>13.404954</v>
      </c>
      <c r="E235" t="s">
        <v>55</v>
      </c>
      <c r="F235" t="s">
        <v>33</v>
      </c>
      <c r="G235" t="s">
        <v>47</v>
      </c>
      <c r="H235" s="1">
        <v>45376</v>
      </c>
      <c r="I235" t="s">
        <v>57</v>
      </c>
      <c r="J235" t="s">
        <v>255</v>
      </c>
      <c r="K235">
        <v>5</v>
      </c>
      <c r="N235">
        <v>480</v>
      </c>
      <c r="O235">
        <v>40</v>
      </c>
      <c r="P235" s="1">
        <v>45405</v>
      </c>
      <c r="Q235" s="1">
        <v>45447</v>
      </c>
      <c r="R235">
        <v>192</v>
      </c>
      <c r="S235">
        <v>42</v>
      </c>
      <c r="T235">
        <v>0</v>
      </c>
      <c r="U235" t="s">
        <v>61</v>
      </c>
      <c r="V235">
        <v>0</v>
      </c>
      <c r="W235">
        <v>1</v>
      </c>
      <c r="X235">
        <v>1</v>
      </c>
      <c r="Y235">
        <v>0</v>
      </c>
      <c r="Z235">
        <v>0</v>
      </c>
      <c r="AA235">
        <v>0</v>
      </c>
      <c r="AB235">
        <v>0</v>
      </c>
      <c r="AC235" t="s">
        <v>43</v>
      </c>
      <c r="AD235">
        <v>2</v>
      </c>
    </row>
    <row r="236" spans="1:30">
      <c r="A236" t="s">
        <v>312</v>
      </c>
      <c r="B236" t="s">
        <v>59</v>
      </c>
      <c r="C236">
        <v>51.260196999999998</v>
      </c>
      <c r="D236">
        <v>4.4027710000000004</v>
      </c>
      <c r="E236" t="s">
        <v>55</v>
      </c>
      <c r="F236" t="s">
        <v>33</v>
      </c>
      <c r="G236" t="s">
        <v>64</v>
      </c>
      <c r="H236" s="1">
        <v>45344</v>
      </c>
      <c r="I236" t="s">
        <v>35</v>
      </c>
      <c r="J236" t="s">
        <v>255</v>
      </c>
      <c r="K236">
        <v>5</v>
      </c>
      <c r="N236">
        <v>563</v>
      </c>
      <c r="O236">
        <v>40</v>
      </c>
      <c r="P236" s="1">
        <v>45703</v>
      </c>
      <c r="Q236" s="1">
        <v>45423</v>
      </c>
      <c r="R236">
        <v>225.2</v>
      </c>
      <c r="S236">
        <v>-280</v>
      </c>
      <c r="T236">
        <v>0</v>
      </c>
      <c r="U236" t="s">
        <v>37</v>
      </c>
      <c r="V236">
        <v>0</v>
      </c>
      <c r="W236">
        <v>1</v>
      </c>
      <c r="X236">
        <v>1</v>
      </c>
      <c r="Y236">
        <v>0</v>
      </c>
      <c r="Z236">
        <v>0</v>
      </c>
      <c r="AA236">
        <v>0</v>
      </c>
      <c r="AB236">
        <v>0</v>
      </c>
      <c r="AC236" t="s">
        <v>43</v>
      </c>
      <c r="AD236">
        <v>2</v>
      </c>
    </row>
    <row r="237" spans="1:30">
      <c r="A237" t="s">
        <v>313</v>
      </c>
      <c r="B237" t="s">
        <v>80</v>
      </c>
      <c r="C237">
        <v>38.736946000000003</v>
      </c>
      <c r="D237">
        <v>-9.1426850000000002</v>
      </c>
      <c r="E237" t="s">
        <v>32</v>
      </c>
      <c r="F237" t="s">
        <v>33</v>
      </c>
      <c r="G237" t="s">
        <v>56</v>
      </c>
      <c r="H237" s="1">
        <v>45298</v>
      </c>
      <c r="I237" t="s">
        <v>57</v>
      </c>
      <c r="J237" t="s">
        <v>255</v>
      </c>
      <c r="K237">
        <v>5</v>
      </c>
      <c r="N237">
        <v>583</v>
      </c>
      <c r="O237">
        <v>60</v>
      </c>
      <c r="P237" s="1">
        <v>45620</v>
      </c>
      <c r="Q237" s="1">
        <v>45371</v>
      </c>
      <c r="R237">
        <v>349.8</v>
      </c>
      <c r="S237">
        <v>-249</v>
      </c>
      <c r="T237">
        <v>0</v>
      </c>
      <c r="U237" t="s">
        <v>37</v>
      </c>
      <c r="V237">
        <v>0</v>
      </c>
      <c r="W237">
        <v>1</v>
      </c>
      <c r="X237">
        <v>1</v>
      </c>
      <c r="Y237">
        <v>0</v>
      </c>
      <c r="Z237">
        <v>0</v>
      </c>
      <c r="AA237">
        <v>0</v>
      </c>
      <c r="AB237">
        <v>0</v>
      </c>
      <c r="AC237" t="s">
        <v>52</v>
      </c>
      <c r="AD237">
        <v>3</v>
      </c>
    </row>
    <row r="238" spans="1:30">
      <c r="A238" t="s">
        <v>314</v>
      </c>
      <c r="B238" t="s">
        <v>63</v>
      </c>
      <c r="C238">
        <v>46.204391000000001</v>
      </c>
      <c r="D238">
        <v>6.1431579999999997</v>
      </c>
      <c r="E238" t="s">
        <v>60</v>
      </c>
      <c r="F238" t="s">
        <v>127</v>
      </c>
      <c r="G238" t="s">
        <v>85</v>
      </c>
      <c r="H238" s="1">
        <v>45336</v>
      </c>
      <c r="I238" t="s">
        <v>70</v>
      </c>
      <c r="J238" t="s">
        <v>255</v>
      </c>
      <c r="K238">
        <v>5</v>
      </c>
      <c r="N238">
        <v>974</v>
      </c>
      <c r="O238">
        <v>100</v>
      </c>
      <c r="P238" s="1">
        <v>45679</v>
      </c>
      <c r="Q238" s="1">
        <v>45432</v>
      </c>
      <c r="R238">
        <v>974</v>
      </c>
      <c r="S238">
        <v>-247</v>
      </c>
      <c r="T238">
        <v>0</v>
      </c>
      <c r="U238" t="s">
        <v>37</v>
      </c>
      <c r="V238">
        <v>0</v>
      </c>
      <c r="W238">
        <v>1</v>
      </c>
      <c r="X238">
        <v>1</v>
      </c>
      <c r="Y238">
        <v>0</v>
      </c>
      <c r="Z238">
        <v>0</v>
      </c>
      <c r="AA238">
        <v>0</v>
      </c>
      <c r="AB238">
        <v>0</v>
      </c>
      <c r="AC238" t="s">
        <v>38</v>
      </c>
      <c r="AD238">
        <v>5</v>
      </c>
    </row>
    <row r="239" spans="1:30">
      <c r="A239" t="s">
        <v>315</v>
      </c>
      <c r="B239" t="s">
        <v>50</v>
      </c>
      <c r="C239">
        <v>52.520007999999997</v>
      </c>
      <c r="D239">
        <v>13.404954</v>
      </c>
      <c r="E239" t="s">
        <v>60</v>
      </c>
      <c r="F239" t="s">
        <v>127</v>
      </c>
      <c r="G239" t="s">
        <v>34</v>
      </c>
      <c r="H239" s="1">
        <v>45400</v>
      </c>
      <c r="I239" t="s">
        <v>35</v>
      </c>
      <c r="J239" t="s">
        <v>255</v>
      </c>
      <c r="K239">
        <v>5</v>
      </c>
      <c r="N239">
        <v>595</v>
      </c>
      <c r="O239">
        <v>20</v>
      </c>
      <c r="P239" s="1">
        <v>45683</v>
      </c>
      <c r="Q239" s="1">
        <v>45431</v>
      </c>
      <c r="R239">
        <v>119</v>
      </c>
      <c r="S239">
        <v>-252</v>
      </c>
      <c r="T239">
        <v>0</v>
      </c>
      <c r="U239" t="s">
        <v>37</v>
      </c>
      <c r="V239">
        <v>0</v>
      </c>
      <c r="W239">
        <v>1</v>
      </c>
      <c r="X239">
        <v>1</v>
      </c>
      <c r="Y239">
        <v>0</v>
      </c>
      <c r="Z239">
        <v>0</v>
      </c>
      <c r="AA239">
        <v>0</v>
      </c>
      <c r="AB239">
        <v>0</v>
      </c>
      <c r="AC239" t="s">
        <v>48</v>
      </c>
      <c r="AD239">
        <v>1</v>
      </c>
    </row>
    <row r="240" spans="1:30">
      <c r="A240" t="s">
        <v>316</v>
      </c>
      <c r="B240" t="s">
        <v>45</v>
      </c>
      <c r="C240">
        <v>41.902782000000002</v>
      </c>
      <c r="D240">
        <v>12.496366</v>
      </c>
      <c r="E240" t="s">
        <v>55</v>
      </c>
      <c r="F240" t="s">
        <v>127</v>
      </c>
      <c r="G240" t="s">
        <v>42</v>
      </c>
      <c r="H240" s="1">
        <v>45311</v>
      </c>
      <c r="I240" t="s">
        <v>35</v>
      </c>
      <c r="J240" t="s">
        <v>255</v>
      </c>
      <c r="K240">
        <v>5</v>
      </c>
      <c r="N240">
        <v>283</v>
      </c>
      <c r="O240">
        <v>20</v>
      </c>
      <c r="P240" s="1">
        <v>45597</v>
      </c>
      <c r="Q240" s="1">
        <v>45402</v>
      </c>
      <c r="R240">
        <v>56.6</v>
      </c>
      <c r="S240">
        <v>-195</v>
      </c>
      <c r="T240">
        <v>0</v>
      </c>
      <c r="U240" t="s">
        <v>37</v>
      </c>
      <c r="V240">
        <v>0</v>
      </c>
      <c r="W240">
        <v>1</v>
      </c>
      <c r="X240">
        <v>1</v>
      </c>
      <c r="Y240">
        <v>0</v>
      </c>
      <c r="Z240">
        <v>0</v>
      </c>
      <c r="AA240">
        <v>0</v>
      </c>
      <c r="AB240">
        <v>0</v>
      </c>
      <c r="AC240" t="s">
        <v>48</v>
      </c>
      <c r="AD240">
        <v>1</v>
      </c>
    </row>
    <row r="241" spans="1:30">
      <c r="A241" t="s">
        <v>317</v>
      </c>
      <c r="B241" t="s">
        <v>63</v>
      </c>
      <c r="C241">
        <v>46.204391000000001</v>
      </c>
      <c r="D241">
        <v>6.1431579999999997</v>
      </c>
      <c r="E241" t="s">
        <v>120</v>
      </c>
      <c r="F241" t="s">
        <v>127</v>
      </c>
      <c r="G241" t="s">
        <v>47</v>
      </c>
      <c r="H241" s="1">
        <v>45361</v>
      </c>
      <c r="I241" t="s">
        <v>35</v>
      </c>
      <c r="J241" t="s">
        <v>255</v>
      </c>
      <c r="K241">
        <v>5</v>
      </c>
      <c r="N241">
        <v>545</v>
      </c>
      <c r="O241">
        <v>30</v>
      </c>
      <c r="P241" s="1">
        <v>45444</v>
      </c>
      <c r="Q241" s="1">
        <v>45442</v>
      </c>
      <c r="R241">
        <v>163.5</v>
      </c>
      <c r="S241">
        <v>-2</v>
      </c>
      <c r="T241">
        <v>0</v>
      </c>
      <c r="U241" t="s">
        <v>37</v>
      </c>
      <c r="V241">
        <v>0</v>
      </c>
      <c r="W241">
        <v>1</v>
      </c>
      <c r="X241">
        <v>1</v>
      </c>
      <c r="Y241">
        <v>0</v>
      </c>
      <c r="Z241">
        <v>0</v>
      </c>
      <c r="AA241">
        <v>0</v>
      </c>
      <c r="AB241">
        <v>0</v>
      </c>
      <c r="AC241" t="s">
        <v>43</v>
      </c>
      <c r="AD241">
        <v>2</v>
      </c>
    </row>
    <row r="242" spans="1:30">
      <c r="A242" t="s">
        <v>318</v>
      </c>
      <c r="B242" t="s">
        <v>40</v>
      </c>
      <c r="C242">
        <v>40.416775000000001</v>
      </c>
      <c r="D242">
        <v>-3.7037900000000001</v>
      </c>
      <c r="E242" t="s">
        <v>55</v>
      </c>
      <c r="F242" t="s">
        <v>127</v>
      </c>
      <c r="G242" t="s">
        <v>87</v>
      </c>
      <c r="H242" s="1">
        <v>45346</v>
      </c>
      <c r="I242" t="s">
        <v>70</v>
      </c>
      <c r="J242" t="s">
        <v>255</v>
      </c>
      <c r="K242">
        <v>5</v>
      </c>
      <c r="N242">
        <v>1024</v>
      </c>
      <c r="O242">
        <v>30</v>
      </c>
      <c r="P242" s="1">
        <v>45534</v>
      </c>
      <c r="Q242" s="1">
        <v>45384</v>
      </c>
      <c r="R242">
        <v>307.2</v>
      </c>
      <c r="S242">
        <v>-150</v>
      </c>
      <c r="T242">
        <v>0</v>
      </c>
      <c r="U242" t="s">
        <v>37</v>
      </c>
      <c r="V242">
        <v>0</v>
      </c>
      <c r="W242">
        <v>1</v>
      </c>
      <c r="X242">
        <v>1</v>
      </c>
      <c r="Y242">
        <v>0</v>
      </c>
      <c r="Z242">
        <v>0</v>
      </c>
      <c r="AA242">
        <v>0</v>
      </c>
      <c r="AB242">
        <v>0</v>
      </c>
      <c r="AC242" t="s">
        <v>43</v>
      </c>
      <c r="AD242">
        <v>2</v>
      </c>
    </row>
    <row r="243" spans="1:30">
      <c r="A243" t="s">
        <v>319</v>
      </c>
      <c r="B243" t="s">
        <v>80</v>
      </c>
      <c r="C243">
        <v>38.736946000000003</v>
      </c>
      <c r="D243">
        <v>-9.1426850000000002</v>
      </c>
      <c r="E243" t="s">
        <v>51</v>
      </c>
      <c r="F243" t="s">
        <v>127</v>
      </c>
      <c r="G243" t="s">
        <v>64</v>
      </c>
      <c r="H243" s="1">
        <v>45332</v>
      </c>
      <c r="I243" t="s">
        <v>35</v>
      </c>
      <c r="J243" t="s">
        <v>255</v>
      </c>
      <c r="K243">
        <v>5</v>
      </c>
      <c r="N243">
        <v>308</v>
      </c>
      <c r="O243">
        <v>40</v>
      </c>
      <c r="P243" s="1">
        <v>45610</v>
      </c>
      <c r="Q243" s="1">
        <v>45445</v>
      </c>
      <c r="R243">
        <v>123.2</v>
      </c>
      <c r="S243">
        <v>-165</v>
      </c>
      <c r="T243">
        <v>0</v>
      </c>
      <c r="U243" t="s">
        <v>37</v>
      </c>
      <c r="V243">
        <v>0</v>
      </c>
      <c r="W243">
        <v>1</v>
      </c>
      <c r="X243">
        <v>1</v>
      </c>
      <c r="Y243">
        <v>0</v>
      </c>
      <c r="Z243">
        <v>0</v>
      </c>
      <c r="AA243">
        <v>0</v>
      </c>
      <c r="AB243">
        <v>0</v>
      </c>
      <c r="AC243" t="s">
        <v>43</v>
      </c>
      <c r="AD243">
        <v>2</v>
      </c>
    </row>
    <row r="244" spans="1:30">
      <c r="A244" t="s">
        <v>320</v>
      </c>
      <c r="B244" t="s">
        <v>59</v>
      </c>
      <c r="C244">
        <v>51.260196999999998</v>
      </c>
      <c r="D244">
        <v>4.4027710000000004</v>
      </c>
      <c r="E244" t="s">
        <v>32</v>
      </c>
      <c r="F244" t="s">
        <v>127</v>
      </c>
      <c r="G244" t="s">
        <v>56</v>
      </c>
      <c r="H244" s="1">
        <v>45435</v>
      </c>
      <c r="I244" t="s">
        <v>70</v>
      </c>
      <c r="J244" t="s">
        <v>255</v>
      </c>
      <c r="K244">
        <v>5</v>
      </c>
      <c r="N244">
        <v>828</v>
      </c>
      <c r="O244">
        <v>60</v>
      </c>
      <c r="P244" s="1">
        <v>45553</v>
      </c>
      <c r="Q244" s="1">
        <v>45476</v>
      </c>
      <c r="R244">
        <v>496.8</v>
      </c>
      <c r="S244">
        <v>-77</v>
      </c>
      <c r="T244">
        <v>0</v>
      </c>
      <c r="U244" t="s">
        <v>37</v>
      </c>
      <c r="V244">
        <v>0</v>
      </c>
      <c r="W244">
        <v>1</v>
      </c>
      <c r="X244">
        <v>1</v>
      </c>
      <c r="Y244">
        <v>0</v>
      </c>
      <c r="Z244">
        <v>0</v>
      </c>
      <c r="AA244">
        <v>0</v>
      </c>
      <c r="AB244">
        <v>0</v>
      </c>
      <c r="AC244" t="s">
        <v>52</v>
      </c>
      <c r="AD244">
        <v>3</v>
      </c>
    </row>
    <row r="245" spans="1:30">
      <c r="A245" t="s">
        <v>321</v>
      </c>
      <c r="B245" t="s">
        <v>45</v>
      </c>
      <c r="C245">
        <v>41.902782000000002</v>
      </c>
      <c r="D245">
        <v>12.496366</v>
      </c>
      <c r="E245" t="s">
        <v>78</v>
      </c>
      <c r="F245" t="s">
        <v>127</v>
      </c>
      <c r="G245" t="s">
        <v>34</v>
      </c>
      <c r="H245" s="1">
        <v>45307</v>
      </c>
      <c r="I245" t="s">
        <v>35</v>
      </c>
      <c r="J245" t="s">
        <v>255</v>
      </c>
      <c r="K245">
        <v>5</v>
      </c>
      <c r="N245">
        <v>809</v>
      </c>
      <c r="O245">
        <v>20</v>
      </c>
      <c r="P245" s="1">
        <v>45545</v>
      </c>
      <c r="Q245" s="1">
        <v>45379</v>
      </c>
      <c r="R245">
        <v>161.80000000000001</v>
      </c>
      <c r="S245">
        <v>-166</v>
      </c>
      <c r="T245">
        <v>0</v>
      </c>
      <c r="U245" t="s">
        <v>37</v>
      </c>
      <c r="V245">
        <v>0</v>
      </c>
      <c r="W245">
        <v>1</v>
      </c>
      <c r="X245">
        <v>1</v>
      </c>
      <c r="Y245">
        <v>0</v>
      </c>
      <c r="Z245">
        <v>0</v>
      </c>
      <c r="AA245">
        <v>0</v>
      </c>
      <c r="AB245">
        <v>0</v>
      </c>
      <c r="AC245" t="s">
        <v>48</v>
      </c>
      <c r="AD245">
        <v>1</v>
      </c>
    </row>
    <row r="246" spans="1:30">
      <c r="A246" t="s">
        <v>322</v>
      </c>
      <c r="B246" t="s">
        <v>45</v>
      </c>
      <c r="C246">
        <v>41.902782000000002</v>
      </c>
      <c r="D246">
        <v>12.496366</v>
      </c>
      <c r="E246" t="s">
        <v>55</v>
      </c>
      <c r="F246" t="s">
        <v>127</v>
      </c>
      <c r="G246" t="s">
        <v>56</v>
      </c>
      <c r="H246" s="1">
        <v>45404</v>
      </c>
      <c r="I246" t="s">
        <v>35</v>
      </c>
      <c r="J246" t="s">
        <v>255</v>
      </c>
      <c r="K246">
        <v>5</v>
      </c>
      <c r="N246">
        <v>535</v>
      </c>
      <c r="O246">
        <v>20</v>
      </c>
      <c r="P246" s="1">
        <v>45615</v>
      </c>
      <c r="Q246" s="1">
        <v>45462</v>
      </c>
      <c r="R246">
        <v>107</v>
      </c>
      <c r="S246">
        <v>-153</v>
      </c>
      <c r="T246">
        <v>0</v>
      </c>
      <c r="U246" t="s">
        <v>37</v>
      </c>
      <c r="V246">
        <v>0</v>
      </c>
      <c r="W246">
        <v>1</v>
      </c>
      <c r="X246">
        <v>1</v>
      </c>
      <c r="Y246">
        <v>0</v>
      </c>
      <c r="Z246">
        <v>0</v>
      </c>
      <c r="AA246">
        <v>0</v>
      </c>
      <c r="AB246">
        <v>0</v>
      </c>
      <c r="AC246" t="s">
        <v>48</v>
      </c>
      <c r="AD246">
        <v>1</v>
      </c>
    </row>
    <row r="247" spans="1:30">
      <c r="A247" t="s">
        <v>323</v>
      </c>
      <c r="B247" t="s">
        <v>80</v>
      </c>
      <c r="C247">
        <v>38.736946000000003</v>
      </c>
      <c r="D247">
        <v>-9.1426850000000002</v>
      </c>
      <c r="E247" t="s">
        <v>55</v>
      </c>
      <c r="F247" t="s">
        <v>127</v>
      </c>
      <c r="G247" t="s">
        <v>76</v>
      </c>
      <c r="H247" s="1">
        <v>45385</v>
      </c>
      <c r="I247" t="s">
        <v>35</v>
      </c>
      <c r="J247" t="s">
        <v>255</v>
      </c>
      <c r="K247">
        <v>5</v>
      </c>
      <c r="N247">
        <v>1129</v>
      </c>
      <c r="O247">
        <v>20</v>
      </c>
      <c r="P247" s="1">
        <v>45406</v>
      </c>
      <c r="Q247" s="1">
        <v>45501</v>
      </c>
      <c r="R247">
        <v>225.8</v>
      </c>
      <c r="S247">
        <v>95</v>
      </c>
      <c r="T247">
        <v>0</v>
      </c>
      <c r="U247" t="s">
        <v>61</v>
      </c>
      <c r="V247">
        <v>0</v>
      </c>
      <c r="W247">
        <v>1</v>
      </c>
      <c r="X247">
        <v>1</v>
      </c>
      <c r="Y247">
        <v>0</v>
      </c>
      <c r="Z247">
        <v>0</v>
      </c>
      <c r="AA247">
        <v>0</v>
      </c>
      <c r="AB247">
        <v>0</v>
      </c>
      <c r="AC247" t="s">
        <v>48</v>
      </c>
      <c r="AD247">
        <v>1</v>
      </c>
    </row>
    <row r="248" spans="1:30">
      <c r="A248" t="s">
        <v>324</v>
      </c>
      <c r="B248" t="s">
        <v>40</v>
      </c>
      <c r="C248">
        <v>40.416775000000001</v>
      </c>
      <c r="D248">
        <v>-3.7037900000000001</v>
      </c>
      <c r="E248" t="s">
        <v>78</v>
      </c>
      <c r="F248" t="s">
        <v>127</v>
      </c>
      <c r="G248" t="s">
        <v>47</v>
      </c>
      <c r="H248" s="1">
        <v>45386</v>
      </c>
      <c r="I248" t="s">
        <v>35</v>
      </c>
      <c r="J248" t="s">
        <v>255</v>
      </c>
      <c r="K248">
        <v>5</v>
      </c>
      <c r="N248">
        <v>1116</v>
      </c>
      <c r="O248">
        <v>100</v>
      </c>
      <c r="P248" s="1">
        <v>45431</v>
      </c>
      <c r="Q248" s="1">
        <v>45462</v>
      </c>
      <c r="R248">
        <v>1116</v>
      </c>
      <c r="S248">
        <v>31</v>
      </c>
      <c r="T248">
        <v>0</v>
      </c>
      <c r="U248" t="s">
        <v>61</v>
      </c>
      <c r="V248">
        <v>0</v>
      </c>
      <c r="W248">
        <v>1</v>
      </c>
      <c r="X248">
        <v>1</v>
      </c>
      <c r="Y248">
        <v>0</v>
      </c>
      <c r="Z248">
        <v>0</v>
      </c>
      <c r="AA248">
        <v>0</v>
      </c>
      <c r="AB248">
        <v>0</v>
      </c>
      <c r="AC248" t="s">
        <v>38</v>
      </c>
      <c r="AD248">
        <v>5</v>
      </c>
    </row>
    <row r="249" spans="1:30">
      <c r="A249" t="s">
        <v>325</v>
      </c>
      <c r="B249" t="s">
        <v>75</v>
      </c>
      <c r="C249">
        <v>48.210033000000003</v>
      </c>
      <c r="D249">
        <v>16.363448999999999</v>
      </c>
      <c r="E249" t="s">
        <v>55</v>
      </c>
      <c r="F249" t="s">
        <v>127</v>
      </c>
      <c r="G249" t="s">
        <v>47</v>
      </c>
      <c r="H249" s="1">
        <v>45384</v>
      </c>
      <c r="I249" t="s">
        <v>70</v>
      </c>
      <c r="J249" t="s">
        <v>255</v>
      </c>
      <c r="K249">
        <v>5</v>
      </c>
      <c r="N249">
        <v>1039</v>
      </c>
      <c r="O249">
        <v>80</v>
      </c>
      <c r="P249" s="1">
        <v>45583</v>
      </c>
      <c r="Q249" s="1">
        <v>45391</v>
      </c>
      <c r="R249">
        <v>831.2</v>
      </c>
      <c r="S249">
        <v>-192</v>
      </c>
      <c r="T249">
        <v>0</v>
      </c>
      <c r="U249" t="s">
        <v>37</v>
      </c>
      <c r="V249">
        <v>0</v>
      </c>
      <c r="W249">
        <v>1</v>
      </c>
      <c r="X249">
        <v>1</v>
      </c>
      <c r="Y249">
        <v>0</v>
      </c>
      <c r="Z249">
        <v>0</v>
      </c>
      <c r="AA249">
        <v>0</v>
      </c>
      <c r="AB249">
        <v>0</v>
      </c>
      <c r="AC249" t="s">
        <v>65</v>
      </c>
      <c r="AD249">
        <v>4</v>
      </c>
    </row>
    <row r="250" spans="1:30">
      <c r="A250" t="s">
        <v>326</v>
      </c>
      <c r="B250" t="s">
        <v>31</v>
      </c>
      <c r="C250">
        <v>52.370215999999999</v>
      </c>
      <c r="D250">
        <v>4.895168</v>
      </c>
      <c r="E250" t="s">
        <v>68</v>
      </c>
      <c r="F250" t="s">
        <v>127</v>
      </c>
      <c r="G250" t="s">
        <v>64</v>
      </c>
      <c r="H250" s="1">
        <v>45322</v>
      </c>
      <c r="I250" t="s">
        <v>35</v>
      </c>
      <c r="J250" t="s">
        <v>255</v>
      </c>
      <c r="K250">
        <v>5</v>
      </c>
      <c r="N250">
        <v>674</v>
      </c>
      <c r="O250">
        <v>30</v>
      </c>
      <c r="P250" s="1">
        <v>45395</v>
      </c>
      <c r="Q250" s="1">
        <v>45322</v>
      </c>
      <c r="R250">
        <v>202.2</v>
      </c>
      <c r="S250">
        <v>-73</v>
      </c>
      <c r="T250">
        <v>0</v>
      </c>
      <c r="U250" t="s">
        <v>37</v>
      </c>
      <c r="V250">
        <v>0</v>
      </c>
      <c r="W250">
        <v>1</v>
      </c>
      <c r="X250">
        <v>1</v>
      </c>
      <c r="Y250">
        <v>0</v>
      </c>
      <c r="Z250">
        <v>0</v>
      </c>
      <c r="AA250">
        <v>0</v>
      </c>
      <c r="AB250">
        <v>0</v>
      </c>
      <c r="AC250" t="s">
        <v>43</v>
      </c>
      <c r="AD250">
        <v>2</v>
      </c>
    </row>
    <row r="251" spans="1:30">
      <c r="A251" t="s">
        <v>327</v>
      </c>
      <c r="B251" t="s">
        <v>63</v>
      </c>
      <c r="C251">
        <v>46.204391000000001</v>
      </c>
      <c r="D251">
        <v>6.1431579999999997</v>
      </c>
      <c r="E251" t="s">
        <v>72</v>
      </c>
      <c r="F251" t="s">
        <v>127</v>
      </c>
      <c r="G251" t="s">
        <v>85</v>
      </c>
      <c r="H251" s="1">
        <v>45430</v>
      </c>
      <c r="I251" t="s">
        <v>57</v>
      </c>
      <c r="J251" t="s">
        <v>255</v>
      </c>
      <c r="K251">
        <v>5</v>
      </c>
      <c r="N251">
        <v>1017</v>
      </c>
      <c r="O251">
        <v>20</v>
      </c>
      <c r="P251" s="1">
        <v>45559</v>
      </c>
      <c r="Q251" s="1">
        <v>45476</v>
      </c>
      <c r="R251">
        <v>203.4</v>
      </c>
      <c r="S251">
        <v>-83</v>
      </c>
      <c r="T251">
        <v>0</v>
      </c>
      <c r="U251" t="s">
        <v>37</v>
      </c>
      <c r="V251">
        <v>0</v>
      </c>
      <c r="W251">
        <v>1</v>
      </c>
      <c r="X251">
        <v>1</v>
      </c>
      <c r="Y251">
        <v>0</v>
      </c>
      <c r="Z251">
        <v>0</v>
      </c>
      <c r="AA251">
        <v>0</v>
      </c>
      <c r="AB251">
        <v>0</v>
      </c>
      <c r="AC251" t="s">
        <v>48</v>
      </c>
      <c r="AD251">
        <v>1</v>
      </c>
    </row>
    <row r="252" spans="1:30">
      <c r="A252" t="s">
        <v>328</v>
      </c>
      <c r="B252" t="s">
        <v>80</v>
      </c>
      <c r="C252">
        <v>38.736946000000003</v>
      </c>
      <c r="D252">
        <v>-9.1426850000000002</v>
      </c>
      <c r="E252" t="s">
        <v>46</v>
      </c>
      <c r="F252" t="s">
        <v>127</v>
      </c>
      <c r="G252" t="s">
        <v>56</v>
      </c>
      <c r="H252" s="1">
        <v>45390</v>
      </c>
      <c r="I252" t="s">
        <v>35</v>
      </c>
      <c r="J252" t="s">
        <v>255</v>
      </c>
      <c r="K252">
        <v>5</v>
      </c>
      <c r="N252">
        <v>824</v>
      </c>
      <c r="O252">
        <v>20</v>
      </c>
      <c r="P252" s="1">
        <v>45551</v>
      </c>
      <c r="Q252" s="1">
        <v>45427</v>
      </c>
      <c r="R252">
        <v>164.8</v>
      </c>
      <c r="S252">
        <v>-124</v>
      </c>
      <c r="T252">
        <v>0</v>
      </c>
      <c r="U252" t="s">
        <v>37</v>
      </c>
      <c r="V252">
        <v>0</v>
      </c>
      <c r="W252">
        <v>1</v>
      </c>
      <c r="X252">
        <v>1</v>
      </c>
      <c r="Y252">
        <v>0</v>
      </c>
      <c r="Z252">
        <v>0</v>
      </c>
      <c r="AA252">
        <v>0</v>
      </c>
      <c r="AB252">
        <v>0</v>
      </c>
      <c r="AC252" t="s">
        <v>48</v>
      </c>
      <c r="AD252">
        <v>1</v>
      </c>
    </row>
    <row r="253" spans="1:30">
      <c r="A253" t="s">
        <v>329</v>
      </c>
      <c r="B253" t="s">
        <v>40</v>
      </c>
      <c r="C253">
        <v>40.416775000000001</v>
      </c>
      <c r="D253">
        <v>-3.7037900000000001</v>
      </c>
      <c r="E253" t="s">
        <v>78</v>
      </c>
      <c r="F253" t="s">
        <v>127</v>
      </c>
      <c r="G253" t="s">
        <v>87</v>
      </c>
      <c r="H253" s="1">
        <v>45346</v>
      </c>
      <c r="I253" t="s">
        <v>70</v>
      </c>
      <c r="J253" t="s">
        <v>255</v>
      </c>
      <c r="K253">
        <v>5</v>
      </c>
      <c r="N253">
        <v>302</v>
      </c>
      <c r="O253">
        <v>40</v>
      </c>
      <c r="P253" s="1">
        <v>45421</v>
      </c>
      <c r="Q253" s="1">
        <v>45397</v>
      </c>
      <c r="R253">
        <v>120.8</v>
      </c>
      <c r="S253">
        <v>-24</v>
      </c>
      <c r="T253">
        <v>0</v>
      </c>
      <c r="U253" t="s">
        <v>37</v>
      </c>
      <c r="V253">
        <v>0</v>
      </c>
      <c r="W253">
        <v>1</v>
      </c>
      <c r="X253">
        <v>1</v>
      </c>
      <c r="Y253">
        <v>0</v>
      </c>
      <c r="Z253">
        <v>0</v>
      </c>
      <c r="AA253">
        <v>0</v>
      </c>
      <c r="AB253">
        <v>0</v>
      </c>
      <c r="AC253" t="s">
        <v>43</v>
      </c>
      <c r="AD253">
        <v>2</v>
      </c>
    </row>
    <row r="254" spans="1:30">
      <c r="A254" t="s">
        <v>330</v>
      </c>
      <c r="B254" t="s">
        <v>59</v>
      </c>
      <c r="C254">
        <v>51.260196999999998</v>
      </c>
      <c r="D254">
        <v>4.4027710000000004</v>
      </c>
      <c r="E254" t="s">
        <v>55</v>
      </c>
      <c r="F254" t="s">
        <v>127</v>
      </c>
      <c r="G254" t="s">
        <v>47</v>
      </c>
      <c r="H254" s="1">
        <v>45414</v>
      </c>
      <c r="I254" t="s">
        <v>35</v>
      </c>
      <c r="J254" t="s">
        <v>255</v>
      </c>
      <c r="K254">
        <v>5</v>
      </c>
      <c r="N254">
        <v>1076</v>
      </c>
      <c r="O254">
        <v>40</v>
      </c>
      <c r="P254" s="1">
        <v>45455</v>
      </c>
      <c r="Q254" s="1">
        <v>45443</v>
      </c>
      <c r="R254">
        <v>430.4</v>
      </c>
      <c r="S254">
        <v>-12</v>
      </c>
      <c r="T254">
        <v>0</v>
      </c>
      <c r="U254" t="s">
        <v>37</v>
      </c>
      <c r="V254">
        <v>0</v>
      </c>
      <c r="W254">
        <v>1</v>
      </c>
      <c r="X254">
        <v>1</v>
      </c>
      <c r="Y254">
        <v>0</v>
      </c>
      <c r="Z254">
        <v>0</v>
      </c>
      <c r="AA254">
        <v>0</v>
      </c>
      <c r="AB254">
        <v>0</v>
      </c>
      <c r="AC254" t="s">
        <v>43</v>
      </c>
      <c r="AD254">
        <v>2</v>
      </c>
    </row>
    <row r="255" spans="1:30">
      <c r="A255" t="s">
        <v>331</v>
      </c>
      <c r="B255" t="s">
        <v>75</v>
      </c>
      <c r="C255">
        <v>48.210033000000003</v>
      </c>
      <c r="D255">
        <v>16.363448999999999</v>
      </c>
      <c r="E255" t="s">
        <v>78</v>
      </c>
      <c r="F255" t="s">
        <v>127</v>
      </c>
      <c r="G255" t="s">
        <v>56</v>
      </c>
      <c r="H255" s="1">
        <v>45399</v>
      </c>
      <c r="I255" t="s">
        <v>35</v>
      </c>
      <c r="J255" t="s">
        <v>255</v>
      </c>
      <c r="K255">
        <v>5</v>
      </c>
      <c r="N255">
        <v>724</v>
      </c>
      <c r="O255">
        <v>60</v>
      </c>
      <c r="P255" s="1">
        <v>45717</v>
      </c>
      <c r="Q255" s="1">
        <v>45425</v>
      </c>
      <c r="R255">
        <v>434.4</v>
      </c>
      <c r="S255">
        <v>-292</v>
      </c>
      <c r="T255">
        <v>0</v>
      </c>
      <c r="U255" t="s">
        <v>37</v>
      </c>
      <c r="V255">
        <v>0</v>
      </c>
      <c r="W255">
        <v>1</v>
      </c>
      <c r="X255">
        <v>1</v>
      </c>
      <c r="Y255">
        <v>0</v>
      </c>
      <c r="Z255">
        <v>0</v>
      </c>
      <c r="AA255">
        <v>0</v>
      </c>
      <c r="AB255">
        <v>0</v>
      </c>
      <c r="AC255" t="s">
        <v>52</v>
      </c>
      <c r="AD255">
        <v>3</v>
      </c>
    </row>
    <row r="256" spans="1:30">
      <c r="A256" t="s">
        <v>332</v>
      </c>
      <c r="B256" t="s">
        <v>45</v>
      </c>
      <c r="C256">
        <v>41.902782000000002</v>
      </c>
      <c r="D256">
        <v>12.496366</v>
      </c>
      <c r="E256" t="s">
        <v>120</v>
      </c>
      <c r="F256" t="s">
        <v>127</v>
      </c>
      <c r="G256" t="s">
        <v>56</v>
      </c>
      <c r="H256" s="1">
        <v>45302</v>
      </c>
      <c r="I256" t="s">
        <v>70</v>
      </c>
      <c r="J256" t="s">
        <v>255</v>
      </c>
      <c r="K256">
        <v>5</v>
      </c>
      <c r="N256">
        <v>406</v>
      </c>
      <c r="O256">
        <v>10</v>
      </c>
      <c r="P256" s="1">
        <v>45406</v>
      </c>
      <c r="Q256" s="1">
        <v>45357</v>
      </c>
      <c r="R256">
        <v>40.6</v>
      </c>
      <c r="S256">
        <v>-49</v>
      </c>
      <c r="T256">
        <v>0</v>
      </c>
      <c r="U256" t="s">
        <v>37</v>
      </c>
      <c r="V256">
        <v>0</v>
      </c>
      <c r="W256">
        <v>1</v>
      </c>
      <c r="X256">
        <v>1</v>
      </c>
      <c r="Y256">
        <v>0</v>
      </c>
      <c r="Z256">
        <v>0</v>
      </c>
      <c r="AA256">
        <v>0</v>
      </c>
      <c r="AB256">
        <v>0</v>
      </c>
      <c r="AC256" t="s">
        <v>48</v>
      </c>
      <c r="AD256">
        <v>1</v>
      </c>
    </row>
    <row r="257" spans="1:30">
      <c r="A257" t="s">
        <v>333</v>
      </c>
      <c r="B257" t="s">
        <v>45</v>
      </c>
      <c r="C257">
        <v>41.902782000000002</v>
      </c>
      <c r="D257">
        <v>12.496366</v>
      </c>
      <c r="E257" t="s">
        <v>60</v>
      </c>
      <c r="F257" t="s">
        <v>127</v>
      </c>
      <c r="G257" t="s">
        <v>85</v>
      </c>
      <c r="H257" s="1">
        <v>45320</v>
      </c>
      <c r="I257" t="s">
        <v>70</v>
      </c>
      <c r="J257" t="s">
        <v>255</v>
      </c>
      <c r="K257">
        <v>5</v>
      </c>
      <c r="N257">
        <v>622</v>
      </c>
      <c r="O257">
        <v>10</v>
      </c>
      <c r="P257" s="1">
        <v>45622</v>
      </c>
      <c r="Q257" s="1">
        <v>45360</v>
      </c>
      <c r="R257">
        <v>62.2</v>
      </c>
      <c r="S257">
        <v>-262</v>
      </c>
      <c r="T257">
        <v>0</v>
      </c>
      <c r="U257" t="s">
        <v>37</v>
      </c>
      <c r="V257">
        <v>0</v>
      </c>
      <c r="W257">
        <v>1</v>
      </c>
      <c r="X257">
        <v>1</v>
      </c>
      <c r="Y257">
        <v>0</v>
      </c>
      <c r="Z257">
        <v>0</v>
      </c>
      <c r="AA257">
        <v>0</v>
      </c>
      <c r="AB257">
        <v>0</v>
      </c>
      <c r="AC257" t="s">
        <v>48</v>
      </c>
      <c r="AD257">
        <v>1</v>
      </c>
    </row>
    <row r="258" spans="1:30">
      <c r="A258" t="s">
        <v>334</v>
      </c>
      <c r="B258" t="s">
        <v>63</v>
      </c>
      <c r="C258">
        <v>46.204391000000001</v>
      </c>
      <c r="D258">
        <v>6.1431579999999997</v>
      </c>
      <c r="E258" t="s">
        <v>72</v>
      </c>
      <c r="F258" t="s">
        <v>127</v>
      </c>
      <c r="G258" t="s">
        <v>47</v>
      </c>
      <c r="H258" s="1">
        <v>45434</v>
      </c>
      <c r="I258" t="s">
        <v>35</v>
      </c>
      <c r="J258" t="s">
        <v>255</v>
      </c>
      <c r="K258">
        <v>5</v>
      </c>
      <c r="N258">
        <v>717</v>
      </c>
      <c r="O258">
        <v>30</v>
      </c>
      <c r="P258" s="1">
        <v>45785</v>
      </c>
      <c r="Q258" s="1">
        <v>45493</v>
      </c>
      <c r="R258">
        <v>215.1</v>
      </c>
      <c r="S258">
        <v>-292</v>
      </c>
      <c r="T258">
        <v>0</v>
      </c>
      <c r="U258" t="s">
        <v>37</v>
      </c>
      <c r="V258">
        <v>0</v>
      </c>
      <c r="W258">
        <v>1</v>
      </c>
      <c r="X258">
        <v>1</v>
      </c>
      <c r="Y258">
        <v>0</v>
      </c>
      <c r="Z258">
        <v>0</v>
      </c>
      <c r="AA258">
        <v>0</v>
      </c>
      <c r="AB258">
        <v>0</v>
      </c>
      <c r="AC258" t="s">
        <v>43</v>
      </c>
      <c r="AD258">
        <v>2</v>
      </c>
    </row>
    <row r="259" spans="1:30">
      <c r="A259" t="s">
        <v>335</v>
      </c>
      <c r="B259" t="s">
        <v>31</v>
      </c>
      <c r="C259">
        <v>52.370215999999999</v>
      </c>
      <c r="D259">
        <v>4.895168</v>
      </c>
      <c r="E259" t="s">
        <v>55</v>
      </c>
      <c r="F259" t="s">
        <v>127</v>
      </c>
      <c r="G259" t="s">
        <v>56</v>
      </c>
      <c r="H259" s="1">
        <v>45368</v>
      </c>
      <c r="I259" t="s">
        <v>57</v>
      </c>
      <c r="J259" t="s">
        <v>255</v>
      </c>
      <c r="K259">
        <v>5</v>
      </c>
      <c r="N259">
        <v>1081</v>
      </c>
      <c r="O259">
        <v>80</v>
      </c>
      <c r="P259" s="1">
        <v>45411</v>
      </c>
      <c r="Q259" s="1">
        <v>45396</v>
      </c>
      <c r="R259">
        <v>864.8</v>
      </c>
      <c r="S259">
        <v>-15</v>
      </c>
      <c r="T259">
        <v>0</v>
      </c>
      <c r="U259" t="s">
        <v>37</v>
      </c>
      <c r="V259">
        <v>0</v>
      </c>
      <c r="W259">
        <v>1</v>
      </c>
      <c r="X259">
        <v>1</v>
      </c>
      <c r="Y259">
        <v>0</v>
      </c>
      <c r="Z259">
        <v>0</v>
      </c>
      <c r="AA259">
        <v>0</v>
      </c>
      <c r="AB259">
        <v>0</v>
      </c>
      <c r="AC259" t="s">
        <v>65</v>
      </c>
      <c r="AD259">
        <v>4</v>
      </c>
    </row>
    <row r="260" spans="1:30">
      <c r="A260" t="s">
        <v>336</v>
      </c>
      <c r="B260" t="s">
        <v>80</v>
      </c>
      <c r="C260">
        <v>38.736946000000003</v>
      </c>
      <c r="D260">
        <v>-9.1426850000000002</v>
      </c>
      <c r="E260" t="s">
        <v>60</v>
      </c>
      <c r="F260" t="s">
        <v>127</v>
      </c>
      <c r="G260" t="s">
        <v>56</v>
      </c>
      <c r="H260" s="1">
        <v>45416</v>
      </c>
      <c r="I260" t="s">
        <v>35</v>
      </c>
      <c r="J260" t="s">
        <v>255</v>
      </c>
      <c r="K260">
        <v>5</v>
      </c>
      <c r="N260">
        <v>1127</v>
      </c>
      <c r="O260">
        <v>80</v>
      </c>
      <c r="P260" s="1">
        <v>45465</v>
      </c>
      <c r="Q260" s="1">
        <v>45468</v>
      </c>
      <c r="R260">
        <v>901.6</v>
      </c>
      <c r="S260">
        <v>3</v>
      </c>
      <c r="T260">
        <v>0</v>
      </c>
      <c r="U260" t="s">
        <v>61</v>
      </c>
      <c r="V260">
        <v>0</v>
      </c>
      <c r="W260">
        <v>1</v>
      </c>
      <c r="X260">
        <v>1</v>
      </c>
      <c r="Y260">
        <v>0</v>
      </c>
      <c r="Z260">
        <v>0</v>
      </c>
      <c r="AA260">
        <v>0</v>
      </c>
      <c r="AB260">
        <v>0</v>
      </c>
      <c r="AC260" t="s">
        <v>65</v>
      </c>
      <c r="AD260">
        <v>4</v>
      </c>
    </row>
    <row r="261" spans="1:30">
      <c r="A261" t="s">
        <v>337</v>
      </c>
      <c r="B261" t="s">
        <v>31</v>
      </c>
      <c r="C261">
        <v>52.370215999999999</v>
      </c>
      <c r="D261">
        <v>4.895168</v>
      </c>
      <c r="E261" t="s">
        <v>46</v>
      </c>
      <c r="F261" t="s">
        <v>127</v>
      </c>
      <c r="G261" t="s">
        <v>56</v>
      </c>
      <c r="H261" s="1">
        <v>45420</v>
      </c>
      <c r="I261" t="s">
        <v>70</v>
      </c>
      <c r="J261" t="s">
        <v>255</v>
      </c>
      <c r="K261">
        <v>5</v>
      </c>
      <c r="N261">
        <v>667</v>
      </c>
      <c r="O261">
        <v>60</v>
      </c>
      <c r="P261" s="1">
        <v>45691</v>
      </c>
      <c r="Q261" s="1">
        <v>45446</v>
      </c>
      <c r="R261">
        <v>400.2</v>
      </c>
      <c r="S261">
        <v>-245</v>
      </c>
      <c r="T261">
        <v>0</v>
      </c>
      <c r="U261" t="s">
        <v>37</v>
      </c>
      <c r="V261">
        <v>0</v>
      </c>
      <c r="W261">
        <v>1</v>
      </c>
      <c r="X261">
        <v>1</v>
      </c>
      <c r="Y261">
        <v>0</v>
      </c>
      <c r="Z261">
        <v>0</v>
      </c>
      <c r="AA261">
        <v>0</v>
      </c>
      <c r="AB261">
        <v>0</v>
      </c>
      <c r="AC261" t="s">
        <v>52</v>
      </c>
      <c r="AD261">
        <v>3</v>
      </c>
    </row>
    <row r="262" spans="1:30">
      <c r="A262" t="s">
        <v>338</v>
      </c>
      <c r="B262" t="s">
        <v>50</v>
      </c>
      <c r="C262">
        <v>52.520007999999997</v>
      </c>
      <c r="D262">
        <v>13.404954</v>
      </c>
      <c r="E262" t="s">
        <v>55</v>
      </c>
      <c r="F262" t="s">
        <v>127</v>
      </c>
      <c r="G262" t="s">
        <v>76</v>
      </c>
      <c r="H262" s="1">
        <v>45432</v>
      </c>
      <c r="I262" t="s">
        <v>70</v>
      </c>
      <c r="J262" t="s">
        <v>255</v>
      </c>
      <c r="K262">
        <v>5</v>
      </c>
      <c r="N262">
        <v>541</v>
      </c>
      <c r="O262">
        <v>30</v>
      </c>
      <c r="P262" s="1">
        <v>45671</v>
      </c>
      <c r="Q262" s="1">
        <v>45453</v>
      </c>
      <c r="R262">
        <v>162.30000000000001</v>
      </c>
      <c r="S262">
        <v>-218</v>
      </c>
      <c r="T262">
        <v>0</v>
      </c>
      <c r="U262" t="s">
        <v>37</v>
      </c>
      <c r="V262">
        <v>0</v>
      </c>
      <c r="W262">
        <v>1</v>
      </c>
      <c r="X262">
        <v>1</v>
      </c>
      <c r="Y262">
        <v>0</v>
      </c>
      <c r="Z262">
        <v>0</v>
      </c>
      <c r="AA262">
        <v>0</v>
      </c>
      <c r="AB262">
        <v>0</v>
      </c>
      <c r="AC262" t="s">
        <v>43</v>
      </c>
      <c r="AD262">
        <v>2</v>
      </c>
    </row>
    <row r="263" spans="1:30">
      <c r="A263" t="s">
        <v>339</v>
      </c>
      <c r="B263" t="s">
        <v>45</v>
      </c>
      <c r="C263">
        <v>41.902782000000002</v>
      </c>
      <c r="D263">
        <v>12.496366</v>
      </c>
      <c r="E263" t="s">
        <v>60</v>
      </c>
      <c r="F263" t="s">
        <v>127</v>
      </c>
      <c r="G263" t="s">
        <v>34</v>
      </c>
      <c r="H263" s="1">
        <v>45310</v>
      </c>
      <c r="I263" t="s">
        <v>35</v>
      </c>
      <c r="J263" t="s">
        <v>255</v>
      </c>
      <c r="K263">
        <v>5</v>
      </c>
      <c r="N263">
        <v>988</v>
      </c>
      <c r="O263">
        <v>60</v>
      </c>
      <c r="P263" s="1">
        <v>45458</v>
      </c>
      <c r="Q263" s="1">
        <v>45386</v>
      </c>
      <c r="R263">
        <v>592.79999999999995</v>
      </c>
      <c r="S263">
        <v>-72</v>
      </c>
      <c r="T263">
        <v>0</v>
      </c>
      <c r="U263" t="s">
        <v>37</v>
      </c>
      <c r="V263">
        <v>0</v>
      </c>
      <c r="W263">
        <v>1</v>
      </c>
      <c r="X263">
        <v>1</v>
      </c>
      <c r="Y263">
        <v>0</v>
      </c>
      <c r="Z263">
        <v>0</v>
      </c>
      <c r="AA263">
        <v>0</v>
      </c>
      <c r="AB263">
        <v>0</v>
      </c>
      <c r="AC263" t="s">
        <v>52</v>
      </c>
      <c r="AD263">
        <v>3</v>
      </c>
    </row>
    <row r="264" spans="1:30">
      <c r="A264" t="s">
        <v>340</v>
      </c>
      <c r="B264" t="s">
        <v>67</v>
      </c>
      <c r="C264">
        <v>48.864716000000001</v>
      </c>
      <c r="D264">
        <v>2.3490139999999999</v>
      </c>
      <c r="E264" t="s">
        <v>124</v>
      </c>
      <c r="F264" t="s">
        <v>127</v>
      </c>
      <c r="G264" t="s">
        <v>56</v>
      </c>
      <c r="H264" s="1">
        <v>45316</v>
      </c>
      <c r="I264" t="s">
        <v>70</v>
      </c>
      <c r="J264" t="s">
        <v>255</v>
      </c>
      <c r="K264">
        <v>5</v>
      </c>
      <c r="N264">
        <v>659</v>
      </c>
      <c r="O264">
        <v>40</v>
      </c>
      <c r="P264" s="1">
        <v>45607</v>
      </c>
      <c r="Q264" s="1">
        <v>45359</v>
      </c>
      <c r="R264">
        <v>263.60000000000002</v>
      </c>
      <c r="S264">
        <v>-248</v>
      </c>
      <c r="T264">
        <v>0</v>
      </c>
      <c r="U264" t="s">
        <v>37</v>
      </c>
      <c r="V264">
        <v>0</v>
      </c>
      <c r="W264">
        <v>1</v>
      </c>
      <c r="X264">
        <v>1</v>
      </c>
      <c r="Y264">
        <v>0</v>
      </c>
      <c r="Z264">
        <v>0</v>
      </c>
      <c r="AA264">
        <v>0</v>
      </c>
      <c r="AB264">
        <v>0</v>
      </c>
      <c r="AC264" t="s">
        <v>43</v>
      </c>
      <c r="AD264">
        <v>2</v>
      </c>
    </row>
    <row r="265" spans="1:30">
      <c r="A265" t="s">
        <v>341</v>
      </c>
      <c r="B265" t="s">
        <v>45</v>
      </c>
      <c r="C265">
        <v>41.902782000000002</v>
      </c>
      <c r="D265">
        <v>12.496366</v>
      </c>
      <c r="E265" t="s">
        <v>32</v>
      </c>
      <c r="F265" t="s">
        <v>127</v>
      </c>
      <c r="G265" t="s">
        <v>42</v>
      </c>
      <c r="H265" s="1">
        <v>45341</v>
      </c>
      <c r="I265" t="s">
        <v>57</v>
      </c>
      <c r="J265" t="s">
        <v>255</v>
      </c>
      <c r="K265">
        <v>5</v>
      </c>
      <c r="N265">
        <v>214</v>
      </c>
      <c r="O265">
        <v>30</v>
      </c>
      <c r="P265" s="1">
        <v>45570</v>
      </c>
      <c r="Q265" s="1">
        <v>45363</v>
      </c>
      <c r="R265">
        <v>64.2</v>
      </c>
      <c r="S265">
        <v>-207</v>
      </c>
      <c r="T265">
        <v>0</v>
      </c>
      <c r="U265" t="s">
        <v>37</v>
      </c>
      <c r="V265">
        <v>0</v>
      </c>
      <c r="W265">
        <v>1</v>
      </c>
      <c r="X265">
        <v>1</v>
      </c>
      <c r="Y265">
        <v>0</v>
      </c>
      <c r="Z265">
        <v>0</v>
      </c>
      <c r="AA265">
        <v>0</v>
      </c>
      <c r="AB265">
        <v>0</v>
      </c>
      <c r="AC265" t="s">
        <v>43</v>
      </c>
      <c r="AD265">
        <v>2</v>
      </c>
    </row>
    <row r="266" spans="1:30">
      <c r="A266" t="s">
        <v>342</v>
      </c>
      <c r="B266" t="s">
        <v>59</v>
      </c>
      <c r="C266">
        <v>51.260196999999998</v>
      </c>
      <c r="D266">
        <v>4.4027710000000004</v>
      </c>
      <c r="E266" t="s">
        <v>72</v>
      </c>
      <c r="F266" t="s">
        <v>127</v>
      </c>
      <c r="G266" t="s">
        <v>56</v>
      </c>
      <c r="H266" s="1">
        <v>45318</v>
      </c>
      <c r="I266" t="s">
        <v>35</v>
      </c>
      <c r="J266" t="s">
        <v>255</v>
      </c>
      <c r="K266">
        <v>5</v>
      </c>
      <c r="N266">
        <v>248</v>
      </c>
      <c r="O266">
        <v>30</v>
      </c>
      <c r="P266" s="1">
        <v>45670</v>
      </c>
      <c r="Q266" s="1">
        <v>45384</v>
      </c>
      <c r="R266">
        <v>74.400000000000006</v>
      </c>
      <c r="S266">
        <v>-286</v>
      </c>
      <c r="T266">
        <v>0</v>
      </c>
      <c r="U266" t="s">
        <v>37</v>
      </c>
      <c r="V266">
        <v>0</v>
      </c>
      <c r="W266">
        <v>1</v>
      </c>
      <c r="X266">
        <v>1</v>
      </c>
      <c r="Y266">
        <v>0</v>
      </c>
      <c r="Z266">
        <v>0</v>
      </c>
      <c r="AA266">
        <v>0</v>
      </c>
      <c r="AB266">
        <v>0</v>
      </c>
      <c r="AC266" t="s">
        <v>43</v>
      </c>
      <c r="AD266">
        <v>2</v>
      </c>
    </row>
    <row r="267" spans="1:30">
      <c r="A267" t="s">
        <v>343</v>
      </c>
      <c r="B267" t="s">
        <v>75</v>
      </c>
      <c r="C267">
        <v>48.210033000000003</v>
      </c>
      <c r="D267">
        <v>16.363448999999999</v>
      </c>
      <c r="E267" t="s">
        <v>84</v>
      </c>
      <c r="F267" t="s">
        <v>127</v>
      </c>
      <c r="G267" t="s">
        <v>56</v>
      </c>
      <c r="H267" s="1">
        <v>45364</v>
      </c>
      <c r="I267" t="s">
        <v>70</v>
      </c>
      <c r="J267" t="s">
        <v>255</v>
      </c>
      <c r="K267">
        <v>5</v>
      </c>
      <c r="N267">
        <v>609</v>
      </c>
      <c r="O267">
        <v>30</v>
      </c>
      <c r="P267" s="1">
        <v>45436</v>
      </c>
      <c r="Q267" s="1">
        <v>45467</v>
      </c>
      <c r="R267">
        <v>182.7</v>
      </c>
      <c r="S267">
        <v>31</v>
      </c>
      <c r="T267">
        <v>0</v>
      </c>
      <c r="U267" t="s">
        <v>61</v>
      </c>
      <c r="V267">
        <v>0</v>
      </c>
      <c r="W267">
        <v>1</v>
      </c>
      <c r="X267">
        <v>1</v>
      </c>
      <c r="Y267">
        <v>0</v>
      </c>
      <c r="Z267">
        <v>0</v>
      </c>
      <c r="AA267">
        <v>0</v>
      </c>
      <c r="AB267">
        <v>0</v>
      </c>
      <c r="AC267" t="s">
        <v>43</v>
      </c>
      <c r="AD267">
        <v>2</v>
      </c>
    </row>
    <row r="268" spans="1:30">
      <c r="A268" t="s">
        <v>344</v>
      </c>
      <c r="B268" t="s">
        <v>45</v>
      </c>
      <c r="C268">
        <v>41.902782000000002</v>
      </c>
      <c r="D268">
        <v>12.496366</v>
      </c>
      <c r="E268" t="s">
        <v>55</v>
      </c>
      <c r="F268" t="s">
        <v>127</v>
      </c>
      <c r="G268" t="s">
        <v>34</v>
      </c>
      <c r="H268" s="1">
        <v>45404</v>
      </c>
      <c r="I268" t="s">
        <v>70</v>
      </c>
      <c r="J268" t="s">
        <v>255</v>
      </c>
      <c r="K268">
        <v>5</v>
      </c>
      <c r="N268">
        <v>651</v>
      </c>
      <c r="O268">
        <v>20</v>
      </c>
      <c r="P268" s="1">
        <v>45512</v>
      </c>
      <c r="Q268" s="1">
        <v>45449</v>
      </c>
      <c r="R268">
        <v>130.19999999999999</v>
      </c>
      <c r="S268">
        <v>-63</v>
      </c>
      <c r="T268">
        <v>0</v>
      </c>
      <c r="U268" t="s">
        <v>37</v>
      </c>
      <c r="V268">
        <v>0</v>
      </c>
      <c r="W268">
        <v>1</v>
      </c>
      <c r="X268">
        <v>1</v>
      </c>
      <c r="Y268">
        <v>0</v>
      </c>
      <c r="Z268">
        <v>0</v>
      </c>
      <c r="AA268">
        <v>0</v>
      </c>
      <c r="AB268">
        <v>0</v>
      </c>
      <c r="AC268" t="s">
        <v>48</v>
      </c>
      <c r="AD268">
        <v>1</v>
      </c>
    </row>
    <row r="269" spans="1:30">
      <c r="A269" t="s">
        <v>345</v>
      </c>
      <c r="B269" t="s">
        <v>45</v>
      </c>
      <c r="C269">
        <v>41.902782000000002</v>
      </c>
      <c r="D269">
        <v>12.496366</v>
      </c>
      <c r="E269" t="s">
        <v>55</v>
      </c>
      <c r="F269" t="s">
        <v>127</v>
      </c>
      <c r="G269" t="s">
        <v>56</v>
      </c>
      <c r="H269" s="1">
        <v>45380</v>
      </c>
      <c r="I269" t="s">
        <v>35</v>
      </c>
      <c r="J269" t="s">
        <v>255</v>
      </c>
      <c r="K269">
        <v>5</v>
      </c>
      <c r="N269">
        <v>341</v>
      </c>
      <c r="O269">
        <v>60</v>
      </c>
      <c r="P269" s="1">
        <v>45494</v>
      </c>
      <c r="Q269" s="1">
        <v>45466</v>
      </c>
      <c r="R269">
        <v>204.6</v>
      </c>
      <c r="S269">
        <v>-28</v>
      </c>
      <c r="T269">
        <v>0</v>
      </c>
      <c r="U269" t="s">
        <v>37</v>
      </c>
      <c r="V269">
        <v>0</v>
      </c>
      <c r="W269">
        <v>1</v>
      </c>
      <c r="X269">
        <v>1</v>
      </c>
      <c r="Y269">
        <v>0</v>
      </c>
      <c r="Z269">
        <v>0</v>
      </c>
      <c r="AA269">
        <v>0</v>
      </c>
      <c r="AB269">
        <v>0</v>
      </c>
      <c r="AC269" t="s">
        <v>52</v>
      </c>
      <c r="AD269">
        <v>3</v>
      </c>
    </row>
    <row r="270" spans="1:30">
      <c r="A270" t="s">
        <v>346</v>
      </c>
      <c r="B270" t="s">
        <v>59</v>
      </c>
      <c r="C270">
        <v>51.260196999999998</v>
      </c>
      <c r="D270">
        <v>4.4027710000000004</v>
      </c>
      <c r="E270" t="s">
        <v>78</v>
      </c>
      <c r="F270" t="s">
        <v>127</v>
      </c>
      <c r="G270" t="s">
        <v>56</v>
      </c>
      <c r="H270" s="1">
        <v>45430</v>
      </c>
      <c r="I270" t="s">
        <v>35</v>
      </c>
      <c r="J270" t="s">
        <v>255</v>
      </c>
      <c r="K270">
        <v>5</v>
      </c>
      <c r="N270">
        <v>1140</v>
      </c>
      <c r="O270">
        <v>20</v>
      </c>
      <c r="P270" s="1">
        <v>45782</v>
      </c>
      <c r="Q270" s="1">
        <v>45519</v>
      </c>
      <c r="R270">
        <v>228</v>
      </c>
      <c r="S270">
        <v>-263</v>
      </c>
      <c r="T270">
        <v>0</v>
      </c>
      <c r="U270" t="s">
        <v>37</v>
      </c>
      <c r="V270">
        <v>0</v>
      </c>
      <c r="W270">
        <v>1</v>
      </c>
      <c r="X270">
        <v>1</v>
      </c>
      <c r="Y270">
        <v>0</v>
      </c>
      <c r="Z270">
        <v>0</v>
      </c>
      <c r="AA270">
        <v>0</v>
      </c>
      <c r="AB270">
        <v>0</v>
      </c>
      <c r="AC270" t="s">
        <v>48</v>
      </c>
      <c r="AD270">
        <v>1</v>
      </c>
    </row>
    <row r="271" spans="1:30">
      <c r="A271" t="s">
        <v>347</v>
      </c>
      <c r="B271" t="s">
        <v>80</v>
      </c>
      <c r="C271">
        <v>38.736946000000003</v>
      </c>
      <c r="D271">
        <v>-9.1426850000000002</v>
      </c>
      <c r="E271" t="s">
        <v>120</v>
      </c>
      <c r="F271" t="s">
        <v>127</v>
      </c>
      <c r="G271" t="s">
        <v>87</v>
      </c>
      <c r="H271" s="1">
        <v>45324</v>
      </c>
      <c r="I271" t="s">
        <v>35</v>
      </c>
      <c r="J271" t="s">
        <v>255</v>
      </c>
      <c r="K271">
        <v>5</v>
      </c>
      <c r="N271">
        <v>801</v>
      </c>
      <c r="O271">
        <v>40</v>
      </c>
      <c r="P271" s="1">
        <v>45419</v>
      </c>
      <c r="Q271" s="1">
        <v>45396</v>
      </c>
      <c r="R271">
        <v>320.39999999999998</v>
      </c>
      <c r="S271">
        <v>-23</v>
      </c>
      <c r="T271">
        <v>0</v>
      </c>
      <c r="U271" t="s">
        <v>37</v>
      </c>
      <c r="V271">
        <v>0</v>
      </c>
      <c r="W271">
        <v>1</v>
      </c>
      <c r="X271">
        <v>1</v>
      </c>
      <c r="Y271">
        <v>0</v>
      </c>
      <c r="Z271">
        <v>0</v>
      </c>
      <c r="AA271">
        <v>0</v>
      </c>
      <c r="AB271">
        <v>0</v>
      </c>
      <c r="AC271" t="s">
        <v>43</v>
      </c>
      <c r="AD271">
        <v>2</v>
      </c>
    </row>
    <row r="272" spans="1:30">
      <c r="A272" t="s">
        <v>348</v>
      </c>
      <c r="B272" t="s">
        <v>31</v>
      </c>
      <c r="C272">
        <v>52.370215999999999</v>
      </c>
      <c r="D272">
        <v>4.895168</v>
      </c>
      <c r="E272" t="s">
        <v>60</v>
      </c>
      <c r="F272" t="s">
        <v>127</v>
      </c>
      <c r="G272" t="s">
        <v>76</v>
      </c>
      <c r="H272" s="1">
        <v>45429</v>
      </c>
      <c r="I272" t="s">
        <v>70</v>
      </c>
      <c r="J272" t="s">
        <v>255</v>
      </c>
      <c r="K272">
        <v>5</v>
      </c>
      <c r="N272">
        <v>200</v>
      </c>
      <c r="O272">
        <v>20</v>
      </c>
      <c r="P272" s="1">
        <v>45485</v>
      </c>
      <c r="Q272" s="1">
        <v>45516</v>
      </c>
      <c r="R272">
        <v>40</v>
      </c>
      <c r="S272">
        <v>31</v>
      </c>
      <c r="T272">
        <v>0</v>
      </c>
      <c r="U272" t="s">
        <v>61</v>
      </c>
      <c r="V272">
        <v>0</v>
      </c>
      <c r="W272">
        <v>1</v>
      </c>
      <c r="X272">
        <v>1</v>
      </c>
      <c r="Y272">
        <v>0</v>
      </c>
      <c r="Z272">
        <v>0</v>
      </c>
      <c r="AA272">
        <v>0</v>
      </c>
      <c r="AB272">
        <v>0</v>
      </c>
      <c r="AC272" t="s">
        <v>48</v>
      </c>
      <c r="AD272">
        <v>1</v>
      </c>
    </row>
    <row r="273" spans="1:30">
      <c r="A273" t="s">
        <v>349</v>
      </c>
      <c r="B273" t="s">
        <v>45</v>
      </c>
      <c r="C273">
        <v>41.902782000000002</v>
      </c>
      <c r="D273">
        <v>12.496366</v>
      </c>
      <c r="E273" t="s">
        <v>51</v>
      </c>
      <c r="F273" t="s">
        <v>127</v>
      </c>
      <c r="G273" t="s">
        <v>85</v>
      </c>
      <c r="H273" s="1">
        <v>45343</v>
      </c>
      <c r="I273" t="s">
        <v>70</v>
      </c>
      <c r="J273" t="s">
        <v>255</v>
      </c>
      <c r="K273">
        <v>5</v>
      </c>
      <c r="N273">
        <v>1048</v>
      </c>
      <c r="O273">
        <v>80</v>
      </c>
      <c r="P273" s="1">
        <v>45577</v>
      </c>
      <c r="Q273" s="1">
        <v>45437</v>
      </c>
      <c r="R273">
        <v>838.4</v>
      </c>
      <c r="S273">
        <v>-140</v>
      </c>
      <c r="T273">
        <v>0</v>
      </c>
      <c r="U273" t="s">
        <v>37</v>
      </c>
      <c r="V273">
        <v>0</v>
      </c>
      <c r="W273">
        <v>1</v>
      </c>
      <c r="X273">
        <v>1</v>
      </c>
      <c r="Y273">
        <v>0</v>
      </c>
      <c r="Z273">
        <v>0</v>
      </c>
      <c r="AA273">
        <v>0</v>
      </c>
      <c r="AB273">
        <v>0</v>
      </c>
      <c r="AC273" t="s">
        <v>65</v>
      </c>
      <c r="AD273">
        <v>4</v>
      </c>
    </row>
    <row r="274" spans="1:30">
      <c r="A274" t="s">
        <v>350</v>
      </c>
      <c r="B274" t="s">
        <v>80</v>
      </c>
      <c r="C274">
        <v>38.736946000000003</v>
      </c>
      <c r="D274">
        <v>-9.1426850000000002</v>
      </c>
      <c r="E274" t="s">
        <v>84</v>
      </c>
      <c r="F274" t="s">
        <v>127</v>
      </c>
      <c r="G274" t="s">
        <v>56</v>
      </c>
      <c r="H274" s="1">
        <v>45327</v>
      </c>
      <c r="I274" t="s">
        <v>70</v>
      </c>
      <c r="J274" t="s">
        <v>255</v>
      </c>
      <c r="K274">
        <v>5</v>
      </c>
      <c r="N274">
        <v>1130</v>
      </c>
      <c r="O274">
        <v>40</v>
      </c>
      <c r="P274" s="1">
        <v>45376</v>
      </c>
      <c r="Q274" s="1">
        <v>45344</v>
      </c>
      <c r="R274">
        <v>452</v>
      </c>
      <c r="S274">
        <v>-32</v>
      </c>
      <c r="T274">
        <v>0</v>
      </c>
      <c r="U274" t="s">
        <v>37</v>
      </c>
      <c r="V274">
        <v>0</v>
      </c>
      <c r="W274">
        <v>1</v>
      </c>
      <c r="X274">
        <v>1</v>
      </c>
      <c r="Y274">
        <v>0</v>
      </c>
      <c r="Z274">
        <v>0</v>
      </c>
      <c r="AA274">
        <v>0</v>
      </c>
      <c r="AB274">
        <v>0</v>
      </c>
      <c r="AC274" t="s">
        <v>43</v>
      </c>
      <c r="AD274">
        <v>2</v>
      </c>
    </row>
    <row r="275" spans="1:30">
      <c r="A275" t="s">
        <v>351</v>
      </c>
      <c r="B275" t="s">
        <v>45</v>
      </c>
      <c r="C275">
        <v>41.902782000000002</v>
      </c>
      <c r="D275">
        <v>12.496366</v>
      </c>
      <c r="E275" t="s">
        <v>55</v>
      </c>
      <c r="F275" t="s">
        <v>127</v>
      </c>
      <c r="G275" t="s">
        <v>76</v>
      </c>
      <c r="H275" s="1">
        <v>45384</v>
      </c>
      <c r="I275" t="s">
        <v>35</v>
      </c>
      <c r="J275" t="s">
        <v>255</v>
      </c>
      <c r="K275">
        <v>5</v>
      </c>
      <c r="N275">
        <v>237</v>
      </c>
      <c r="O275">
        <v>50</v>
      </c>
      <c r="P275" s="1">
        <v>45599</v>
      </c>
      <c r="Q275" s="1">
        <v>45433</v>
      </c>
      <c r="R275">
        <v>118.5</v>
      </c>
      <c r="S275">
        <v>-166</v>
      </c>
      <c r="T275">
        <v>0</v>
      </c>
      <c r="U275" t="s">
        <v>37</v>
      </c>
      <c r="V275">
        <v>0</v>
      </c>
      <c r="W275">
        <v>1</v>
      </c>
      <c r="X275">
        <v>1</v>
      </c>
      <c r="Y275">
        <v>0</v>
      </c>
      <c r="Z275">
        <v>0</v>
      </c>
      <c r="AA275">
        <v>0</v>
      </c>
      <c r="AB275">
        <v>0</v>
      </c>
      <c r="AC275" t="s">
        <v>52</v>
      </c>
      <c r="AD275">
        <v>3</v>
      </c>
    </row>
    <row r="276" spans="1:30">
      <c r="A276" t="s">
        <v>352</v>
      </c>
      <c r="B276" t="s">
        <v>80</v>
      </c>
      <c r="C276">
        <v>38.736946000000003</v>
      </c>
      <c r="D276">
        <v>-9.1426850000000002</v>
      </c>
      <c r="E276" t="s">
        <v>60</v>
      </c>
      <c r="F276" t="s">
        <v>169</v>
      </c>
      <c r="G276" t="s">
        <v>76</v>
      </c>
      <c r="H276" s="1">
        <v>45347</v>
      </c>
      <c r="I276" t="s">
        <v>35</v>
      </c>
      <c r="J276" t="s">
        <v>255</v>
      </c>
      <c r="K276">
        <v>5</v>
      </c>
      <c r="N276">
        <v>947</v>
      </c>
      <c r="O276">
        <v>30</v>
      </c>
      <c r="P276" s="1">
        <v>45521</v>
      </c>
      <c r="Q276" s="1">
        <v>45352</v>
      </c>
      <c r="R276">
        <v>284.10000000000002</v>
      </c>
      <c r="S276">
        <v>-169</v>
      </c>
      <c r="T276">
        <v>0</v>
      </c>
      <c r="U276" t="s">
        <v>37</v>
      </c>
      <c r="V276">
        <v>0</v>
      </c>
      <c r="W276">
        <v>1</v>
      </c>
      <c r="X276">
        <v>1</v>
      </c>
      <c r="Y276">
        <v>0</v>
      </c>
      <c r="Z276">
        <v>0</v>
      </c>
      <c r="AA276">
        <v>0</v>
      </c>
      <c r="AB276">
        <v>0</v>
      </c>
      <c r="AC276" t="s">
        <v>43</v>
      </c>
      <c r="AD276">
        <v>2</v>
      </c>
    </row>
    <row r="277" spans="1:30">
      <c r="A277" t="s">
        <v>353</v>
      </c>
      <c r="B277" t="s">
        <v>45</v>
      </c>
      <c r="C277">
        <v>41.902782000000002</v>
      </c>
      <c r="D277">
        <v>12.496366</v>
      </c>
      <c r="E277" t="s">
        <v>55</v>
      </c>
      <c r="F277" t="s">
        <v>169</v>
      </c>
      <c r="G277" t="s">
        <v>42</v>
      </c>
      <c r="H277" s="1">
        <v>45338</v>
      </c>
      <c r="I277" t="s">
        <v>35</v>
      </c>
      <c r="J277" t="s">
        <v>255</v>
      </c>
      <c r="K277">
        <v>5</v>
      </c>
      <c r="N277">
        <v>562</v>
      </c>
      <c r="O277">
        <v>40</v>
      </c>
      <c r="P277" s="1">
        <v>45624</v>
      </c>
      <c r="Q277" s="1">
        <v>45382</v>
      </c>
      <c r="R277">
        <v>224.8</v>
      </c>
      <c r="S277">
        <v>-242</v>
      </c>
      <c r="T277">
        <v>0</v>
      </c>
      <c r="U277" t="s">
        <v>37</v>
      </c>
      <c r="V277">
        <v>0</v>
      </c>
      <c r="W277">
        <v>1</v>
      </c>
      <c r="X277">
        <v>1</v>
      </c>
      <c r="Y277">
        <v>0</v>
      </c>
      <c r="Z277">
        <v>0</v>
      </c>
      <c r="AA277">
        <v>0</v>
      </c>
      <c r="AB277">
        <v>0</v>
      </c>
      <c r="AC277" t="s">
        <v>43</v>
      </c>
      <c r="AD277">
        <v>2</v>
      </c>
    </row>
    <row r="278" spans="1:30">
      <c r="A278" t="s">
        <v>354</v>
      </c>
      <c r="B278" t="s">
        <v>50</v>
      </c>
      <c r="C278">
        <v>52.520007999999997</v>
      </c>
      <c r="D278">
        <v>13.404954</v>
      </c>
      <c r="E278" t="s">
        <v>32</v>
      </c>
      <c r="F278" t="s">
        <v>169</v>
      </c>
      <c r="G278" t="s">
        <v>76</v>
      </c>
      <c r="H278" s="1">
        <v>45311</v>
      </c>
      <c r="I278" t="s">
        <v>70</v>
      </c>
      <c r="J278" t="s">
        <v>255</v>
      </c>
      <c r="K278">
        <v>5</v>
      </c>
      <c r="N278">
        <v>3729</v>
      </c>
      <c r="O278">
        <v>40</v>
      </c>
      <c r="P278" s="1">
        <v>45386</v>
      </c>
      <c r="Q278" s="1">
        <v>45401</v>
      </c>
      <c r="R278">
        <v>1491.6</v>
      </c>
      <c r="S278">
        <v>15</v>
      </c>
      <c r="T278">
        <v>0</v>
      </c>
      <c r="U278" t="s">
        <v>61</v>
      </c>
      <c r="V278">
        <v>0</v>
      </c>
      <c r="W278">
        <v>1</v>
      </c>
      <c r="X278">
        <v>1</v>
      </c>
      <c r="Y278">
        <v>0</v>
      </c>
      <c r="Z278">
        <v>0</v>
      </c>
      <c r="AA278">
        <v>0</v>
      </c>
      <c r="AB278">
        <v>0</v>
      </c>
      <c r="AC278" t="s">
        <v>43</v>
      </c>
      <c r="AD278">
        <v>2</v>
      </c>
    </row>
    <row r="279" spans="1:30">
      <c r="A279" t="s">
        <v>355</v>
      </c>
      <c r="B279" t="s">
        <v>75</v>
      </c>
      <c r="C279">
        <v>48.210033000000003</v>
      </c>
      <c r="D279">
        <v>16.363448999999999</v>
      </c>
      <c r="E279" t="s">
        <v>60</v>
      </c>
      <c r="F279" t="s">
        <v>169</v>
      </c>
      <c r="G279" t="s">
        <v>64</v>
      </c>
      <c r="H279" s="1">
        <v>45357</v>
      </c>
      <c r="I279" t="s">
        <v>70</v>
      </c>
      <c r="J279" t="s">
        <v>255</v>
      </c>
      <c r="K279">
        <v>5</v>
      </c>
      <c r="N279">
        <v>762</v>
      </c>
      <c r="O279">
        <v>20</v>
      </c>
      <c r="P279" s="1">
        <v>45537</v>
      </c>
      <c r="Q279" s="1">
        <v>45444</v>
      </c>
      <c r="R279">
        <v>152.4</v>
      </c>
      <c r="S279">
        <v>-93</v>
      </c>
      <c r="T279">
        <v>0</v>
      </c>
      <c r="U279" t="s">
        <v>37</v>
      </c>
      <c r="V279">
        <v>0</v>
      </c>
      <c r="W279">
        <v>1</v>
      </c>
      <c r="X279">
        <v>1</v>
      </c>
      <c r="Y279">
        <v>0</v>
      </c>
      <c r="Z279">
        <v>0</v>
      </c>
      <c r="AA279">
        <v>0</v>
      </c>
      <c r="AB279">
        <v>0</v>
      </c>
      <c r="AC279" t="s">
        <v>48</v>
      </c>
      <c r="AD279">
        <v>1</v>
      </c>
    </row>
    <row r="280" spans="1:30">
      <c r="A280" t="s">
        <v>356</v>
      </c>
      <c r="B280" t="s">
        <v>80</v>
      </c>
      <c r="C280">
        <v>38.736946000000003</v>
      </c>
      <c r="D280">
        <v>-9.1426850000000002</v>
      </c>
      <c r="E280" t="s">
        <v>55</v>
      </c>
      <c r="F280" t="s">
        <v>169</v>
      </c>
      <c r="G280" t="s">
        <v>64</v>
      </c>
      <c r="H280" s="1">
        <v>45301</v>
      </c>
      <c r="I280" t="s">
        <v>57</v>
      </c>
      <c r="J280" t="s">
        <v>255</v>
      </c>
      <c r="K280">
        <v>5</v>
      </c>
      <c r="N280">
        <v>350</v>
      </c>
      <c r="O280">
        <v>30</v>
      </c>
      <c r="P280" s="1">
        <v>45523</v>
      </c>
      <c r="Q280" s="1">
        <v>45415</v>
      </c>
      <c r="R280">
        <v>105</v>
      </c>
      <c r="S280">
        <v>-108</v>
      </c>
      <c r="T280">
        <v>0</v>
      </c>
      <c r="U280" t="s">
        <v>37</v>
      </c>
      <c r="V280">
        <v>0</v>
      </c>
      <c r="W280">
        <v>1</v>
      </c>
      <c r="X280">
        <v>1</v>
      </c>
      <c r="Y280">
        <v>0</v>
      </c>
      <c r="Z280">
        <v>0</v>
      </c>
      <c r="AA280">
        <v>0</v>
      </c>
      <c r="AB280">
        <v>0</v>
      </c>
      <c r="AC280" t="s">
        <v>43</v>
      </c>
      <c r="AD280">
        <v>2</v>
      </c>
    </row>
    <row r="281" spans="1:30">
      <c r="A281" t="s">
        <v>357</v>
      </c>
      <c r="B281" t="s">
        <v>63</v>
      </c>
      <c r="C281">
        <v>46.204391000000001</v>
      </c>
      <c r="D281">
        <v>6.1431579999999997</v>
      </c>
      <c r="E281" t="s">
        <v>68</v>
      </c>
      <c r="F281" t="s">
        <v>169</v>
      </c>
      <c r="G281" t="s">
        <v>87</v>
      </c>
      <c r="H281" s="1">
        <v>45350</v>
      </c>
      <c r="I281" t="s">
        <v>35</v>
      </c>
      <c r="J281" t="s">
        <v>255</v>
      </c>
      <c r="K281">
        <v>5</v>
      </c>
      <c r="N281">
        <v>3350</v>
      </c>
      <c r="O281">
        <v>10</v>
      </c>
      <c r="P281" s="1">
        <v>45498</v>
      </c>
      <c r="Q281" s="1">
        <v>45439</v>
      </c>
      <c r="R281">
        <v>335</v>
      </c>
      <c r="S281">
        <v>-59</v>
      </c>
      <c r="T281">
        <v>0</v>
      </c>
      <c r="U281" t="s">
        <v>37</v>
      </c>
      <c r="V281">
        <v>0</v>
      </c>
      <c r="W281">
        <v>1</v>
      </c>
      <c r="X281">
        <v>1</v>
      </c>
      <c r="Y281">
        <v>0</v>
      </c>
      <c r="Z281">
        <v>0</v>
      </c>
      <c r="AA281">
        <v>0</v>
      </c>
      <c r="AB281">
        <v>0</v>
      </c>
      <c r="AC281" t="s">
        <v>48</v>
      </c>
      <c r="AD281">
        <v>1</v>
      </c>
    </row>
    <row r="282" spans="1:30">
      <c r="A282" t="s">
        <v>358</v>
      </c>
      <c r="B282" t="s">
        <v>45</v>
      </c>
      <c r="C282">
        <v>41.902782000000002</v>
      </c>
      <c r="D282">
        <v>12.496366</v>
      </c>
      <c r="E282" t="s">
        <v>41</v>
      </c>
      <c r="F282" t="s">
        <v>169</v>
      </c>
      <c r="G282" t="s">
        <v>64</v>
      </c>
      <c r="H282" s="1">
        <v>45340</v>
      </c>
      <c r="I282" t="s">
        <v>35</v>
      </c>
      <c r="J282" t="s">
        <v>255</v>
      </c>
      <c r="K282">
        <v>5</v>
      </c>
      <c r="N282">
        <v>3290</v>
      </c>
      <c r="O282">
        <v>30</v>
      </c>
      <c r="P282" s="1">
        <v>45673</v>
      </c>
      <c r="Q282" s="1">
        <v>45362</v>
      </c>
      <c r="R282">
        <v>987</v>
      </c>
      <c r="S282">
        <v>-311</v>
      </c>
      <c r="T282">
        <v>0</v>
      </c>
      <c r="U282" t="s">
        <v>37</v>
      </c>
      <c r="V282">
        <v>0</v>
      </c>
      <c r="W282">
        <v>1</v>
      </c>
      <c r="X282">
        <v>1</v>
      </c>
      <c r="Y282">
        <v>0</v>
      </c>
      <c r="Z282">
        <v>0</v>
      </c>
      <c r="AA282">
        <v>0</v>
      </c>
      <c r="AB282">
        <v>0</v>
      </c>
      <c r="AC282" t="s">
        <v>43</v>
      </c>
      <c r="AD282">
        <v>2</v>
      </c>
    </row>
    <row r="283" spans="1:30">
      <c r="A283" t="s">
        <v>359</v>
      </c>
      <c r="B283" t="s">
        <v>45</v>
      </c>
      <c r="C283">
        <v>41.902782000000002</v>
      </c>
      <c r="D283">
        <v>12.496366</v>
      </c>
      <c r="E283" t="s">
        <v>120</v>
      </c>
      <c r="F283" t="s">
        <v>169</v>
      </c>
      <c r="G283" t="s">
        <v>56</v>
      </c>
      <c r="H283" s="1">
        <v>45393</v>
      </c>
      <c r="I283" t="s">
        <v>70</v>
      </c>
      <c r="J283" t="s">
        <v>255</v>
      </c>
      <c r="K283">
        <v>5</v>
      </c>
      <c r="N283">
        <v>4608</v>
      </c>
      <c r="O283">
        <v>50</v>
      </c>
      <c r="P283" s="1">
        <v>45413</v>
      </c>
      <c r="Q283" s="1">
        <v>45459</v>
      </c>
      <c r="R283">
        <v>2304</v>
      </c>
      <c r="S283">
        <v>46</v>
      </c>
      <c r="T283">
        <v>0</v>
      </c>
      <c r="U283" t="s">
        <v>61</v>
      </c>
      <c r="V283">
        <v>0</v>
      </c>
      <c r="W283">
        <v>1</v>
      </c>
      <c r="X283">
        <v>1</v>
      </c>
      <c r="Y283">
        <v>0</v>
      </c>
      <c r="Z283">
        <v>0</v>
      </c>
      <c r="AA283">
        <v>0</v>
      </c>
      <c r="AB283">
        <v>0</v>
      </c>
      <c r="AC283" t="s">
        <v>52</v>
      </c>
      <c r="AD283">
        <v>3</v>
      </c>
    </row>
    <row r="284" spans="1:30">
      <c r="A284" t="s">
        <v>360</v>
      </c>
      <c r="B284" t="s">
        <v>45</v>
      </c>
      <c r="C284">
        <v>41.902782000000002</v>
      </c>
      <c r="D284">
        <v>12.496366</v>
      </c>
      <c r="E284" t="s">
        <v>124</v>
      </c>
      <c r="F284" t="s">
        <v>169</v>
      </c>
      <c r="G284" t="s">
        <v>85</v>
      </c>
      <c r="H284" s="1">
        <v>45362</v>
      </c>
      <c r="I284" t="s">
        <v>57</v>
      </c>
      <c r="J284" t="s">
        <v>255</v>
      </c>
      <c r="K284">
        <v>5</v>
      </c>
      <c r="N284">
        <v>6457</v>
      </c>
      <c r="O284">
        <v>20</v>
      </c>
      <c r="P284" s="1">
        <v>45662</v>
      </c>
      <c r="Q284" s="1">
        <v>45473</v>
      </c>
      <c r="R284">
        <v>1291.4000000000001</v>
      </c>
      <c r="S284">
        <v>-189</v>
      </c>
      <c r="T284">
        <v>0</v>
      </c>
      <c r="U284" t="s">
        <v>37</v>
      </c>
      <c r="V284">
        <v>0</v>
      </c>
      <c r="W284">
        <v>1</v>
      </c>
      <c r="X284">
        <v>1</v>
      </c>
      <c r="Y284">
        <v>0</v>
      </c>
      <c r="Z284">
        <v>0</v>
      </c>
      <c r="AA284">
        <v>0</v>
      </c>
      <c r="AB284">
        <v>0</v>
      </c>
      <c r="AC284" t="s">
        <v>48</v>
      </c>
      <c r="AD284">
        <v>1</v>
      </c>
    </row>
    <row r="285" spans="1:30">
      <c r="A285" t="s">
        <v>361</v>
      </c>
      <c r="B285" t="s">
        <v>40</v>
      </c>
      <c r="C285">
        <v>40.416775000000001</v>
      </c>
      <c r="D285">
        <v>-3.7037900000000001</v>
      </c>
      <c r="E285" t="s">
        <v>32</v>
      </c>
      <c r="F285" t="s">
        <v>169</v>
      </c>
      <c r="G285" t="s">
        <v>64</v>
      </c>
      <c r="H285" s="1">
        <v>45429</v>
      </c>
      <c r="I285" t="s">
        <v>70</v>
      </c>
      <c r="J285" t="s">
        <v>255</v>
      </c>
      <c r="K285">
        <v>5</v>
      </c>
      <c r="N285">
        <v>5322</v>
      </c>
      <c r="O285">
        <v>100</v>
      </c>
      <c r="P285" s="1">
        <v>45770</v>
      </c>
      <c r="Q285" s="1">
        <v>45531</v>
      </c>
      <c r="R285">
        <v>5322</v>
      </c>
      <c r="S285">
        <v>-239</v>
      </c>
      <c r="T285">
        <v>0</v>
      </c>
      <c r="U285" t="s">
        <v>37</v>
      </c>
      <c r="V285">
        <v>0</v>
      </c>
      <c r="W285">
        <v>1</v>
      </c>
      <c r="X285">
        <v>1</v>
      </c>
      <c r="Y285">
        <v>0</v>
      </c>
      <c r="Z285">
        <v>0</v>
      </c>
      <c r="AA285">
        <v>0</v>
      </c>
      <c r="AB285">
        <v>0</v>
      </c>
      <c r="AC285" t="s">
        <v>38</v>
      </c>
      <c r="AD285">
        <v>5</v>
      </c>
    </row>
    <row r="286" spans="1:30">
      <c r="A286" t="s">
        <v>362</v>
      </c>
      <c r="B286" t="s">
        <v>45</v>
      </c>
      <c r="C286">
        <v>41.902782000000002</v>
      </c>
      <c r="D286">
        <v>12.496366</v>
      </c>
      <c r="E286" t="s">
        <v>55</v>
      </c>
      <c r="F286" t="s">
        <v>169</v>
      </c>
      <c r="G286" t="s">
        <v>76</v>
      </c>
      <c r="H286" s="1">
        <v>45356</v>
      </c>
      <c r="I286" t="s">
        <v>70</v>
      </c>
      <c r="J286" t="s">
        <v>255</v>
      </c>
      <c r="K286">
        <v>5</v>
      </c>
      <c r="N286">
        <v>7996</v>
      </c>
      <c r="O286">
        <v>60</v>
      </c>
      <c r="P286" s="1">
        <v>45587</v>
      </c>
      <c r="Q286" s="1">
        <v>45407</v>
      </c>
      <c r="R286">
        <v>4797.6000000000004</v>
      </c>
      <c r="S286">
        <v>-180</v>
      </c>
      <c r="T286">
        <v>0</v>
      </c>
      <c r="U286" t="s">
        <v>37</v>
      </c>
      <c r="V286">
        <v>0</v>
      </c>
      <c r="W286">
        <v>1</v>
      </c>
      <c r="X286">
        <v>1</v>
      </c>
      <c r="Y286">
        <v>0</v>
      </c>
      <c r="Z286">
        <v>0</v>
      </c>
      <c r="AA286">
        <v>0</v>
      </c>
      <c r="AB286">
        <v>0</v>
      </c>
      <c r="AC286" t="s">
        <v>52</v>
      </c>
      <c r="AD286">
        <v>3</v>
      </c>
    </row>
    <row r="287" spans="1:30">
      <c r="A287" t="s">
        <v>363</v>
      </c>
      <c r="B287" t="s">
        <v>59</v>
      </c>
      <c r="C287">
        <v>51.260196999999998</v>
      </c>
      <c r="D287">
        <v>4.4027710000000004</v>
      </c>
      <c r="E287" t="s">
        <v>32</v>
      </c>
      <c r="F287" t="s">
        <v>169</v>
      </c>
      <c r="G287" t="s">
        <v>56</v>
      </c>
      <c r="H287" s="1">
        <v>45330</v>
      </c>
      <c r="I287" t="s">
        <v>70</v>
      </c>
      <c r="J287" t="s">
        <v>255</v>
      </c>
      <c r="K287">
        <v>5</v>
      </c>
      <c r="N287">
        <v>4561</v>
      </c>
      <c r="O287">
        <v>10</v>
      </c>
      <c r="P287" s="1">
        <v>45586</v>
      </c>
      <c r="Q287" s="1">
        <v>45433</v>
      </c>
      <c r="R287">
        <v>456.1</v>
      </c>
      <c r="S287">
        <v>-153</v>
      </c>
      <c r="T287">
        <v>0</v>
      </c>
      <c r="U287" t="s">
        <v>37</v>
      </c>
      <c r="V287">
        <v>0</v>
      </c>
      <c r="W287">
        <v>1</v>
      </c>
      <c r="X287">
        <v>1</v>
      </c>
      <c r="Y287">
        <v>0</v>
      </c>
      <c r="Z287">
        <v>0</v>
      </c>
      <c r="AA287">
        <v>0</v>
      </c>
      <c r="AB287">
        <v>0</v>
      </c>
      <c r="AC287" t="s">
        <v>48</v>
      </c>
      <c r="AD287">
        <v>1</v>
      </c>
    </row>
    <row r="288" spans="1:30">
      <c r="A288" t="s">
        <v>364</v>
      </c>
      <c r="B288" t="s">
        <v>63</v>
      </c>
      <c r="C288">
        <v>46.204391000000001</v>
      </c>
      <c r="D288">
        <v>6.1431579999999997</v>
      </c>
      <c r="E288" t="s">
        <v>55</v>
      </c>
      <c r="F288" t="s">
        <v>169</v>
      </c>
      <c r="G288" t="s">
        <v>87</v>
      </c>
      <c r="H288" s="1">
        <v>45367</v>
      </c>
      <c r="I288" t="s">
        <v>57</v>
      </c>
      <c r="J288" t="s">
        <v>255</v>
      </c>
      <c r="K288">
        <v>5</v>
      </c>
      <c r="N288">
        <v>6800</v>
      </c>
      <c r="O288">
        <v>30</v>
      </c>
      <c r="P288" s="1">
        <v>45628</v>
      </c>
      <c r="Q288" s="1">
        <v>45463</v>
      </c>
      <c r="R288">
        <v>2040</v>
      </c>
      <c r="S288">
        <v>-165</v>
      </c>
      <c r="T288">
        <v>0</v>
      </c>
      <c r="U288" t="s">
        <v>37</v>
      </c>
      <c r="V288">
        <v>0</v>
      </c>
      <c r="W288">
        <v>1</v>
      </c>
      <c r="X288">
        <v>1</v>
      </c>
      <c r="Y288">
        <v>0</v>
      </c>
      <c r="Z288">
        <v>0</v>
      </c>
      <c r="AA288">
        <v>0</v>
      </c>
      <c r="AB288">
        <v>0</v>
      </c>
      <c r="AC288" t="s">
        <v>43</v>
      </c>
      <c r="AD288">
        <v>2</v>
      </c>
    </row>
    <row r="289" spans="1:30">
      <c r="A289" t="s">
        <v>365</v>
      </c>
      <c r="B289" t="s">
        <v>67</v>
      </c>
      <c r="C289">
        <v>48.864716000000001</v>
      </c>
      <c r="D289">
        <v>2.3490139999999999</v>
      </c>
      <c r="E289" t="s">
        <v>103</v>
      </c>
      <c r="F289" t="s">
        <v>169</v>
      </c>
      <c r="G289" t="s">
        <v>47</v>
      </c>
      <c r="H289" s="1">
        <v>45316</v>
      </c>
      <c r="I289" t="s">
        <v>70</v>
      </c>
      <c r="J289" t="s">
        <v>255</v>
      </c>
      <c r="K289">
        <v>5</v>
      </c>
      <c r="N289">
        <v>6490</v>
      </c>
      <c r="O289">
        <v>30</v>
      </c>
      <c r="P289" s="1">
        <v>45592</v>
      </c>
      <c r="Q289" s="1">
        <v>45375</v>
      </c>
      <c r="R289">
        <v>1947</v>
      </c>
      <c r="S289">
        <v>-217</v>
      </c>
      <c r="T289">
        <v>0</v>
      </c>
      <c r="U289" t="s">
        <v>37</v>
      </c>
      <c r="V289">
        <v>0</v>
      </c>
      <c r="W289">
        <v>1</v>
      </c>
      <c r="X289">
        <v>1</v>
      </c>
      <c r="Y289">
        <v>0</v>
      </c>
      <c r="Z289">
        <v>0</v>
      </c>
      <c r="AA289">
        <v>0</v>
      </c>
      <c r="AB289">
        <v>0</v>
      </c>
      <c r="AC289" t="s">
        <v>43</v>
      </c>
      <c r="AD289">
        <v>2</v>
      </c>
    </row>
    <row r="290" spans="1:30">
      <c r="A290" t="s">
        <v>366</v>
      </c>
      <c r="B290" t="s">
        <v>59</v>
      </c>
      <c r="C290">
        <v>51.260196999999998</v>
      </c>
      <c r="D290">
        <v>4.4027710000000004</v>
      </c>
      <c r="E290" t="s">
        <v>55</v>
      </c>
      <c r="F290" t="s">
        <v>169</v>
      </c>
      <c r="G290" t="s">
        <v>76</v>
      </c>
      <c r="H290" s="1">
        <v>45367</v>
      </c>
      <c r="I290" t="s">
        <v>70</v>
      </c>
      <c r="J290" t="s">
        <v>255</v>
      </c>
      <c r="K290">
        <v>5</v>
      </c>
      <c r="N290">
        <v>6698</v>
      </c>
      <c r="O290">
        <v>60</v>
      </c>
      <c r="P290" s="1">
        <v>45495</v>
      </c>
      <c r="Q290" s="1">
        <v>45386</v>
      </c>
      <c r="R290">
        <v>4018.8</v>
      </c>
      <c r="S290">
        <v>-109</v>
      </c>
      <c r="T290">
        <v>0</v>
      </c>
      <c r="U290" t="s">
        <v>37</v>
      </c>
      <c r="V290">
        <v>0</v>
      </c>
      <c r="W290">
        <v>1</v>
      </c>
      <c r="X290">
        <v>1</v>
      </c>
      <c r="Y290">
        <v>0</v>
      </c>
      <c r="Z290">
        <v>0</v>
      </c>
      <c r="AA290">
        <v>0</v>
      </c>
      <c r="AB290">
        <v>0</v>
      </c>
      <c r="AC290" t="s">
        <v>52</v>
      </c>
      <c r="AD290">
        <v>3</v>
      </c>
    </row>
    <row r="291" spans="1:30">
      <c r="A291" t="s">
        <v>367</v>
      </c>
      <c r="B291" t="s">
        <v>45</v>
      </c>
      <c r="C291">
        <v>41.902782000000002</v>
      </c>
      <c r="D291">
        <v>12.496366</v>
      </c>
      <c r="E291" t="s">
        <v>78</v>
      </c>
      <c r="F291" t="s">
        <v>169</v>
      </c>
      <c r="G291" t="s">
        <v>56</v>
      </c>
      <c r="H291" s="1">
        <v>45349</v>
      </c>
      <c r="I291" t="s">
        <v>35</v>
      </c>
      <c r="J291" t="s">
        <v>255</v>
      </c>
      <c r="K291">
        <v>5</v>
      </c>
      <c r="N291">
        <v>6609</v>
      </c>
      <c r="O291">
        <v>30</v>
      </c>
      <c r="P291" s="1">
        <v>45561</v>
      </c>
      <c r="Q291" s="1">
        <v>45359</v>
      </c>
      <c r="R291">
        <v>1982.7</v>
      </c>
      <c r="S291">
        <v>-202</v>
      </c>
      <c r="T291">
        <v>0</v>
      </c>
      <c r="U291" t="s">
        <v>37</v>
      </c>
      <c r="V291">
        <v>0</v>
      </c>
      <c r="W291">
        <v>1</v>
      </c>
      <c r="X291">
        <v>1</v>
      </c>
      <c r="Y291">
        <v>0</v>
      </c>
      <c r="Z291">
        <v>0</v>
      </c>
      <c r="AA291">
        <v>0</v>
      </c>
      <c r="AB291">
        <v>0</v>
      </c>
      <c r="AC291" t="s">
        <v>43</v>
      </c>
      <c r="AD291">
        <v>2</v>
      </c>
    </row>
    <row r="292" spans="1:30">
      <c r="A292" t="s">
        <v>368</v>
      </c>
      <c r="B292" t="s">
        <v>45</v>
      </c>
      <c r="C292">
        <v>41.902782000000002</v>
      </c>
      <c r="D292">
        <v>12.496366</v>
      </c>
      <c r="E292" t="s">
        <v>120</v>
      </c>
      <c r="F292" t="s">
        <v>169</v>
      </c>
      <c r="G292" t="s">
        <v>56</v>
      </c>
      <c r="H292" s="1">
        <v>45399</v>
      </c>
      <c r="I292" t="s">
        <v>70</v>
      </c>
      <c r="J292" t="s">
        <v>255</v>
      </c>
      <c r="K292">
        <v>5</v>
      </c>
      <c r="N292">
        <v>2507</v>
      </c>
      <c r="O292">
        <v>10</v>
      </c>
      <c r="P292" s="1">
        <v>45577</v>
      </c>
      <c r="Q292" s="1">
        <v>45446</v>
      </c>
      <c r="R292">
        <v>250.7</v>
      </c>
      <c r="S292">
        <v>-131</v>
      </c>
      <c r="T292">
        <v>0</v>
      </c>
      <c r="U292" t="s">
        <v>37</v>
      </c>
      <c r="V292">
        <v>0</v>
      </c>
      <c r="W292">
        <v>1</v>
      </c>
      <c r="X292">
        <v>1</v>
      </c>
      <c r="Y292">
        <v>0</v>
      </c>
      <c r="Z292">
        <v>0</v>
      </c>
      <c r="AA292">
        <v>0</v>
      </c>
      <c r="AB292">
        <v>0</v>
      </c>
      <c r="AC292" t="s">
        <v>48</v>
      </c>
      <c r="AD292">
        <v>1</v>
      </c>
    </row>
    <row r="293" spans="1:30">
      <c r="A293" t="s">
        <v>369</v>
      </c>
      <c r="B293" t="s">
        <v>67</v>
      </c>
      <c r="C293">
        <v>48.864716000000001</v>
      </c>
      <c r="D293">
        <v>2.3490139999999999</v>
      </c>
      <c r="E293" t="s">
        <v>120</v>
      </c>
      <c r="F293" t="s">
        <v>169</v>
      </c>
      <c r="G293" t="s">
        <v>56</v>
      </c>
      <c r="H293" s="1">
        <v>45346</v>
      </c>
      <c r="I293" t="s">
        <v>57</v>
      </c>
      <c r="J293" t="s">
        <v>255</v>
      </c>
      <c r="K293">
        <v>5</v>
      </c>
      <c r="N293">
        <v>6240</v>
      </c>
      <c r="O293">
        <v>20</v>
      </c>
      <c r="P293" s="1">
        <v>45386</v>
      </c>
      <c r="Q293" s="1">
        <v>45393</v>
      </c>
      <c r="R293">
        <v>1248</v>
      </c>
      <c r="S293">
        <v>7</v>
      </c>
      <c r="T293">
        <v>0</v>
      </c>
      <c r="U293" t="s">
        <v>61</v>
      </c>
      <c r="V293">
        <v>0</v>
      </c>
      <c r="W293">
        <v>1</v>
      </c>
      <c r="X293">
        <v>1</v>
      </c>
      <c r="Y293">
        <v>0</v>
      </c>
      <c r="Z293">
        <v>0</v>
      </c>
      <c r="AA293">
        <v>0</v>
      </c>
      <c r="AB293">
        <v>0</v>
      </c>
      <c r="AC293" t="s">
        <v>48</v>
      </c>
      <c r="AD293">
        <v>1</v>
      </c>
    </row>
    <row r="294" spans="1:30">
      <c r="A294" t="s">
        <v>370</v>
      </c>
      <c r="B294" t="s">
        <v>63</v>
      </c>
      <c r="C294">
        <v>46.204391000000001</v>
      </c>
      <c r="D294">
        <v>6.1431579999999997</v>
      </c>
      <c r="E294" t="s">
        <v>60</v>
      </c>
      <c r="F294" t="s">
        <v>169</v>
      </c>
      <c r="G294" t="s">
        <v>76</v>
      </c>
      <c r="H294" s="1">
        <v>45383</v>
      </c>
      <c r="I294" t="s">
        <v>35</v>
      </c>
      <c r="J294" t="s">
        <v>255</v>
      </c>
      <c r="K294">
        <v>5</v>
      </c>
      <c r="N294">
        <v>6336</v>
      </c>
      <c r="O294">
        <v>20</v>
      </c>
      <c r="P294" s="1">
        <v>45463</v>
      </c>
      <c r="Q294" s="1">
        <v>45451</v>
      </c>
      <c r="R294">
        <v>1267.2</v>
      </c>
      <c r="S294">
        <v>-12</v>
      </c>
      <c r="T294">
        <v>0</v>
      </c>
      <c r="U294" t="s">
        <v>37</v>
      </c>
      <c r="V294">
        <v>0</v>
      </c>
      <c r="W294">
        <v>1</v>
      </c>
      <c r="X294">
        <v>1</v>
      </c>
      <c r="Y294">
        <v>0</v>
      </c>
      <c r="Z294">
        <v>0</v>
      </c>
      <c r="AA294">
        <v>0</v>
      </c>
      <c r="AB294">
        <v>0</v>
      </c>
      <c r="AC294" t="s">
        <v>48</v>
      </c>
      <c r="AD294">
        <v>1</v>
      </c>
    </row>
    <row r="295" spans="1:30">
      <c r="A295" t="s">
        <v>371</v>
      </c>
      <c r="B295" t="s">
        <v>45</v>
      </c>
      <c r="C295">
        <v>41.902782000000002</v>
      </c>
      <c r="D295">
        <v>12.496366</v>
      </c>
      <c r="E295" t="s">
        <v>32</v>
      </c>
      <c r="F295" t="s">
        <v>169</v>
      </c>
      <c r="G295" t="s">
        <v>85</v>
      </c>
      <c r="H295" s="1">
        <v>45328</v>
      </c>
      <c r="I295" t="s">
        <v>57</v>
      </c>
      <c r="J295" t="s">
        <v>255</v>
      </c>
      <c r="K295">
        <v>5</v>
      </c>
      <c r="N295">
        <v>7930</v>
      </c>
      <c r="O295">
        <v>20</v>
      </c>
      <c r="P295" s="1">
        <v>45510</v>
      </c>
      <c r="Q295" s="1">
        <v>45429</v>
      </c>
      <c r="R295">
        <v>1586</v>
      </c>
      <c r="S295">
        <v>-81</v>
      </c>
      <c r="T295">
        <v>0</v>
      </c>
      <c r="U295" t="s">
        <v>37</v>
      </c>
      <c r="V295">
        <v>0</v>
      </c>
      <c r="W295">
        <v>1</v>
      </c>
      <c r="X295">
        <v>1</v>
      </c>
      <c r="Y295">
        <v>0</v>
      </c>
      <c r="Z295">
        <v>0</v>
      </c>
      <c r="AA295">
        <v>0</v>
      </c>
      <c r="AB295">
        <v>0</v>
      </c>
      <c r="AC295" t="s">
        <v>48</v>
      </c>
      <c r="AD295">
        <v>1</v>
      </c>
    </row>
    <row r="296" spans="1:30">
      <c r="A296" t="s">
        <v>372</v>
      </c>
      <c r="B296" t="s">
        <v>63</v>
      </c>
      <c r="C296">
        <v>46.204391000000001</v>
      </c>
      <c r="D296">
        <v>6.1431579999999997</v>
      </c>
      <c r="E296" t="s">
        <v>32</v>
      </c>
      <c r="F296" t="s">
        <v>169</v>
      </c>
      <c r="G296" t="s">
        <v>42</v>
      </c>
      <c r="H296" s="1">
        <v>45393</v>
      </c>
      <c r="I296" t="s">
        <v>35</v>
      </c>
      <c r="J296" t="s">
        <v>255</v>
      </c>
      <c r="K296">
        <v>5</v>
      </c>
      <c r="N296">
        <v>2707</v>
      </c>
      <c r="O296">
        <v>30</v>
      </c>
      <c r="P296" s="1">
        <v>45734</v>
      </c>
      <c r="Q296" s="1">
        <v>45399</v>
      </c>
      <c r="R296">
        <v>812.1</v>
      </c>
      <c r="S296">
        <v>-335</v>
      </c>
      <c r="T296">
        <v>0</v>
      </c>
      <c r="U296" t="s">
        <v>37</v>
      </c>
      <c r="V296">
        <v>0</v>
      </c>
      <c r="W296">
        <v>1</v>
      </c>
      <c r="X296">
        <v>1</v>
      </c>
      <c r="Y296">
        <v>0</v>
      </c>
      <c r="Z296">
        <v>0</v>
      </c>
      <c r="AA296">
        <v>0</v>
      </c>
      <c r="AB296">
        <v>0</v>
      </c>
      <c r="AC296" t="s">
        <v>43</v>
      </c>
      <c r="AD296">
        <v>2</v>
      </c>
    </row>
    <row r="297" spans="1:30">
      <c r="A297" t="s">
        <v>373</v>
      </c>
      <c r="B297" t="s">
        <v>40</v>
      </c>
      <c r="C297">
        <v>40.416775000000001</v>
      </c>
      <c r="D297">
        <v>-3.7037900000000001</v>
      </c>
      <c r="E297" t="s">
        <v>120</v>
      </c>
      <c r="F297" t="s">
        <v>169</v>
      </c>
      <c r="G297" t="s">
        <v>47</v>
      </c>
      <c r="H297" s="1">
        <v>45302</v>
      </c>
      <c r="I297" t="s">
        <v>35</v>
      </c>
      <c r="J297" t="s">
        <v>255</v>
      </c>
      <c r="K297">
        <v>5</v>
      </c>
      <c r="N297">
        <v>1865</v>
      </c>
      <c r="O297">
        <v>40</v>
      </c>
      <c r="P297" s="1">
        <v>45386</v>
      </c>
      <c r="Q297" s="1">
        <v>45385</v>
      </c>
      <c r="R297">
        <v>746</v>
      </c>
      <c r="S297">
        <v>-1</v>
      </c>
      <c r="T297">
        <v>0</v>
      </c>
      <c r="U297" t="s">
        <v>37</v>
      </c>
      <c r="V297">
        <v>0</v>
      </c>
      <c r="W297">
        <v>1</v>
      </c>
      <c r="X297">
        <v>1</v>
      </c>
      <c r="Y297">
        <v>0</v>
      </c>
      <c r="Z297">
        <v>0</v>
      </c>
      <c r="AA297">
        <v>0</v>
      </c>
      <c r="AB297">
        <v>0</v>
      </c>
      <c r="AC297" t="s">
        <v>43</v>
      </c>
      <c r="AD297">
        <v>2</v>
      </c>
    </row>
    <row r="298" spans="1:30">
      <c r="A298" t="s">
        <v>374</v>
      </c>
      <c r="B298" t="s">
        <v>80</v>
      </c>
      <c r="C298">
        <v>38.736946000000003</v>
      </c>
      <c r="D298">
        <v>-9.1426850000000002</v>
      </c>
      <c r="E298" t="s">
        <v>55</v>
      </c>
      <c r="F298" t="s">
        <v>169</v>
      </c>
      <c r="G298" t="s">
        <v>76</v>
      </c>
      <c r="H298" s="1">
        <v>45302</v>
      </c>
      <c r="I298" t="s">
        <v>70</v>
      </c>
      <c r="J298" t="s">
        <v>255</v>
      </c>
      <c r="K298">
        <v>5</v>
      </c>
      <c r="N298">
        <v>209</v>
      </c>
      <c r="O298">
        <v>50</v>
      </c>
      <c r="P298" s="1">
        <v>45458</v>
      </c>
      <c r="Q298" s="1">
        <v>45421</v>
      </c>
      <c r="R298">
        <v>104.5</v>
      </c>
      <c r="S298">
        <v>-37</v>
      </c>
      <c r="T298">
        <v>0</v>
      </c>
      <c r="U298" t="s">
        <v>37</v>
      </c>
      <c r="V298">
        <v>0</v>
      </c>
      <c r="W298">
        <v>1</v>
      </c>
      <c r="X298">
        <v>1</v>
      </c>
      <c r="Y298">
        <v>0</v>
      </c>
      <c r="Z298">
        <v>0</v>
      </c>
      <c r="AA298">
        <v>0</v>
      </c>
      <c r="AB298">
        <v>0</v>
      </c>
      <c r="AC298" t="s">
        <v>52</v>
      </c>
      <c r="AD298">
        <v>3</v>
      </c>
    </row>
    <row r="299" spans="1:30">
      <c r="A299" t="s">
        <v>375</v>
      </c>
      <c r="B299" t="s">
        <v>80</v>
      </c>
      <c r="C299">
        <v>38.736946000000003</v>
      </c>
      <c r="D299">
        <v>-9.1426850000000002</v>
      </c>
      <c r="E299" t="s">
        <v>124</v>
      </c>
      <c r="F299" t="s">
        <v>169</v>
      </c>
      <c r="G299" t="s">
        <v>87</v>
      </c>
      <c r="H299" s="1">
        <v>45354</v>
      </c>
      <c r="I299" t="s">
        <v>35</v>
      </c>
      <c r="J299" t="s">
        <v>255</v>
      </c>
      <c r="K299">
        <v>5</v>
      </c>
      <c r="N299">
        <v>212</v>
      </c>
      <c r="O299">
        <v>20</v>
      </c>
      <c r="P299" s="1">
        <v>45587</v>
      </c>
      <c r="Q299" s="1">
        <v>45374</v>
      </c>
      <c r="R299">
        <v>42.4</v>
      </c>
      <c r="S299">
        <v>-213</v>
      </c>
      <c r="T299">
        <v>0</v>
      </c>
      <c r="U299" t="s">
        <v>37</v>
      </c>
      <c r="V299">
        <v>0</v>
      </c>
      <c r="W299">
        <v>1</v>
      </c>
      <c r="X299">
        <v>1</v>
      </c>
      <c r="Y299">
        <v>0</v>
      </c>
      <c r="Z299">
        <v>0</v>
      </c>
      <c r="AA299">
        <v>0</v>
      </c>
      <c r="AB299">
        <v>0</v>
      </c>
      <c r="AC299" t="s">
        <v>48</v>
      </c>
      <c r="AD299">
        <v>1</v>
      </c>
    </row>
    <row r="300" spans="1:30">
      <c r="A300" t="s">
        <v>376</v>
      </c>
      <c r="B300" t="s">
        <v>80</v>
      </c>
      <c r="C300">
        <v>38.736946000000003</v>
      </c>
      <c r="D300">
        <v>-9.1426850000000002</v>
      </c>
      <c r="E300" t="s">
        <v>124</v>
      </c>
      <c r="F300" t="s">
        <v>169</v>
      </c>
      <c r="G300" t="s">
        <v>64</v>
      </c>
      <c r="H300" s="1">
        <v>45393</v>
      </c>
      <c r="I300" t="s">
        <v>35</v>
      </c>
      <c r="J300" t="s">
        <v>255</v>
      </c>
      <c r="K300">
        <v>5</v>
      </c>
      <c r="N300">
        <v>2260</v>
      </c>
      <c r="O300">
        <v>20</v>
      </c>
      <c r="P300" s="1">
        <v>45691</v>
      </c>
      <c r="Q300" s="1">
        <v>45506</v>
      </c>
      <c r="R300">
        <v>452</v>
      </c>
      <c r="S300">
        <v>-185</v>
      </c>
      <c r="T300">
        <v>0</v>
      </c>
      <c r="U300" t="s">
        <v>37</v>
      </c>
      <c r="V300">
        <v>0</v>
      </c>
      <c r="W300">
        <v>1</v>
      </c>
      <c r="X300">
        <v>1</v>
      </c>
      <c r="Y300">
        <v>0</v>
      </c>
      <c r="Z300">
        <v>0</v>
      </c>
      <c r="AA300">
        <v>0</v>
      </c>
      <c r="AB300">
        <v>0</v>
      </c>
      <c r="AC300" t="s">
        <v>48</v>
      </c>
      <c r="AD300">
        <v>1</v>
      </c>
    </row>
    <row r="301" spans="1:30">
      <c r="A301" t="s">
        <v>377</v>
      </c>
      <c r="B301" t="s">
        <v>40</v>
      </c>
      <c r="C301">
        <v>40.416775000000001</v>
      </c>
      <c r="D301">
        <v>-3.7037900000000001</v>
      </c>
      <c r="E301" t="s">
        <v>100</v>
      </c>
      <c r="F301" t="s">
        <v>169</v>
      </c>
      <c r="G301" t="s">
        <v>64</v>
      </c>
      <c r="H301" s="1">
        <v>45326</v>
      </c>
      <c r="I301" t="s">
        <v>35</v>
      </c>
      <c r="J301" t="s">
        <v>255</v>
      </c>
      <c r="K301">
        <v>5</v>
      </c>
      <c r="N301">
        <v>4224</v>
      </c>
      <c r="O301">
        <v>40</v>
      </c>
      <c r="P301" s="1">
        <v>45680</v>
      </c>
      <c r="Q301" s="1">
        <v>45370</v>
      </c>
      <c r="R301">
        <v>1689.6</v>
      </c>
      <c r="S301">
        <v>-310</v>
      </c>
      <c r="T301">
        <v>0</v>
      </c>
      <c r="U301" t="s">
        <v>37</v>
      </c>
      <c r="V301">
        <v>0</v>
      </c>
      <c r="W301">
        <v>1</v>
      </c>
      <c r="X301">
        <v>1</v>
      </c>
      <c r="Y301">
        <v>0</v>
      </c>
      <c r="Z301">
        <v>0</v>
      </c>
      <c r="AA301">
        <v>0</v>
      </c>
      <c r="AB301">
        <v>0</v>
      </c>
      <c r="AC301" t="s">
        <v>43</v>
      </c>
      <c r="AD301">
        <v>2</v>
      </c>
    </row>
    <row r="302" spans="1:30">
      <c r="A302" t="s">
        <v>378</v>
      </c>
      <c r="B302" t="s">
        <v>67</v>
      </c>
      <c r="C302">
        <v>48.864716000000001</v>
      </c>
      <c r="D302">
        <v>2.3490139999999999</v>
      </c>
      <c r="E302" t="s">
        <v>60</v>
      </c>
      <c r="F302" t="s">
        <v>169</v>
      </c>
      <c r="G302" t="s">
        <v>85</v>
      </c>
      <c r="H302" s="1">
        <v>45382</v>
      </c>
      <c r="I302" t="s">
        <v>35</v>
      </c>
      <c r="J302" t="s">
        <v>255</v>
      </c>
      <c r="K302">
        <v>5</v>
      </c>
      <c r="N302">
        <v>2344</v>
      </c>
      <c r="O302">
        <v>100</v>
      </c>
      <c r="P302" s="1">
        <v>45538</v>
      </c>
      <c r="Q302" s="1">
        <v>45479</v>
      </c>
      <c r="R302">
        <v>2344</v>
      </c>
      <c r="S302">
        <v>-59</v>
      </c>
      <c r="T302">
        <v>0</v>
      </c>
      <c r="U302" t="s">
        <v>37</v>
      </c>
      <c r="V302">
        <v>0</v>
      </c>
      <c r="W302">
        <v>1</v>
      </c>
      <c r="X302">
        <v>1</v>
      </c>
      <c r="Y302">
        <v>0</v>
      </c>
      <c r="Z302">
        <v>0</v>
      </c>
      <c r="AA302">
        <v>0</v>
      </c>
      <c r="AB302">
        <v>0</v>
      </c>
      <c r="AC302" t="s">
        <v>38</v>
      </c>
      <c r="AD302">
        <v>5</v>
      </c>
    </row>
    <row r="303" spans="1:30">
      <c r="A303" t="s">
        <v>379</v>
      </c>
      <c r="B303" t="s">
        <v>50</v>
      </c>
      <c r="C303">
        <v>52.520007999999997</v>
      </c>
      <c r="D303">
        <v>13.404954</v>
      </c>
      <c r="E303" t="s">
        <v>68</v>
      </c>
      <c r="F303" t="s">
        <v>169</v>
      </c>
      <c r="G303" t="s">
        <v>34</v>
      </c>
      <c r="H303" s="1">
        <v>45326</v>
      </c>
      <c r="I303" t="s">
        <v>57</v>
      </c>
      <c r="J303" t="s">
        <v>255</v>
      </c>
      <c r="K303">
        <v>5</v>
      </c>
      <c r="N303">
        <v>5852</v>
      </c>
      <c r="O303">
        <v>60</v>
      </c>
      <c r="P303" s="1">
        <v>45519</v>
      </c>
      <c r="Q303" s="1">
        <v>45429</v>
      </c>
      <c r="R303">
        <v>3511.2</v>
      </c>
      <c r="S303">
        <v>-90</v>
      </c>
      <c r="T303">
        <v>0</v>
      </c>
      <c r="U303" t="s">
        <v>37</v>
      </c>
      <c r="V303">
        <v>0</v>
      </c>
      <c r="W303">
        <v>1</v>
      </c>
      <c r="X303">
        <v>1</v>
      </c>
      <c r="Y303">
        <v>0</v>
      </c>
      <c r="Z303">
        <v>0</v>
      </c>
      <c r="AA303">
        <v>0</v>
      </c>
      <c r="AB303">
        <v>0</v>
      </c>
      <c r="AC303" t="s">
        <v>52</v>
      </c>
      <c r="AD303">
        <v>3</v>
      </c>
    </row>
    <row r="304" spans="1:30">
      <c r="A304" t="s">
        <v>380</v>
      </c>
      <c r="B304" t="s">
        <v>45</v>
      </c>
      <c r="C304">
        <v>41.902782000000002</v>
      </c>
      <c r="D304">
        <v>12.496366</v>
      </c>
      <c r="E304" t="s">
        <v>68</v>
      </c>
      <c r="F304" t="s">
        <v>169</v>
      </c>
      <c r="G304" t="s">
        <v>56</v>
      </c>
      <c r="H304" s="1">
        <v>45378</v>
      </c>
      <c r="I304" t="s">
        <v>57</v>
      </c>
      <c r="J304" t="s">
        <v>255</v>
      </c>
      <c r="K304">
        <v>5</v>
      </c>
      <c r="N304">
        <v>4156</v>
      </c>
      <c r="O304">
        <v>30</v>
      </c>
      <c r="P304" s="1">
        <v>45675</v>
      </c>
      <c r="Q304" s="1">
        <v>45485</v>
      </c>
      <c r="R304">
        <v>1246.8</v>
      </c>
      <c r="S304">
        <v>-190</v>
      </c>
      <c r="T304">
        <v>0</v>
      </c>
      <c r="U304" t="s">
        <v>37</v>
      </c>
      <c r="V304">
        <v>0</v>
      </c>
      <c r="W304">
        <v>1</v>
      </c>
      <c r="X304">
        <v>1</v>
      </c>
      <c r="Y304">
        <v>0</v>
      </c>
      <c r="Z304">
        <v>0</v>
      </c>
      <c r="AA304">
        <v>0</v>
      </c>
      <c r="AB304">
        <v>0</v>
      </c>
      <c r="AC304" t="s">
        <v>43</v>
      </c>
      <c r="AD304">
        <v>2</v>
      </c>
    </row>
    <row r="305" spans="1:30">
      <c r="A305" t="s">
        <v>381</v>
      </c>
      <c r="B305" t="s">
        <v>59</v>
      </c>
      <c r="C305">
        <v>51.260196999999998</v>
      </c>
      <c r="D305">
        <v>4.4027710000000004</v>
      </c>
      <c r="E305" t="s">
        <v>55</v>
      </c>
      <c r="F305" t="s">
        <v>169</v>
      </c>
      <c r="G305" t="s">
        <v>76</v>
      </c>
      <c r="H305" s="1">
        <v>45432</v>
      </c>
      <c r="I305" t="s">
        <v>35</v>
      </c>
      <c r="J305" t="s">
        <v>255</v>
      </c>
      <c r="K305">
        <v>5</v>
      </c>
      <c r="N305">
        <v>422</v>
      </c>
      <c r="O305">
        <v>20</v>
      </c>
      <c r="P305" s="1">
        <v>45738</v>
      </c>
      <c r="Q305" s="1">
        <v>45526</v>
      </c>
      <c r="R305">
        <v>84.4</v>
      </c>
      <c r="S305">
        <v>-212</v>
      </c>
      <c r="T305">
        <v>0</v>
      </c>
      <c r="U305" t="s">
        <v>37</v>
      </c>
      <c r="V305">
        <v>0</v>
      </c>
      <c r="W305">
        <v>1</v>
      </c>
      <c r="X305">
        <v>1</v>
      </c>
      <c r="Y305">
        <v>0</v>
      </c>
      <c r="Z305">
        <v>0</v>
      </c>
      <c r="AA305">
        <v>0</v>
      </c>
      <c r="AB305">
        <v>0</v>
      </c>
      <c r="AC305" t="s">
        <v>48</v>
      </c>
      <c r="AD305">
        <v>1</v>
      </c>
    </row>
    <row r="306" spans="1:30">
      <c r="A306" t="s">
        <v>382</v>
      </c>
      <c r="B306" t="s">
        <v>50</v>
      </c>
      <c r="C306">
        <v>52.520007999999997</v>
      </c>
      <c r="D306">
        <v>13.404954</v>
      </c>
      <c r="E306" t="s">
        <v>41</v>
      </c>
      <c r="F306" t="s">
        <v>169</v>
      </c>
      <c r="G306" t="s">
        <v>47</v>
      </c>
      <c r="H306" s="1">
        <v>45361</v>
      </c>
      <c r="I306" t="s">
        <v>35</v>
      </c>
      <c r="J306" t="s">
        <v>255</v>
      </c>
      <c r="K306">
        <v>5</v>
      </c>
      <c r="N306">
        <v>2239</v>
      </c>
      <c r="O306">
        <v>80</v>
      </c>
      <c r="P306" s="1">
        <v>45563</v>
      </c>
      <c r="Q306" s="1">
        <v>45386</v>
      </c>
      <c r="R306">
        <v>1791.2</v>
      </c>
      <c r="S306">
        <v>-177</v>
      </c>
      <c r="T306">
        <v>0</v>
      </c>
      <c r="U306" t="s">
        <v>37</v>
      </c>
      <c r="V306">
        <v>0</v>
      </c>
      <c r="W306">
        <v>1</v>
      </c>
      <c r="X306">
        <v>1</v>
      </c>
      <c r="Y306">
        <v>0</v>
      </c>
      <c r="Z306">
        <v>0</v>
      </c>
      <c r="AA306">
        <v>0</v>
      </c>
      <c r="AB306">
        <v>0</v>
      </c>
      <c r="AC306" t="s">
        <v>65</v>
      </c>
      <c r="AD306">
        <v>4</v>
      </c>
    </row>
    <row r="307" spans="1:30">
      <c r="A307" t="s">
        <v>383</v>
      </c>
      <c r="B307" t="s">
        <v>50</v>
      </c>
      <c r="C307">
        <v>52.520007999999997</v>
      </c>
      <c r="D307">
        <v>13.404954</v>
      </c>
      <c r="E307" t="s">
        <v>120</v>
      </c>
      <c r="F307" t="s">
        <v>169</v>
      </c>
      <c r="G307" t="s">
        <v>56</v>
      </c>
      <c r="H307" s="1">
        <v>45310</v>
      </c>
      <c r="I307" t="s">
        <v>57</v>
      </c>
      <c r="J307" t="s">
        <v>255</v>
      </c>
      <c r="K307">
        <v>5</v>
      </c>
      <c r="N307">
        <v>4156</v>
      </c>
      <c r="O307">
        <v>50</v>
      </c>
      <c r="P307" s="1">
        <v>45507</v>
      </c>
      <c r="Q307" s="1">
        <v>45374</v>
      </c>
      <c r="R307">
        <v>2078</v>
      </c>
      <c r="S307">
        <v>-133</v>
      </c>
      <c r="T307">
        <v>0</v>
      </c>
      <c r="U307" t="s">
        <v>37</v>
      </c>
      <c r="V307">
        <v>0</v>
      </c>
      <c r="W307">
        <v>1</v>
      </c>
      <c r="X307">
        <v>1</v>
      </c>
      <c r="Y307">
        <v>0</v>
      </c>
      <c r="Z307">
        <v>0</v>
      </c>
      <c r="AA307">
        <v>0</v>
      </c>
      <c r="AB307">
        <v>0</v>
      </c>
      <c r="AC307" t="s">
        <v>52</v>
      </c>
      <c r="AD307">
        <v>3</v>
      </c>
    </row>
    <row r="308" spans="1:30">
      <c r="A308" t="s">
        <v>384</v>
      </c>
      <c r="B308" t="s">
        <v>50</v>
      </c>
      <c r="C308">
        <v>52.520007999999997</v>
      </c>
      <c r="D308">
        <v>13.404954</v>
      </c>
      <c r="E308" t="s">
        <v>60</v>
      </c>
      <c r="F308" t="s">
        <v>169</v>
      </c>
      <c r="G308" t="s">
        <v>56</v>
      </c>
      <c r="H308" s="1">
        <v>45323</v>
      </c>
      <c r="I308" t="s">
        <v>70</v>
      </c>
      <c r="J308" t="s">
        <v>255</v>
      </c>
      <c r="K308">
        <v>5</v>
      </c>
      <c r="N308">
        <v>1753</v>
      </c>
      <c r="O308">
        <v>40</v>
      </c>
      <c r="P308" s="1">
        <v>45597</v>
      </c>
      <c r="Q308" s="1">
        <v>45335</v>
      </c>
      <c r="R308">
        <v>701.2</v>
      </c>
      <c r="S308">
        <v>-262</v>
      </c>
      <c r="T308">
        <v>0</v>
      </c>
      <c r="U308" t="s">
        <v>37</v>
      </c>
      <c r="V308">
        <v>0</v>
      </c>
      <c r="W308">
        <v>1</v>
      </c>
      <c r="X308">
        <v>1</v>
      </c>
      <c r="Y308">
        <v>0</v>
      </c>
      <c r="Z308">
        <v>0</v>
      </c>
      <c r="AA308">
        <v>0</v>
      </c>
      <c r="AB308">
        <v>0</v>
      </c>
      <c r="AC308" t="s">
        <v>43</v>
      </c>
      <c r="AD308">
        <v>2</v>
      </c>
    </row>
    <row r="309" spans="1:30">
      <c r="A309" t="s">
        <v>385</v>
      </c>
      <c r="B309" t="s">
        <v>50</v>
      </c>
      <c r="C309">
        <v>52.520007999999997</v>
      </c>
      <c r="D309">
        <v>13.404954</v>
      </c>
      <c r="E309" t="s">
        <v>124</v>
      </c>
      <c r="F309" t="s">
        <v>169</v>
      </c>
      <c r="G309" t="s">
        <v>42</v>
      </c>
      <c r="H309" s="1">
        <v>45303</v>
      </c>
      <c r="I309" t="s">
        <v>70</v>
      </c>
      <c r="J309" t="s">
        <v>255</v>
      </c>
      <c r="K309">
        <v>5</v>
      </c>
      <c r="N309">
        <v>4132</v>
      </c>
      <c r="O309">
        <v>40</v>
      </c>
      <c r="P309" s="1">
        <v>45633</v>
      </c>
      <c r="Q309" s="1">
        <v>45318</v>
      </c>
      <c r="R309">
        <v>1652.8</v>
      </c>
      <c r="S309">
        <v>-315</v>
      </c>
      <c r="T309">
        <v>0</v>
      </c>
      <c r="U309" t="s">
        <v>37</v>
      </c>
      <c r="V309">
        <v>0</v>
      </c>
      <c r="W309">
        <v>1</v>
      </c>
      <c r="X309">
        <v>1</v>
      </c>
      <c r="Y309">
        <v>0</v>
      </c>
      <c r="Z309">
        <v>0</v>
      </c>
      <c r="AA309">
        <v>0</v>
      </c>
      <c r="AB309">
        <v>0</v>
      </c>
      <c r="AC309" t="s">
        <v>43</v>
      </c>
      <c r="AD309">
        <v>2</v>
      </c>
    </row>
    <row r="310" spans="1:30">
      <c r="A310" t="s">
        <v>386</v>
      </c>
      <c r="B310" t="s">
        <v>31</v>
      </c>
      <c r="C310">
        <v>52.370215999999999</v>
      </c>
      <c r="D310">
        <v>4.895168</v>
      </c>
      <c r="E310" t="s">
        <v>124</v>
      </c>
      <c r="F310" t="s">
        <v>169</v>
      </c>
      <c r="G310" t="s">
        <v>47</v>
      </c>
      <c r="H310" s="1">
        <v>45438</v>
      </c>
      <c r="I310" t="s">
        <v>70</v>
      </c>
      <c r="J310" t="s">
        <v>255</v>
      </c>
      <c r="K310">
        <v>5</v>
      </c>
      <c r="N310">
        <v>7142</v>
      </c>
      <c r="O310">
        <v>30</v>
      </c>
      <c r="P310" s="1">
        <v>45656</v>
      </c>
      <c r="Q310" s="1">
        <v>45457</v>
      </c>
      <c r="R310">
        <v>2142.6</v>
      </c>
      <c r="S310">
        <v>-199</v>
      </c>
      <c r="T310">
        <v>0</v>
      </c>
      <c r="U310" t="s">
        <v>37</v>
      </c>
      <c r="V310">
        <v>0</v>
      </c>
      <c r="W310">
        <v>1</v>
      </c>
      <c r="X310">
        <v>1</v>
      </c>
      <c r="Y310">
        <v>0</v>
      </c>
      <c r="Z310">
        <v>0</v>
      </c>
      <c r="AA310">
        <v>0</v>
      </c>
      <c r="AB310">
        <v>0</v>
      </c>
      <c r="AC310" t="s">
        <v>43</v>
      </c>
      <c r="AD310">
        <v>2</v>
      </c>
    </row>
    <row r="311" spans="1:30">
      <c r="A311" t="s">
        <v>387</v>
      </c>
      <c r="B311" t="s">
        <v>31</v>
      </c>
      <c r="C311">
        <v>52.370215999999999</v>
      </c>
      <c r="D311">
        <v>4.895168</v>
      </c>
      <c r="E311" t="s">
        <v>72</v>
      </c>
      <c r="F311" t="s">
        <v>169</v>
      </c>
      <c r="G311" t="s">
        <v>64</v>
      </c>
      <c r="H311" s="1">
        <v>45361</v>
      </c>
      <c r="I311" t="s">
        <v>70</v>
      </c>
      <c r="J311" t="s">
        <v>255</v>
      </c>
      <c r="K311">
        <v>5</v>
      </c>
      <c r="N311">
        <v>4343</v>
      </c>
      <c r="O311">
        <v>20</v>
      </c>
      <c r="P311" s="1">
        <v>45467</v>
      </c>
      <c r="Q311" s="1">
        <v>45476</v>
      </c>
      <c r="R311">
        <v>868.6</v>
      </c>
      <c r="S311">
        <v>9</v>
      </c>
      <c r="T311">
        <v>0</v>
      </c>
      <c r="U311" t="s">
        <v>61</v>
      </c>
      <c r="V311">
        <v>0</v>
      </c>
      <c r="W311">
        <v>1</v>
      </c>
      <c r="X311">
        <v>1</v>
      </c>
      <c r="Y311">
        <v>0</v>
      </c>
      <c r="Z311">
        <v>0</v>
      </c>
      <c r="AA311">
        <v>0</v>
      </c>
      <c r="AB311">
        <v>0</v>
      </c>
      <c r="AC311" t="s">
        <v>48</v>
      </c>
      <c r="AD311">
        <v>1</v>
      </c>
    </row>
    <row r="312" spans="1:30">
      <c r="A312" t="s">
        <v>388</v>
      </c>
      <c r="B312" t="s">
        <v>80</v>
      </c>
      <c r="C312">
        <v>38.736946000000003</v>
      </c>
      <c r="D312">
        <v>-9.1426850000000002</v>
      </c>
      <c r="E312" t="s">
        <v>124</v>
      </c>
      <c r="F312" t="s">
        <v>169</v>
      </c>
      <c r="G312" t="s">
        <v>56</v>
      </c>
      <c r="H312" s="1">
        <v>45364</v>
      </c>
      <c r="I312" t="s">
        <v>35</v>
      </c>
      <c r="J312" t="s">
        <v>255</v>
      </c>
      <c r="K312">
        <v>5</v>
      </c>
      <c r="N312">
        <v>7463</v>
      </c>
      <c r="O312">
        <v>20</v>
      </c>
      <c r="P312" s="1">
        <v>45592</v>
      </c>
      <c r="Q312" s="1">
        <v>45411</v>
      </c>
      <c r="R312">
        <v>1492.6</v>
      </c>
      <c r="S312">
        <v>-181</v>
      </c>
      <c r="T312">
        <v>0</v>
      </c>
      <c r="U312" t="s">
        <v>37</v>
      </c>
      <c r="V312">
        <v>0</v>
      </c>
      <c r="W312">
        <v>1</v>
      </c>
      <c r="X312">
        <v>1</v>
      </c>
      <c r="Y312">
        <v>0</v>
      </c>
      <c r="Z312">
        <v>0</v>
      </c>
      <c r="AA312">
        <v>0</v>
      </c>
      <c r="AB312">
        <v>0</v>
      </c>
      <c r="AC312" t="s">
        <v>48</v>
      </c>
      <c r="AD312">
        <v>1</v>
      </c>
    </row>
    <row r="313" spans="1:30">
      <c r="A313" t="s">
        <v>389</v>
      </c>
      <c r="B313" t="s">
        <v>80</v>
      </c>
      <c r="C313">
        <v>38.736946000000003</v>
      </c>
      <c r="D313">
        <v>-9.1426850000000002</v>
      </c>
      <c r="E313" t="s">
        <v>68</v>
      </c>
      <c r="F313" t="s">
        <v>169</v>
      </c>
      <c r="G313" t="s">
        <v>56</v>
      </c>
      <c r="H313" s="1">
        <v>45406</v>
      </c>
      <c r="I313" t="s">
        <v>57</v>
      </c>
      <c r="J313" t="s">
        <v>255</v>
      </c>
      <c r="K313">
        <v>5</v>
      </c>
      <c r="N313">
        <v>1872</v>
      </c>
      <c r="O313">
        <v>40</v>
      </c>
      <c r="P313" s="1">
        <v>45596</v>
      </c>
      <c r="Q313" s="1">
        <v>45424</v>
      </c>
      <c r="R313">
        <v>748.8</v>
      </c>
      <c r="S313">
        <v>-172</v>
      </c>
      <c r="T313">
        <v>0</v>
      </c>
      <c r="U313" t="s">
        <v>37</v>
      </c>
      <c r="V313">
        <v>0</v>
      </c>
      <c r="W313">
        <v>1</v>
      </c>
      <c r="X313">
        <v>1</v>
      </c>
      <c r="Y313">
        <v>0</v>
      </c>
      <c r="Z313">
        <v>0</v>
      </c>
      <c r="AA313">
        <v>0</v>
      </c>
      <c r="AB313">
        <v>0</v>
      </c>
      <c r="AC313" t="s">
        <v>43</v>
      </c>
      <c r="AD313">
        <v>2</v>
      </c>
    </row>
    <row r="314" spans="1:30">
      <c r="A314" t="s">
        <v>390</v>
      </c>
      <c r="B314" t="s">
        <v>67</v>
      </c>
      <c r="C314">
        <v>48.864716000000001</v>
      </c>
      <c r="D314">
        <v>2.3490139999999999</v>
      </c>
      <c r="E314" t="s">
        <v>32</v>
      </c>
      <c r="F314" t="s">
        <v>169</v>
      </c>
      <c r="G314" t="s">
        <v>47</v>
      </c>
      <c r="H314" s="1">
        <v>45370</v>
      </c>
      <c r="I314" t="s">
        <v>35</v>
      </c>
      <c r="J314" t="s">
        <v>255</v>
      </c>
      <c r="K314">
        <v>5</v>
      </c>
      <c r="N314">
        <v>4220</v>
      </c>
      <c r="O314">
        <v>40</v>
      </c>
      <c r="P314" s="1">
        <v>45678</v>
      </c>
      <c r="Q314" s="1">
        <v>45394</v>
      </c>
      <c r="R314">
        <v>1688</v>
      </c>
      <c r="S314">
        <v>-284</v>
      </c>
      <c r="T314">
        <v>0</v>
      </c>
      <c r="U314" t="s">
        <v>37</v>
      </c>
      <c r="V314">
        <v>0</v>
      </c>
      <c r="W314">
        <v>1</v>
      </c>
      <c r="X314">
        <v>1</v>
      </c>
      <c r="Y314">
        <v>0</v>
      </c>
      <c r="Z314">
        <v>0</v>
      </c>
      <c r="AA314">
        <v>0</v>
      </c>
      <c r="AB314">
        <v>0</v>
      </c>
      <c r="AC314" t="s">
        <v>43</v>
      </c>
      <c r="AD314">
        <v>2</v>
      </c>
    </row>
    <row r="315" spans="1:30">
      <c r="A315" t="s">
        <v>391</v>
      </c>
      <c r="B315" t="s">
        <v>80</v>
      </c>
      <c r="C315">
        <v>38.736946000000003</v>
      </c>
      <c r="D315">
        <v>-9.1426850000000002</v>
      </c>
      <c r="E315" t="s">
        <v>55</v>
      </c>
      <c r="F315" t="s">
        <v>169</v>
      </c>
      <c r="G315" t="s">
        <v>56</v>
      </c>
      <c r="H315" s="1">
        <v>45411</v>
      </c>
      <c r="I315" t="s">
        <v>70</v>
      </c>
      <c r="J315" t="s">
        <v>255</v>
      </c>
      <c r="K315">
        <v>5</v>
      </c>
      <c r="N315">
        <v>2668</v>
      </c>
      <c r="O315">
        <v>70</v>
      </c>
      <c r="P315" s="1">
        <v>45631</v>
      </c>
      <c r="Q315" s="1">
        <v>45480</v>
      </c>
      <c r="R315">
        <v>1867.6</v>
      </c>
      <c r="S315">
        <v>-151</v>
      </c>
      <c r="T315">
        <v>0</v>
      </c>
      <c r="U315" t="s">
        <v>37</v>
      </c>
      <c r="V315">
        <v>0</v>
      </c>
      <c r="W315">
        <v>1</v>
      </c>
      <c r="X315">
        <v>1</v>
      </c>
      <c r="Y315">
        <v>0</v>
      </c>
      <c r="Z315">
        <v>0</v>
      </c>
      <c r="AA315">
        <v>0</v>
      </c>
      <c r="AB315">
        <v>0</v>
      </c>
      <c r="AC315" t="s">
        <v>65</v>
      </c>
      <c r="AD315">
        <v>4</v>
      </c>
    </row>
    <row r="316" spans="1:30">
      <c r="A316" t="s">
        <v>392</v>
      </c>
      <c r="B316" t="s">
        <v>50</v>
      </c>
      <c r="C316">
        <v>52.520007999999997</v>
      </c>
      <c r="D316">
        <v>13.404954</v>
      </c>
      <c r="E316" t="s">
        <v>51</v>
      </c>
      <c r="F316" t="s">
        <v>169</v>
      </c>
      <c r="G316" t="s">
        <v>56</v>
      </c>
      <c r="H316" s="1">
        <v>45334</v>
      </c>
      <c r="I316" t="s">
        <v>70</v>
      </c>
      <c r="J316" t="s">
        <v>255</v>
      </c>
      <c r="K316">
        <v>5</v>
      </c>
      <c r="N316">
        <v>7766</v>
      </c>
      <c r="O316">
        <v>60</v>
      </c>
      <c r="P316" s="1">
        <v>45517</v>
      </c>
      <c r="Q316" s="1">
        <v>45391</v>
      </c>
      <c r="R316">
        <v>4659.6000000000004</v>
      </c>
      <c r="S316">
        <v>-126</v>
      </c>
      <c r="T316">
        <v>0</v>
      </c>
      <c r="U316" t="s">
        <v>37</v>
      </c>
      <c r="V316">
        <v>0</v>
      </c>
      <c r="W316">
        <v>1</v>
      </c>
      <c r="X316">
        <v>1</v>
      </c>
      <c r="Y316">
        <v>0</v>
      </c>
      <c r="Z316">
        <v>0</v>
      </c>
      <c r="AA316">
        <v>0</v>
      </c>
      <c r="AB316">
        <v>0</v>
      </c>
      <c r="AC316" t="s">
        <v>52</v>
      </c>
      <c r="AD316">
        <v>3</v>
      </c>
    </row>
    <row r="317" spans="1:30">
      <c r="A317" t="s">
        <v>393</v>
      </c>
      <c r="B317" t="s">
        <v>50</v>
      </c>
      <c r="C317">
        <v>52.520007999999997</v>
      </c>
      <c r="D317">
        <v>13.404954</v>
      </c>
      <c r="E317" t="s">
        <v>68</v>
      </c>
      <c r="F317" t="s">
        <v>169</v>
      </c>
      <c r="G317" t="s">
        <v>85</v>
      </c>
      <c r="H317" s="1">
        <v>45396</v>
      </c>
      <c r="I317" t="s">
        <v>57</v>
      </c>
      <c r="J317" t="s">
        <v>255</v>
      </c>
      <c r="K317">
        <v>5</v>
      </c>
      <c r="N317">
        <v>379</v>
      </c>
      <c r="O317">
        <v>50</v>
      </c>
      <c r="P317" s="1">
        <v>45591</v>
      </c>
      <c r="Q317" s="1">
        <v>45441</v>
      </c>
      <c r="R317">
        <v>189.5</v>
      </c>
      <c r="S317">
        <v>-150</v>
      </c>
      <c r="T317">
        <v>0</v>
      </c>
      <c r="U317" t="s">
        <v>37</v>
      </c>
      <c r="V317">
        <v>0</v>
      </c>
      <c r="W317">
        <v>1</v>
      </c>
      <c r="X317">
        <v>1</v>
      </c>
      <c r="Y317">
        <v>0</v>
      </c>
      <c r="Z317">
        <v>0</v>
      </c>
      <c r="AA317">
        <v>0</v>
      </c>
      <c r="AB317">
        <v>0</v>
      </c>
      <c r="AC317" t="s">
        <v>52</v>
      </c>
      <c r="AD317">
        <v>3</v>
      </c>
    </row>
    <row r="318" spans="1:30">
      <c r="A318" t="s">
        <v>394</v>
      </c>
      <c r="B318" t="s">
        <v>50</v>
      </c>
      <c r="C318">
        <v>52.520007999999997</v>
      </c>
      <c r="D318">
        <v>13.404954</v>
      </c>
      <c r="E318" t="s">
        <v>51</v>
      </c>
      <c r="F318" t="s">
        <v>169</v>
      </c>
      <c r="G318" t="s">
        <v>47</v>
      </c>
      <c r="H318" s="1">
        <v>45305</v>
      </c>
      <c r="I318" t="s">
        <v>70</v>
      </c>
      <c r="J318" t="s">
        <v>255</v>
      </c>
      <c r="K318">
        <v>5</v>
      </c>
      <c r="N318">
        <v>4188</v>
      </c>
      <c r="O318">
        <v>50</v>
      </c>
      <c r="P318" s="1">
        <v>45563</v>
      </c>
      <c r="Q318" s="1">
        <v>45374</v>
      </c>
      <c r="R318">
        <v>2094</v>
      </c>
      <c r="S318">
        <v>-189</v>
      </c>
      <c r="T318">
        <v>0</v>
      </c>
      <c r="U318" t="s">
        <v>37</v>
      </c>
      <c r="V318">
        <v>0</v>
      </c>
      <c r="W318">
        <v>1</v>
      </c>
      <c r="X318">
        <v>1</v>
      </c>
      <c r="Y318">
        <v>0</v>
      </c>
      <c r="Z318">
        <v>0</v>
      </c>
      <c r="AA318">
        <v>0</v>
      </c>
      <c r="AB318">
        <v>0</v>
      </c>
      <c r="AC318" t="s">
        <v>52</v>
      </c>
      <c r="AD318">
        <v>3</v>
      </c>
    </row>
    <row r="319" spans="1:30">
      <c r="A319" t="s">
        <v>395</v>
      </c>
      <c r="B319" t="s">
        <v>45</v>
      </c>
      <c r="C319">
        <v>41.902782000000002</v>
      </c>
      <c r="D319">
        <v>12.496366</v>
      </c>
      <c r="E319" t="s">
        <v>78</v>
      </c>
      <c r="F319" t="s">
        <v>169</v>
      </c>
      <c r="G319" t="s">
        <v>47</v>
      </c>
      <c r="H319" s="1">
        <v>45326</v>
      </c>
      <c r="I319" t="s">
        <v>35</v>
      </c>
      <c r="J319" t="s">
        <v>255</v>
      </c>
      <c r="K319">
        <v>5</v>
      </c>
      <c r="N319">
        <v>875</v>
      </c>
      <c r="O319">
        <v>30</v>
      </c>
      <c r="P319" s="1">
        <v>45655</v>
      </c>
      <c r="Q319" s="1">
        <v>45376</v>
      </c>
      <c r="R319">
        <v>262.5</v>
      </c>
      <c r="S319">
        <v>-279</v>
      </c>
      <c r="T319">
        <v>0</v>
      </c>
      <c r="U319" t="s">
        <v>37</v>
      </c>
      <c r="V319">
        <v>0</v>
      </c>
      <c r="W319">
        <v>1</v>
      </c>
      <c r="X319">
        <v>1</v>
      </c>
      <c r="Y319">
        <v>0</v>
      </c>
      <c r="Z319">
        <v>0</v>
      </c>
      <c r="AA319">
        <v>0</v>
      </c>
      <c r="AB319">
        <v>0</v>
      </c>
      <c r="AC319" t="s">
        <v>43</v>
      </c>
      <c r="AD319">
        <v>2</v>
      </c>
    </row>
    <row r="320" spans="1:30">
      <c r="A320" t="s">
        <v>396</v>
      </c>
      <c r="B320" t="s">
        <v>67</v>
      </c>
      <c r="C320">
        <v>48.864716000000001</v>
      </c>
      <c r="D320">
        <v>2.3490139999999999</v>
      </c>
      <c r="E320" t="s">
        <v>72</v>
      </c>
      <c r="F320" t="s">
        <v>169</v>
      </c>
      <c r="G320" t="s">
        <v>76</v>
      </c>
      <c r="H320" s="1">
        <v>45429</v>
      </c>
      <c r="I320" t="s">
        <v>57</v>
      </c>
      <c r="J320" t="s">
        <v>255</v>
      </c>
      <c r="K320">
        <v>5</v>
      </c>
      <c r="N320">
        <v>3220</v>
      </c>
      <c r="O320">
        <v>20</v>
      </c>
      <c r="P320" s="1">
        <v>45691</v>
      </c>
      <c r="Q320" s="1">
        <v>45520</v>
      </c>
      <c r="R320">
        <v>644</v>
      </c>
      <c r="S320">
        <v>-171</v>
      </c>
      <c r="T320">
        <v>0</v>
      </c>
      <c r="U320" t="s">
        <v>37</v>
      </c>
      <c r="V320">
        <v>0</v>
      </c>
      <c r="W320">
        <v>1</v>
      </c>
      <c r="X320">
        <v>1</v>
      </c>
      <c r="Y320">
        <v>0</v>
      </c>
      <c r="Z320">
        <v>0</v>
      </c>
      <c r="AA320">
        <v>0</v>
      </c>
      <c r="AB320">
        <v>0</v>
      </c>
      <c r="AC320" t="s">
        <v>48</v>
      </c>
      <c r="AD320">
        <v>1</v>
      </c>
    </row>
    <row r="321" spans="1:30">
      <c r="A321" t="s">
        <v>397</v>
      </c>
      <c r="B321" t="s">
        <v>31</v>
      </c>
      <c r="C321">
        <v>52.370215999999999</v>
      </c>
      <c r="D321">
        <v>4.895168</v>
      </c>
      <c r="E321" t="s">
        <v>46</v>
      </c>
      <c r="F321" t="s">
        <v>169</v>
      </c>
      <c r="G321" t="s">
        <v>34</v>
      </c>
      <c r="H321" s="1">
        <v>45355</v>
      </c>
      <c r="I321" t="s">
        <v>70</v>
      </c>
      <c r="J321" t="s">
        <v>255</v>
      </c>
      <c r="K321">
        <v>5</v>
      </c>
      <c r="N321">
        <v>6595</v>
      </c>
      <c r="O321">
        <v>40</v>
      </c>
      <c r="P321" s="1">
        <v>45620</v>
      </c>
      <c r="Q321" s="1">
        <v>45458</v>
      </c>
      <c r="R321">
        <v>2638</v>
      </c>
      <c r="S321">
        <v>-162</v>
      </c>
      <c r="T321">
        <v>0</v>
      </c>
      <c r="U321" t="s">
        <v>37</v>
      </c>
      <c r="V321">
        <v>0</v>
      </c>
      <c r="W321">
        <v>1</v>
      </c>
      <c r="X321">
        <v>1</v>
      </c>
      <c r="Y321">
        <v>0</v>
      </c>
      <c r="Z321">
        <v>0</v>
      </c>
      <c r="AA321">
        <v>0</v>
      </c>
      <c r="AB321">
        <v>0</v>
      </c>
      <c r="AC321" t="s">
        <v>43</v>
      </c>
      <c r="AD321">
        <v>2</v>
      </c>
    </row>
    <row r="322" spans="1:30">
      <c r="A322" t="s">
        <v>398</v>
      </c>
      <c r="B322" t="s">
        <v>45</v>
      </c>
      <c r="C322">
        <v>41.902782000000002</v>
      </c>
      <c r="D322">
        <v>12.496366</v>
      </c>
      <c r="E322" t="s">
        <v>32</v>
      </c>
      <c r="F322" t="s">
        <v>169</v>
      </c>
      <c r="G322" t="s">
        <v>47</v>
      </c>
      <c r="H322" s="1">
        <v>45322</v>
      </c>
      <c r="I322" t="s">
        <v>35</v>
      </c>
      <c r="J322" t="s">
        <v>255</v>
      </c>
      <c r="K322">
        <v>5</v>
      </c>
      <c r="N322">
        <v>7977</v>
      </c>
      <c r="O322">
        <v>100</v>
      </c>
      <c r="P322" s="1">
        <v>45376</v>
      </c>
      <c r="Q322" s="1">
        <v>45426</v>
      </c>
      <c r="R322">
        <v>7977</v>
      </c>
      <c r="S322">
        <v>50</v>
      </c>
      <c r="T322">
        <v>0</v>
      </c>
      <c r="U322" t="s">
        <v>61</v>
      </c>
      <c r="V322">
        <v>0</v>
      </c>
      <c r="W322">
        <v>1</v>
      </c>
      <c r="X322">
        <v>1</v>
      </c>
      <c r="Y322">
        <v>0</v>
      </c>
      <c r="Z322">
        <v>0</v>
      </c>
      <c r="AA322">
        <v>0</v>
      </c>
      <c r="AB322">
        <v>0</v>
      </c>
      <c r="AC322" t="s">
        <v>38</v>
      </c>
      <c r="AD322">
        <v>5</v>
      </c>
    </row>
    <row r="323" spans="1:30">
      <c r="A323" t="s">
        <v>399</v>
      </c>
      <c r="B323" t="s">
        <v>45</v>
      </c>
      <c r="C323">
        <v>41.902782000000002</v>
      </c>
      <c r="D323">
        <v>12.496366</v>
      </c>
      <c r="E323" t="s">
        <v>103</v>
      </c>
      <c r="F323" t="s">
        <v>169</v>
      </c>
      <c r="G323" t="s">
        <v>64</v>
      </c>
      <c r="H323" s="1">
        <v>45415</v>
      </c>
      <c r="I323" t="s">
        <v>70</v>
      </c>
      <c r="J323" t="s">
        <v>255</v>
      </c>
      <c r="K323">
        <v>5</v>
      </c>
      <c r="N323">
        <v>1374</v>
      </c>
      <c r="O323">
        <v>50</v>
      </c>
      <c r="P323" s="1">
        <v>45630</v>
      </c>
      <c r="Q323" s="1">
        <v>45456</v>
      </c>
      <c r="R323">
        <v>687</v>
      </c>
      <c r="S323">
        <v>-174</v>
      </c>
      <c r="T323">
        <v>0</v>
      </c>
      <c r="U323" t="s">
        <v>37</v>
      </c>
      <c r="V323">
        <v>0</v>
      </c>
      <c r="W323">
        <v>1</v>
      </c>
      <c r="X323">
        <v>1</v>
      </c>
      <c r="Y323">
        <v>0</v>
      </c>
      <c r="Z323">
        <v>0</v>
      </c>
      <c r="AA323">
        <v>0</v>
      </c>
      <c r="AB323">
        <v>0</v>
      </c>
      <c r="AC323" t="s">
        <v>52</v>
      </c>
      <c r="AD323">
        <v>3</v>
      </c>
    </row>
    <row r="324" spans="1:30">
      <c r="A324" t="s">
        <v>400</v>
      </c>
      <c r="B324" t="s">
        <v>80</v>
      </c>
      <c r="C324">
        <v>38.736946000000003</v>
      </c>
      <c r="D324">
        <v>-9.1426850000000002</v>
      </c>
      <c r="E324" t="s">
        <v>120</v>
      </c>
      <c r="F324" t="s">
        <v>169</v>
      </c>
      <c r="G324" t="s">
        <v>64</v>
      </c>
      <c r="H324" s="1">
        <v>45347</v>
      </c>
      <c r="I324" t="s">
        <v>35</v>
      </c>
      <c r="J324" t="s">
        <v>255</v>
      </c>
      <c r="K324">
        <v>5</v>
      </c>
      <c r="N324">
        <v>1932</v>
      </c>
      <c r="O324">
        <v>50</v>
      </c>
      <c r="P324" s="1">
        <v>45452</v>
      </c>
      <c r="Q324" s="1">
        <v>45416</v>
      </c>
      <c r="R324">
        <v>966</v>
      </c>
      <c r="S324">
        <v>-36</v>
      </c>
      <c r="T324">
        <v>0</v>
      </c>
      <c r="U324" t="s">
        <v>37</v>
      </c>
      <c r="V324">
        <v>0</v>
      </c>
      <c r="W324">
        <v>1</v>
      </c>
      <c r="X324">
        <v>1</v>
      </c>
      <c r="Y324">
        <v>0</v>
      </c>
      <c r="Z324">
        <v>0</v>
      </c>
      <c r="AA324">
        <v>0</v>
      </c>
      <c r="AB324">
        <v>0</v>
      </c>
      <c r="AC324" t="s">
        <v>52</v>
      </c>
      <c r="AD324">
        <v>3</v>
      </c>
    </row>
    <row r="325" spans="1:30">
      <c r="A325" t="s">
        <v>401</v>
      </c>
      <c r="B325" t="s">
        <v>50</v>
      </c>
      <c r="C325">
        <v>52.520007999999997</v>
      </c>
      <c r="D325">
        <v>13.404954</v>
      </c>
      <c r="E325" t="s">
        <v>51</v>
      </c>
      <c r="F325" t="s">
        <v>169</v>
      </c>
      <c r="G325" t="s">
        <v>64</v>
      </c>
      <c r="H325" s="1">
        <v>45363</v>
      </c>
      <c r="I325" t="s">
        <v>57</v>
      </c>
      <c r="J325" t="s">
        <v>255</v>
      </c>
      <c r="K325">
        <v>5</v>
      </c>
      <c r="N325">
        <v>4067</v>
      </c>
      <c r="O325">
        <v>90</v>
      </c>
      <c r="P325" s="1">
        <v>45684</v>
      </c>
      <c r="Q325" s="1">
        <v>45440</v>
      </c>
      <c r="R325">
        <v>3660.3</v>
      </c>
      <c r="S325">
        <v>-244</v>
      </c>
      <c r="T325">
        <v>0</v>
      </c>
      <c r="U325" t="s">
        <v>37</v>
      </c>
      <c r="V325">
        <v>0</v>
      </c>
      <c r="W325">
        <v>1</v>
      </c>
      <c r="X325">
        <v>1</v>
      </c>
      <c r="Y325">
        <v>0</v>
      </c>
      <c r="Z325">
        <v>0</v>
      </c>
      <c r="AA325">
        <v>0</v>
      </c>
      <c r="AB325">
        <v>0</v>
      </c>
      <c r="AC325" t="s">
        <v>38</v>
      </c>
      <c r="AD325">
        <v>5</v>
      </c>
    </row>
    <row r="326" spans="1:30">
      <c r="A326" t="s">
        <v>402</v>
      </c>
      <c r="B326" t="s">
        <v>67</v>
      </c>
      <c r="C326">
        <v>48.864716000000001</v>
      </c>
      <c r="D326">
        <v>2.3490139999999999</v>
      </c>
      <c r="E326" t="s">
        <v>120</v>
      </c>
      <c r="F326" t="s">
        <v>169</v>
      </c>
      <c r="G326" t="s">
        <v>47</v>
      </c>
      <c r="H326" s="1">
        <v>45343</v>
      </c>
      <c r="I326" t="s">
        <v>70</v>
      </c>
      <c r="J326" t="s">
        <v>255</v>
      </c>
      <c r="K326">
        <v>5</v>
      </c>
      <c r="N326">
        <v>7596</v>
      </c>
      <c r="O326">
        <v>70</v>
      </c>
      <c r="P326" s="1">
        <v>45685</v>
      </c>
      <c r="Q326" s="1">
        <v>45458</v>
      </c>
      <c r="R326">
        <v>5317.2</v>
      </c>
      <c r="S326">
        <v>-227</v>
      </c>
      <c r="T326">
        <v>0</v>
      </c>
      <c r="U326" t="s">
        <v>37</v>
      </c>
      <c r="V326">
        <v>0</v>
      </c>
      <c r="W326">
        <v>1</v>
      </c>
      <c r="X326">
        <v>1</v>
      </c>
      <c r="Y326">
        <v>0</v>
      </c>
      <c r="Z326">
        <v>0</v>
      </c>
      <c r="AA326">
        <v>0</v>
      </c>
      <c r="AB326">
        <v>0</v>
      </c>
      <c r="AC326" t="s">
        <v>65</v>
      </c>
      <c r="AD326">
        <v>4</v>
      </c>
    </row>
    <row r="327" spans="1:30">
      <c r="A327" t="s">
        <v>403</v>
      </c>
      <c r="B327" t="s">
        <v>67</v>
      </c>
      <c r="C327">
        <v>48.864716000000001</v>
      </c>
      <c r="D327">
        <v>2.3490139999999999</v>
      </c>
      <c r="E327" t="s">
        <v>60</v>
      </c>
      <c r="F327" t="s">
        <v>169</v>
      </c>
      <c r="G327" t="s">
        <v>64</v>
      </c>
      <c r="H327" s="1">
        <v>45426</v>
      </c>
      <c r="I327" t="s">
        <v>70</v>
      </c>
      <c r="J327" t="s">
        <v>255</v>
      </c>
      <c r="K327">
        <v>5</v>
      </c>
      <c r="N327">
        <v>425</v>
      </c>
      <c r="O327">
        <v>60</v>
      </c>
      <c r="P327" s="1">
        <v>45590</v>
      </c>
      <c r="Q327" s="1">
        <v>45469</v>
      </c>
      <c r="R327">
        <v>255</v>
      </c>
      <c r="S327">
        <v>-121</v>
      </c>
      <c r="T327">
        <v>0</v>
      </c>
      <c r="U327" t="s">
        <v>37</v>
      </c>
      <c r="V327">
        <v>0</v>
      </c>
      <c r="W327">
        <v>1</v>
      </c>
      <c r="X327">
        <v>1</v>
      </c>
      <c r="Y327">
        <v>0</v>
      </c>
      <c r="Z327">
        <v>0</v>
      </c>
      <c r="AA327">
        <v>0</v>
      </c>
      <c r="AB327">
        <v>0</v>
      </c>
      <c r="AC327" t="s">
        <v>52</v>
      </c>
      <c r="AD327">
        <v>3</v>
      </c>
    </row>
    <row r="328" spans="1:30">
      <c r="A328" t="s">
        <v>404</v>
      </c>
      <c r="B328" t="s">
        <v>67</v>
      </c>
      <c r="C328">
        <v>48.864716000000001</v>
      </c>
      <c r="D328">
        <v>2.3490139999999999</v>
      </c>
      <c r="E328" t="s">
        <v>46</v>
      </c>
      <c r="F328" t="s">
        <v>169</v>
      </c>
      <c r="G328" t="s">
        <v>47</v>
      </c>
      <c r="H328" s="1">
        <v>45334</v>
      </c>
      <c r="I328" t="s">
        <v>35</v>
      </c>
      <c r="J328" t="s">
        <v>255</v>
      </c>
      <c r="K328">
        <v>5</v>
      </c>
      <c r="N328">
        <v>6071</v>
      </c>
      <c r="O328">
        <v>10</v>
      </c>
      <c r="P328" s="1">
        <v>45623</v>
      </c>
      <c r="Q328" s="1">
        <v>45356</v>
      </c>
      <c r="R328">
        <v>607.1</v>
      </c>
      <c r="S328">
        <v>-267</v>
      </c>
      <c r="T328">
        <v>0</v>
      </c>
      <c r="U328" t="s">
        <v>37</v>
      </c>
      <c r="V328">
        <v>0</v>
      </c>
      <c r="W328">
        <v>1</v>
      </c>
      <c r="X328">
        <v>1</v>
      </c>
      <c r="Y328">
        <v>0</v>
      </c>
      <c r="Z328">
        <v>0</v>
      </c>
      <c r="AA328">
        <v>0</v>
      </c>
      <c r="AB328">
        <v>0</v>
      </c>
      <c r="AC328" t="s">
        <v>48</v>
      </c>
      <c r="AD328">
        <v>1</v>
      </c>
    </row>
    <row r="329" spans="1:30">
      <c r="A329" t="s">
        <v>405</v>
      </c>
      <c r="B329" t="s">
        <v>31</v>
      </c>
      <c r="C329">
        <v>52.370215999999999</v>
      </c>
      <c r="D329">
        <v>4.895168</v>
      </c>
      <c r="E329" t="s">
        <v>78</v>
      </c>
      <c r="F329" t="s">
        <v>169</v>
      </c>
      <c r="G329" t="s">
        <v>56</v>
      </c>
      <c r="H329" s="1">
        <v>45390</v>
      </c>
      <c r="I329" t="s">
        <v>70</v>
      </c>
      <c r="J329" t="s">
        <v>255</v>
      </c>
      <c r="K329">
        <v>5</v>
      </c>
      <c r="N329">
        <v>2584</v>
      </c>
      <c r="O329">
        <v>30</v>
      </c>
      <c r="P329" s="1">
        <v>45695</v>
      </c>
      <c r="Q329" s="1">
        <v>45394</v>
      </c>
      <c r="R329">
        <v>775.2</v>
      </c>
      <c r="S329">
        <v>-301</v>
      </c>
      <c r="T329">
        <v>0</v>
      </c>
      <c r="U329" t="s">
        <v>37</v>
      </c>
      <c r="V329">
        <v>0</v>
      </c>
      <c r="W329">
        <v>1</v>
      </c>
      <c r="X329">
        <v>1</v>
      </c>
      <c r="Y329">
        <v>0</v>
      </c>
      <c r="Z329">
        <v>0</v>
      </c>
      <c r="AA329">
        <v>0</v>
      </c>
      <c r="AB329">
        <v>0</v>
      </c>
      <c r="AC329" t="s">
        <v>43</v>
      </c>
      <c r="AD329">
        <v>2</v>
      </c>
    </row>
    <row r="330" spans="1:30">
      <c r="A330" t="s">
        <v>406</v>
      </c>
      <c r="B330" t="s">
        <v>75</v>
      </c>
      <c r="C330">
        <v>48.210033000000003</v>
      </c>
      <c r="D330">
        <v>16.363448999999999</v>
      </c>
      <c r="E330" t="s">
        <v>100</v>
      </c>
      <c r="F330" t="s">
        <v>169</v>
      </c>
      <c r="G330" t="s">
        <v>76</v>
      </c>
      <c r="H330" s="1">
        <v>45392</v>
      </c>
      <c r="I330" t="s">
        <v>70</v>
      </c>
      <c r="J330" t="s">
        <v>255</v>
      </c>
      <c r="K330">
        <v>5</v>
      </c>
      <c r="N330">
        <v>1589</v>
      </c>
      <c r="O330">
        <v>10</v>
      </c>
      <c r="P330" s="1">
        <v>45488</v>
      </c>
      <c r="Q330" s="1">
        <v>45426</v>
      </c>
      <c r="R330">
        <v>158.9</v>
      </c>
      <c r="S330">
        <v>-62</v>
      </c>
      <c r="T330">
        <v>0</v>
      </c>
      <c r="U330" t="s">
        <v>37</v>
      </c>
      <c r="V330">
        <v>0</v>
      </c>
      <c r="W330">
        <v>1</v>
      </c>
      <c r="X330">
        <v>1</v>
      </c>
      <c r="Y330">
        <v>0</v>
      </c>
      <c r="Z330">
        <v>0</v>
      </c>
      <c r="AA330">
        <v>0</v>
      </c>
      <c r="AB330">
        <v>0</v>
      </c>
      <c r="AC330" t="s">
        <v>48</v>
      </c>
      <c r="AD330">
        <v>1</v>
      </c>
    </row>
    <row r="331" spans="1:30">
      <c r="A331" t="s">
        <v>407</v>
      </c>
      <c r="B331" t="s">
        <v>80</v>
      </c>
      <c r="C331">
        <v>38.736946000000003</v>
      </c>
      <c r="D331">
        <v>-9.1426850000000002</v>
      </c>
      <c r="E331" t="s">
        <v>55</v>
      </c>
      <c r="F331" t="s">
        <v>169</v>
      </c>
      <c r="G331" t="s">
        <v>47</v>
      </c>
      <c r="H331" s="1">
        <v>45442</v>
      </c>
      <c r="I331" t="s">
        <v>35</v>
      </c>
      <c r="J331" t="s">
        <v>255</v>
      </c>
      <c r="K331">
        <v>5</v>
      </c>
      <c r="N331">
        <v>2197</v>
      </c>
      <c r="O331">
        <v>50</v>
      </c>
      <c r="P331" s="1">
        <v>45694</v>
      </c>
      <c r="Q331" s="1">
        <v>45556</v>
      </c>
      <c r="R331">
        <v>1098.5</v>
      </c>
      <c r="S331">
        <v>-138</v>
      </c>
      <c r="T331">
        <v>0</v>
      </c>
      <c r="U331" t="s">
        <v>37</v>
      </c>
      <c r="V331">
        <v>0</v>
      </c>
      <c r="W331">
        <v>1</v>
      </c>
      <c r="X331">
        <v>1</v>
      </c>
      <c r="Y331">
        <v>0</v>
      </c>
      <c r="Z331">
        <v>0</v>
      </c>
      <c r="AA331">
        <v>0</v>
      </c>
      <c r="AB331">
        <v>0</v>
      </c>
      <c r="AC331" t="s">
        <v>52</v>
      </c>
      <c r="AD331">
        <v>3</v>
      </c>
    </row>
    <row r="332" spans="1:30">
      <c r="A332" t="s">
        <v>408</v>
      </c>
      <c r="B332" t="s">
        <v>45</v>
      </c>
      <c r="C332">
        <v>41.902782000000002</v>
      </c>
      <c r="D332">
        <v>12.496366</v>
      </c>
      <c r="E332" t="s">
        <v>32</v>
      </c>
      <c r="F332" t="s">
        <v>169</v>
      </c>
      <c r="G332" t="s">
        <v>56</v>
      </c>
      <c r="H332" s="1">
        <v>45370</v>
      </c>
      <c r="I332" t="s">
        <v>35</v>
      </c>
      <c r="J332" t="s">
        <v>255</v>
      </c>
      <c r="K332">
        <v>5</v>
      </c>
      <c r="N332">
        <v>3231</v>
      </c>
      <c r="O332">
        <v>70</v>
      </c>
      <c r="P332" s="1">
        <v>45564</v>
      </c>
      <c r="Q332" s="1">
        <v>45402</v>
      </c>
      <c r="R332">
        <v>2261.6999999999998</v>
      </c>
      <c r="S332">
        <v>-162</v>
      </c>
      <c r="T332">
        <v>0</v>
      </c>
      <c r="U332" t="s">
        <v>37</v>
      </c>
      <c r="V332">
        <v>0</v>
      </c>
      <c r="W332">
        <v>1</v>
      </c>
      <c r="X332">
        <v>1</v>
      </c>
      <c r="Y332">
        <v>0</v>
      </c>
      <c r="Z332">
        <v>0</v>
      </c>
      <c r="AA332">
        <v>0</v>
      </c>
      <c r="AB332">
        <v>0</v>
      </c>
      <c r="AC332" t="s">
        <v>65</v>
      </c>
      <c r="AD332">
        <v>4</v>
      </c>
    </row>
    <row r="333" spans="1:30">
      <c r="A333" t="s">
        <v>409</v>
      </c>
      <c r="B333" t="s">
        <v>80</v>
      </c>
      <c r="C333">
        <v>38.736946000000003</v>
      </c>
      <c r="D333">
        <v>-9.1426850000000002</v>
      </c>
      <c r="E333" t="s">
        <v>55</v>
      </c>
      <c r="F333" t="s">
        <v>169</v>
      </c>
      <c r="G333" t="s">
        <v>85</v>
      </c>
      <c r="H333" s="1">
        <v>45338</v>
      </c>
      <c r="I333" t="s">
        <v>70</v>
      </c>
      <c r="J333" t="s">
        <v>255</v>
      </c>
      <c r="K333">
        <v>5</v>
      </c>
      <c r="N333">
        <v>5655</v>
      </c>
      <c r="O333">
        <v>50</v>
      </c>
      <c r="P333" s="1">
        <v>45689</v>
      </c>
      <c r="Q333" s="1">
        <v>45345</v>
      </c>
      <c r="R333">
        <v>2827.5</v>
      </c>
      <c r="S333">
        <v>-344</v>
      </c>
      <c r="T333">
        <v>0</v>
      </c>
      <c r="U333" t="s">
        <v>37</v>
      </c>
      <c r="V333">
        <v>0</v>
      </c>
      <c r="W333">
        <v>1</v>
      </c>
      <c r="X333">
        <v>1</v>
      </c>
      <c r="Y333">
        <v>0</v>
      </c>
      <c r="Z333">
        <v>0</v>
      </c>
      <c r="AA333">
        <v>0</v>
      </c>
      <c r="AB333">
        <v>0</v>
      </c>
      <c r="AC333" t="s">
        <v>52</v>
      </c>
      <c r="AD333">
        <v>3</v>
      </c>
    </row>
    <row r="334" spans="1:30">
      <c r="A334" t="s">
        <v>410</v>
      </c>
      <c r="B334" t="s">
        <v>45</v>
      </c>
      <c r="C334">
        <v>41.902782000000002</v>
      </c>
      <c r="D334">
        <v>12.496366</v>
      </c>
      <c r="E334" t="s">
        <v>55</v>
      </c>
      <c r="F334" t="s">
        <v>169</v>
      </c>
      <c r="G334" t="s">
        <v>56</v>
      </c>
      <c r="H334" s="1">
        <v>45414</v>
      </c>
      <c r="I334" t="s">
        <v>35</v>
      </c>
      <c r="J334" t="s">
        <v>255</v>
      </c>
      <c r="K334">
        <v>5</v>
      </c>
      <c r="N334">
        <v>5044</v>
      </c>
      <c r="O334">
        <v>20</v>
      </c>
      <c r="P334" s="1">
        <v>45704</v>
      </c>
      <c r="Q334" s="1">
        <v>45447</v>
      </c>
      <c r="R334">
        <v>1008.8</v>
      </c>
      <c r="S334">
        <v>-257</v>
      </c>
      <c r="T334">
        <v>0</v>
      </c>
      <c r="U334" t="s">
        <v>37</v>
      </c>
      <c r="V334">
        <v>0</v>
      </c>
      <c r="W334">
        <v>1</v>
      </c>
      <c r="X334">
        <v>1</v>
      </c>
      <c r="Y334">
        <v>0</v>
      </c>
      <c r="Z334">
        <v>0</v>
      </c>
      <c r="AA334">
        <v>0</v>
      </c>
      <c r="AB334">
        <v>0</v>
      </c>
      <c r="AC334" t="s">
        <v>48</v>
      </c>
      <c r="AD334">
        <v>1</v>
      </c>
    </row>
    <row r="335" spans="1:30">
      <c r="A335" t="s">
        <v>411</v>
      </c>
      <c r="B335" t="s">
        <v>45</v>
      </c>
      <c r="C335">
        <v>41.902782000000002</v>
      </c>
      <c r="D335">
        <v>12.496366</v>
      </c>
      <c r="E335" t="s">
        <v>46</v>
      </c>
      <c r="F335" t="s">
        <v>169</v>
      </c>
      <c r="G335" t="s">
        <v>47</v>
      </c>
      <c r="H335" s="1">
        <v>45355</v>
      </c>
      <c r="I335" t="s">
        <v>35</v>
      </c>
      <c r="J335" t="s">
        <v>255</v>
      </c>
      <c r="K335">
        <v>5</v>
      </c>
      <c r="N335">
        <v>2271</v>
      </c>
      <c r="O335">
        <v>20</v>
      </c>
      <c r="P335" s="1">
        <v>45688</v>
      </c>
      <c r="Q335" s="1">
        <v>45410</v>
      </c>
      <c r="R335">
        <v>454.2</v>
      </c>
      <c r="S335">
        <v>-278</v>
      </c>
      <c r="T335">
        <v>0</v>
      </c>
      <c r="U335" t="s">
        <v>37</v>
      </c>
      <c r="V335">
        <v>0</v>
      </c>
      <c r="W335">
        <v>1</v>
      </c>
      <c r="X335">
        <v>1</v>
      </c>
      <c r="Y335">
        <v>0</v>
      </c>
      <c r="Z335">
        <v>0</v>
      </c>
      <c r="AA335">
        <v>0</v>
      </c>
      <c r="AB335">
        <v>0</v>
      </c>
      <c r="AC335" t="s">
        <v>48</v>
      </c>
      <c r="AD335">
        <v>1</v>
      </c>
    </row>
    <row r="336" spans="1:30">
      <c r="A336" t="s">
        <v>412</v>
      </c>
      <c r="B336" t="s">
        <v>45</v>
      </c>
      <c r="C336">
        <v>41.902782000000002</v>
      </c>
      <c r="D336">
        <v>12.496366</v>
      </c>
      <c r="E336" t="s">
        <v>60</v>
      </c>
      <c r="F336" t="s">
        <v>169</v>
      </c>
      <c r="G336" t="s">
        <v>64</v>
      </c>
      <c r="H336" s="1">
        <v>45375</v>
      </c>
      <c r="I336" t="s">
        <v>57</v>
      </c>
      <c r="J336" t="s">
        <v>255</v>
      </c>
      <c r="K336">
        <v>5</v>
      </c>
      <c r="N336">
        <v>3884</v>
      </c>
      <c r="O336">
        <v>30</v>
      </c>
      <c r="P336" s="1">
        <v>45501</v>
      </c>
      <c r="Q336" s="1">
        <v>45484</v>
      </c>
      <c r="R336">
        <v>1165.2</v>
      </c>
      <c r="S336">
        <v>-17</v>
      </c>
      <c r="T336">
        <v>0</v>
      </c>
      <c r="U336" t="s">
        <v>37</v>
      </c>
      <c r="V336">
        <v>0</v>
      </c>
      <c r="W336">
        <v>1</v>
      </c>
      <c r="X336">
        <v>1</v>
      </c>
      <c r="Y336">
        <v>0</v>
      </c>
      <c r="Z336">
        <v>0</v>
      </c>
      <c r="AA336">
        <v>0</v>
      </c>
      <c r="AB336">
        <v>0</v>
      </c>
      <c r="AC336" t="s">
        <v>43</v>
      </c>
      <c r="AD336">
        <v>2</v>
      </c>
    </row>
    <row r="337" spans="1:30">
      <c r="A337" t="s">
        <v>413</v>
      </c>
      <c r="B337" t="s">
        <v>80</v>
      </c>
      <c r="C337">
        <v>38.736946000000003</v>
      </c>
      <c r="D337">
        <v>-9.1426850000000002</v>
      </c>
      <c r="E337" t="s">
        <v>55</v>
      </c>
      <c r="F337" t="s">
        <v>169</v>
      </c>
      <c r="G337" t="s">
        <v>85</v>
      </c>
      <c r="H337" s="1">
        <v>45392</v>
      </c>
      <c r="I337" t="s">
        <v>70</v>
      </c>
      <c r="J337" t="s">
        <v>255</v>
      </c>
      <c r="K337">
        <v>5</v>
      </c>
      <c r="N337">
        <v>3216</v>
      </c>
      <c r="O337">
        <v>30</v>
      </c>
      <c r="P337" s="1">
        <v>45567</v>
      </c>
      <c r="Q337" s="1">
        <v>45409</v>
      </c>
      <c r="R337">
        <v>964.8</v>
      </c>
      <c r="S337">
        <v>-158</v>
      </c>
      <c r="T337">
        <v>0</v>
      </c>
      <c r="U337" t="s">
        <v>37</v>
      </c>
      <c r="V337">
        <v>0</v>
      </c>
      <c r="W337">
        <v>1</v>
      </c>
      <c r="X337">
        <v>1</v>
      </c>
      <c r="Y337">
        <v>0</v>
      </c>
      <c r="Z337">
        <v>0</v>
      </c>
      <c r="AA337">
        <v>0</v>
      </c>
      <c r="AB337">
        <v>0</v>
      </c>
      <c r="AC337" t="s">
        <v>43</v>
      </c>
      <c r="AD337">
        <v>2</v>
      </c>
    </row>
    <row r="338" spans="1:30">
      <c r="A338" t="s">
        <v>414</v>
      </c>
      <c r="B338" t="s">
        <v>45</v>
      </c>
      <c r="C338">
        <v>41.902782000000002</v>
      </c>
      <c r="D338">
        <v>12.496366</v>
      </c>
      <c r="E338" t="s">
        <v>51</v>
      </c>
      <c r="F338" t="s">
        <v>169</v>
      </c>
      <c r="G338" t="s">
        <v>56</v>
      </c>
      <c r="H338" s="1">
        <v>45353</v>
      </c>
      <c r="I338" t="s">
        <v>35</v>
      </c>
      <c r="J338" t="s">
        <v>255</v>
      </c>
      <c r="K338">
        <v>5</v>
      </c>
      <c r="N338">
        <v>4219</v>
      </c>
      <c r="O338">
        <v>50</v>
      </c>
      <c r="P338" s="1">
        <v>45651</v>
      </c>
      <c r="Q338" s="1">
        <v>45435</v>
      </c>
      <c r="R338">
        <v>2109.5</v>
      </c>
      <c r="S338">
        <v>-216</v>
      </c>
      <c r="T338">
        <v>0</v>
      </c>
      <c r="U338" t="s">
        <v>37</v>
      </c>
      <c r="V338">
        <v>0</v>
      </c>
      <c r="W338">
        <v>1</v>
      </c>
      <c r="X338">
        <v>1</v>
      </c>
      <c r="Y338">
        <v>0</v>
      </c>
      <c r="Z338">
        <v>0</v>
      </c>
      <c r="AA338">
        <v>0</v>
      </c>
      <c r="AB338">
        <v>0</v>
      </c>
      <c r="AC338" t="s">
        <v>52</v>
      </c>
      <c r="AD338">
        <v>3</v>
      </c>
    </row>
    <row r="339" spans="1:30">
      <c r="A339" t="s">
        <v>415</v>
      </c>
      <c r="B339" t="s">
        <v>59</v>
      </c>
      <c r="C339">
        <v>51.260196999999998</v>
      </c>
      <c r="D339">
        <v>4.4027710000000004</v>
      </c>
      <c r="E339" t="s">
        <v>51</v>
      </c>
      <c r="F339" t="s">
        <v>169</v>
      </c>
      <c r="G339" t="s">
        <v>42</v>
      </c>
      <c r="H339" s="1">
        <v>45299</v>
      </c>
      <c r="I339" t="s">
        <v>70</v>
      </c>
      <c r="J339" t="s">
        <v>255</v>
      </c>
      <c r="K339">
        <v>5</v>
      </c>
      <c r="N339">
        <v>5815</v>
      </c>
      <c r="O339">
        <v>40</v>
      </c>
      <c r="P339" s="1">
        <v>45455</v>
      </c>
      <c r="Q339" s="1">
        <v>45360</v>
      </c>
      <c r="R339">
        <v>2326</v>
      </c>
      <c r="S339">
        <v>-95</v>
      </c>
      <c r="T339">
        <v>0</v>
      </c>
      <c r="U339" t="s">
        <v>37</v>
      </c>
      <c r="V339">
        <v>0</v>
      </c>
      <c r="W339">
        <v>1</v>
      </c>
      <c r="X339">
        <v>1</v>
      </c>
      <c r="Y339">
        <v>0</v>
      </c>
      <c r="Z339">
        <v>0</v>
      </c>
      <c r="AA339">
        <v>0</v>
      </c>
      <c r="AB339">
        <v>0</v>
      </c>
      <c r="AC339" t="s">
        <v>43</v>
      </c>
      <c r="AD339">
        <v>2</v>
      </c>
    </row>
    <row r="340" spans="1:30">
      <c r="A340" t="s">
        <v>416</v>
      </c>
      <c r="B340" t="s">
        <v>45</v>
      </c>
      <c r="C340">
        <v>41.902782000000002</v>
      </c>
      <c r="D340">
        <v>12.496366</v>
      </c>
      <c r="E340" t="s">
        <v>51</v>
      </c>
      <c r="F340" t="s">
        <v>169</v>
      </c>
      <c r="G340" t="s">
        <v>76</v>
      </c>
      <c r="H340" s="1">
        <v>45308</v>
      </c>
      <c r="I340" t="s">
        <v>70</v>
      </c>
      <c r="J340" t="s">
        <v>255</v>
      </c>
      <c r="K340">
        <v>5</v>
      </c>
      <c r="N340">
        <v>4191</v>
      </c>
      <c r="O340">
        <v>20</v>
      </c>
      <c r="P340" s="1">
        <v>45382</v>
      </c>
      <c r="Q340" s="1">
        <v>45346</v>
      </c>
      <c r="R340">
        <v>838.2</v>
      </c>
      <c r="S340">
        <v>-36</v>
      </c>
      <c r="T340">
        <v>0</v>
      </c>
      <c r="U340" t="s">
        <v>37</v>
      </c>
      <c r="V340">
        <v>0</v>
      </c>
      <c r="W340">
        <v>1</v>
      </c>
      <c r="X340">
        <v>1</v>
      </c>
      <c r="Y340">
        <v>0</v>
      </c>
      <c r="Z340">
        <v>0</v>
      </c>
      <c r="AA340">
        <v>0</v>
      </c>
      <c r="AB340">
        <v>0</v>
      </c>
      <c r="AC340" t="s">
        <v>48</v>
      </c>
      <c r="AD340">
        <v>1</v>
      </c>
    </row>
    <row r="341" spans="1:30">
      <c r="A341" t="s">
        <v>417</v>
      </c>
      <c r="B341" t="s">
        <v>63</v>
      </c>
      <c r="C341">
        <v>46.204391000000001</v>
      </c>
      <c r="D341">
        <v>6.1431579999999997</v>
      </c>
      <c r="E341" t="s">
        <v>60</v>
      </c>
      <c r="F341" t="s">
        <v>169</v>
      </c>
      <c r="G341" t="s">
        <v>85</v>
      </c>
      <c r="H341" s="1">
        <v>45421</v>
      </c>
      <c r="I341" t="s">
        <v>35</v>
      </c>
      <c r="J341" t="s">
        <v>255</v>
      </c>
      <c r="K341">
        <v>5</v>
      </c>
      <c r="N341">
        <v>3415</v>
      </c>
      <c r="O341">
        <v>20</v>
      </c>
      <c r="P341" s="1">
        <v>45722</v>
      </c>
      <c r="Q341" s="1">
        <v>45438</v>
      </c>
      <c r="R341">
        <v>683</v>
      </c>
      <c r="S341">
        <v>-284</v>
      </c>
      <c r="T341">
        <v>0</v>
      </c>
      <c r="U341" t="s">
        <v>37</v>
      </c>
      <c r="V341">
        <v>0</v>
      </c>
      <c r="W341">
        <v>1</v>
      </c>
      <c r="X341">
        <v>1</v>
      </c>
      <c r="Y341">
        <v>0</v>
      </c>
      <c r="Z341">
        <v>0</v>
      </c>
      <c r="AA341">
        <v>0</v>
      </c>
      <c r="AB341">
        <v>0</v>
      </c>
      <c r="AC341" t="s">
        <v>48</v>
      </c>
      <c r="AD341">
        <v>1</v>
      </c>
    </row>
    <row r="342" spans="1:30">
      <c r="A342" t="s">
        <v>418</v>
      </c>
      <c r="B342" t="s">
        <v>40</v>
      </c>
      <c r="C342">
        <v>40.416775000000001</v>
      </c>
      <c r="D342">
        <v>-3.7037900000000001</v>
      </c>
      <c r="E342" t="s">
        <v>103</v>
      </c>
      <c r="F342" t="s">
        <v>169</v>
      </c>
      <c r="G342" t="s">
        <v>64</v>
      </c>
      <c r="H342" s="1">
        <v>45329</v>
      </c>
      <c r="I342" t="s">
        <v>70</v>
      </c>
      <c r="J342" t="s">
        <v>255</v>
      </c>
      <c r="K342">
        <v>5</v>
      </c>
      <c r="N342">
        <v>2133</v>
      </c>
      <c r="O342">
        <v>100</v>
      </c>
      <c r="P342" s="1">
        <v>45400</v>
      </c>
      <c r="Q342" s="1">
        <v>45333</v>
      </c>
      <c r="R342">
        <v>2133</v>
      </c>
      <c r="S342">
        <v>-67</v>
      </c>
      <c r="T342">
        <v>0</v>
      </c>
      <c r="U342" t="s">
        <v>37</v>
      </c>
      <c r="V342">
        <v>0</v>
      </c>
      <c r="W342">
        <v>1</v>
      </c>
      <c r="X342">
        <v>1</v>
      </c>
      <c r="Y342">
        <v>0</v>
      </c>
      <c r="Z342">
        <v>0</v>
      </c>
      <c r="AA342">
        <v>0</v>
      </c>
      <c r="AB342">
        <v>0</v>
      </c>
      <c r="AC342" t="s">
        <v>38</v>
      </c>
      <c r="AD342">
        <v>5</v>
      </c>
    </row>
    <row r="343" spans="1:30">
      <c r="A343" t="s">
        <v>419</v>
      </c>
      <c r="B343" t="s">
        <v>80</v>
      </c>
      <c r="C343">
        <v>38.736946000000003</v>
      </c>
      <c r="D343">
        <v>-9.1426850000000002</v>
      </c>
      <c r="E343" t="s">
        <v>55</v>
      </c>
      <c r="F343" t="s">
        <v>241</v>
      </c>
      <c r="G343" t="s">
        <v>64</v>
      </c>
      <c r="H343" s="1">
        <v>45331</v>
      </c>
      <c r="I343" t="s">
        <v>35</v>
      </c>
      <c r="J343" t="s">
        <v>255</v>
      </c>
      <c r="K343">
        <v>5</v>
      </c>
      <c r="N343">
        <v>14918</v>
      </c>
      <c r="O343">
        <v>20</v>
      </c>
      <c r="P343" s="1">
        <v>45449</v>
      </c>
      <c r="Q343" s="1">
        <v>45402</v>
      </c>
      <c r="R343">
        <v>2983.6</v>
      </c>
      <c r="S343">
        <v>-47</v>
      </c>
      <c r="T343">
        <v>0</v>
      </c>
      <c r="U343" t="s">
        <v>37</v>
      </c>
      <c r="V343">
        <v>0</v>
      </c>
      <c r="W343">
        <v>1</v>
      </c>
      <c r="X343">
        <v>1</v>
      </c>
      <c r="Y343">
        <v>0</v>
      </c>
      <c r="Z343">
        <v>0</v>
      </c>
      <c r="AA343">
        <v>0</v>
      </c>
      <c r="AB343">
        <v>0</v>
      </c>
      <c r="AC343" t="s">
        <v>48</v>
      </c>
      <c r="AD343">
        <v>1</v>
      </c>
    </row>
    <row r="344" spans="1:30">
      <c r="A344" t="s">
        <v>420</v>
      </c>
      <c r="B344" t="s">
        <v>50</v>
      </c>
      <c r="C344">
        <v>52.520007999999997</v>
      </c>
      <c r="D344">
        <v>13.404954</v>
      </c>
      <c r="E344" t="s">
        <v>78</v>
      </c>
      <c r="F344" t="s">
        <v>241</v>
      </c>
      <c r="G344" t="s">
        <v>56</v>
      </c>
      <c r="H344" s="1">
        <v>45349</v>
      </c>
      <c r="I344" t="s">
        <v>35</v>
      </c>
      <c r="J344" t="s">
        <v>255</v>
      </c>
      <c r="K344">
        <v>5</v>
      </c>
      <c r="N344">
        <v>7279</v>
      </c>
      <c r="O344">
        <v>60</v>
      </c>
      <c r="P344" s="1">
        <v>45610</v>
      </c>
      <c r="Q344" s="1">
        <v>45350</v>
      </c>
      <c r="R344">
        <v>4367.3999999999996</v>
      </c>
      <c r="S344">
        <v>-260</v>
      </c>
      <c r="T344">
        <v>0</v>
      </c>
      <c r="U344" t="s">
        <v>37</v>
      </c>
      <c r="V344">
        <v>0</v>
      </c>
      <c r="W344">
        <v>1</v>
      </c>
      <c r="X344">
        <v>1</v>
      </c>
      <c r="Y344">
        <v>0</v>
      </c>
      <c r="Z344">
        <v>0</v>
      </c>
      <c r="AA344">
        <v>0</v>
      </c>
      <c r="AB344">
        <v>0</v>
      </c>
      <c r="AC344" t="s">
        <v>52</v>
      </c>
      <c r="AD344">
        <v>3</v>
      </c>
    </row>
    <row r="345" spans="1:30">
      <c r="A345" t="s">
        <v>421</v>
      </c>
      <c r="B345" t="s">
        <v>80</v>
      </c>
      <c r="C345">
        <v>38.736946000000003</v>
      </c>
      <c r="D345">
        <v>-9.1426850000000002</v>
      </c>
      <c r="E345" t="s">
        <v>51</v>
      </c>
      <c r="F345" t="s">
        <v>248</v>
      </c>
      <c r="G345" t="s">
        <v>56</v>
      </c>
      <c r="H345" s="1">
        <v>45398</v>
      </c>
      <c r="I345" t="s">
        <v>70</v>
      </c>
      <c r="J345" t="s">
        <v>255</v>
      </c>
      <c r="K345">
        <v>5</v>
      </c>
      <c r="N345">
        <v>5064</v>
      </c>
      <c r="O345">
        <v>20</v>
      </c>
      <c r="P345" s="1">
        <v>45497</v>
      </c>
      <c r="Q345" s="1">
        <v>45493</v>
      </c>
      <c r="R345">
        <v>1012.8</v>
      </c>
      <c r="S345">
        <v>-4</v>
      </c>
      <c r="T345">
        <v>0</v>
      </c>
      <c r="U345" t="s">
        <v>37</v>
      </c>
      <c r="V345">
        <v>0</v>
      </c>
      <c r="W345">
        <v>1</v>
      </c>
      <c r="X345">
        <v>1</v>
      </c>
      <c r="Y345">
        <v>0</v>
      </c>
      <c r="Z345">
        <v>0</v>
      </c>
      <c r="AA345">
        <v>0</v>
      </c>
      <c r="AB345">
        <v>0</v>
      </c>
      <c r="AC345" t="s">
        <v>48</v>
      </c>
      <c r="AD345">
        <v>1</v>
      </c>
    </row>
    <row r="346" spans="1:30">
      <c r="A346" t="s">
        <v>422</v>
      </c>
      <c r="B346" t="s">
        <v>63</v>
      </c>
      <c r="C346">
        <v>46.204391000000001</v>
      </c>
      <c r="D346">
        <v>6.1431579999999997</v>
      </c>
      <c r="E346" t="s">
        <v>32</v>
      </c>
      <c r="F346" t="s">
        <v>248</v>
      </c>
      <c r="G346" t="s">
        <v>76</v>
      </c>
      <c r="H346" s="1">
        <v>45418</v>
      </c>
      <c r="I346" t="s">
        <v>70</v>
      </c>
      <c r="J346" t="s">
        <v>255</v>
      </c>
      <c r="K346">
        <v>5</v>
      </c>
      <c r="N346">
        <v>5325</v>
      </c>
      <c r="O346">
        <v>50</v>
      </c>
      <c r="P346" s="1">
        <v>45577</v>
      </c>
      <c r="Q346" s="1">
        <v>45488</v>
      </c>
      <c r="R346">
        <v>2662.5</v>
      </c>
      <c r="S346">
        <v>-89</v>
      </c>
      <c r="T346">
        <v>0</v>
      </c>
      <c r="U346" t="s">
        <v>37</v>
      </c>
      <c r="V346">
        <v>0</v>
      </c>
      <c r="W346">
        <v>1</v>
      </c>
      <c r="X346">
        <v>1</v>
      </c>
      <c r="Y346">
        <v>0</v>
      </c>
      <c r="Z346">
        <v>0</v>
      </c>
      <c r="AA346">
        <v>0</v>
      </c>
      <c r="AB346">
        <v>0</v>
      </c>
      <c r="AC346" t="s">
        <v>52</v>
      </c>
      <c r="AD346">
        <v>3</v>
      </c>
    </row>
    <row r="347" spans="1:30">
      <c r="A347" t="s">
        <v>423</v>
      </c>
      <c r="B347" t="s">
        <v>63</v>
      </c>
      <c r="C347">
        <v>46.204391000000001</v>
      </c>
      <c r="D347">
        <v>6.1431579999999997</v>
      </c>
      <c r="E347" t="s">
        <v>55</v>
      </c>
      <c r="F347" t="s">
        <v>248</v>
      </c>
      <c r="G347" t="s">
        <v>42</v>
      </c>
      <c r="H347" s="1">
        <v>45358</v>
      </c>
      <c r="I347" t="s">
        <v>57</v>
      </c>
      <c r="J347" t="s">
        <v>255</v>
      </c>
      <c r="K347">
        <v>5</v>
      </c>
      <c r="N347">
        <v>17797</v>
      </c>
      <c r="O347">
        <v>60</v>
      </c>
      <c r="P347" s="1">
        <v>45672</v>
      </c>
      <c r="Q347" s="1">
        <v>45471</v>
      </c>
      <c r="R347">
        <v>10678.2</v>
      </c>
      <c r="S347">
        <v>-201</v>
      </c>
      <c r="T347">
        <v>0</v>
      </c>
      <c r="U347" t="s">
        <v>37</v>
      </c>
      <c r="V347">
        <v>0</v>
      </c>
      <c r="W347">
        <v>1</v>
      </c>
      <c r="X347">
        <v>1</v>
      </c>
      <c r="Y347">
        <v>0</v>
      </c>
      <c r="Z347">
        <v>0</v>
      </c>
      <c r="AA347">
        <v>0</v>
      </c>
      <c r="AB347">
        <v>0</v>
      </c>
      <c r="AC347" t="s">
        <v>52</v>
      </c>
      <c r="AD347">
        <v>3</v>
      </c>
    </row>
    <row r="348" spans="1:30">
      <c r="A348" t="s">
        <v>424</v>
      </c>
      <c r="B348" t="s">
        <v>59</v>
      </c>
      <c r="C348">
        <v>51.260196999999998</v>
      </c>
      <c r="D348">
        <v>4.4027710000000004</v>
      </c>
      <c r="E348" t="s">
        <v>32</v>
      </c>
      <c r="F348" t="s">
        <v>248</v>
      </c>
      <c r="G348" t="s">
        <v>47</v>
      </c>
      <c r="H348" s="1">
        <v>45361</v>
      </c>
      <c r="I348" t="s">
        <v>57</v>
      </c>
      <c r="J348" t="s">
        <v>255</v>
      </c>
      <c r="K348">
        <v>5</v>
      </c>
      <c r="N348">
        <v>19852</v>
      </c>
      <c r="O348">
        <v>10</v>
      </c>
      <c r="P348" s="1">
        <v>45530</v>
      </c>
      <c r="Q348" s="1">
        <v>45415</v>
      </c>
      <c r="R348">
        <v>1985.2</v>
      </c>
      <c r="S348">
        <v>-115</v>
      </c>
      <c r="T348">
        <v>0</v>
      </c>
      <c r="U348" t="s">
        <v>37</v>
      </c>
      <c r="V348">
        <v>0</v>
      </c>
      <c r="W348">
        <v>1</v>
      </c>
      <c r="X348">
        <v>1</v>
      </c>
      <c r="Y348">
        <v>0</v>
      </c>
      <c r="Z348">
        <v>0</v>
      </c>
      <c r="AA348">
        <v>0</v>
      </c>
      <c r="AB348">
        <v>0</v>
      </c>
      <c r="AC348" t="s">
        <v>48</v>
      </c>
      <c r="AD348">
        <v>1</v>
      </c>
    </row>
    <row r="349" spans="1:30">
      <c r="A349" t="s">
        <v>425</v>
      </c>
      <c r="B349" t="s">
        <v>75</v>
      </c>
      <c r="C349">
        <v>48.210033000000003</v>
      </c>
      <c r="D349">
        <v>16.363448999999999</v>
      </c>
      <c r="E349" t="s">
        <v>51</v>
      </c>
      <c r="F349" t="s">
        <v>248</v>
      </c>
      <c r="G349" t="s">
        <v>34</v>
      </c>
      <c r="H349" s="1">
        <v>45370</v>
      </c>
      <c r="I349" t="s">
        <v>57</v>
      </c>
      <c r="J349" t="s">
        <v>255</v>
      </c>
      <c r="K349">
        <v>5</v>
      </c>
      <c r="N349">
        <v>6762</v>
      </c>
      <c r="O349">
        <v>100</v>
      </c>
      <c r="P349" s="1">
        <v>45485</v>
      </c>
      <c r="Q349" s="1">
        <v>45425</v>
      </c>
      <c r="R349">
        <v>6762</v>
      </c>
      <c r="S349">
        <v>-60</v>
      </c>
      <c r="T349">
        <v>0</v>
      </c>
      <c r="U349" t="s">
        <v>37</v>
      </c>
      <c r="V349">
        <v>0</v>
      </c>
      <c r="W349">
        <v>1</v>
      </c>
      <c r="X349">
        <v>1</v>
      </c>
      <c r="Y349">
        <v>0</v>
      </c>
      <c r="Z349">
        <v>0</v>
      </c>
      <c r="AA349">
        <v>0</v>
      </c>
      <c r="AB349">
        <v>0</v>
      </c>
      <c r="AC349" t="s">
        <v>38</v>
      </c>
      <c r="AD349">
        <v>5</v>
      </c>
    </row>
    <row r="350" spans="1:30">
      <c r="A350" t="s">
        <v>426</v>
      </c>
      <c r="B350" t="s">
        <v>63</v>
      </c>
      <c r="C350">
        <v>46.204391000000001</v>
      </c>
      <c r="D350">
        <v>6.1431579999999997</v>
      </c>
      <c r="E350" t="s">
        <v>55</v>
      </c>
      <c r="F350" t="s">
        <v>33</v>
      </c>
      <c r="G350" t="s">
        <v>87</v>
      </c>
      <c r="H350" s="1">
        <v>45322</v>
      </c>
      <c r="I350" t="s">
        <v>70</v>
      </c>
      <c r="J350" t="s">
        <v>427</v>
      </c>
      <c r="K350">
        <v>7</v>
      </c>
      <c r="N350">
        <v>1214</v>
      </c>
      <c r="O350">
        <v>60</v>
      </c>
      <c r="P350" s="1">
        <v>45668</v>
      </c>
      <c r="Q350" s="1"/>
      <c r="R350">
        <v>728.4</v>
      </c>
      <c r="T350">
        <v>0</v>
      </c>
      <c r="U350" t="s">
        <v>428</v>
      </c>
      <c r="V350">
        <v>0</v>
      </c>
      <c r="W350">
        <v>0</v>
      </c>
      <c r="X350">
        <v>0</v>
      </c>
      <c r="Y350">
        <v>0</v>
      </c>
      <c r="Z350">
        <v>0</v>
      </c>
      <c r="AA350">
        <v>0</v>
      </c>
      <c r="AB350">
        <v>0</v>
      </c>
      <c r="AC350" t="s">
        <v>52</v>
      </c>
      <c r="AD350">
        <v>3</v>
      </c>
    </row>
    <row r="351" spans="1:30">
      <c r="A351" t="s">
        <v>429</v>
      </c>
      <c r="B351" t="s">
        <v>45</v>
      </c>
      <c r="C351">
        <v>41.902782000000002</v>
      </c>
      <c r="D351">
        <v>12.496366</v>
      </c>
      <c r="E351" t="s">
        <v>120</v>
      </c>
      <c r="F351" t="s">
        <v>33</v>
      </c>
      <c r="G351" t="s">
        <v>85</v>
      </c>
      <c r="H351" s="1">
        <v>45417</v>
      </c>
      <c r="I351" t="s">
        <v>70</v>
      </c>
      <c r="J351" t="s">
        <v>427</v>
      </c>
      <c r="K351">
        <v>7</v>
      </c>
      <c r="N351">
        <v>1916</v>
      </c>
      <c r="O351">
        <v>20</v>
      </c>
      <c r="P351" s="1">
        <v>45729</v>
      </c>
      <c r="Q351" s="1"/>
      <c r="R351">
        <v>383.2</v>
      </c>
      <c r="T351">
        <v>0</v>
      </c>
      <c r="U351" t="s">
        <v>428</v>
      </c>
      <c r="V351">
        <v>0</v>
      </c>
      <c r="W351">
        <v>0</v>
      </c>
      <c r="X351">
        <v>0</v>
      </c>
      <c r="Y351">
        <v>0</v>
      </c>
      <c r="Z351">
        <v>0</v>
      </c>
      <c r="AA351">
        <v>0</v>
      </c>
      <c r="AB351">
        <v>0</v>
      </c>
      <c r="AC351" t="s">
        <v>48</v>
      </c>
      <c r="AD351">
        <v>1</v>
      </c>
    </row>
    <row r="352" spans="1:30">
      <c r="A352" t="s">
        <v>430</v>
      </c>
      <c r="B352" t="s">
        <v>80</v>
      </c>
      <c r="C352">
        <v>38.736946000000003</v>
      </c>
      <c r="D352">
        <v>-9.1426850000000002</v>
      </c>
      <c r="E352" t="s">
        <v>32</v>
      </c>
      <c r="F352" t="s">
        <v>33</v>
      </c>
      <c r="G352" t="s">
        <v>56</v>
      </c>
      <c r="H352" s="1">
        <v>45442</v>
      </c>
      <c r="I352" t="s">
        <v>70</v>
      </c>
      <c r="J352" t="s">
        <v>427</v>
      </c>
      <c r="K352">
        <v>7</v>
      </c>
      <c r="N352">
        <v>1918</v>
      </c>
      <c r="O352">
        <v>20</v>
      </c>
      <c r="P352" s="1">
        <v>45752</v>
      </c>
      <c r="Q352" s="1"/>
      <c r="R352">
        <v>383.6</v>
      </c>
      <c r="T352">
        <v>0</v>
      </c>
      <c r="U352" t="s">
        <v>428</v>
      </c>
      <c r="V352">
        <v>0</v>
      </c>
      <c r="W352">
        <v>0</v>
      </c>
      <c r="X352">
        <v>0</v>
      </c>
      <c r="Y352">
        <v>0</v>
      </c>
      <c r="Z352">
        <v>0</v>
      </c>
      <c r="AA352">
        <v>0</v>
      </c>
      <c r="AB352">
        <v>0</v>
      </c>
      <c r="AC352" t="s">
        <v>48</v>
      </c>
      <c r="AD352">
        <v>1</v>
      </c>
    </row>
    <row r="353" spans="1:30">
      <c r="A353" t="s">
        <v>431</v>
      </c>
      <c r="B353" t="s">
        <v>59</v>
      </c>
      <c r="C353">
        <v>51.260196999999998</v>
      </c>
      <c r="D353">
        <v>4.4027710000000004</v>
      </c>
      <c r="E353" t="s">
        <v>84</v>
      </c>
      <c r="F353" t="s">
        <v>33</v>
      </c>
      <c r="G353" t="s">
        <v>42</v>
      </c>
      <c r="H353" s="1">
        <v>45407</v>
      </c>
      <c r="I353" t="s">
        <v>70</v>
      </c>
      <c r="J353" t="s">
        <v>427</v>
      </c>
      <c r="K353">
        <v>7</v>
      </c>
      <c r="N353">
        <v>685</v>
      </c>
      <c r="O353">
        <v>60</v>
      </c>
      <c r="P353" s="1">
        <v>45743</v>
      </c>
      <c r="Q353" s="1"/>
      <c r="R353">
        <v>411</v>
      </c>
      <c r="T353">
        <v>0</v>
      </c>
      <c r="U353" t="s">
        <v>428</v>
      </c>
      <c r="V353">
        <v>0</v>
      </c>
      <c r="W353">
        <v>0</v>
      </c>
      <c r="X353">
        <v>0</v>
      </c>
      <c r="Y353">
        <v>0</v>
      </c>
      <c r="Z353">
        <v>0</v>
      </c>
      <c r="AA353">
        <v>0</v>
      </c>
      <c r="AB353">
        <v>0</v>
      </c>
      <c r="AC353" t="s">
        <v>52</v>
      </c>
      <c r="AD353">
        <v>3</v>
      </c>
    </row>
    <row r="354" spans="1:30">
      <c r="A354" t="s">
        <v>432</v>
      </c>
      <c r="B354" t="s">
        <v>63</v>
      </c>
      <c r="C354">
        <v>46.204391000000001</v>
      </c>
      <c r="D354">
        <v>6.1431579999999997</v>
      </c>
      <c r="E354" t="s">
        <v>32</v>
      </c>
      <c r="F354" t="s">
        <v>33</v>
      </c>
      <c r="G354" t="s">
        <v>34</v>
      </c>
      <c r="H354" s="1">
        <v>45364</v>
      </c>
      <c r="I354" t="s">
        <v>70</v>
      </c>
      <c r="J354" t="s">
        <v>427</v>
      </c>
      <c r="K354">
        <v>7</v>
      </c>
      <c r="N354">
        <v>315</v>
      </c>
      <c r="O354">
        <v>40</v>
      </c>
      <c r="P354" s="1">
        <v>45636</v>
      </c>
      <c r="Q354" s="1"/>
      <c r="R354">
        <v>126</v>
      </c>
      <c r="T354">
        <v>0</v>
      </c>
      <c r="U354" t="s">
        <v>428</v>
      </c>
      <c r="V354">
        <v>0</v>
      </c>
      <c r="W354">
        <v>0</v>
      </c>
      <c r="X354">
        <v>0</v>
      </c>
      <c r="Y354">
        <v>0</v>
      </c>
      <c r="Z354">
        <v>0</v>
      </c>
      <c r="AA354">
        <v>0</v>
      </c>
      <c r="AB354">
        <v>0</v>
      </c>
      <c r="AC354" t="s">
        <v>43</v>
      </c>
      <c r="AD354">
        <v>2</v>
      </c>
    </row>
    <row r="355" spans="1:30">
      <c r="A355" t="s">
        <v>433</v>
      </c>
      <c r="B355" t="s">
        <v>45</v>
      </c>
      <c r="C355">
        <v>41.902782000000002</v>
      </c>
      <c r="D355">
        <v>12.496366</v>
      </c>
      <c r="E355" t="s">
        <v>32</v>
      </c>
      <c r="F355" t="s">
        <v>33</v>
      </c>
      <c r="G355" t="s">
        <v>87</v>
      </c>
      <c r="H355" s="1">
        <v>45294</v>
      </c>
      <c r="I355" t="s">
        <v>57</v>
      </c>
      <c r="J355" t="s">
        <v>427</v>
      </c>
      <c r="K355">
        <v>7</v>
      </c>
      <c r="N355">
        <v>810</v>
      </c>
      <c r="O355">
        <v>50</v>
      </c>
      <c r="P355" s="1">
        <v>45370</v>
      </c>
      <c r="Q355" s="1"/>
      <c r="R355">
        <v>405</v>
      </c>
      <c r="T355">
        <v>0</v>
      </c>
      <c r="U355" t="s">
        <v>428</v>
      </c>
      <c r="V355">
        <v>0</v>
      </c>
      <c r="W355">
        <v>0</v>
      </c>
      <c r="X355">
        <v>0</v>
      </c>
      <c r="Y355">
        <v>0</v>
      </c>
      <c r="Z355">
        <v>0</v>
      </c>
      <c r="AA355">
        <v>0</v>
      </c>
      <c r="AB355">
        <v>0</v>
      </c>
      <c r="AC355" t="s">
        <v>52</v>
      </c>
      <c r="AD355">
        <v>3</v>
      </c>
    </row>
    <row r="356" spans="1:30">
      <c r="A356" t="s">
        <v>434</v>
      </c>
      <c r="B356" t="s">
        <v>45</v>
      </c>
      <c r="C356">
        <v>41.902782000000002</v>
      </c>
      <c r="D356">
        <v>12.496366</v>
      </c>
      <c r="E356" t="s">
        <v>60</v>
      </c>
      <c r="F356" t="s">
        <v>33</v>
      </c>
      <c r="G356" t="s">
        <v>56</v>
      </c>
      <c r="H356" s="1">
        <v>45344</v>
      </c>
      <c r="I356" t="s">
        <v>35</v>
      </c>
      <c r="J356" t="s">
        <v>427</v>
      </c>
      <c r="K356">
        <v>7</v>
      </c>
      <c r="N356">
        <v>717</v>
      </c>
      <c r="O356">
        <v>70</v>
      </c>
      <c r="P356" s="1">
        <v>45402</v>
      </c>
      <c r="Q356" s="1"/>
      <c r="R356">
        <v>501.9</v>
      </c>
      <c r="T356">
        <v>0</v>
      </c>
      <c r="U356" t="s">
        <v>428</v>
      </c>
      <c r="V356">
        <v>0</v>
      </c>
      <c r="W356">
        <v>0</v>
      </c>
      <c r="X356">
        <v>0</v>
      </c>
      <c r="Y356">
        <v>0</v>
      </c>
      <c r="Z356">
        <v>0</v>
      </c>
      <c r="AA356">
        <v>0</v>
      </c>
      <c r="AB356">
        <v>0</v>
      </c>
      <c r="AC356" t="s">
        <v>65</v>
      </c>
      <c r="AD356">
        <v>4</v>
      </c>
    </row>
    <row r="357" spans="1:30">
      <c r="A357" t="s">
        <v>435</v>
      </c>
      <c r="B357" t="s">
        <v>31</v>
      </c>
      <c r="C357">
        <v>52.370215999999999</v>
      </c>
      <c r="D357">
        <v>4.895168</v>
      </c>
      <c r="E357" t="s">
        <v>41</v>
      </c>
      <c r="F357" t="s">
        <v>33</v>
      </c>
      <c r="G357" t="s">
        <v>85</v>
      </c>
      <c r="H357" s="1">
        <v>45403</v>
      </c>
      <c r="I357" t="s">
        <v>70</v>
      </c>
      <c r="J357" t="s">
        <v>427</v>
      </c>
      <c r="K357">
        <v>7</v>
      </c>
      <c r="N357">
        <v>1789</v>
      </c>
      <c r="O357">
        <v>20</v>
      </c>
      <c r="P357" s="1">
        <v>45467</v>
      </c>
      <c r="Q357" s="1"/>
      <c r="R357">
        <v>357.8</v>
      </c>
      <c r="T357">
        <v>0</v>
      </c>
      <c r="U357" t="s">
        <v>428</v>
      </c>
      <c r="V357">
        <v>0</v>
      </c>
      <c r="W357">
        <v>0</v>
      </c>
      <c r="X357">
        <v>0</v>
      </c>
      <c r="Y357">
        <v>0</v>
      </c>
      <c r="Z357">
        <v>0</v>
      </c>
      <c r="AA357">
        <v>0</v>
      </c>
      <c r="AB357">
        <v>0</v>
      </c>
      <c r="AC357" t="s">
        <v>48</v>
      </c>
      <c r="AD357">
        <v>1</v>
      </c>
    </row>
    <row r="358" spans="1:30">
      <c r="A358" t="s">
        <v>436</v>
      </c>
      <c r="B358" t="s">
        <v>67</v>
      </c>
      <c r="C358">
        <v>48.864716000000001</v>
      </c>
      <c r="D358">
        <v>2.3490139999999999</v>
      </c>
      <c r="E358" t="s">
        <v>100</v>
      </c>
      <c r="F358" t="s">
        <v>33</v>
      </c>
      <c r="G358" t="s">
        <v>47</v>
      </c>
      <c r="H358" s="1">
        <v>45351</v>
      </c>
      <c r="I358" t="s">
        <v>35</v>
      </c>
      <c r="J358" t="s">
        <v>427</v>
      </c>
      <c r="K358">
        <v>7</v>
      </c>
      <c r="N358">
        <v>1311</v>
      </c>
      <c r="O358">
        <v>30</v>
      </c>
      <c r="P358" s="1">
        <v>45578</v>
      </c>
      <c r="Q358" s="1"/>
      <c r="R358">
        <v>393.3</v>
      </c>
      <c r="T358">
        <v>0</v>
      </c>
      <c r="U358" t="s">
        <v>428</v>
      </c>
      <c r="V358">
        <v>0</v>
      </c>
      <c r="W358">
        <v>0</v>
      </c>
      <c r="X358">
        <v>0</v>
      </c>
      <c r="Y358">
        <v>0</v>
      </c>
      <c r="Z358">
        <v>0</v>
      </c>
      <c r="AA358">
        <v>0</v>
      </c>
      <c r="AB358">
        <v>0</v>
      </c>
      <c r="AC358" t="s">
        <v>43</v>
      </c>
      <c r="AD358">
        <v>2</v>
      </c>
    </row>
    <row r="359" spans="1:30">
      <c r="A359" t="s">
        <v>437</v>
      </c>
      <c r="B359" t="s">
        <v>80</v>
      </c>
      <c r="C359">
        <v>38.736946000000003</v>
      </c>
      <c r="D359">
        <v>-9.1426850000000002</v>
      </c>
      <c r="E359" t="s">
        <v>84</v>
      </c>
      <c r="F359" t="s">
        <v>33</v>
      </c>
      <c r="G359" t="s">
        <v>56</v>
      </c>
      <c r="H359" s="1">
        <v>45429</v>
      </c>
      <c r="I359" t="s">
        <v>70</v>
      </c>
      <c r="J359" t="s">
        <v>427</v>
      </c>
      <c r="K359">
        <v>7</v>
      </c>
      <c r="N359">
        <v>1025</v>
      </c>
      <c r="O359">
        <v>20</v>
      </c>
      <c r="P359" s="1">
        <v>45463</v>
      </c>
      <c r="Q359" s="1"/>
      <c r="R359">
        <v>205</v>
      </c>
      <c r="T359">
        <v>0</v>
      </c>
      <c r="U359" t="s">
        <v>428</v>
      </c>
      <c r="V359">
        <v>0</v>
      </c>
      <c r="W359">
        <v>0</v>
      </c>
      <c r="X359">
        <v>0</v>
      </c>
      <c r="Y359">
        <v>0</v>
      </c>
      <c r="Z359">
        <v>0</v>
      </c>
      <c r="AA359">
        <v>0</v>
      </c>
      <c r="AB359">
        <v>0</v>
      </c>
      <c r="AC359" t="s">
        <v>48</v>
      </c>
      <c r="AD359">
        <v>1</v>
      </c>
    </row>
    <row r="360" spans="1:30">
      <c r="A360" t="s">
        <v>438</v>
      </c>
      <c r="B360" t="s">
        <v>50</v>
      </c>
      <c r="C360">
        <v>52.520007999999997</v>
      </c>
      <c r="D360">
        <v>13.404954</v>
      </c>
      <c r="E360" t="s">
        <v>60</v>
      </c>
      <c r="F360" t="s">
        <v>33</v>
      </c>
      <c r="G360" t="s">
        <v>64</v>
      </c>
      <c r="H360" s="1">
        <v>45370</v>
      </c>
      <c r="I360" t="s">
        <v>35</v>
      </c>
      <c r="J360" t="s">
        <v>427</v>
      </c>
      <c r="K360">
        <v>7</v>
      </c>
      <c r="N360">
        <v>1330</v>
      </c>
      <c r="O360">
        <v>30</v>
      </c>
      <c r="P360" s="1">
        <v>45549</v>
      </c>
      <c r="Q360" s="1"/>
      <c r="R360">
        <v>399</v>
      </c>
      <c r="T360">
        <v>0</v>
      </c>
      <c r="U360" t="s">
        <v>428</v>
      </c>
      <c r="V360">
        <v>0</v>
      </c>
      <c r="W360">
        <v>0</v>
      </c>
      <c r="X360">
        <v>0</v>
      </c>
      <c r="Y360">
        <v>0</v>
      </c>
      <c r="Z360">
        <v>0</v>
      </c>
      <c r="AA360">
        <v>0</v>
      </c>
      <c r="AB360">
        <v>0</v>
      </c>
      <c r="AC360" t="s">
        <v>43</v>
      </c>
      <c r="AD360">
        <v>2</v>
      </c>
    </row>
    <row r="361" spans="1:30">
      <c r="A361" t="s">
        <v>439</v>
      </c>
      <c r="B361" t="s">
        <v>45</v>
      </c>
      <c r="C361">
        <v>41.902782000000002</v>
      </c>
      <c r="D361">
        <v>12.496366</v>
      </c>
      <c r="E361" t="s">
        <v>84</v>
      </c>
      <c r="F361" t="s">
        <v>33</v>
      </c>
      <c r="G361" t="s">
        <v>47</v>
      </c>
      <c r="H361" s="1">
        <v>45442</v>
      </c>
      <c r="I361" t="s">
        <v>70</v>
      </c>
      <c r="J361" t="s">
        <v>427</v>
      </c>
      <c r="K361">
        <v>7</v>
      </c>
      <c r="N361">
        <v>924</v>
      </c>
      <c r="O361">
        <v>20</v>
      </c>
      <c r="P361" s="1">
        <v>45751</v>
      </c>
      <c r="Q361" s="1"/>
      <c r="R361">
        <v>184.8</v>
      </c>
      <c r="T361">
        <v>0</v>
      </c>
      <c r="U361" t="s">
        <v>428</v>
      </c>
      <c r="V361">
        <v>0</v>
      </c>
      <c r="W361">
        <v>0</v>
      </c>
      <c r="X361">
        <v>0</v>
      </c>
      <c r="Y361">
        <v>0</v>
      </c>
      <c r="Z361">
        <v>0</v>
      </c>
      <c r="AA361">
        <v>0</v>
      </c>
      <c r="AB361">
        <v>0</v>
      </c>
      <c r="AC361" t="s">
        <v>48</v>
      </c>
      <c r="AD361">
        <v>1</v>
      </c>
    </row>
    <row r="362" spans="1:30">
      <c r="A362" t="s">
        <v>440</v>
      </c>
      <c r="B362" t="s">
        <v>50</v>
      </c>
      <c r="C362">
        <v>52.520007999999997</v>
      </c>
      <c r="D362">
        <v>13.404954</v>
      </c>
      <c r="E362" t="s">
        <v>55</v>
      </c>
      <c r="F362" t="s">
        <v>33</v>
      </c>
      <c r="G362" t="s">
        <v>64</v>
      </c>
      <c r="H362" s="1">
        <v>45403</v>
      </c>
      <c r="I362" t="s">
        <v>70</v>
      </c>
      <c r="J362" t="s">
        <v>427</v>
      </c>
      <c r="K362">
        <v>7</v>
      </c>
      <c r="N362">
        <v>352</v>
      </c>
      <c r="O362">
        <v>20</v>
      </c>
      <c r="P362" s="1">
        <v>45656</v>
      </c>
      <c r="Q362" s="1"/>
      <c r="R362">
        <v>70.400000000000006</v>
      </c>
      <c r="T362">
        <v>0</v>
      </c>
      <c r="U362" t="s">
        <v>428</v>
      </c>
      <c r="V362">
        <v>0</v>
      </c>
      <c r="W362">
        <v>0</v>
      </c>
      <c r="X362">
        <v>0</v>
      </c>
      <c r="Y362">
        <v>0</v>
      </c>
      <c r="Z362">
        <v>0</v>
      </c>
      <c r="AA362">
        <v>0</v>
      </c>
      <c r="AB362">
        <v>0</v>
      </c>
      <c r="AC362" t="s">
        <v>48</v>
      </c>
      <c r="AD362">
        <v>1</v>
      </c>
    </row>
    <row r="363" spans="1:30">
      <c r="A363" t="s">
        <v>441</v>
      </c>
      <c r="B363" t="s">
        <v>63</v>
      </c>
      <c r="C363">
        <v>46.204391000000001</v>
      </c>
      <c r="D363">
        <v>6.1431579999999997</v>
      </c>
      <c r="E363" t="s">
        <v>41</v>
      </c>
      <c r="F363" t="s">
        <v>33</v>
      </c>
      <c r="G363" t="s">
        <v>47</v>
      </c>
      <c r="H363" s="1">
        <v>45356</v>
      </c>
      <c r="I363" t="s">
        <v>70</v>
      </c>
      <c r="J363" t="s">
        <v>427</v>
      </c>
      <c r="K363">
        <v>7</v>
      </c>
      <c r="N363">
        <v>779</v>
      </c>
      <c r="O363">
        <v>30</v>
      </c>
      <c r="P363" s="1">
        <v>45674</v>
      </c>
      <c r="Q363" s="1"/>
      <c r="R363">
        <v>233.7</v>
      </c>
      <c r="T363">
        <v>0</v>
      </c>
      <c r="U363" t="s">
        <v>428</v>
      </c>
      <c r="V363">
        <v>0</v>
      </c>
      <c r="W363">
        <v>0</v>
      </c>
      <c r="X363">
        <v>0</v>
      </c>
      <c r="Y363">
        <v>0</v>
      </c>
      <c r="Z363">
        <v>0</v>
      </c>
      <c r="AA363">
        <v>0</v>
      </c>
      <c r="AB363">
        <v>0</v>
      </c>
      <c r="AC363" t="s">
        <v>43</v>
      </c>
      <c r="AD363">
        <v>2</v>
      </c>
    </row>
    <row r="364" spans="1:30">
      <c r="A364" t="s">
        <v>442</v>
      </c>
      <c r="B364" t="s">
        <v>80</v>
      </c>
      <c r="C364">
        <v>38.736946000000003</v>
      </c>
      <c r="D364">
        <v>-9.1426850000000002</v>
      </c>
      <c r="E364" t="s">
        <v>32</v>
      </c>
      <c r="F364" t="s">
        <v>33</v>
      </c>
      <c r="G364" t="s">
        <v>85</v>
      </c>
      <c r="H364" s="1">
        <v>45400</v>
      </c>
      <c r="I364" t="s">
        <v>35</v>
      </c>
      <c r="J364" t="s">
        <v>427</v>
      </c>
      <c r="K364">
        <v>7</v>
      </c>
      <c r="N364">
        <v>1369</v>
      </c>
      <c r="O364">
        <v>10</v>
      </c>
      <c r="P364" s="1">
        <v>45439</v>
      </c>
      <c r="Q364" s="1"/>
      <c r="R364">
        <v>136.9</v>
      </c>
      <c r="T364">
        <v>0</v>
      </c>
      <c r="U364" t="s">
        <v>428</v>
      </c>
      <c r="V364">
        <v>0</v>
      </c>
      <c r="W364">
        <v>0</v>
      </c>
      <c r="X364">
        <v>0</v>
      </c>
      <c r="Y364">
        <v>0</v>
      </c>
      <c r="Z364">
        <v>0</v>
      </c>
      <c r="AA364">
        <v>0</v>
      </c>
      <c r="AB364">
        <v>0</v>
      </c>
      <c r="AC364" t="s">
        <v>48</v>
      </c>
      <c r="AD364">
        <v>1</v>
      </c>
    </row>
    <row r="365" spans="1:30">
      <c r="A365" t="s">
        <v>443</v>
      </c>
      <c r="B365" t="s">
        <v>67</v>
      </c>
      <c r="C365">
        <v>48.864716000000001</v>
      </c>
      <c r="D365">
        <v>2.3490139999999999</v>
      </c>
      <c r="E365" t="s">
        <v>100</v>
      </c>
      <c r="F365" t="s">
        <v>33</v>
      </c>
      <c r="G365" t="s">
        <v>56</v>
      </c>
      <c r="H365" s="1">
        <v>45409</v>
      </c>
      <c r="I365" t="s">
        <v>35</v>
      </c>
      <c r="J365" t="s">
        <v>427</v>
      </c>
      <c r="K365">
        <v>7</v>
      </c>
      <c r="N365">
        <v>585</v>
      </c>
      <c r="O365">
        <v>50</v>
      </c>
      <c r="P365" s="1">
        <v>45452</v>
      </c>
      <c r="Q365" s="1"/>
      <c r="R365">
        <v>292.5</v>
      </c>
      <c r="T365">
        <v>0</v>
      </c>
      <c r="U365" t="s">
        <v>428</v>
      </c>
      <c r="V365">
        <v>0</v>
      </c>
      <c r="W365">
        <v>0</v>
      </c>
      <c r="X365">
        <v>0</v>
      </c>
      <c r="Y365">
        <v>0</v>
      </c>
      <c r="Z365">
        <v>0</v>
      </c>
      <c r="AA365">
        <v>0</v>
      </c>
      <c r="AB365">
        <v>0</v>
      </c>
      <c r="AC365" t="s">
        <v>52</v>
      </c>
      <c r="AD365">
        <v>3</v>
      </c>
    </row>
    <row r="366" spans="1:30">
      <c r="A366" t="s">
        <v>444</v>
      </c>
      <c r="B366" t="s">
        <v>63</v>
      </c>
      <c r="C366">
        <v>46.204391000000001</v>
      </c>
      <c r="D366">
        <v>6.1431579999999997</v>
      </c>
      <c r="E366" t="s">
        <v>32</v>
      </c>
      <c r="F366" t="s">
        <v>33</v>
      </c>
      <c r="G366" t="s">
        <v>34</v>
      </c>
      <c r="H366" s="1">
        <v>45421</v>
      </c>
      <c r="I366" t="s">
        <v>70</v>
      </c>
      <c r="J366" t="s">
        <v>427</v>
      </c>
      <c r="K366">
        <v>7</v>
      </c>
      <c r="N366">
        <v>372</v>
      </c>
      <c r="O366">
        <v>100</v>
      </c>
      <c r="P366" s="1">
        <v>45765</v>
      </c>
      <c r="Q366" s="1"/>
      <c r="R366">
        <v>372</v>
      </c>
      <c r="T366">
        <v>0</v>
      </c>
      <c r="U366" t="s">
        <v>428</v>
      </c>
      <c r="V366">
        <v>0</v>
      </c>
      <c r="W366">
        <v>0</v>
      </c>
      <c r="X366">
        <v>0</v>
      </c>
      <c r="Y366">
        <v>0</v>
      </c>
      <c r="Z366">
        <v>0</v>
      </c>
      <c r="AA366">
        <v>0</v>
      </c>
      <c r="AB366">
        <v>0</v>
      </c>
      <c r="AC366" t="s">
        <v>38</v>
      </c>
      <c r="AD366">
        <v>5</v>
      </c>
    </row>
    <row r="367" spans="1:30">
      <c r="A367" t="s">
        <v>445</v>
      </c>
      <c r="B367" t="s">
        <v>67</v>
      </c>
      <c r="C367">
        <v>48.864716000000001</v>
      </c>
      <c r="D367">
        <v>2.3490139999999999</v>
      </c>
      <c r="E367" t="s">
        <v>120</v>
      </c>
      <c r="F367" t="s">
        <v>33</v>
      </c>
      <c r="G367" t="s">
        <v>56</v>
      </c>
      <c r="H367" s="1">
        <v>45409</v>
      </c>
      <c r="I367" t="s">
        <v>70</v>
      </c>
      <c r="J367" t="s">
        <v>427</v>
      </c>
      <c r="K367">
        <v>7</v>
      </c>
      <c r="N367">
        <v>1915</v>
      </c>
      <c r="O367">
        <v>30</v>
      </c>
      <c r="P367" s="1">
        <v>45586</v>
      </c>
      <c r="Q367" s="1"/>
      <c r="R367">
        <v>574.5</v>
      </c>
      <c r="T367">
        <v>0</v>
      </c>
      <c r="U367" t="s">
        <v>428</v>
      </c>
      <c r="V367">
        <v>0</v>
      </c>
      <c r="W367">
        <v>0</v>
      </c>
      <c r="X367">
        <v>0</v>
      </c>
      <c r="Y367">
        <v>0</v>
      </c>
      <c r="Z367">
        <v>0</v>
      </c>
      <c r="AA367">
        <v>0</v>
      </c>
      <c r="AB367">
        <v>0</v>
      </c>
      <c r="AC367" t="s">
        <v>43</v>
      </c>
      <c r="AD367">
        <v>2</v>
      </c>
    </row>
    <row r="368" spans="1:30">
      <c r="A368" t="s">
        <v>446</v>
      </c>
      <c r="B368" t="s">
        <v>50</v>
      </c>
      <c r="C368">
        <v>52.520007999999997</v>
      </c>
      <c r="D368">
        <v>13.404954</v>
      </c>
      <c r="E368" t="s">
        <v>51</v>
      </c>
      <c r="F368" t="s">
        <v>33</v>
      </c>
      <c r="G368" t="s">
        <v>34</v>
      </c>
      <c r="H368" s="1">
        <v>45346</v>
      </c>
      <c r="I368" t="s">
        <v>70</v>
      </c>
      <c r="J368" t="s">
        <v>427</v>
      </c>
      <c r="K368">
        <v>7</v>
      </c>
      <c r="N368">
        <v>1932</v>
      </c>
      <c r="O368">
        <v>90</v>
      </c>
      <c r="P368" s="1">
        <v>45561</v>
      </c>
      <c r="Q368" s="1"/>
      <c r="R368">
        <v>1738.8</v>
      </c>
      <c r="T368">
        <v>0</v>
      </c>
      <c r="U368" t="s">
        <v>428</v>
      </c>
      <c r="V368">
        <v>0</v>
      </c>
      <c r="W368">
        <v>0</v>
      </c>
      <c r="X368">
        <v>0</v>
      </c>
      <c r="Y368">
        <v>0</v>
      </c>
      <c r="Z368">
        <v>0</v>
      </c>
      <c r="AA368">
        <v>0</v>
      </c>
      <c r="AB368">
        <v>0</v>
      </c>
      <c r="AC368" t="s">
        <v>38</v>
      </c>
      <c r="AD368">
        <v>5</v>
      </c>
    </row>
    <row r="369" spans="1:30">
      <c r="A369" t="s">
        <v>447</v>
      </c>
      <c r="B369" t="s">
        <v>67</v>
      </c>
      <c r="C369">
        <v>48.864716000000001</v>
      </c>
      <c r="D369">
        <v>2.3490139999999999</v>
      </c>
      <c r="E369" t="s">
        <v>51</v>
      </c>
      <c r="F369" t="s">
        <v>33</v>
      </c>
      <c r="G369" t="s">
        <v>56</v>
      </c>
      <c r="H369" s="1">
        <v>45397</v>
      </c>
      <c r="I369" t="s">
        <v>70</v>
      </c>
      <c r="J369" t="s">
        <v>427</v>
      </c>
      <c r="K369">
        <v>7</v>
      </c>
      <c r="N369">
        <v>1366</v>
      </c>
      <c r="O369">
        <v>40</v>
      </c>
      <c r="P369" s="1">
        <v>45516</v>
      </c>
      <c r="Q369" s="1"/>
      <c r="R369">
        <v>546.4</v>
      </c>
      <c r="T369">
        <v>0</v>
      </c>
      <c r="U369" t="s">
        <v>428</v>
      </c>
      <c r="V369">
        <v>0</v>
      </c>
      <c r="W369">
        <v>0</v>
      </c>
      <c r="X369">
        <v>0</v>
      </c>
      <c r="Y369">
        <v>0</v>
      </c>
      <c r="Z369">
        <v>0</v>
      </c>
      <c r="AA369">
        <v>0</v>
      </c>
      <c r="AB369">
        <v>0</v>
      </c>
      <c r="AC369" t="s">
        <v>43</v>
      </c>
      <c r="AD369">
        <v>2</v>
      </c>
    </row>
    <row r="370" spans="1:30">
      <c r="A370" t="s">
        <v>448</v>
      </c>
      <c r="B370" t="s">
        <v>45</v>
      </c>
      <c r="C370">
        <v>41.902782000000002</v>
      </c>
      <c r="D370">
        <v>12.496366</v>
      </c>
      <c r="E370" t="s">
        <v>55</v>
      </c>
      <c r="F370" t="s">
        <v>33</v>
      </c>
      <c r="G370" t="s">
        <v>87</v>
      </c>
      <c r="H370" s="1">
        <v>45431</v>
      </c>
      <c r="I370" t="s">
        <v>35</v>
      </c>
      <c r="J370" t="s">
        <v>427</v>
      </c>
      <c r="K370">
        <v>7</v>
      </c>
      <c r="N370">
        <v>1379</v>
      </c>
      <c r="O370">
        <v>60</v>
      </c>
      <c r="P370" s="1">
        <v>45662</v>
      </c>
      <c r="Q370" s="1"/>
      <c r="R370">
        <v>827.4</v>
      </c>
      <c r="T370">
        <v>0</v>
      </c>
      <c r="U370" t="s">
        <v>428</v>
      </c>
      <c r="V370">
        <v>0</v>
      </c>
      <c r="W370">
        <v>0</v>
      </c>
      <c r="X370">
        <v>0</v>
      </c>
      <c r="Y370">
        <v>0</v>
      </c>
      <c r="Z370">
        <v>0</v>
      </c>
      <c r="AA370">
        <v>0</v>
      </c>
      <c r="AB370">
        <v>0</v>
      </c>
      <c r="AC370" t="s">
        <v>52</v>
      </c>
      <c r="AD370">
        <v>3</v>
      </c>
    </row>
    <row r="371" spans="1:30">
      <c r="A371" t="s">
        <v>449</v>
      </c>
      <c r="B371" t="s">
        <v>50</v>
      </c>
      <c r="C371">
        <v>52.520007999999997</v>
      </c>
      <c r="D371">
        <v>13.404954</v>
      </c>
      <c r="E371" t="s">
        <v>32</v>
      </c>
      <c r="F371" t="s">
        <v>33</v>
      </c>
      <c r="G371" t="s">
        <v>56</v>
      </c>
      <c r="H371" s="1">
        <v>45294</v>
      </c>
      <c r="I371" t="s">
        <v>35</v>
      </c>
      <c r="J371" t="s">
        <v>427</v>
      </c>
      <c r="K371">
        <v>7</v>
      </c>
      <c r="N371">
        <v>689</v>
      </c>
      <c r="O371">
        <v>90</v>
      </c>
      <c r="P371" s="1">
        <v>45610</v>
      </c>
      <c r="Q371" s="1"/>
      <c r="R371">
        <v>620.1</v>
      </c>
      <c r="T371">
        <v>0</v>
      </c>
      <c r="U371" t="s">
        <v>428</v>
      </c>
      <c r="V371">
        <v>0</v>
      </c>
      <c r="W371">
        <v>0</v>
      </c>
      <c r="X371">
        <v>0</v>
      </c>
      <c r="Y371">
        <v>0</v>
      </c>
      <c r="Z371">
        <v>0</v>
      </c>
      <c r="AA371">
        <v>0</v>
      </c>
      <c r="AB371">
        <v>0</v>
      </c>
      <c r="AC371" t="s">
        <v>38</v>
      </c>
      <c r="AD371">
        <v>5</v>
      </c>
    </row>
    <row r="372" spans="1:30">
      <c r="A372" t="s">
        <v>450</v>
      </c>
      <c r="B372" t="s">
        <v>75</v>
      </c>
      <c r="C372">
        <v>48.210033000000003</v>
      </c>
      <c r="D372">
        <v>16.363448999999999</v>
      </c>
      <c r="E372" t="s">
        <v>60</v>
      </c>
      <c r="F372" t="s">
        <v>33</v>
      </c>
      <c r="G372" t="s">
        <v>87</v>
      </c>
      <c r="H372" s="1">
        <v>45375</v>
      </c>
      <c r="I372" t="s">
        <v>35</v>
      </c>
      <c r="J372" t="s">
        <v>427</v>
      </c>
      <c r="K372">
        <v>7</v>
      </c>
      <c r="N372">
        <v>791</v>
      </c>
      <c r="O372">
        <v>50</v>
      </c>
      <c r="P372" s="1">
        <v>45559</v>
      </c>
      <c r="Q372" s="1"/>
      <c r="R372">
        <v>395.5</v>
      </c>
      <c r="T372">
        <v>0</v>
      </c>
      <c r="U372" t="s">
        <v>428</v>
      </c>
      <c r="V372">
        <v>0</v>
      </c>
      <c r="W372">
        <v>0</v>
      </c>
      <c r="X372">
        <v>0</v>
      </c>
      <c r="Y372">
        <v>0</v>
      </c>
      <c r="Z372">
        <v>0</v>
      </c>
      <c r="AA372">
        <v>0</v>
      </c>
      <c r="AB372">
        <v>0</v>
      </c>
      <c r="AC372" t="s">
        <v>52</v>
      </c>
      <c r="AD372">
        <v>3</v>
      </c>
    </row>
    <row r="373" spans="1:30">
      <c r="A373" t="s">
        <v>451</v>
      </c>
      <c r="B373" t="s">
        <v>75</v>
      </c>
      <c r="C373">
        <v>48.210033000000003</v>
      </c>
      <c r="D373">
        <v>16.363448999999999</v>
      </c>
      <c r="E373" t="s">
        <v>72</v>
      </c>
      <c r="F373" t="s">
        <v>33</v>
      </c>
      <c r="G373" t="s">
        <v>64</v>
      </c>
      <c r="H373" s="1">
        <v>45316</v>
      </c>
      <c r="I373" t="s">
        <v>70</v>
      </c>
      <c r="J373" t="s">
        <v>427</v>
      </c>
      <c r="K373">
        <v>7</v>
      </c>
      <c r="N373">
        <v>680</v>
      </c>
      <c r="O373">
        <v>20</v>
      </c>
      <c r="P373" s="1">
        <v>45559</v>
      </c>
      <c r="Q373" s="1"/>
      <c r="R373">
        <v>136</v>
      </c>
      <c r="T373">
        <v>0</v>
      </c>
      <c r="U373" t="s">
        <v>428</v>
      </c>
      <c r="V373">
        <v>0</v>
      </c>
      <c r="W373">
        <v>0</v>
      </c>
      <c r="X373">
        <v>0</v>
      </c>
      <c r="Y373">
        <v>0</v>
      </c>
      <c r="Z373">
        <v>0</v>
      </c>
      <c r="AA373">
        <v>0</v>
      </c>
      <c r="AB373">
        <v>0</v>
      </c>
      <c r="AC373" t="s">
        <v>48</v>
      </c>
      <c r="AD373">
        <v>1</v>
      </c>
    </row>
    <row r="374" spans="1:30">
      <c r="A374" t="s">
        <v>452</v>
      </c>
      <c r="B374" t="s">
        <v>45</v>
      </c>
      <c r="C374">
        <v>41.902782000000002</v>
      </c>
      <c r="D374">
        <v>12.496366</v>
      </c>
      <c r="E374" t="s">
        <v>32</v>
      </c>
      <c r="F374" t="s">
        <v>33</v>
      </c>
      <c r="G374" t="s">
        <v>87</v>
      </c>
      <c r="H374" s="1">
        <v>45319</v>
      </c>
      <c r="I374" t="s">
        <v>70</v>
      </c>
      <c r="J374" t="s">
        <v>427</v>
      </c>
      <c r="K374">
        <v>7</v>
      </c>
      <c r="N374">
        <v>655</v>
      </c>
      <c r="O374">
        <v>90</v>
      </c>
      <c r="P374" s="1">
        <v>45637</v>
      </c>
      <c r="Q374" s="1"/>
      <c r="R374">
        <v>589.5</v>
      </c>
      <c r="T374">
        <v>0</v>
      </c>
      <c r="U374" t="s">
        <v>428</v>
      </c>
      <c r="V374">
        <v>0</v>
      </c>
      <c r="W374">
        <v>0</v>
      </c>
      <c r="X374">
        <v>0</v>
      </c>
      <c r="Y374">
        <v>0</v>
      </c>
      <c r="Z374">
        <v>0</v>
      </c>
      <c r="AA374">
        <v>0</v>
      </c>
      <c r="AB374">
        <v>0</v>
      </c>
      <c r="AC374" t="s">
        <v>38</v>
      </c>
      <c r="AD374">
        <v>5</v>
      </c>
    </row>
    <row r="375" spans="1:30">
      <c r="A375" t="s">
        <v>453</v>
      </c>
      <c r="B375" t="s">
        <v>75</v>
      </c>
      <c r="C375">
        <v>48.210033000000003</v>
      </c>
      <c r="D375">
        <v>16.363448999999999</v>
      </c>
      <c r="E375" t="s">
        <v>51</v>
      </c>
      <c r="F375" t="s">
        <v>33</v>
      </c>
      <c r="G375" t="s">
        <v>76</v>
      </c>
      <c r="H375" s="1">
        <v>45304</v>
      </c>
      <c r="I375" t="s">
        <v>70</v>
      </c>
      <c r="J375" t="s">
        <v>427</v>
      </c>
      <c r="K375">
        <v>7</v>
      </c>
      <c r="N375">
        <v>1273</v>
      </c>
      <c r="O375">
        <v>20</v>
      </c>
      <c r="P375" s="1">
        <v>45359</v>
      </c>
      <c r="Q375" s="1"/>
      <c r="R375">
        <v>254.6</v>
      </c>
      <c r="T375">
        <v>0</v>
      </c>
      <c r="U375" t="s">
        <v>428</v>
      </c>
      <c r="V375">
        <v>0</v>
      </c>
      <c r="W375">
        <v>0</v>
      </c>
      <c r="X375">
        <v>0</v>
      </c>
      <c r="Y375">
        <v>0</v>
      </c>
      <c r="Z375">
        <v>0</v>
      </c>
      <c r="AA375">
        <v>0</v>
      </c>
      <c r="AB375">
        <v>0</v>
      </c>
      <c r="AC375" t="s">
        <v>48</v>
      </c>
      <c r="AD375">
        <v>1</v>
      </c>
    </row>
    <row r="376" spans="1:30">
      <c r="A376" t="s">
        <v>454</v>
      </c>
      <c r="B376" t="s">
        <v>80</v>
      </c>
      <c r="C376">
        <v>38.736946000000003</v>
      </c>
      <c r="D376">
        <v>-9.1426850000000002</v>
      </c>
      <c r="E376" t="s">
        <v>55</v>
      </c>
      <c r="F376" t="s">
        <v>33</v>
      </c>
      <c r="G376" t="s">
        <v>64</v>
      </c>
      <c r="H376" s="1">
        <v>45431</v>
      </c>
      <c r="I376" t="s">
        <v>70</v>
      </c>
      <c r="J376" t="s">
        <v>427</v>
      </c>
      <c r="K376">
        <v>7</v>
      </c>
      <c r="N376">
        <v>556</v>
      </c>
      <c r="O376">
        <v>20</v>
      </c>
      <c r="P376" s="1">
        <v>45737</v>
      </c>
      <c r="Q376" s="1"/>
      <c r="R376">
        <v>111.2</v>
      </c>
      <c r="T376">
        <v>0</v>
      </c>
      <c r="U376" t="s">
        <v>428</v>
      </c>
      <c r="V376">
        <v>0</v>
      </c>
      <c r="W376">
        <v>0</v>
      </c>
      <c r="X376">
        <v>0</v>
      </c>
      <c r="Y376">
        <v>0</v>
      </c>
      <c r="Z376">
        <v>0</v>
      </c>
      <c r="AA376">
        <v>0</v>
      </c>
      <c r="AB376">
        <v>0</v>
      </c>
      <c r="AC376" t="s">
        <v>48</v>
      </c>
      <c r="AD376">
        <v>1</v>
      </c>
    </row>
    <row r="377" spans="1:30">
      <c r="A377" t="s">
        <v>455</v>
      </c>
      <c r="B377" t="s">
        <v>45</v>
      </c>
      <c r="C377">
        <v>41.902782000000002</v>
      </c>
      <c r="D377">
        <v>12.496366</v>
      </c>
      <c r="E377" t="s">
        <v>46</v>
      </c>
      <c r="F377" t="s">
        <v>33</v>
      </c>
      <c r="G377" t="s">
        <v>56</v>
      </c>
      <c r="H377" s="1">
        <v>45340</v>
      </c>
      <c r="I377" t="s">
        <v>70</v>
      </c>
      <c r="J377" t="s">
        <v>427</v>
      </c>
      <c r="K377">
        <v>7</v>
      </c>
      <c r="N377">
        <v>281</v>
      </c>
      <c r="O377">
        <v>20</v>
      </c>
      <c r="P377" s="1">
        <v>45551</v>
      </c>
      <c r="Q377" s="1"/>
      <c r="R377">
        <v>56.2</v>
      </c>
      <c r="T377">
        <v>0</v>
      </c>
      <c r="U377" t="s">
        <v>428</v>
      </c>
      <c r="V377">
        <v>0</v>
      </c>
      <c r="W377">
        <v>0</v>
      </c>
      <c r="X377">
        <v>0</v>
      </c>
      <c r="Y377">
        <v>0</v>
      </c>
      <c r="Z377">
        <v>0</v>
      </c>
      <c r="AA377">
        <v>0</v>
      </c>
      <c r="AB377">
        <v>0</v>
      </c>
      <c r="AC377" t="s">
        <v>48</v>
      </c>
      <c r="AD377">
        <v>1</v>
      </c>
    </row>
    <row r="378" spans="1:30">
      <c r="A378" t="s">
        <v>456</v>
      </c>
      <c r="B378" t="s">
        <v>63</v>
      </c>
      <c r="C378">
        <v>46.204391000000001</v>
      </c>
      <c r="D378">
        <v>6.1431579999999997</v>
      </c>
      <c r="E378" t="s">
        <v>124</v>
      </c>
      <c r="F378" t="s">
        <v>33</v>
      </c>
      <c r="G378" t="s">
        <v>34</v>
      </c>
      <c r="H378" s="1">
        <v>45422</v>
      </c>
      <c r="I378" t="s">
        <v>35</v>
      </c>
      <c r="J378" t="s">
        <v>427</v>
      </c>
      <c r="K378">
        <v>7</v>
      </c>
      <c r="N378">
        <v>598</v>
      </c>
      <c r="O378">
        <v>40</v>
      </c>
      <c r="P378" s="1">
        <v>45637</v>
      </c>
      <c r="Q378" s="1"/>
      <c r="R378">
        <v>239.2</v>
      </c>
      <c r="T378">
        <v>0</v>
      </c>
      <c r="U378" t="s">
        <v>428</v>
      </c>
      <c r="V378">
        <v>0</v>
      </c>
      <c r="W378">
        <v>0</v>
      </c>
      <c r="X378">
        <v>0</v>
      </c>
      <c r="Y378">
        <v>0</v>
      </c>
      <c r="Z378">
        <v>0</v>
      </c>
      <c r="AA378">
        <v>0</v>
      </c>
      <c r="AB378">
        <v>0</v>
      </c>
      <c r="AC378" t="s">
        <v>43</v>
      </c>
      <c r="AD378">
        <v>2</v>
      </c>
    </row>
    <row r="379" spans="1:30">
      <c r="A379" t="s">
        <v>457</v>
      </c>
      <c r="B379" t="s">
        <v>63</v>
      </c>
      <c r="C379">
        <v>46.204391000000001</v>
      </c>
      <c r="D379">
        <v>6.1431579999999997</v>
      </c>
      <c r="E379" t="s">
        <v>32</v>
      </c>
      <c r="F379" t="s">
        <v>33</v>
      </c>
      <c r="G379" t="s">
        <v>42</v>
      </c>
      <c r="H379" s="1">
        <v>45386</v>
      </c>
      <c r="I379" t="s">
        <v>70</v>
      </c>
      <c r="J379" t="s">
        <v>427</v>
      </c>
      <c r="K379">
        <v>7</v>
      </c>
      <c r="N379">
        <v>1896</v>
      </c>
      <c r="O379">
        <v>100</v>
      </c>
      <c r="P379" s="1">
        <v>45654</v>
      </c>
      <c r="Q379" s="1"/>
      <c r="R379">
        <v>1896</v>
      </c>
      <c r="T379">
        <v>0</v>
      </c>
      <c r="U379" t="s">
        <v>428</v>
      </c>
      <c r="V379">
        <v>0</v>
      </c>
      <c r="W379">
        <v>0</v>
      </c>
      <c r="X379">
        <v>0</v>
      </c>
      <c r="Y379">
        <v>0</v>
      </c>
      <c r="Z379">
        <v>0</v>
      </c>
      <c r="AA379">
        <v>0</v>
      </c>
      <c r="AB379">
        <v>0</v>
      </c>
      <c r="AC379" t="s">
        <v>38</v>
      </c>
      <c r="AD379">
        <v>5</v>
      </c>
    </row>
    <row r="380" spans="1:30">
      <c r="A380" t="s">
        <v>458</v>
      </c>
      <c r="B380" t="s">
        <v>40</v>
      </c>
      <c r="C380">
        <v>40.416775000000001</v>
      </c>
      <c r="D380">
        <v>-3.7037900000000001</v>
      </c>
      <c r="E380" t="s">
        <v>78</v>
      </c>
      <c r="F380" t="s">
        <v>33</v>
      </c>
      <c r="G380" t="s">
        <v>42</v>
      </c>
      <c r="H380" s="1">
        <v>45351</v>
      </c>
      <c r="I380" t="s">
        <v>35</v>
      </c>
      <c r="J380" t="s">
        <v>427</v>
      </c>
      <c r="K380">
        <v>7</v>
      </c>
      <c r="N380">
        <v>1206</v>
      </c>
      <c r="O380">
        <v>70</v>
      </c>
      <c r="P380" s="1">
        <v>45681</v>
      </c>
      <c r="Q380" s="1"/>
      <c r="R380">
        <v>844.2</v>
      </c>
      <c r="T380">
        <v>0</v>
      </c>
      <c r="U380" t="s">
        <v>428</v>
      </c>
      <c r="V380">
        <v>0</v>
      </c>
      <c r="W380">
        <v>0</v>
      </c>
      <c r="X380">
        <v>0</v>
      </c>
      <c r="Y380">
        <v>0</v>
      </c>
      <c r="Z380">
        <v>0</v>
      </c>
      <c r="AA380">
        <v>0</v>
      </c>
      <c r="AB380">
        <v>0</v>
      </c>
      <c r="AC380" t="s">
        <v>65</v>
      </c>
      <c r="AD380">
        <v>4</v>
      </c>
    </row>
    <row r="381" spans="1:30">
      <c r="A381" t="s">
        <v>459</v>
      </c>
      <c r="B381" t="s">
        <v>40</v>
      </c>
      <c r="C381">
        <v>40.416775000000001</v>
      </c>
      <c r="D381">
        <v>-3.7037900000000001</v>
      </c>
      <c r="E381" t="s">
        <v>51</v>
      </c>
      <c r="F381" t="s">
        <v>33</v>
      </c>
      <c r="G381" t="s">
        <v>56</v>
      </c>
      <c r="H381" s="1">
        <v>45367</v>
      </c>
      <c r="I381" t="s">
        <v>70</v>
      </c>
      <c r="J381" t="s">
        <v>427</v>
      </c>
      <c r="K381">
        <v>7</v>
      </c>
      <c r="N381">
        <v>1915</v>
      </c>
      <c r="O381">
        <v>10</v>
      </c>
      <c r="P381" s="1">
        <v>45697</v>
      </c>
      <c r="Q381" s="1"/>
      <c r="R381">
        <v>191.5</v>
      </c>
      <c r="T381">
        <v>0</v>
      </c>
      <c r="U381" t="s">
        <v>428</v>
      </c>
      <c r="V381">
        <v>0</v>
      </c>
      <c r="W381">
        <v>0</v>
      </c>
      <c r="X381">
        <v>0</v>
      </c>
      <c r="Y381">
        <v>0</v>
      </c>
      <c r="Z381">
        <v>0</v>
      </c>
      <c r="AA381">
        <v>0</v>
      </c>
      <c r="AB381">
        <v>0</v>
      </c>
      <c r="AC381" t="s">
        <v>48</v>
      </c>
      <c r="AD381">
        <v>1</v>
      </c>
    </row>
    <row r="382" spans="1:30">
      <c r="A382" t="s">
        <v>460</v>
      </c>
      <c r="B382" t="s">
        <v>63</v>
      </c>
      <c r="C382">
        <v>46.204391000000001</v>
      </c>
      <c r="D382">
        <v>6.1431579999999997</v>
      </c>
      <c r="E382" t="s">
        <v>124</v>
      </c>
      <c r="F382" t="s">
        <v>33</v>
      </c>
      <c r="G382" t="s">
        <v>56</v>
      </c>
      <c r="H382" s="1">
        <v>45333</v>
      </c>
      <c r="I382" t="s">
        <v>70</v>
      </c>
      <c r="J382" t="s">
        <v>427</v>
      </c>
      <c r="K382">
        <v>7</v>
      </c>
      <c r="N382">
        <v>766</v>
      </c>
      <c r="O382">
        <v>30</v>
      </c>
      <c r="P382" s="1">
        <v>45441</v>
      </c>
      <c r="Q382" s="1"/>
      <c r="R382">
        <v>229.8</v>
      </c>
      <c r="T382">
        <v>0</v>
      </c>
      <c r="U382" t="s">
        <v>428</v>
      </c>
      <c r="V382">
        <v>0</v>
      </c>
      <c r="W382">
        <v>0</v>
      </c>
      <c r="X382">
        <v>0</v>
      </c>
      <c r="Y382">
        <v>0</v>
      </c>
      <c r="Z382">
        <v>0</v>
      </c>
      <c r="AA382">
        <v>0</v>
      </c>
      <c r="AB382">
        <v>0</v>
      </c>
      <c r="AC382" t="s">
        <v>43</v>
      </c>
      <c r="AD382">
        <v>2</v>
      </c>
    </row>
    <row r="383" spans="1:30">
      <c r="A383" t="s">
        <v>461</v>
      </c>
      <c r="B383" t="s">
        <v>40</v>
      </c>
      <c r="C383">
        <v>40.416775000000001</v>
      </c>
      <c r="D383">
        <v>-3.7037900000000001</v>
      </c>
      <c r="E383" t="s">
        <v>32</v>
      </c>
      <c r="F383" t="s">
        <v>33</v>
      </c>
      <c r="G383" t="s">
        <v>47</v>
      </c>
      <c r="H383" s="1">
        <v>45400</v>
      </c>
      <c r="I383" t="s">
        <v>35</v>
      </c>
      <c r="J383" t="s">
        <v>427</v>
      </c>
      <c r="K383">
        <v>7</v>
      </c>
      <c r="N383">
        <v>1609</v>
      </c>
      <c r="O383">
        <v>80</v>
      </c>
      <c r="P383" s="1">
        <v>45506</v>
      </c>
      <c r="Q383" s="1"/>
      <c r="R383">
        <v>1287.2</v>
      </c>
      <c r="T383">
        <v>0</v>
      </c>
      <c r="U383" t="s">
        <v>428</v>
      </c>
      <c r="V383">
        <v>0</v>
      </c>
      <c r="W383">
        <v>0</v>
      </c>
      <c r="X383">
        <v>0</v>
      </c>
      <c r="Y383">
        <v>0</v>
      </c>
      <c r="Z383">
        <v>0</v>
      </c>
      <c r="AA383">
        <v>0</v>
      </c>
      <c r="AB383">
        <v>0</v>
      </c>
      <c r="AC383" t="s">
        <v>65</v>
      </c>
      <c r="AD383">
        <v>4</v>
      </c>
    </row>
    <row r="384" spans="1:30">
      <c r="A384" t="s">
        <v>462</v>
      </c>
      <c r="B384" t="s">
        <v>75</v>
      </c>
      <c r="C384">
        <v>48.210033000000003</v>
      </c>
      <c r="D384">
        <v>16.363448999999999</v>
      </c>
      <c r="E384" t="s">
        <v>41</v>
      </c>
      <c r="F384" t="s">
        <v>33</v>
      </c>
      <c r="G384" t="s">
        <v>64</v>
      </c>
      <c r="H384" s="1">
        <v>45374</v>
      </c>
      <c r="I384" t="s">
        <v>35</v>
      </c>
      <c r="J384" t="s">
        <v>427</v>
      </c>
      <c r="K384">
        <v>7</v>
      </c>
      <c r="N384">
        <v>560</v>
      </c>
      <c r="O384">
        <v>60</v>
      </c>
      <c r="P384" s="1">
        <v>45413</v>
      </c>
      <c r="Q384" s="1"/>
      <c r="R384">
        <v>336</v>
      </c>
      <c r="T384">
        <v>0</v>
      </c>
      <c r="U384" t="s">
        <v>428</v>
      </c>
      <c r="V384">
        <v>0</v>
      </c>
      <c r="W384">
        <v>0</v>
      </c>
      <c r="X384">
        <v>0</v>
      </c>
      <c r="Y384">
        <v>0</v>
      </c>
      <c r="Z384">
        <v>0</v>
      </c>
      <c r="AA384">
        <v>0</v>
      </c>
      <c r="AB384">
        <v>0</v>
      </c>
      <c r="AC384" t="s">
        <v>52</v>
      </c>
      <c r="AD384">
        <v>3</v>
      </c>
    </row>
    <row r="385" spans="1:30">
      <c r="A385" t="s">
        <v>463</v>
      </c>
      <c r="B385" t="s">
        <v>67</v>
      </c>
      <c r="C385">
        <v>48.864716000000001</v>
      </c>
      <c r="D385">
        <v>2.3490139999999999</v>
      </c>
      <c r="E385" t="s">
        <v>41</v>
      </c>
      <c r="F385" t="s">
        <v>33</v>
      </c>
      <c r="G385" t="s">
        <v>47</v>
      </c>
      <c r="H385" s="1">
        <v>45293</v>
      </c>
      <c r="I385" t="s">
        <v>70</v>
      </c>
      <c r="J385" t="s">
        <v>427</v>
      </c>
      <c r="K385">
        <v>7</v>
      </c>
      <c r="N385">
        <v>432</v>
      </c>
      <c r="O385">
        <v>20</v>
      </c>
      <c r="P385" s="1">
        <v>45561</v>
      </c>
      <c r="Q385" s="1"/>
      <c r="R385">
        <v>86.4</v>
      </c>
      <c r="T385">
        <v>0</v>
      </c>
      <c r="U385" t="s">
        <v>428</v>
      </c>
      <c r="V385">
        <v>0</v>
      </c>
      <c r="W385">
        <v>0</v>
      </c>
      <c r="X385">
        <v>0</v>
      </c>
      <c r="Y385">
        <v>0</v>
      </c>
      <c r="Z385">
        <v>0</v>
      </c>
      <c r="AA385">
        <v>0</v>
      </c>
      <c r="AB385">
        <v>0</v>
      </c>
      <c r="AC385" t="s">
        <v>48</v>
      </c>
      <c r="AD385">
        <v>1</v>
      </c>
    </row>
    <row r="386" spans="1:30">
      <c r="A386" t="s">
        <v>464</v>
      </c>
      <c r="B386" t="s">
        <v>63</v>
      </c>
      <c r="C386">
        <v>46.204391000000001</v>
      </c>
      <c r="D386">
        <v>6.1431579999999997</v>
      </c>
      <c r="E386" t="s">
        <v>32</v>
      </c>
      <c r="F386" t="s">
        <v>33</v>
      </c>
      <c r="G386" t="s">
        <v>42</v>
      </c>
      <c r="H386" s="1">
        <v>45432</v>
      </c>
      <c r="I386" t="s">
        <v>35</v>
      </c>
      <c r="J386" t="s">
        <v>427</v>
      </c>
      <c r="K386">
        <v>7</v>
      </c>
      <c r="N386">
        <v>625</v>
      </c>
      <c r="O386">
        <v>90</v>
      </c>
      <c r="P386" s="1">
        <v>45467</v>
      </c>
      <c r="Q386" s="1"/>
      <c r="R386">
        <v>562.5</v>
      </c>
      <c r="T386">
        <v>0</v>
      </c>
      <c r="U386" t="s">
        <v>428</v>
      </c>
      <c r="V386">
        <v>0</v>
      </c>
      <c r="W386">
        <v>0</v>
      </c>
      <c r="X386">
        <v>0</v>
      </c>
      <c r="Y386">
        <v>0</v>
      </c>
      <c r="Z386">
        <v>0</v>
      </c>
      <c r="AA386">
        <v>0</v>
      </c>
      <c r="AB386">
        <v>0</v>
      </c>
      <c r="AC386" t="s">
        <v>38</v>
      </c>
      <c r="AD386">
        <v>5</v>
      </c>
    </row>
    <row r="387" spans="1:30">
      <c r="A387" t="s">
        <v>465</v>
      </c>
      <c r="B387" t="s">
        <v>59</v>
      </c>
      <c r="C387">
        <v>51.260196999999998</v>
      </c>
      <c r="D387">
        <v>4.4027710000000004</v>
      </c>
      <c r="E387" t="s">
        <v>103</v>
      </c>
      <c r="F387" t="s">
        <v>33</v>
      </c>
      <c r="G387" t="s">
        <v>47</v>
      </c>
      <c r="H387" s="1">
        <v>45386</v>
      </c>
      <c r="I387" t="s">
        <v>70</v>
      </c>
      <c r="J387" t="s">
        <v>427</v>
      </c>
      <c r="K387">
        <v>7</v>
      </c>
      <c r="N387">
        <v>980</v>
      </c>
      <c r="O387">
        <v>30</v>
      </c>
      <c r="P387" s="1">
        <v>45468</v>
      </c>
      <c r="Q387" s="1"/>
      <c r="R387">
        <v>294</v>
      </c>
      <c r="T387">
        <v>0</v>
      </c>
      <c r="U387" t="s">
        <v>428</v>
      </c>
      <c r="V387">
        <v>0</v>
      </c>
      <c r="W387">
        <v>0</v>
      </c>
      <c r="X387">
        <v>0</v>
      </c>
      <c r="Y387">
        <v>0</v>
      </c>
      <c r="Z387">
        <v>0</v>
      </c>
      <c r="AA387">
        <v>0</v>
      </c>
      <c r="AB387">
        <v>0</v>
      </c>
      <c r="AC387" t="s">
        <v>43</v>
      </c>
      <c r="AD387">
        <v>2</v>
      </c>
    </row>
    <row r="388" spans="1:30">
      <c r="A388" t="s">
        <v>466</v>
      </c>
      <c r="B388" t="s">
        <v>45</v>
      </c>
      <c r="C388">
        <v>41.902782000000002</v>
      </c>
      <c r="D388">
        <v>12.496366</v>
      </c>
      <c r="E388" t="s">
        <v>55</v>
      </c>
      <c r="F388" t="s">
        <v>33</v>
      </c>
      <c r="G388" t="s">
        <v>85</v>
      </c>
      <c r="H388" s="1">
        <v>45384</v>
      </c>
      <c r="I388" t="s">
        <v>35</v>
      </c>
      <c r="J388" t="s">
        <v>427</v>
      </c>
      <c r="K388">
        <v>7</v>
      </c>
      <c r="N388">
        <v>1471</v>
      </c>
      <c r="O388">
        <v>40</v>
      </c>
      <c r="P388" s="1">
        <v>45711</v>
      </c>
      <c r="Q388" s="1"/>
      <c r="R388">
        <v>588.4</v>
      </c>
      <c r="T388">
        <v>0</v>
      </c>
      <c r="U388" t="s">
        <v>428</v>
      </c>
      <c r="V388">
        <v>0</v>
      </c>
      <c r="W388">
        <v>0</v>
      </c>
      <c r="X388">
        <v>0</v>
      </c>
      <c r="Y388">
        <v>0</v>
      </c>
      <c r="Z388">
        <v>0</v>
      </c>
      <c r="AA388">
        <v>0</v>
      </c>
      <c r="AB388">
        <v>0</v>
      </c>
      <c r="AC388" t="s">
        <v>43</v>
      </c>
      <c r="AD388">
        <v>2</v>
      </c>
    </row>
    <row r="389" spans="1:30">
      <c r="A389" t="s">
        <v>467</v>
      </c>
      <c r="B389" t="s">
        <v>40</v>
      </c>
      <c r="C389">
        <v>40.416775000000001</v>
      </c>
      <c r="D389">
        <v>-3.7037900000000001</v>
      </c>
      <c r="E389" t="s">
        <v>103</v>
      </c>
      <c r="F389" t="s">
        <v>33</v>
      </c>
      <c r="G389" t="s">
        <v>47</v>
      </c>
      <c r="H389" s="1">
        <v>45402</v>
      </c>
      <c r="I389" t="s">
        <v>35</v>
      </c>
      <c r="J389" t="s">
        <v>427</v>
      </c>
      <c r="K389">
        <v>7</v>
      </c>
      <c r="N389">
        <v>900</v>
      </c>
      <c r="O389">
        <v>40</v>
      </c>
      <c r="P389" s="1">
        <v>45474</v>
      </c>
      <c r="Q389" s="1"/>
      <c r="R389">
        <v>360</v>
      </c>
      <c r="T389">
        <v>0</v>
      </c>
      <c r="U389" t="s">
        <v>428</v>
      </c>
      <c r="V389">
        <v>0</v>
      </c>
      <c r="W389">
        <v>0</v>
      </c>
      <c r="X389">
        <v>0</v>
      </c>
      <c r="Y389">
        <v>0</v>
      </c>
      <c r="Z389">
        <v>0</v>
      </c>
      <c r="AA389">
        <v>0</v>
      </c>
      <c r="AB389">
        <v>0</v>
      </c>
      <c r="AC389" t="s">
        <v>43</v>
      </c>
      <c r="AD389">
        <v>2</v>
      </c>
    </row>
    <row r="390" spans="1:30">
      <c r="A390" t="s">
        <v>468</v>
      </c>
      <c r="B390" t="s">
        <v>50</v>
      </c>
      <c r="C390">
        <v>52.520007999999997</v>
      </c>
      <c r="D390">
        <v>13.404954</v>
      </c>
      <c r="E390" t="s">
        <v>78</v>
      </c>
      <c r="F390" t="s">
        <v>33</v>
      </c>
      <c r="G390" t="s">
        <v>85</v>
      </c>
      <c r="H390" s="1">
        <v>45319</v>
      </c>
      <c r="I390" t="s">
        <v>35</v>
      </c>
      <c r="J390" t="s">
        <v>427</v>
      </c>
      <c r="K390">
        <v>7</v>
      </c>
      <c r="N390">
        <v>1289</v>
      </c>
      <c r="O390">
        <v>60</v>
      </c>
      <c r="P390" s="1">
        <v>45498</v>
      </c>
      <c r="Q390" s="1"/>
      <c r="R390">
        <v>773.4</v>
      </c>
      <c r="T390">
        <v>0</v>
      </c>
      <c r="U390" t="s">
        <v>428</v>
      </c>
      <c r="V390">
        <v>0</v>
      </c>
      <c r="W390">
        <v>0</v>
      </c>
      <c r="X390">
        <v>0</v>
      </c>
      <c r="Y390">
        <v>0</v>
      </c>
      <c r="Z390">
        <v>0</v>
      </c>
      <c r="AA390">
        <v>0</v>
      </c>
      <c r="AB390">
        <v>0</v>
      </c>
      <c r="AC390" t="s">
        <v>52</v>
      </c>
      <c r="AD390">
        <v>3</v>
      </c>
    </row>
    <row r="391" spans="1:30">
      <c r="A391" t="s">
        <v>469</v>
      </c>
      <c r="B391" t="s">
        <v>67</v>
      </c>
      <c r="C391">
        <v>48.864716000000001</v>
      </c>
      <c r="D391">
        <v>2.3490139999999999</v>
      </c>
      <c r="E391" t="s">
        <v>100</v>
      </c>
      <c r="F391" t="s">
        <v>33</v>
      </c>
      <c r="G391" t="s">
        <v>34</v>
      </c>
      <c r="H391" s="1">
        <v>45443</v>
      </c>
      <c r="I391" t="s">
        <v>57</v>
      </c>
      <c r="J391" t="s">
        <v>427</v>
      </c>
      <c r="K391">
        <v>7</v>
      </c>
      <c r="N391">
        <v>250</v>
      </c>
      <c r="O391">
        <v>20</v>
      </c>
      <c r="P391" s="1">
        <v>45659</v>
      </c>
      <c r="Q391" s="1"/>
      <c r="R391">
        <v>50</v>
      </c>
      <c r="T391">
        <v>0</v>
      </c>
      <c r="U391" t="s">
        <v>428</v>
      </c>
      <c r="V391">
        <v>0</v>
      </c>
      <c r="W391">
        <v>0</v>
      </c>
      <c r="X391">
        <v>0</v>
      </c>
      <c r="Y391">
        <v>0</v>
      </c>
      <c r="Z391">
        <v>0</v>
      </c>
      <c r="AA391">
        <v>0</v>
      </c>
      <c r="AB391">
        <v>0</v>
      </c>
      <c r="AC391" t="s">
        <v>48</v>
      </c>
      <c r="AD391">
        <v>1</v>
      </c>
    </row>
    <row r="392" spans="1:30">
      <c r="A392" t="s">
        <v>470</v>
      </c>
      <c r="B392" t="s">
        <v>67</v>
      </c>
      <c r="C392">
        <v>48.864716000000001</v>
      </c>
      <c r="D392">
        <v>2.3490139999999999</v>
      </c>
      <c r="E392" t="s">
        <v>60</v>
      </c>
      <c r="F392" t="s">
        <v>33</v>
      </c>
      <c r="G392" t="s">
        <v>87</v>
      </c>
      <c r="H392" s="1">
        <v>45327</v>
      </c>
      <c r="I392" t="s">
        <v>70</v>
      </c>
      <c r="J392" t="s">
        <v>427</v>
      </c>
      <c r="K392">
        <v>7</v>
      </c>
      <c r="N392">
        <v>657</v>
      </c>
      <c r="O392">
        <v>40</v>
      </c>
      <c r="P392" s="1">
        <v>45405</v>
      </c>
      <c r="Q392" s="1"/>
      <c r="R392">
        <v>262.8</v>
      </c>
      <c r="T392">
        <v>0</v>
      </c>
      <c r="U392" t="s">
        <v>428</v>
      </c>
      <c r="V392">
        <v>0</v>
      </c>
      <c r="W392">
        <v>0</v>
      </c>
      <c r="X392">
        <v>0</v>
      </c>
      <c r="Y392">
        <v>0</v>
      </c>
      <c r="Z392">
        <v>0</v>
      </c>
      <c r="AA392">
        <v>0</v>
      </c>
      <c r="AB392">
        <v>0</v>
      </c>
      <c r="AC392" t="s">
        <v>43</v>
      </c>
      <c r="AD392">
        <v>2</v>
      </c>
    </row>
    <row r="393" spans="1:30">
      <c r="A393" t="s">
        <v>471</v>
      </c>
      <c r="B393" t="s">
        <v>50</v>
      </c>
      <c r="C393">
        <v>52.520007999999997</v>
      </c>
      <c r="D393">
        <v>13.404954</v>
      </c>
      <c r="E393" t="s">
        <v>78</v>
      </c>
      <c r="F393" t="s">
        <v>33</v>
      </c>
      <c r="G393" t="s">
        <v>85</v>
      </c>
      <c r="H393" s="1">
        <v>45309</v>
      </c>
      <c r="I393" t="s">
        <v>70</v>
      </c>
      <c r="J393" t="s">
        <v>427</v>
      </c>
      <c r="K393">
        <v>7</v>
      </c>
      <c r="N393">
        <v>1258</v>
      </c>
      <c r="O393">
        <v>60</v>
      </c>
      <c r="P393" s="1">
        <v>45444</v>
      </c>
      <c r="Q393" s="1"/>
      <c r="R393">
        <v>754.8</v>
      </c>
      <c r="T393">
        <v>0</v>
      </c>
      <c r="U393" t="s">
        <v>428</v>
      </c>
      <c r="V393">
        <v>0</v>
      </c>
      <c r="W393">
        <v>0</v>
      </c>
      <c r="X393">
        <v>0</v>
      </c>
      <c r="Y393">
        <v>0</v>
      </c>
      <c r="Z393">
        <v>0</v>
      </c>
      <c r="AA393">
        <v>0</v>
      </c>
      <c r="AB393">
        <v>0</v>
      </c>
      <c r="AC393" t="s">
        <v>52</v>
      </c>
      <c r="AD393">
        <v>3</v>
      </c>
    </row>
    <row r="394" spans="1:30">
      <c r="A394" t="s">
        <v>472</v>
      </c>
      <c r="B394" t="s">
        <v>80</v>
      </c>
      <c r="C394">
        <v>38.736946000000003</v>
      </c>
      <c r="D394">
        <v>-9.1426850000000002</v>
      </c>
      <c r="E394" t="s">
        <v>46</v>
      </c>
      <c r="F394" t="s">
        <v>33</v>
      </c>
      <c r="G394" t="s">
        <v>64</v>
      </c>
      <c r="H394" s="1">
        <v>45415</v>
      </c>
      <c r="I394" t="s">
        <v>70</v>
      </c>
      <c r="J394" t="s">
        <v>427</v>
      </c>
      <c r="K394">
        <v>7</v>
      </c>
      <c r="N394">
        <v>360</v>
      </c>
      <c r="O394">
        <v>30</v>
      </c>
      <c r="P394" s="1">
        <v>45465</v>
      </c>
      <c r="Q394" s="1"/>
      <c r="R394">
        <v>108</v>
      </c>
      <c r="T394">
        <v>0</v>
      </c>
      <c r="U394" t="s">
        <v>428</v>
      </c>
      <c r="V394">
        <v>0</v>
      </c>
      <c r="W394">
        <v>0</v>
      </c>
      <c r="X394">
        <v>0</v>
      </c>
      <c r="Y394">
        <v>0</v>
      </c>
      <c r="Z394">
        <v>0</v>
      </c>
      <c r="AA394">
        <v>0</v>
      </c>
      <c r="AB394">
        <v>0</v>
      </c>
      <c r="AC394" t="s">
        <v>43</v>
      </c>
      <c r="AD394">
        <v>2</v>
      </c>
    </row>
    <row r="395" spans="1:30">
      <c r="A395" t="s">
        <v>473</v>
      </c>
      <c r="B395" t="s">
        <v>67</v>
      </c>
      <c r="C395">
        <v>48.864716000000001</v>
      </c>
      <c r="D395">
        <v>2.3490139999999999</v>
      </c>
      <c r="E395" t="s">
        <v>124</v>
      </c>
      <c r="F395" t="s">
        <v>33</v>
      </c>
      <c r="G395" t="s">
        <v>47</v>
      </c>
      <c r="H395" s="1">
        <v>45400</v>
      </c>
      <c r="I395" t="s">
        <v>35</v>
      </c>
      <c r="J395" t="s">
        <v>427</v>
      </c>
      <c r="K395">
        <v>7</v>
      </c>
      <c r="N395">
        <v>1626</v>
      </c>
      <c r="O395">
        <v>50</v>
      </c>
      <c r="P395" s="1">
        <v>45518</v>
      </c>
      <c r="Q395" s="1"/>
      <c r="R395">
        <v>813</v>
      </c>
      <c r="T395">
        <v>0</v>
      </c>
      <c r="U395" t="s">
        <v>428</v>
      </c>
      <c r="V395">
        <v>0</v>
      </c>
      <c r="W395">
        <v>0</v>
      </c>
      <c r="X395">
        <v>0</v>
      </c>
      <c r="Y395">
        <v>0</v>
      </c>
      <c r="Z395">
        <v>0</v>
      </c>
      <c r="AA395">
        <v>0</v>
      </c>
      <c r="AB395">
        <v>0</v>
      </c>
      <c r="AC395" t="s">
        <v>52</v>
      </c>
      <c r="AD395">
        <v>3</v>
      </c>
    </row>
    <row r="396" spans="1:30">
      <c r="A396" t="s">
        <v>474</v>
      </c>
      <c r="B396" t="s">
        <v>45</v>
      </c>
      <c r="C396">
        <v>41.902782000000002</v>
      </c>
      <c r="D396">
        <v>12.496366</v>
      </c>
      <c r="E396" t="s">
        <v>84</v>
      </c>
      <c r="F396" t="s">
        <v>33</v>
      </c>
      <c r="G396" t="s">
        <v>64</v>
      </c>
      <c r="H396" s="1">
        <v>45337</v>
      </c>
      <c r="I396" t="s">
        <v>35</v>
      </c>
      <c r="J396" t="s">
        <v>427</v>
      </c>
      <c r="K396">
        <v>7</v>
      </c>
      <c r="N396">
        <v>472</v>
      </c>
      <c r="O396">
        <v>50</v>
      </c>
      <c r="P396" s="1">
        <v>45571</v>
      </c>
      <c r="Q396" s="1"/>
      <c r="R396">
        <v>236</v>
      </c>
      <c r="T396">
        <v>0</v>
      </c>
      <c r="U396" t="s">
        <v>428</v>
      </c>
      <c r="V396">
        <v>0</v>
      </c>
      <c r="W396">
        <v>0</v>
      </c>
      <c r="X396">
        <v>0</v>
      </c>
      <c r="Y396">
        <v>0</v>
      </c>
      <c r="Z396">
        <v>0</v>
      </c>
      <c r="AA396">
        <v>0</v>
      </c>
      <c r="AB396">
        <v>0</v>
      </c>
      <c r="AC396" t="s">
        <v>52</v>
      </c>
      <c r="AD396">
        <v>3</v>
      </c>
    </row>
    <row r="397" spans="1:30">
      <c r="A397" t="s">
        <v>475</v>
      </c>
      <c r="B397" t="s">
        <v>75</v>
      </c>
      <c r="C397">
        <v>48.210033000000003</v>
      </c>
      <c r="D397">
        <v>16.363448999999999</v>
      </c>
      <c r="E397" t="s">
        <v>55</v>
      </c>
      <c r="F397" t="s">
        <v>33</v>
      </c>
      <c r="G397" t="s">
        <v>42</v>
      </c>
      <c r="H397" s="1">
        <v>45420</v>
      </c>
      <c r="I397" t="s">
        <v>70</v>
      </c>
      <c r="J397" t="s">
        <v>427</v>
      </c>
      <c r="K397">
        <v>7</v>
      </c>
      <c r="N397">
        <v>727</v>
      </c>
      <c r="O397">
        <v>40</v>
      </c>
      <c r="P397" s="1">
        <v>45585</v>
      </c>
      <c r="Q397" s="1"/>
      <c r="R397">
        <v>290.8</v>
      </c>
      <c r="T397">
        <v>0</v>
      </c>
      <c r="U397" t="s">
        <v>428</v>
      </c>
      <c r="V397">
        <v>0</v>
      </c>
      <c r="W397">
        <v>0</v>
      </c>
      <c r="X397">
        <v>0</v>
      </c>
      <c r="Y397">
        <v>0</v>
      </c>
      <c r="Z397">
        <v>0</v>
      </c>
      <c r="AA397">
        <v>0</v>
      </c>
      <c r="AB397">
        <v>0</v>
      </c>
      <c r="AC397" t="s">
        <v>43</v>
      </c>
      <c r="AD397">
        <v>2</v>
      </c>
    </row>
    <row r="398" spans="1:30">
      <c r="A398" t="s">
        <v>476</v>
      </c>
      <c r="B398" t="s">
        <v>63</v>
      </c>
      <c r="C398">
        <v>46.204391000000001</v>
      </c>
      <c r="D398">
        <v>6.1431579999999997</v>
      </c>
      <c r="E398" t="s">
        <v>51</v>
      </c>
      <c r="F398" t="s">
        <v>33</v>
      </c>
      <c r="G398" t="s">
        <v>64</v>
      </c>
      <c r="H398" s="1">
        <v>45320</v>
      </c>
      <c r="I398" t="s">
        <v>57</v>
      </c>
      <c r="J398" t="s">
        <v>427</v>
      </c>
      <c r="K398">
        <v>7</v>
      </c>
      <c r="N398">
        <v>1801</v>
      </c>
      <c r="O398">
        <v>90</v>
      </c>
      <c r="P398" s="1">
        <v>45476</v>
      </c>
      <c r="Q398" s="1"/>
      <c r="R398">
        <v>1620.9</v>
      </c>
      <c r="T398">
        <v>0</v>
      </c>
      <c r="U398" t="s">
        <v>428</v>
      </c>
      <c r="V398">
        <v>0</v>
      </c>
      <c r="W398">
        <v>0</v>
      </c>
      <c r="X398">
        <v>0</v>
      </c>
      <c r="Y398">
        <v>0</v>
      </c>
      <c r="Z398">
        <v>0</v>
      </c>
      <c r="AA398">
        <v>0</v>
      </c>
      <c r="AB398">
        <v>0</v>
      </c>
      <c r="AC398" t="s">
        <v>38</v>
      </c>
      <c r="AD398">
        <v>5</v>
      </c>
    </row>
    <row r="399" spans="1:30">
      <c r="A399" t="s">
        <v>477</v>
      </c>
      <c r="B399" t="s">
        <v>63</v>
      </c>
      <c r="C399">
        <v>46.204391000000001</v>
      </c>
      <c r="D399">
        <v>6.1431579999999997</v>
      </c>
      <c r="E399" t="s">
        <v>120</v>
      </c>
      <c r="F399" t="s">
        <v>127</v>
      </c>
      <c r="G399" t="s">
        <v>56</v>
      </c>
      <c r="H399" s="1">
        <v>45370</v>
      </c>
      <c r="I399" t="s">
        <v>35</v>
      </c>
      <c r="J399" t="s">
        <v>427</v>
      </c>
      <c r="K399">
        <v>7</v>
      </c>
      <c r="N399">
        <v>926</v>
      </c>
      <c r="O399">
        <v>30</v>
      </c>
      <c r="P399" s="1">
        <v>45713</v>
      </c>
      <c r="Q399" s="1"/>
      <c r="R399">
        <v>277.8</v>
      </c>
      <c r="T399">
        <v>0</v>
      </c>
      <c r="U399" t="s">
        <v>428</v>
      </c>
      <c r="V399">
        <v>0</v>
      </c>
      <c r="W399">
        <v>0</v>
      </c>
      <c r="X399">
        <v>0</v>
      </c>
      <c r="Y399">
        <v>0</v>
      </c>
      <c r="Z399">
        <v>0</v>
      </c>
      <c r="AA399">
        <v>0</v>
      </c>
      <c r="AB399">
        <v>0</v>
      </c>
      <c r="AC399" t="s">
        <v>43</v>
      </c>
      <c r="AD399">
        <v>2</v>
      </c>
    </row>
    <row r="400" spans="1:30">
      <c r="A400" t="s">
        <v>478</v>
      </c>
      <c r="B400" t="s">
        <v>45</v>
      </c>
      <c r="C400">
        <v>41.902782000000002</v>
      </c>
      <c r="D400">
        <v>12.496366</v>
      </c>
      <c r="E400" t="s">
        <v>103</v>
      </c>
      <c r="F400" t="s">
        <v>127</v>
      </c>
      <c r="G400" t="s">
        <v>56</v>
      </c>
      <c r="H400" s="1">
        <v>45355</v>
      </c>
      <c r="I400" t="s">
        <v>70</v>
      </c>
      <c r="J400" t="s">
        <v>427</v>
      </c>
      <c r="K400">
        <v>7</v>
      </c>
      <c r="N400">
        <v>438</v>
      </c>
      <c r="O400">
        <v>30</v>
      </c>
      <c r="P400" s="1">
        <v>45505</v>
      </c>
      <c r="Q400" s="1"/>
      <c r="R400">
        <v>131.4</v>
      </c>
      <c r="T400">
        <v>0</v>
      </c>
      <c r="U400" t="s">
        <v>428</v>
      </c>
      <c r="V400">
        <v>0</v>
      </c>
      <c r="W400">
        <v>0</v>
      </c>
      <c r="X400">
        <v>0</v>
      </c>
      <c r="Y400">
        <v>0</v>
      </c>
      <c r="Z400">
        <v>0</v>
      </c>
      <c r="AA400">
        <v>0</v>
      </c>
      <c r="AB400">
        <v>0</v>
      </c>
      <c r="AC400" t="s">
        <v>43</v>
      </c>
      <c r="AD400">
        <v>2</v>
      </c>
    </row>
    <row r="401" spans="1:30">
      <c r="A401" t="s">
        <v>479</v>
      </c>
      <c r="B401" t="s">
        <v>45</v>
      </c>
      <c r="C401">
        <v>41.902782000000002</v>
      </c>
      <c r="D401">
        <v>12.496366</v>
      </c>
      <c r="E401" t="s">
        <v>84</v>
      </c>
      <c r="F401" t="s">
        <v>127</v>
      </c>
      <c r="G401" t="s">
        <v>64</v>
      </c>
      <c r="H401" s="1">
        <v>45296</v>
      </c>
      <c r="I401" t="s">
        <v>70</v>
      </c>
      <c r="J401" t="s">
        <v>427</v>
      </c>
      <c r="K401">
        <v>7</v>
      </c>
      <c r="N401">
        <v>577</v>
      </c>
      <c r="O401">
        <v>30</v>
      </c>
      <c r="P401" s="1">
        <v>45472</v>
      </c>
      <c r="Q401" s="1"/>
      <c r="R401">
        <v>173.1</v>
      </c>
      <c r="T401">
        <v>0</v>
      </c>
      <c r="U401" t="s">
        <v>428</v>
      </c>
      <c r="V401">
        <v>0</v>
      </c>
      <c r="W401">
        <v>0</v>
      </c>
      <c r="X401">
        <v>0</v>
      </c>
      <c r="Y401">
        <v>0</v>
      </c>
      <c r="Z401">
        <v>0</v>
      </c>
      <c r="AA401">
        <v>0</v>
      </c>
      <c r="AB401">
        <v>0</v>
      </c>
      <c r="AC401" t="s">
        <v>43</v>
      </c>
      <c r="AD401">
        <v>2</v>
      </c>
    </row>
    <row r="402" spans="1:30">
      <c r="A402" t="s">
        <v>480</v>
      </c>
      <c r="B402" t="s">
        <v>50</v>
      </c>
      <c r="C402">
        <v>52.520007999999997</v>
      </c>
      <c r="D402">
        <v>13.404954</v>
      </c>
      <c r="E402" t="s">
        <v>78</v>
      </c>
      <c r="F402" t="s">
        <v>127</v>
      </c>
      <c r="G402" t="s">
        <v>47</v>
      </c>
      <c r="H402" s="1">
        <v>45369</v>
      </c>
      <c r="I402" t="s">
        <v>70</v>
      </c>
      <c r="J402" t="s">
        <v>427</v>
      </c>
      <c r="K402">
        <v>7</v>
      </c>
      <c r="N402">
        <v>530</v>
      </c>
      <c r="O402">
        <v>40</v>
      </c>
      <c r="P402" s="1">
        <v>45684</v>
      </c>
      <c r="Q402" s="1"/>
      <c r="R402">
        <v>212</v>
      </c>
      <c r="T402">
        <v>0</v>
      </c>
      <c r="U402" t="s">
        <v>428</v>
      </c>
      <c r="V402">
        <v>0</v>
      </c>
      <c r="W402">
        <v>0</v>
      </c>
      <c r="X402">
        <v>0</v>
      </c>
      <c r="Y402">
        <v>0</v>
      </c>
      <c r="Z402">
        <v>0</v>
      </c>
      <c r="AA402">
        <v>0</v>
      </c>
      <c r="AB402">
        <v>0</v>
      </c>
      <c r="AC402" t="s">
        <v>43</v>
      </c>
      <c r="AD402">
        <v>2</v>
      </c>
    </row>
    <row r="403" spans="1:30">
      <c r="A403" t="s">
        <v>481</v>
      </c>
      <c r="B403" t="s">
        <v>75</v>
      </c>
      <c r="C403">
        <v>48.210033000000003</v>
      </c>
      <c r="D403">
        <v>16.363448999999999</v>
      </c>
      <c r="E403" t="s">
        <v>103</v>
      </c>
      <c r="F403" t="s">
        <v>127</v>
      </c>
      <c r="G403" t="s">
        <v>47</v>
      </c>
      <c r="H403" s="1">
        <v>45293</v>
      </c>
      <c r="I403" t="s">
        <v>35</v>
      </c>
      <c r="J403" t="s">
        <v>427</v>
      </c>
      <c r="K403">
        <v>7</v>
      </c>
      <c r="N403">
        <v>696</v>
      </c>
      <c r="O403">
        <v>60</v>
      </c>
      <c r="P403" s="1">
        <v>45644</v>
      </c>
      <c r="Q403" s="1"/>
      <c r="R403">
        <v>417.6</v>
      </c>
      <c r="T403">
        <v>0</v>
      </c>
      <c r="U403" t="s">
        <v>428</v>
      </c>
      <c r="V403">
        <v>0</v>
      </c>
      <c r="W403">
        <v>0</v>
      </c>
      <c r="X403">
        <v>0</v>
      </c>
      <c r="Y403">
        <v>0</v>
      </c>
      <c r="Z403">
        <v>0</v>
      </c>
      <c r="AA403">
        <v>0</v>
      </c>
      <c r="AB403">
        <v>0</v>
      </c>
      <c r="AC403" t="s">
        <v>52</v>
      </c>
      <c r="AD403">
        <v>3</v>
      </c>
    </row>
    <row r="404" spans="1:30">
      <c r="A404" t="s">
        <v>482</v>
      </c>
      <c r="B404" t="s">
        <v>59</v>
      </c>
      <c r="C404">
        <v>51.260196999999998</v>
      </c>
      <c r="D404">
        <v>4.4027710000000004</v>
      </c>
      <c r="E404" t="s">
        <v>32</v>
      </c>
      <c r="F404" t="s">
        <v>127</v>
      </c>
      <c r="G404" t="s">
        <v>56</v>
      </c>
      <c r="H404" s="1">
        <v>45411</v>
      </c>
      <c r="I404" t="s">
        <v>35</v>
      </c>
      <c r="J404" t="s">
        <v>427</v>
      </c>
      <c r="K404">
        <v>7</v>
      </c>
      <c r="N404">
        <v>214</v>
      </c>
      <c r="O404">
        <v>20</v>
      </c>
      <c r="P404" s="1">
        <v>45433</v>
      </c>
      <c r="Q404" s="1"/>
      <c r="R404">
        <v>42.8</v>
      </c>
      <c r="T404">
        <v>0</v>
      </c>
      <c r="U404" t="s">
        <v>428</v>
      </c>
      <c r="V404">
        <v>0</v>
      </c>
      <c r="W404">
        <v>0</v>
      </c>
      <c r="X404">
        <v>0</v>
      </c>
      <c r="Y404">
        <v>0</v>
      </c>
      <c r="Z404">
        <v>0</v>
      </c>
      <c r="AA404">
        <v>0</v>
      </c>
      <c r="AB404">
        <v>0</v>
      </c>
      <c r="AC404" t="s">
        <v>48</v>
      </c>
      <c r="AD404">
        <v>1</v>
      </c>
    </row>
    <row r="405" spans="1:30">
      <c r="A405" t="s">
        <v>483</v>
      </c>
      <c r="B405" t="s">
        <v>45</v>
      </c>
      <c r="C405">
        <v>41.902782000000002</v>
      </c>
      <c r="D405">
        <v>12.496366</v>
      </c>
      <c r="E405" t="s">
        <v>72</v>
      </c>
      <c r="F405" t="s">
        <v>127</v>
      </c>
      <c r="G405" t="s">
        <v>85</v>
      </c>
      <c r="H405" s="1">
        <v>45398</v>
      </c>
      <c r="I405" t="s">
        <v>35</v>
      </c>
      <c r="J405" t="s">
        <v>427</v>
      </c>
      <c r="K405">
        <v>7</v>
      </c>
      <c r="N405">
        <v>744</v>
      </c>
      <c r="O405">
        <v>30</v>
      </c>
      <c r="P405" s="1">
        <v>45648</v>
      </c>
      <c r="Q405" s="1"/>
      <c r="R405">
        <v>223.2</v>
      </c>
      <c r="T405">
        <v>0</v>
      </c>
      <c r="U405" t="s">
        <v>428</v>
      </c>
      <c r="V405">
        <v>0</v>
      </c>
      <c r="W405">
        <v>0</v>
      </c>
      <c r="X405">
        <v>0</v>
      </c>
      <c r="Y405">
        <v>0</v>
      </c>
      <c r="Z405">
        <v>0</v>
      </c>
      <c r="AA405">
        <v>0</v>
      </c>
      <c r="AB405">
        <v>0</v>
      </c>
      <c r="AC405" t="s">
        <v>43</v>
      </c>
      <c r="AD405">
        <v>2</v>
      </c>
    </row>
    <row r="406" spans="1:30">
      <c r="A406" t="s">
        <v>484</v>
      </c>
      <c r="B406" t="s">
        <v>59</v>
      </c>
      <c r="C406">
        <v>51.260196999999998</v>
      </c>
      <c r="D406">
        <v>4.4027710000000004</v>
      </c>
      <c r="E406" t="s">
        <v>41</v>
      </c>
      <c r="F406" t="s">
        <v>127</v>
      </c>
      <c r="G406" t="s">
        <v>64</v>
      </c>
      <c r="H406" s="1">
        <v>45336</v>
      </c>
      <c r="I406" t="s">
        <v>70</v>
      </c>
      <c r="J406" t="s">
        <v>427</v>
      </c>
      <c r="K406">
        <v>7</v>
      </c>
      <c r="N406">
        <v>368</v>
      </c>
      <c r="O406">
        <v>50</v>
      </c>
      <c r="P406" s="1">
        <v>45496</v>
      </c>
      <c r="Q406" s="1"/>
      <c r="R406">
        <v>184</v>
      </c>
      <c r="T406">
        <v>0</v>
      </c>
      <c r="U406" t="s">
        <v>428</v>
      </c>
      <c r="V406">
        <v>0</v>
      </c>
      <c r="W406">
        <v>0</v>
      </c>
      <c r="X406">
        <v>0</v>
      </c>
      <c r="Y406">
        <v>0</v>
      </c>
      <c r="Z406">
        <v>0</v>
      </c>
      <c r="AA406">
        <v>0</v>
      </c>
      <c r="AB406">
        <v>0</v>
      </c>
      <c r="AC406" t="s">
        <v>52</v>
      </c>
      <c r="AD406">
        <v>3</v>
      </c>
    </row>
    <row r="407" spans="1:30">
      <c r="A407" t="s">
        <v>485</v>
      </c>
      <c r="B407" t="s">
        <v>31</v>
      </c>
      <c r="C407">
        <v>52.370215999999999</v>
      </c>
      <c r="D407">
        <v>4.895168</v>
      </c>
      <c r="E407" t="s">
        <v>32</v>
      </c>
      <c r="F407" t="s">
        <v>127</v>
      </c>
      <c r="G407" t="s">
        <v>76</v>
      </c>
      <c r="H407" s="1">
        <v>45397</v>
      </c>
      <c r="I407" t="s">
        <v>70</v>
      </c>
      <c r="J407" t="s">
        <v>427</v>
      </c>
      <c r="K407">
        <v>7</v>
      </c>
      <c r="N407">
        <v>963</v>
      </c>
      <c r="O407">
        <v>30</v>
      </c>
      <c r="P407" s="1">
        <v>45616</v>
      </c>
      <c r="Q407" s="1"/>
      <c r="R407">
        <v>288.89999999999998</v>
      </c>
      <c r="T407">
        <v>0</v>
      </c>
      <c r="U407" t="s">
        <v>428</v>
      </c>
      <c r="V407">
        <v>0</v>
      </c>
      <c r="W407">
        <v>0</v>
      </c>
      <c r="X407">
        <v>0</v>
      </c>
      <c r="Y407">
        <v>0</v>
      </c>
      <c r="Z407">
        <v>0</v>
      </c>
      <c r="AA407">
        <v>0</v>
      </c>
      <c r="AB407">
        <v>0</v>
      </c>
      <c r="AC407" t="s">
        <v>43</v>
      </c>
      <c r="AD407">
        <v>2</v>
      </c>
    </row>
    <row r="408" spans="1:30">
      <c r="A408" t="s">
        <v>486</v>
      </c>
      <c r="B408" t="s">
        <v>50</v>
      </c>
      <c r="C408">
        <v>52.520007999999997</v>
      </c>
      <c r="D408">
        <v>13.404954</v>
      </c>
      <c r="E408" t="s">
        <v>55</v>
      </c>
      <c r="F408" t="s">
        <v>127</v>
      </c>
      <c r="G408" t="s">
        <v>56</v>
      </c>
      <c r="H408" s="1">
        <v>45420</v>
      </c>
      <c r="I408" t="s">
        <v>70</v>
      </c>
      <c r="J408" t="s">
        <v>427</v>
      </c>
      <c r="K408">
        <v>7</v>
      </c>
      <c r="N408">
        <v>960</v>
      </c>
      <c r="O408">
        <v>50</v>
      </c>
      <c r="P408" s="1">
        <v>45700</v>
      </c>
      <c r="Q408" s="1"/>
      <c r="R408">
        <v>480</v>
      </c>
      <c r="T408">
        <v>0</v>
      </c>
      <c r="U408" t="s">
        <v>428</v>
      </c>
      <c r="V408">
        <v>0</v>
      </c>
      <c r="W408">
        <v>0</v>
      </c>
      <c r="X408">
        <v>0</v>
      </c>
      <c r="Y408">
        <v>0</v>
      </c>
      <c r="Z408">
        <v>0</v>
      </c>
      <c r="AA408">
        <v>0</v>
      </c>
      <c r="AB408">
        <v>0</v>
      </c>
      <c r="AC408" t="s">
        <v>52</v>
      </c>
      <c r="AD408">
        <v>3</v>
      </c>
    </row>
    <row r="409" spans="1:30">
      <c r="A409" t="s">
        <v>487</v>
      </c>
      <c r="B409" t="s">
        <v>67</v>
      </c>
      <c r="C409">
        <v>48.864716000000001</v>
      </c>
      <c r="D409">
        <v>2.3490139999999999</v>
      </c>
      <c r="E409" t="s">
        <v>124</v>
      </c>
      <c r="F409" t="s">
        <v>127</v>
      </c>
      <c r="G409" t="s">
        <v>47</v>
      </c>
      <c r="H409" s="1">
        <v>45402</v>
      </c>
      <c r="I409" t="s">
        <v>35</v>
      </c>
      <c r="J409" t="s">
        <v>427</v>
      </c>
      <c r="K409">
        <v>7</v>
      </c>
      <c r="N409">
        <v>1053</v>
      </c>
      <c r="O409">
        <v>10</v>
      </c>
      <c r="P409" s="1">
        <v>45533</v>
      </c>
      <c r="Q409" s="1"/>
      <c r="R409">
        <v>105.3</v>
      </c>
      <c r="T409">
        <v>0</v>
      </c>
      <c r="U409" t="s">
        <v>428</v>
      </c>
      <c r="V409">
        <v>0</v>
      </c>
      <c r="W409">
        <v>0</v>
      </c>
      <c r="X409">
        <v>0</v>
      </c>
      <c r="Y409">
        <v>0</v>
      </c>
      <c r="Z409">
        <v>0</v>
      </c>
      <c r="AA409">
        <v>0</v>
      </c>
      <c r="AB409">
        <v>0</v>
      </c>
      <c r="AC409" t="s">
        <v>48</v>
      </c>
      <c r="AD409">
        <v>1</v>
      </c>
    </row>
    <row r="410" spans="1:30">
      <c r="A410" t="s">
        <v>488</v>
      </c>
      <c r="B410" t="s">
        <v>63</v>
      </c>
      <c r="C410">
        <v>46.204391000000001</v>
      </c>
      <c r="D410">
        <v>6.1431579999999997</v>
      </c>
      <c r="E410" t="s">
        <v>120</v>
      </c>
      <c r="F410" t="s">
        <v>127</v>
      </c>
      <c r="G410" t="s">
        <v>85</v>
      </c>
      <c r="H410" s="1">
        <v>45425</v>
      </c>
      <c r="I410" t="s">
        <v>35</v>
      </c>
      <c r="J410" t="s">
        <v>427</v>
      </c>
      <c r="K410">
        <v>7</v>
      </c>
      <c r="N410">
        <v>1035</v>
      </c>
      <c r="O410">
        <v>50</v>
      </c>
      <c r="P410" s="1">
        <v>45662</v>
      </c>
      <c r="Q410" s="1"/>
      <c r="R410">
        <v>517.5</v>
      </c>
      <c r="T410">
        <v>0</v>
      </c>
      <c r="U410" t="s">
        <v>428</v>
      </c>
      <c r="V410">
        <v>0</v>
      </c>
      <c r="W410">
        <v>0</v>
      </c>
      <c r="X410">
        <v>0</v>
      </c>
      <c r="Y410">
        <v>0</v>
      </c>
      <c r="Z410">
        <v>0</v>
      </c>
      <c r="AA410">
        <v>0</v>
      </c>
      <c r="AB410">
        <v>0</v>
      </c>
      <c r="AC410" t="s">
        <v>52</v>
      </c>
      <c r="AD410">
        <v>3</v>
      </c>
    </row>
    <row r="411" spans="1:30">
      <c r="A411" t="s">
        <v>489</v>
      </c>
      <c r="B411" t="s">
        <v>67</v>
      </c>
      <c r="C411">
        <v>48.864716000000001</v>
      </c>
      <c r="D411">
        <v>2.3490139999999999</v>
      </c>
      <c r="E411" t="s">
        <v>84</v>
      </c>
      <c r="F411" t="s">
        <v>127</v>
      </c>
      <c r="G411" t="s">
        <v>87</v>
      </c>
      <c r="H411" s="1">
        <v>45385</v>
      </c>
      <c r="I411" t="s">
        <v>35</v>
      </c>
      <c r="J411" t="s">
        <v>427</v>
      </c>
      <c r="K411">
        <v>7</v>
      </c>
      <c r="N411">
        <v>951</v>
      </c>
      <c r="O411">
        <v>50</v>
      </c>
      <c r="P411" s="1">
        <v>45718</v>
      </c>
      <c r="Q411" s="1"/>
      <c r="R411">
        <v>475.5</v>
      </c>
      <c r="T411">
        <v>0</v>
      </c>
      <c r="U411" t="s">
        <v>428</v>
      </c>
      <c r="V411">
        <v>0</v>
      </c>
      <c r="W411">
        <v>0</v>
      </c>
      <c r="X411">
        <v>0</v>
      </c>
      <c r="Y411">
        <v>0</v>
      </c>
      <c r="Z411">
        <v>0</v>
      </c>
      <c r="AA411">
        <v>0</v>
      </c>
      <c r="AB411">
        <v>0</v>
      </c>
      <c r="AC411" t="s">
        <v>52</v>
      </c>
      <c r="AD411">
        <v>3</v>
      </c>
    </row>
    <row r="412" spans="1:30">
      <c r="A412" t="s">
        <v>490</v>
      </c>
      <c r="B412" t="s">
        <v>63</v>
      </c>
      <c r="C412">
        <v>46.204391000000001</v>
      </c>
      <c r="D412">
        <v>6.1431579999999997</v>
      </c>
      <c r="E412" t="s">
        <v>51</v>
      </c>
      <c r="F412" t="s">
        <v>127</v>
      </c>
      <c r="G412" t="s">
        <v>56</v>
      </c>
      <c r="H412" s="1">
        <v>45417</v>
      </c>
      <c r="I412" t="s">
        <v>35</v>
      </c>
      <c r="J412" t="s">
        <v>427</v>
      </c>
      <c r="K412">
        <v>7</v>
      </c>
      <c r="N412">
        <v>788</v>
      </c>
      <c r="O412">
        <v>20</v>
      </c>
      <c r="P412" s="1">
        <v>45718</v>
      </c>
      <c r="Q412" s="1"/>
      <c r="R412">
        <v>157.6</v>
      </c>
      <c r="T412">
        <v>0</v>
      </c>
      <c r="U412" t="s">
        <v>428</v>
      </c>
      <c r="V412">
        <v>0</v>
      </c>
      <c r="W412">
        <v>0</v>
      </c>
      <c r="X412">
        <v>0</v>
      </c>
      <c r="Y412">
        <v>0</v>
      </c>
      <c r="Z412">
        <v>0</v>
      </c>
      <c r="AA412">
        <v>0</v>
      </c>
      <c r="AB412">
        <v>0</v>
      </c>
      <c r="AC412" t="s">
        <v>48</v>
      </c>
      <c r="AD412">
        <v>1</v>
      </c>
    </row>
    <row r="413" spans="1:30">
      <c r="A413" t="s">
        <v>491</v>
      </c>
      <c r="B413" t="s">
        <v>67</v>
      </c>
      <c r="C413">
        <v>48.864716000000001</v>
      </c>
      <c r="D413">
        <v>2.3490139999999999</v>
      </c>
      <c r="E413" t="s">
        <v>32</v>
      </c>
      <c r="F413" t="s">
        <v>127</v>
      </c>
      <c r="G413" t="s">
        <v>56</v>
      </c>
      <c r="H413" s="1">
        <v>45314</v>
      </c>
      <c r="I413" t="s">
        <v>57</v>
      </c>
      <c r="J413" t="s">
        <v>427</v>
      </c>
      <c r="K413">
        <v>7</v>
      </c>
      <c r="N413">
        <v>674</v>
      </c>
      <c r="O413">
        <v>50</v>
      </c>
      <c r="P413" s="1">
        <v>45448</v>
      </c>
      <c r="Q413" s="1"/>
      <c r="R413">
        <v>337</v>
      </c>
      <c r="T413">
        <v>0</v>
      </c>
      <c r="U413" t="s">
        <v>428</v>
      </c>
      <c r="V413">
        <v>0</v>
      </c>
      <c r="W413">
        <v>0</v>
      </c>
      <c r="X413">
        <v>0</v>
      </c>
      <c r="Y413">
        <v>0</v>
      </c>
      <c r="Z413">
        <v>0</v>
      </c>
      <c r="AA413">
        <v>0</v>
      </c>
      <c r="AB413">
        <v>0</v>
      </c>
      <c r="AC413" t="s">
        <v>52</v>
      </c>
      <c r="AD413">
        <v>3</v>
      </c>
    </row>
    <row r="414" spans="1:30">
      <c r="A414" t="s">
        <v>492</v>
      </c>
      <c r="B414" t="s">
        <v>67</v>
      </c>
      <c r="C414">
        <v>48.864716000000001</v>
      </c>
      <c r="D414">
        <v>2.3490139999999999</v>
      </c>
      <c r="E414" t="s">
        <v>100</v>
      </c>
      <c r="F414" t="s">
        <v>127</v>
      </c>
      <c r="G414" t="s">
        <v>34</v>
      </c>
      <c r="H414" s="1">
        <v>45319</v>
      </c>
      <c r="I414" t="s">
        <v>70</v>
      </c>
      <c r="J414" t="s">
        <v>427</v>
      </c>
      <c r="K414">
        <v>7</v>
      </c>
      <c r="N414">
        <v>1140</v>
      </c>
      <c r="O414">
        <v>20</v>
      </c>
      <c r="P414" s="1">
        <v>45358</v>
      </c>
      <c r="Q414" s="1"/>
      <c r="R414">
        <v>228</v>
      </c>
      <c r="T414">
        <v>0</v>
      </c>
      <c r="U414" t="s">
        <v>428</v>
      </c>
      <c r="V414">
        <v>0</v>
      </c>
      <c r="W414">
        <v>0</v>
      </c>
      <c r="X414">
        <v>0</v>
      </c>
      <c r="Y414">
        <v>0</v>
      </c>
      <c r="Z414">
        <v>0</v>
      </c>
      <c r="AA414">
        <v>0</v>
      </c>
      <c r="AB414">
        <v>0</v>
      </c>
      <c r="AC414" t="s">
        <v>48</v>
      </c>
      <c r="AD414">
        <v>1</v>
      </c>
    </row>
    <row r="415" spans="1:30">
      <c r="A415" t="s">
        <v>493</v>
      </c>
      <c r="B415" t="s">
        <v>63</v>
      </c>
      <c r="C415">
        <v>46.204391000000001</v>
      </c>
      <c r="D415">
        <v>6.1431579999999997</v>
      </c>
      <c r="E415" t="s">
        <v>103</v>
      </c>
      <c r="F415" t="s">
        <v>127</v>
      </c>
      <c r="G415" t="s">
        <v>76</v>
      </c>
      <c r="H415" s="1">
        <v>45404</v>
      </c>
      <c r="I415" t="s">
        <v>70</v>
      </c>
      <c r="J415" t="s">
        <v>427</v>
      </c>
      <c r="K415">
        <v>7</v>
      </c>
      <c r="N415">
        <v>1087</v>
      </c>
      <c r="O415">
        <v>90</v>
      </c>
      <c r="P415" s="1">
        <v>45598</v>
      </c>
      <c r="Q415" s="1"/>
      <c r="R415">
        <v>978.3</v>
      </c>
      <c r="T415">
        <v>0</v>
      </c>
      <c r="U415" t="s">
        <v>428</v>
      </c>
      <c r="V415">
        <v>0</v>
      </c>
      <c r="W415">
        <v>0</v>
      </c>
      <c r="X415">
        <v>0</v>
      </c>
      <c r="Y415">
        <v>0</v>
      </c>
      <c r="Z415">
        <v>0</v>
      </c>
      <c r="AA415">
        <v>0</v>
      </c>
      <c r="AB415">
        <v>0</v>
      </c>
      <c r="AC415" t="s">
        <v>38</v>
      </c>
      <c r="AD415">
        <v>5</v>
      </c>
    </row>
    <row r="416" spans="1:30">
      <c r="A416" t="s">
        <v>494</v>
      </c>
      <c r="B416" t="s">
        <v>45</v>
      </c>
      <c r="C416">
        <v>41.902782000000002</v>
      </c>
      <c r="D416">
        <v>12.496366</v>
      </c>
      <c r="E416" t="s">
        <v>46</v>
      </c>
      <c r="F416" t="s">
        <v>127</v>
      </c>
      <c r="G416" t="s">
        <v>47</v>
      </c>
      <c r="H416" s="1">
        <v>45415</v>
      </c>
      <c r="I416" t="s">
        <v>70</v>
      </c>
      <c r="J416" t="s">
        <v>427</v>
      </c>
      <c r="K416">
        <v>7</v>
      </c>
      <c r="N416">
        <v>1110</v>
      </c>
      <c r="O416">
        <v>30</v>
      </c>
      <c r="P416" s="1">
        <v>45656</v>
      </c>
      <c r="Q416" s="1"/>
      <c r="R416">
        <v>333</v>
      </c>
      <c r="T416">
        <v>0</v>
      </c>
      <c r="U416" t="s">
        <v>428</v>
      </c>
      <c r="V416">
        <v>0</v>
      </c>
      <c r="W416">
        <v>0</v>
      </c>
      <c r="X416">
        <v>0</v>
      </c>
      <c r="Y416">
        <v>0</v>
      </c>
      <c r="Z416">
        <v>0</v>
      </c>
      <c r="AA416">
        <v>0</v>
      </c>
      <c r="AB416">
        <v>0</v>
      </c>
      <c r="AC416" t="s">
        <v>43</v>
      </c>
      <c r="AD416">
        <v>2</v>
      </c>
    </row>
    <row r="417" spans="1:30">
      <c r="A417" t="s">
        <v>495</v>
      </c>
      <c r="B417" t="s">
        <v>67</v>
      </c>
      <c r="C417">
        <v>48.864716000000001</v>
      </c>
      <c r="D417">
        <v>2.3490139999999999</v>
      </c>
      <c r="E417" t="s">
        <v>55</v>
      </c>
      <c r="F417" t="s">
        <v>127</v>
      </c>
      <c r="G417" t="s">
        <v>76</v>
      </c>
      <c r="H417" s="1">
        <v>45329</v>
      </c>
      <c r="I417" t="s">
        <v>35</v>
      </c>
      <c r="J417" t="s">
        <v>427</v>
      </c>
      <c r="K417">
        <v>7</v>
      </c>
      <c r="N417">
        <v>885</v>
      </c>
      <c r="O417">
        <v>70</v>
      </c>
      <c r="P417" s="1">
        <v>45406</v>
      </c>
      <c r="Q417" s="1"/>
      <c r="R417">
        <v>619.5</v>
      </c>
      <c r="T417">
        <v>0</v>
      </c>
      <c r="U417" t="s">
        <v>428</v>
      </c>
      <c r="V417">
        <v>0</v>
      </c>
      <c r="W417">
        <v>0</v>
      </c>
      <c r="X417">
        <v>0</v>
      </c>
      <c r="Y417">
        <v>0</v>
      </c>
      <c r="Z417">
        <v>0</v>
      </c>
      <c r="AA417">
        <v>0</v>
      </c>
      <c r="AB417">
        <v>0</v>
      </c>
      <c r="AC417" t="s">
        <v>65</v>
      </c>
      <c r="AD417">
        <v>4</v>
      </c>
    </row>
    <row r="418" spans="1:30">
      <c r="A418" t="s">
        <v>496</v>
      </c>
      <c r="B418" t="s">
        <v>67</v>
      </c>
      <c r="C418">
        <v>48.864716000000001</v>
      </c>
      <c r="D418">
        <v>2.3490139999999999</v>
      </c>
      <c r="E418" t="s">
        <v>55</v>
      </c>
      <c r="F418" t="s">
        <v>127</v>
      </c>
      <c r="G418" t="s">
        <v>47</v>
      </c>
      <c r="H418" s="1">
        <v>45314</v>
      </c>
      <c r="I418" t="s">
        <v>35</v>
      </c>
      <c r="J418" t="s">
        <v>427</v>
      </c>
      <c r="K418">
        <v>7</v>
      </c>
      <c r="N418">
        <v>1174</v>
      </c>
      <c r="O418">
        <v>60</v>
      </c>
      <c r="P418" s="1">
        <v>45660</v>
      </c>
      <c r="Q418" s="1"/>
      <c r="R418">
        <v>704.4</v>
      </c>
      <c r="T418">
        <v>0</v>
      </c>
      <c r="U418" t="s">
        <v>428</v>
      </c>
      <c r="V418">
        <v>0</v>
      </c>
      <c r="W418">
        <v>0</v>
      </c>
      <c r="X418">
        <v>0</v>
      </c>
      <c r="Y418">
        <v>0</v>
      </c>
      <c r="Z418">
        <v>0</v>
      </c>
      <c r="AA418">
        <v>0</v>
      </c>
      <c r="AB418">
        <v>0</v>
      </c>
      <c r="AC418" t="s">
        <v>52</v>
      </c>
      <c r="AD418">
        <v>3</v>
      </c>
    </row>
    <row r="419" spans="1:30">
      <c r="A419" t="s">
        <v>497</v>
      </c>
      <c r="B419" t="s">
        <v>67</v>
      </c>
      <c r="C419">
        <v>48.864716000000001</v>
      </c>
      <c r="D419">
        <v>2.3490139999999999</v>
      </c>
      <c r="E419" t="s">
        <v>60</v>
      </c>
      <c r="F419" t="s">
        <v>127</v>
      </c>
      <c r="G419" t="s">
        <v>87</v>
      </c>
      <c r="H419" s="1">
        <v>45330</v>
      </c>
      <c r="I419" t="s">
        <v>35</v>
      </c>
      <c r="J419" t="s">
        <v>427</v>
      </c>
      <c r="K419">
        <v>7</v>
      </c>
      <c r="N419">
        <v>350</v>
      </c>
      <c r="O419">
        <v>50</v>
      </c>
      <c r="P419" s="1">
        <v>45437</v>
      </c>
      <c r="Q419" s="1"/>
      <c r="R419">
        <v>175</v>
      </c>
      <c r="T419">
        <v>0</v>
      </c>
      <c r="U419" t="s">
        <v>428</v>
      </c>
      <c r="V419">
        <v>0</v>
      </c>
      <c r="W419">
        <v>0</v>
      </c>
      <c r="X419">
        <v>0</v>
      </c>
      <c r="Y419">
        <v>0</v>
      </c>
      <c r="Z419">
        <v>0</v>
      </c>
      <c r="AA419">
        <v>0</v>
      </c>
      <c r="AB419">
        <v>0</v>
      </c>
      <c r="AC419" t="s">
        <v>52</v>
      </c>
      <c r="AD419">
        <v>3</v>
      </c>
    </row>
    <row r="420" spans="1:30">
      <c r="A420" t="s">
        <v>498</v>
      </c>
      <c r="B420" t="s">
        <v>45</v>
      </c>
      <c r="C420">
        <v>41.902782000000002</v>
      </c>
      <c r="D420">
        <v>12.496366</v>
      </c>
      <c r="E420" t="s">
        <v>100</v>
      </c>
      <c r="F420" t="s">
        <v>127</v>
      </c>
      <c r="G420" t="s">
        <v>64</v>
      </c>
      <c r="H420" s="1">
        <v>45385</v>
      </c>
      <c r="I420" t="s">
        <v>70</v>
      </c>
      <c r="J420" t="s">
        <v>427</v>
      </c>
      <c r="K420">
        <v>7</v>
      </c>
      <c r="N420">
        <v>552</v>
      </c>
      <c r="O420">
        <v>30</v>
      </c>
      <c r="P420" s="1">
        <v>45667</v>
      </c>
      <c r="Q420" s="1"/>
      <c r="R420">
        <v>165.6</v>
      </c>
      <c r="T420">
        <v>0</v>
      </c>
      <c r="U420" t="s">
        <v>428</v>
      </c>
      <c r="V420">
        <v>0</v>
      </c>
      <c r="W420">
        <v>0</v>
      </c>
      <c r="X420">
        <v>0</v>
      </c>
      <c r="Y420">
        <v>0</v>
      </c>
      <c r="Z420">
        <v>0</v>
      </c>
      <c r="AA420">
        <v>0</v>
      </c>
      <c r="AB420">
        <v>0</v>
      </c>
      <c r="AC420" t="s">
        <v>43</v>
      </c>
      <c r="AD420">
        <v>2</v>
      </c>
    </row>
    <row r="421" spans="1:30">
      <c r="A421" t="s">
        <v>499</v>
      </c>
      <c r="B421" t="s">
        <v>80</v>
      </c>
      <c r="C421">
        <v>38.736946000000003</v>
      </c>
      <c r="D421">
        <v>-9.1426850000000002</v>
      </c>
      <c r="E421" t="s">
        <v>78</v>
      </c>
      <c r="F421" t="s">
        <v>127</v>
      </c>
      <c r="G421" t="s">
        <v>87</v>
      </c>
      <c r="H421" s="1">
        <v>45431</v>
      </c>
      <c r="I421" t="s">
        <v>57</v>
      </c>
      <c r="J421" t="s">
        <v>427</v>
      </c>
      <c r="K421">
        <v>7</v>
      </c>
      <c r="N421">
        <v>595</v>
      </c>
      <c r="O421">
        <v>40</v>
      </c>
      <c r="P421" s="1">
        <v>45649</v>
      </c>
      <c r="Q421" s="1"/>
      <c r="R421">
        <v>238</v>
      </c>
      <c r="T421">
        <v>0</v>
      </c>
      <c r="U421" t="s">
        <v>428</v>
      </c>
      <c r="V421">
        <v>0</v>
      </c>
      <c r="W421">
        <v>0</v>
      </c>
      <c r="X421">
        <v>0</v>
      </c>
      <c r="Y421">
        <v>0</v>
      </c>
      <c r="Z421">
        <v>0</v>
      </c>
      <c r="AA421">
        <v>0</v>
      </c>
      <c r="AB421">
        <v>0</v>
      </c>
      <c r="AC421" t="s">
        <v>43</v>
      </c>
      <c r="AD421">
        <v>2</v>
      </c>
    </row>
    <row r="422" spans="1:30">
      <c r="A422" t="s">
        <v>500</v>
      </c>
      <c r="B422" t="s">
        <v>45</v>
      </c>
      <c r="C422">
        <v>41.902782000000002</v>
      </c>
      <c r="D422">
        <v>12.496366</v>
      </c>
      <c r="E422" t="s">
        <v>55</v>
      </c>
      <c r="F422" t="s">
        <v>127</v>
      </c>
      <c r="G422" t="s">
        <v>47</v>
      </c>
      <c r="H422" s="1">
        <v>45426</v>
      </c>
      <c r="I422" t="s">
        <v>35</v>
      </c>
      <c r="J422" t="s">
        <v>427</v>
      </c>
      <c r="K422">
        <v>7</v>
      </c>
      <c r="N422">
        <v>341</v>
      </c>
      <c r="O422">
        <v>90</v>
      </c>
      <c r="P422" s="1">
        <v>45740</v>
      </c>
      <c r="Q422" s="1"/>
      <c r="R422">
        <v>306.89999999999998</v>
      </c>
      <c r="T422">
        <v>0</v>
      </c>
      <c r="U422" t="s">
        <v>428</v>
      </c>
      <c r="V422">
        <v>0</v>
      </c>
      <c r="W422">
        <v>0</v>
      </c>
      <c r="X422">
        <v>0</v>
      </c>
      <c r="Y422">
        <v>0</v>
      </c>
      <c r="Z422">
        <v>0</v>
      </c>
      <c r="AA422">
        <v>0</v>
      </c>
      <c r="AB422">
        <v>0</v>
      </c>
      <c r="AC422" t="s">
        <v>38</v>
      </c>
      <c r="AD422">
        <v>5</v>
      </c>
    </row>
    <row r="423" spans="1:30">
      <c r="A423" t="s">
        <v>501</v>
      </c>
      <c r="B423" t="s">
        <v>63</v>
      </c>
      <c r="C423">
        <v>46.204391000000001</v>
      </c>
      <c r="D423">
        <v>6.1431579999999997</v>
      </c>
      <c r="E423" t="s">
        <v>46</v>
      </c>
      <c r="F423" t="s">
        <v>127</v>
      </c>
      <c r="G423" t="s">
        <v>85</v>
      </c>
      <c r="H423" s="1">
        <v>45357</v>
      </c>
      <c r="I423" t="s">
        <v>35</v>
      </c>
      <c r="J423" t="s">
        <v>427</v>
      </c>
      <c r="K423">
        <v>7</v>
      </c>
      <c r="N423">
        <v>586</v>
      </c>
      <c r="O423">
        <v>100</v>
      </c>
      <c r="P423" s="1">
        <v>45719</v>
      </c>
      <c r="Q423" s="1"/>
      <c r="R423">
        <v>586</v>
      </c>
      <c r="T423">
        <v>0</v>
      </c>
      <c r="U423" t="s">
        <v>428</v>
      </c>
      <c r="V423">
        <v>0</v>
      </c>
      <c r="W423">
        <v>0</v>
      </c>
      <c r="X423">
        <v>0</v>
      </c>
      <c r="Y423">
        <v>0</v>
      </c>
      <c r="Z423">
        <v>0</v>
      </c>
      <c r="AA423">
        <v>0</v>
      </c>
      <c r="AB423">
        <v>0</v>
      </c>
      <c r="AC423" t="s">
        <v>38</v>
      </c>
      <c r="AD423">
        <v>5</v>
      </c>
    </row>
    <row r="424" spans="1:30">
      <c r="A424" t="s">
        <v>502</v>
      </c>
      <c r="B424" t="s">
        <v>45</v>
      </c>
      <c r="C424">
        <v>41.902782000000002</v>
      </c>
      <c r="D424">
        <v>12.496366</v>
      </c>
      <c r="E424" t="s">
        <v>120</v>
      </c>
      <c r="F424" t="s">
        <v>127</v>
      </c>
      <c r="G424" t="s">
        <v>85</v>
      </c>
      <c r="H424" s="1">
        <v>45309</v>
      </c>
      <c r="I424" t="s">
        <v>70</v>
      </c>
      <c r="J424" t="s">
        <v>427</v>
      </c>
      <c r="K424">
        <v>7</v>
      </c>
      <c r="N424">
        <v>798</v>
      </c>
      <c r="O424">
        <v>20</v>
      </c>
      <c r="P424" s="1">
        <v>45652</v>
      </c>
      <c r="Q424" s="1"/>
      <c r="R424">
        <v>159.6</v>
      </c>
      <c r="T424">
        <v>0</v>
      </c>
      <c r="U424" t="s">
        <v>428</v>
      </c>
      <c r="V424">
        <v>0</v>
      </c>
      <c r="W424">
        <v>0</v>
      </c>
      <c r="X424">
        <v>0</v>
      </c>
      <c r="Y424">
        <v>0</v>
      </c>
      <c r="Z424">
        <v>0</v>
      </c>
      <c r="AA424">
        <v>0</v>
      </c>
      <c r="AB424">
        <v>0</v>
      </c>
      <c r="AC424" t="s">
        <v>48</v>
      </c>
      <c r="AD424">
        <v>1</v>
      </c>
    </row>
    <row r="425" spans="1:30">
      <c r="A425" t="s">
        <v>503</v>
      </c>
      <c r="B425" t="s">
        <v>63</v>
      </c>
      <c r="C425">
        <v>46.204391000000001</v>
      </c>
      <c r="D425">
        <v>6.1431579999999997</v>
      </c>
      <c r="E425" t="s">
        <v>100</v>
      </c>
      <c r="F425" t="s">
        <v>127</v>
      </c>
      <c r="G425" t="s">
        <v>85</v>
      </c>
      <c r="H425" s="1">
        <v>45397</v>
      </c>
      <c r="I425" t="s">
        <v>35</v>
      </c>
      <c r="J425" t="s">
        <v>427</v>
      </c>
      <c r="K425">
        <v>7</v>
      </c>
      <c r="N425">
        <v>1038</v>
      </c>
      <c r="O425">
        <v>50</v>
      </c>
      <c r="P425" s="1">
        <v>45719</v>
      </c>
      <c r="Q425" s="1"/>
      <c r="R425">
        <v>519</v>
      </c>
      <c r="T425">
        <v>0</v>
      </c>
      <c r="U425" t="s">
        <v>428</v>
      </c>
      <c r="V425">
        <v>0</v>
      </c>
      <c r="W425">
        <v>0</v>
      </c>
      <c r="X425">
        <v>0</v>
      </c>
      <c r="Y425">
        <v>0</v>
      </c>
      <c r="Z425">
        <v>0</v>
      </c>
      <c r="AA425">
        <v>0</v>
      </c>
      <c r="AB425">
        <v>0</v>
      </c>
      <c r="AC425" t="s">
        <v>52</v>
      </c>
      <c r="AD425">
        <v>3</v>
      </c>
    </row>
    <row r="426" spans="1:30">
      <c r="A426" t="s">
        <v>504</v>
      </c>
      <c r="B426" t="s">
        <v>67</v>
      </c>
      <c r="C426">
        <v>48.864716000000001</v>
      </c>
      <c r="D426">
        <v>2.3490139999999999</v>
      </c>
      <c r="E426" t="s">
        <v>84</v>
      </c>
      <c r="F426" t="s">
        <v>127</v>
      </c>
      <c r="G426" t="s">
        <v>56</v>
      </c>
      <c r="H426" s="1">
        <v>45336</v>
      </c>
      <c r="I426" t="s">
        <v>57</v>
      </c>
      <c r="J426" t="s">
        <v>427</v>
      </c>
      <c r="K426">
        <v>7</v>
      </c>
      <c r="N426">
        <v>461</v>
      </c>
      <c r="O426">
        <v>40</v>
      </c>
      <c r="P426" s="1">
        <v>45520</v>
      </c>
      <c r="Q426" s="1"/>
      <c r="R426">
        <v>184.4</v>
      </c>
      <c r="T426">
        <v>0</v>
      </c>
      <c r="U426" t="s">
        <v>428</v>
      </c>
      <c r="V426">
        <v>0</v>
      </c>
      <c r="W426">
        <v>0</v>
      </c>
      <c r="X426">
        <v>0</v>
      </c>
      <c r="Y426">
        <v>0</v>
      </c>
      <c r="Z426">
        <v>0</v>
      </c>
      <c r="AA426">
        <v>0</v>
      </c>
      <c r="AB426">
        <v>0</v>
      </c>
      <c r="AC426" t="s">
        <v>43</v>
      </c>
      <c r="AD426">
        <v>2</v>
      </c>
    </row>
    <row r="427" spans="1:30">
      <c r="A427" t="s">
        <v>505</v>
      </c>
      <c r="B427" t="s">
        <v>75</v>
      </c>
      <c r="C427">
        <v>48.210033000000003</v>
      </c>
      <c r="D427">
        <v>16.363448999999999</v>
      </c>
      <c r="E427" t="s">
        <v>84</v>
      </c>
      <c r="F427" t="s">
        <v>127</v>
      </c>
      <c r="G427" t="s">
        <v>64</v>
      </c>
      <c r="H427" s="1">
        <v>45410</v>
      </c>
      <c r="I427" t="s">
        <v>35</v>
      </c>
      <c r="J427" t="s">
        <v>427</v>
      </c>
      <c r="K427">
        <v>7</v>
      </c>
      <c r="N427">
        <v>726</v>
      </c>
      <c r="O427">
        <v>40</v>
      </c>
      <c r="P427" s="1">
        <v>45461</v>
      </c>
      <c r="Q427" s="1"/>
      <c r="R427">
        <v>290.39999999999998</v>
      </c>
      <c r="T427">
        <v>0</v>
      </c>
      <c r="U427" t="s">
        <v>428</v>
      </c>
      <c r="V427">
        <v>0</v>
      </c>
      <c r="W427">
        <v>0</v>
      </c>
      <c r="X427">
        <v>0</v>
      </c>
      <c r="Y427">
        <v>0</v>
      </c>
      <c r="Z427">
        <v>0</v>
      </c>
      <c r="AA427">
        <v>0</v>
      </c>
      <c r="AB427">
        <v>0</v>
      </c>
      <c r="AC427" t="s">
        <v>43</v>
      </c>
      <c r="AD427">
        <v>2</v>
      </c>
    </row>
    <row r="428" spans="1:30">
      <c r="A428" t="s">
        <v>506</v>
      </c>
      <c r="B428" t="s">
        <v>45</v>
      </c>
      <c r="C428">
        <v>41.902782000000002</v>
      </c>
      <c r="D428">
        <v>12.496366</v>
      </c>
      <c r="E428" t="s">
        <v>60</v>
      </c>
      <c r="F428" t="s">
        <v>127</v>
      </c>
      <c r="G428" t="s">
        <v>47</v>
      </c>
      <c r="H428" s="1">
        <v>45368</v>
      </c>
      <c r="I428" t="s">
        <v>35</v>
      </c>
      <c r="J428" t="s">
        <v>427</v>
      </c>
      <c r="K428">
        <v>7</v>
      </c>
      <c r="N428">
        <v>830</v>
      </c>
      <c r="O428">
        <v>60</v>
      </c>
      <c r="P428" s="1">
        <v>45537</v>
      </c>
      <c r="Q428" s="1"/>
      <c r="R428">
        <v>498</v>
      </c>
      <c r="T428">
        <v>0</v>
      </c>
      <c r="U428" t="s">
        <v>428</v>
      </c>
      <c r="V428">
        <v>0</v>
      </c>
      <c r="W428">
        <v>0</v>
      </c>
      <c r="X428">
        <v>0</v>
      </c>
      <c r="Y428">
        <v>0</v>
      </c>
      <c r="Z428">
        <v>0</v>
      </c>
      <c r="AA428">
        <v>0</v>
      </c>
      <c r="AB428">
        <v>0</v>
      </c>
      <c r="AC428" t="s">
        <v>52</v>
      </c>
      <c r="AD428">
        <v>3</v>
      </c>
    </row>
    <row r="429" spans="1:30">
      <c r="A429" t="s">
        <v>507</v>
      </c>
      <c r="B429" t="s">
        <v>50</v>
      </c>
      <c r="C429">
        <v>52.520007999999997</v>
      </c>
      <c r="D429">
        <v>13.404954</v>
      </c>
      <c r="E429" t="s">
        <v>103</v>
      </c>
      <c r="F429" t="s">
        <v>127</v>
      </c>
      <c r="G429" t="s">
        <v>47</v>
      </c>
      <c r="H429" s="1">
        <v>45304</v>
      </c>
      <c r="I429" t="s">
        <v>35</v>
      </c>
      <c r="J429" t="s">
        <v>427</v>
      </c>
      <c r="K429">
        <v>7</v>
      </c>
      <c r="N429">
        <v>278</v>
      </c>
      <c r="O429">
        <v>50</v>
      </c>
      <c r="P429" s="1">
        <v>45635</v>
      </c>
      <c r="Q429" s="1"/>
      <c r="R429">
        <v>139</v>
      </c>
      <c r="T429">
        <v>0</v>
      </c>
      <c r="U429" t="s">
        <v>428</v>
      </c>
      <c r="V429">
        <v>0</v>
      </c>
      <c r="W429">
        <v>0</v>
      </c>
      <c r="X429">
        <v>0</v>
      </c>
      <c r="Y429">
        <v>0</v>
      </c>
      <c r="Z429">
        <v>0</v>
      </c>
      <c r="AA429">
        <v>0</v>
      </c>
      <c r="AB429">
        <v>0</v>
      </c>
      <c r="AC429" t="s">
        <v>52</v>
      </c>
      <c r="AD429">
        <v>3</v>
      </c>
    </row>
    <row r="430" spans="1:30">
      <c r="A430" t="s">
        <v>508</v>
      </c>
      <c r="B430" t="s">
        <v>50</v>
      </c>
      <c r="C430">
        <v>52.520007999999997</v>
      </c>
      <c r="D430">
        <v>13.404954</v>
      </c>
      <c r="E430" t="s">
        <v>124</v>
      </c>
      <c r="F430" t="s">
        <v>127</v>
      </c>
      <c r="G430" t="s">
        <v>56</v>
      </c>
      <c r="H430" s="1">
        <v>45403</v>
      </c>
      <c r="I430" t="s">
        <v>70</v>
      </c>
      <c r="J430" t="s">
        <v>427</v>
      </c>
      <c r="K430">
        <v>7</v>
      </c>
      <c r="N430">
        <v>958</v>
      </c>
      <c r="O430">
        <v>70</v>
      </c>
      <c r="P430" s="1">
        <v>45685</v>
      </c>
      <c r="Q430" s="1"/>
      <c r="R430">
        <v>670.6</v>
      </c>
      <c r="T430">
        <v>0</v>
      </c>
      <c r="U430" t="s">
        <v>428</v>
      </c>
      <c r="V430">
        <v>0</v>
      </c>
      <c r="W430">
        <v>0</v>
      </c>
      <c r="X430">
        <v>0</v>
      </c>
      <c r="Y430">
        <v>0</v>
      </c>
      <c r="Z430">
        <v>0</v>
      </c>
      <c r="AA430">
        <v>0</v>
      </c>
      <c r="AB430">
        <v>0</v>
      </c>
      <c r="AC430" t="s">
        <v>65</v>
      </c>
      <c r="AD430">
        <v>4</v>
      </c>
    </row>
    <row r="431" spans="1:30">
      <c r="A431" t="s">
        <v>509</v>
      </c>
      <c r="B431" t="s">
        <v>80</v>
      </c>
      <c r="C431">
        <v>38.736946000000003</v>
      </c>
      <c r="D431">
        <v>-9.1426850000000002</v>
      </c>
      <c r="E431" t="s">
        <v>103</v>
      </c>
      <c r="F431" t="s">
        <v>127</v>
      </c>
      <c r="G431" t="s">
        <v>64</v>
      </c>
      <c r="H431" s="1">
        <v>45376</v>
      </c>
      <c r="I431" t="s">
        <v>35</v>
      </c>
      <c r="J431" t="s">
        <v>427</v>
      </c>
      <c r="K431">
        <v>7</v>
      </c>
      <c r="N431">
        <v>926</v>
      </c>
      <c r="O431">
        <v>20</v>
      </c>
      <c r="P431" s="1">
        <v>45666</v>
      </c>
      <c r="Q431" s="1"/>
      <c r="R431">
        <v>185.2</v>
      </c>
      <c r="T431">
        <v>0</v>
      </c>
      <c r="U431" t="s">
        <v>428</v>
      </c>
      <c r="V431">
        <v>0</v>
      </c>
      <c r="W431">
        <v>0</v>
      </c>
      <c r="X431">
        <v>0</v>
      </c>
      <c r="Y431">
        <v>0</v>
      </c>
      <c r="Z431">
        <v>0</v>
      </c>
      <c r="AA431">
        <v>0</v>
      </c>
      <c r="AB431">
        <v>0</v>
      </c>
      <c r="AC431" t="s">
        <v>48</v>
      </c>
      <c r="AD431">
        <v>1</v>
      </c>
    </row>
    <row r="432" spans="1:30">
      <c r="A432" t="s">
        <v>510</v>
      </c>
      <c r="B432" t="s">
        <v>80</v>
      </c>
      <c r="C432">
        <v>38.736946000000003</v>
      </c>
      <c r="D432">
        <v>-9.1426850000000002</v>
      </c>
      <c r="E432" t="s">
        <v>46</v>
      </c>
      <c r="F432" t="s">
        <v>127</v>
      </c>
      <c r="G432" t="s">
        <v>87</v>
      </c>
      <c r="H432" s="1">
        <v>45298</v>
      </c>
      <c r="I432" t="s">
        <v>35</v>
      </c>
      <c r="J432" t="s">
        <v>427</v>
      </c>
      <c r="K432">
        <v>7</v>
      </c>
      <c r="N432">
        <v>620</v>
      </c>
      <c r="O432">
        <v>70</v>
      </c>
      <c r="P432" s="1">
        <v>45508</v>
      </c>
      <c r="Q432" s="1"/>
      <c r="R432">
        <v>434</v>
      </c>
      <c r="T432">
        <v>0</v>
      </c>
      <c r="U432" t="s">
        <v>428</v>
      </c>
      <c r="V432">
        <v>0</v>
      </c>
      <c r="W432">
        <v>0</v>
      </c>
      <c r="X432">
        <v>0</v>
      </c>
      <c r="Y432">
        <v>0</v>
      </c>
      <c r="Z432">
        <v>0</v>
      </c>
      <c r="AA432">
        <v>0</v>
      </c>
      <c r="AB432">
        <v>0</v>
      </c>
      <c r="AC432" t="s">
        <v>65</v>
      </c>
      <c r="AD432">
        <v>4</v>
      </c>
    </row>
    <row r="433" spans="1:30">
      <c r="A433" t="s">
        <v>511</v>
      </c>
      <c r="B433" t="s">
        <v>75</v>
      </c>
      <c r="C433">
        <v>48.210033000000003</v>
      </c>
      <c r="D433">
        <v>16.363448999999999</v>
      </c>
      <c r="E433" t="s">
        <v>78</v>
      </c>
      <c r="F433" t="s">
        <v>127</v>
      </c>
      <c r="G433" t="s">
        <v>56</v>
      </c>
      <c r="H433" s="1">
        <v>45392</v>
      </c>
      <c r="I433" t="s">
        <v>35</v>
      </c>
      <c r="J433" t="s">
        <v>427</v>
      </c>
      <c r="K433">
        <v>7</v>
      </c>
      <c r="N433">
        <v>636</v>
      </c>
      <c r="O433">
        <v>60</v>
      </c>
      <c r="P433" s="1">
        <v>45750</v>
      </c>
      <c r="Q433" s="1"/>
      <c r="R433">
        <v>381.6</v>
      </c>
      <c r="T433">
        <v>0</v>
      </c>
      <c r="U433" t="s">
        <v>428</v>
      </c>
      <c r="V433">
        <v>0</v>
      </c>
      <c r="W433">
        <v>0</v>
      </c>
      <c r="X433">
        <v>0</v>
      </c>
      <c r="Y433">
        <v>0</v>
      </c>
      <c r="Z433">
        <v>0</v>
      </c>
      <c r="AA433">
        <v>0</v>
      </c>
      <c r="AB433">
        <v>0</v>
      </c>
      <c r="AC433" t="s">
        <v>52</v>
      </c>
      <c r="AD433">
        <v>3</v>
      </c>
    </row>
    <row r="434" spans="1:30">
      <c r="A434" t="s">
        <v>512</v>
      </c>
      <c r="B434" t="s">
        <v>75</v>
      </c>
      <c r="C434">
        <v>48.210033000000003</v>
      </c>
      <c r="D434">
        <v>16.363448999999999</v>
      </c>
      <c r="E434" t="s">
        <v>78</v>
      </c>
      <c r="F434" t="s">
        <v>127</v>
      </c>
      <c r="G434" t="s">
        <v>47</v>
      </c>
      <c r="H434" s="1">
        <v>45313</v>
      </c>
      <c r="I434" t="s">
        <v>70</v>
      </c>
      <c r="J434" t="s">
        <v>427</v>
      </c>
      <c r="K434">
        <v>7</v>
      </c>
      <c r="N434">
        <v>982</v>
      </c>
      <c r="O434">
        <v>50</v>
      </c>
      <c r="P434" s="1">
        <v>45577</v>
      </c>
      <c r="Q434" s="1"/>
      <c r="R434">
        <v>491</v>
      </c>
      <c r="T434">
        <v>0</v>
      </c>
      <c r="U434" t="s">
        <v>428</v>
      </c>
      <c r="V434">
        <v>0</v>
      </c>
      <c r="W434">
        <v>0</v>
      </c>
      <c r="X434">
        <v>0</v>
      </c>
      <c r="Y434">
        <v>0</v>
      </c>
      <c r="Z434">
        <v>0</v>
      </c>
      <c r="AA434">
        <v>0</v>
      </c>
      <c r="AB434">
        <v>0</v>
      </c>
      <c r="AC434" t="s">
        <v>52</v>
      </c>
      <c r="AD434">
        <v>3</v>
      </c>
    </row>
    <row r="435" spans="1:30">
      <c r="A435" t="s">
        <v>513</v>
      </c>
      <c r="B435" t="s">
        <v>75</v>
      </c>
      <c r="C435">
        <v>48.210033000000003</v>
      </c>
      <c r="D435">
        <v>16.363448999999999</v>
      </c>
      <c r="E435" t="s">
        <v>32</v>
      </c>
      <c r="F435" t="s">
        <v>127</v>
      </c>
      <c r="G435" t="s">
        <v>56</v>
      </c>
      <c r="H435" s="1">
        <v>45315</v>
      </c>
      <c r="I435" t="s">
        <v>70</v>
      </c>
      <c r="J435" t="s">
        <v>427</v>
      </c>
      <c r="K435">
        <v>7</v>
      </c>
      <c r="N435">
        <v>982</v>
      </c>
      <c r="O435">
        <v>60</v>
      </c>
      <c r="P435" s="1">
        <v>45518</v>
      </c>
      <c r="Q435" s="1"/>
      <c r="R435">
        <v>589.20000000000005</v>
      </c>
      <c r="T435">
        <v>0</v>
      </c>
      <c r="U435" t="s">
        <v>428</v>
      </c>
      <c r="V435">
        <v>0</v>
      </c>
      <c r="W435">
        <v>0</v>
      </c>
      <c r="X435">
        <v>0</v>
      </c>
      <c r="Y435">
        <v>0</v>
      </c>
      <c r="Z435">
        <v>0</v>
      </c>
      <c r="AA435">
        <v>0</v>
      </c>
      <c r="AB435">
        <v>0</v>
      </c>
      <c r="AC435" t="s">
        <v>52</v>
      </c>
      <c r="AD435">
        <v>3</v>
      </c>
    </row>
    <row r="436" spans="1:30">
      <c r="A436" t="s">
        <v>514</v>
      </c>
      <c r="B436" t="s">
        <v>50</v>
      </c>
      <c r="C436">
        <v>52.520007999999997</v>
      </c>
      <c r="D436">
        <v>13.404954</v>
      </c>
      <c r="E436" t="s">
        <v>124</v>
      </c>
      <c r="F436" t="s">
        <v>127</v>
      </c>
      <c r="G436" t="s">
        <v>34</v>
      </c>
      <c r="H436" s="1">
        <v>45359</v>
      </c>
      <c r="I436" t="s">
        <v>70</v>
      </c>
      <c r="J436" t="s">
        <v>427</v>
      </c>
      <c r="K436">
        <v>7</v>
      </c>
      <c r="N436">
        <v>367</v>
      </c>
      <c r="O436">
        <v>100</v>
      </c>
      <c r="P436" s="1">
        <v>45654</v>
      </c>
      <c r="Q436" s="1"/>
      <c r="R436">
        <v>367</v>
      </c>
      <c r="T436">
        <v>0</v>
      </c>
      <c r="U436" t="s">
        <v>428</v>
      </c>
      <c r="V436">
        <v>0</v>
      </c>
      <c r="W436">
        <v>0</v>
      </c>
      <c r="X436">
        <v>0</v>
      </c>
      <c r="Y436">
        <v>0</v>
      </c>
      <c r="Z436">
        <v>0</v>
      </c>
      <c r="AA436">
        <v>0</v>
      </c>
      <c r="AB436">
        <v>0</v>
      </c>
      <c r="AC436" t="s">
        <v>38</v>
      </c>
      <c r="AD436">
        <v>5</v>
      </c>
    </row>
    <row r="437" spans="1:30">
      <c r="A437" t="s">
        <v>515</v>
      </c>
      <c r="B437" t="s">
        <v>45</v>
      </c>
      <c r="C437">
        <v>41.902782000000002</v>
      </c>
      <c r="D437">
        <v>12.496366</v>
      </c>
      <c r="E437" t="s">
        <v>32</v>
      </c>
      <c r="F437" t="s">
        <v>127</v>
      </c>
      <c r="G437" t="s">
        <v>56</v>
      </c>
      <c r="H437" s="1">
        <v>45297</v>
      </c>
      <c r="I437" t="s">
        <v>35</v>
      </c>
      <c r="J437" t="s">
        <v>427</v>
      </c>
      <c r="K437">
        <v>7</v>
      </c>
      <c r="N437">
        <v>1098</v>
      </c>
      <c r="O437">
        <v>40</v>
      </c>
      <c r="P437" s="1">
        <v>45406</v>
      </c>
      <c r="Q437" s="1"/>
      <c r="R437">
        <v>439.2</v>
      </c>
      <c r="T437">
        <v>0</v>
      </c>
      <c r="U437" t="s">
        <v>428</v>
      </c>
      <c r="V437">
        <v>0</v>
      </c>
      <c r="W437">
        <v>0</v>
      </c>
      <c r="X437">
        <v>0</v>
      </c>
      <c r="Y437">
        <v>0</v>
      </c>
      <c r="Z437">
        <v>0</v>
      </c>
      <c r="AA437">
        <v>0</v>
      </c>
      <c r="AB437">
        <v>0</v>
      </c>
      <c r="AC437" t="s">
        <v>43</v>
      </c>
      <c r="AD437">
        <v>2</v>
      </c>
    </row>
    <row r="438" spans="1:30">
      <c r="A438" t="s">
        <v>516</v>
      </c>
      <c r="B438" t="s">
        <v>50</v>
      </c>
      <c r="C438">
        <v>52.520007999999997</v>
      </c>
      <c r="D438">
        <v>13.404954</v>
      </c>
      <c r="E438" t="s">
        <v>55</v>
      </c>
      <c r="F438" t="s">
        <v>127</v>
      </c>
      <c r="G438" t="s">
        <v>87</v>
      </c>
      <c r="H438" s="1">
        <v>45404</v>
      </c>
      <c r="I438" t="s">
        <v>57</v>
      </c>
      <c r="J438" t="s">
        <v>427</v>
      </c>
      <c r="K438">
        <v>7</v>
      </c>
      <c r="N438">
        <v>664</v>
      </c>
      <c r="O438">
        <v>20</v>
      </c>
      <c r="P438" s="1">
        <v>45655</v>
      </c>
      <c r="Q438" s="1"/>
      <c r="R438">
        <v>132.80000000000001</v>
      </c>
      <c r="T438">
        <v>0</v>
      </c>
      <c r="U438" t="s">
        <v>428</v>
      </c>
      <c r="V438">
        <v>0</v>
      </c>
      <c r="W438">
        <v>0</v>
      </c>
      <c r="X438">
        <v>0</v>
      </c>
      <c r="Y438">
        <v>0</v>
      </c>
      <c r="Z438">
        <v>0</v>
      </c>
      <c r="AA438">
        <v>0</v>
      </c>
      <c r="AB438">
        <v>0</v>
      </c>
      <c r="AC438" t="s">
        <v>48</v>
      </c>
      <c r="AD438">
        <v>1</v>
      </c>
    </row>
    <row r="439" spans="1:30">
      <c r="A439" t="s">
        <v>517</v>
      </c>
      <c r="B439" t="s">
        <v>80</v>
      </c>
      <c r="C439">
        <v>38.736946000000003</v>
      </c>
      <c r="D439">
        <v>-9.1426850000000002</v>
      </c>
      <c r="E439" t="s">
        <v>41</v>
      </c>
      <c r="F439" t="s">
        <v>127</v>
      </c>
      <c r="G439" t="s">
        <v>87</v>
      </c>
      <c r="H439" s="1">
        <v>45434</v>
      </c>
      <c r="I439" t="s">
        <v>70</v>
      </c>
      <c r="J439" t="s">
        <v>427</v>
      </c>
      <c r="K439">
        <v>7</v>
      </c>
      <c r="N439">
        <v>990</v>
      </c>
      <c r="O439">
        <v>70</v>
      </c>
      <c r="P439" s="1">
        <v>45660</v>
      </c>
      <c r="Q439" s="1"/>
      <c r="R439">
        <v>693</v>
      </c>
      <c r="T439">
        <v>0</v>
      </c>
      <c r="U439" t="s">
        <v>428</v>
      </c>
      <c r="V439">
        <v>0</v>
      </c>
      <c r="W439">
        <v>0</v>
      </c>
      <c r="X439">
        <v>0</v>
      </c>
      <c r="Y439">
        <v>0</v>
      </c>
      <c r="Z439">
        <v>0</v>
      </c>
      <c r="AA439">
        <v>0</v>
      </c>
      <c r="AB439">
        <v>0</v>
      </c>
      <c r="AC439" t="s">
        <v>65</v>
      </c>
      <c r="AD439">
        <v>4</v>
      </c>
    </row>
    <row r="440" spans="1:30">
      <c r="A440" t="s">
        <v>518</v>
      </c>
      <c r="B440" t="s">
        <v>67</v>
      </c>
      <c r="C440">
        <v>48.864716000000001</v>
      </c>
      <c r="D440">
        <v>2.3490139999999999</v>
      </c>
      <c r="E440" t="s">
        <v>55</v>
      </c>
      <c r="F440" t="s">
        <v>127</v>
      </c>
      <c r="G440" t="s">
        <v>47</v>
      </c>
      <c r="H440" s="1">
        <v>45312</v>
      </c>
      <c r="I440" t="s">
        <v>57</v>
      </c>
      <c r="J440" t="s">
        <v>427</v>
      </c>
      <c r="K440">
        <v>7</v>
      </c>
      <c r="N440">
        <v>1162</v>
      </c>
      <c r="O440">
        <v>40</v>
      </c>
      <c r="P440" s="1">
        <v>45400</v>
      </c>
      <c r="Q440" s="1"/>
      <c r="R440">
        <v>464.8</v>
      </c>
      <c r="T440">
        <v>0</v>
      </c>
      <c r="U440" t="s">
        <v>428</v>
      </c>
      <c r="V440">
        <v>0</v>
      </c>
      <c r="W440">
        <v>0</v>
      </c>
      <c r="X440">
        <v>0</v>
      </c>
      <c r="Y440">
        <v>0</v>
      </c>
      <c r="Z440">
        <v>0</v>
      </c>
      <c r="AA440">
        <v>0</v>
      </c>
      <c r="AB440">
        <v>0</v>
      </c>
      <c r="AC440" t="s">
        <v>43</v>
      </c>
      <c r="AD440">
        <v>2</v>
      </c>
    </row>
    <row r="441" spans="1:30">
      <c r="A441" t="s">
        <v>519</v>
      </c>
      <c r="B441" t="s">
        <v>63</v>
      </c>
      <c r="C441">
        <v>46.204391000000001</v>
      </c>
      <c r="D441">
        <v>6.1431579999999997</v>
      </c>
      <c r="E441" t="s">
        <v>78</v>
      </c>
      <c r="F441" t="s">
        <v>169</v>
      </c>
      <c r="G441" t="s">
        <v>56</v>
      </c>
      <c r="H441" s="1">
        <v>45343</v>
      </c>
      <c r="I441" t="s">
        <v>35</v>
      </c>
      <c r="J441" t="s">
        <v>427</v>
      </c>
      <c r="K441">
        <v>7</v>
      </c>
      <c r="N441">
        <v>3506</v>
      </c>
      <c r="O441">
        <v>40</v>
      </c>
      <c r="P441" s="1">
        <v>45704</v>
      </c>
      <c r="Q441" s="1"/>
      <c r="R441">
        <v>1402.4</v>
      </c>
      <c r="T441">
        <v>0</v>
      </c>
      <c r="U441" t="s">
        <v>428</v>
      </c>
      <c r="V441">
        <v>0</v>
      </c>
      <c r="W441">
        <v>0</v>
      </c>
      <c r="X441">
        <v>0</v>
      </c>
      <c r="Y441">
        <v>0</v>
      </c>
      <c r="Z441">
        <v>0</v>
      </c>
      <c r="AA441">
        <v>0</v>
      </c>
      <c r="AB441">
        <v>0</v>
      </c>
      <c r="AC441" t="s">
        <v>43</v>
      </c>
      <c r="AD441">
        <v>2</v>
      </c>
    </row>
    <row r="442" spans="1:30">
      <c r="A442" t="s">
        <v>520</v>
      </c>
      <c r="B442" t="s">
        <v>45</v>
      </c>
      <c r="C442">
        <v>41.902782000000002</v>
      </c>
      <c r="D442">
        <v>12.496366</v>
      </c>
      <c r="E442" t="s">
        <v>78</v>
      </c>
      <c r="F442" t="s">
        <v>169</v>
      </c>
      <c r="G442" t="s">
        <v>34</v>
      </c>
      <c r="H442" s="1">
        <v>45420</v>
      </c>
      <c r="I442" t="s">
        <v>35</v>
      </c>
      <c r="J442" t="s">
        <v>427</v>
      </c>
      <c r="K442">
        <v>7</v>
      </c>
      <c r="N442">
        <v>289</v>
      </c>
      <c r="O442">
        <v>40</v>
      </c>
      <c r="P442" s="1">
        <v>45517</v>
      </c>
      <c r="Q442" s="1"/>
      <c r="R442">
        <v>115.6</v>
      </c>
      <c r="T442">
        <v>0</v>
      </c>
      <c r="U442" t="s">
        <v>428</v>
      </c>
      <c r="V442">
        <v>0</v>
      </c>
      <c r="W442">
        <v>0</v>
      </c>
      <c r="X442">
        <v>0</v>
      </c>
      <c r="Y442">
        <v>0</v>
      </c>
      <c r="Z442">
        <v>0</v>
      </c>
      <c r="AA442">
        <v>0</v>
      </c>
      <c r="AB442">
        <v>0</v>
      </c>
      <c r="AC442" t="s">
        <v>43</v>
      </c>
      <c r="AD442">
        <v>2</v>
      </c>
    </row>
    <row r="443" spans="1:30">
      <c r="A443" t="s">
        <v>521</v>
      </c>
      <c r="B443" t="s">
        <v>63</v>
      </c>
      <c r="C443">
        <v>46.204391000000001</v>
      </c>
      <c r="D443">
        <v>6.1431579999999997</v>
      </c>
      <c r="E443" t="s">
        <v>72</v>
      </c>
      <c r="F443" t="s">
        <v>169</v>
      </c>
      <c r="G443" t="s">
        <v>56</v>
      </c>
      <c r="H443" s="1">
        <v>45426</v>
      </c>
      <c r="I443" t="s">
        <v>70</v>
      </c>
      <c r="J443" t="s">
        <v>427</v>
      </c>
      <c r="K443">
        <v>7</v>
      </c>
      <c r="N443">
        <v>6754</v>
      </c>
      <c r="O443">
        <v>30</v>
      </c>
      <c r="P443" s="1">
        <v>45448</v>
      </c>
      <c r="Q443" s="1"/>
      <c r="R443">
        <v>2026.2</v>
      </c>
      <c r="T443">
        <v>0</v>
      </c>
      <c r="U443" t="s">
        <v>428</v>
      </c>
      <c r="V443">
        <v>0</v>
      </c>
      <c r="W443">
        <v>0</v>
      </c>
      <c r="X443">
        <v>0</v>
      </c>
      <c r="Y443">
        <v>0</v>
      </c>
      <c r="Z443">
        <v>0</v>
      </c>
      <c r="AA443">
        <v>0</v>
      </c>
      <c r="AB443">
        <v>0</v>
      </c>
      <c r="AC443" t="s">
        <v>43</v>
      </c>
      <c r="AD443">
        <v>2</v>
      </c>
    </row>
    <row r="444" spans="1:30">
      <c r="A444" t="s">
        <v>522</v>
      </c>
      <c r="B444" t="s">
        <v>45</v>
      </c>
      <c r="C444">
        <v>41.902782000000002</v>
      </c>
      <c r="D444">
        <v>12.496366</v>
      </c>
      <c r="E444" t="s">
        <v>46</v>
      </c>
      <c r="F444" t="s">
        <v>169</v>
      </c>
      <c r="G444" t="s">
        <v>85</v>
      </c>
      <c r="H444" s="1">
        <v>45363</v>
      </c>
      <c r="I444" t="s">
        <v>70</v>
      </c>
      <c r="J444" t="s">
        <v>427</v>
      </c>
      <c r="K444">
        <v>7</v>
      </c>
      <c r="N444">
        <v>6897</v>
      </c>
      <c r="O444">
        <v>40</v>
      </c>
      <c r="P444" s="1">
        <v>45670</v>
      </c>
      <c r="Q444" s="1"/>
      <c r="R444">
        <v>2758.8</v>
      </c>
      <c r="T444">
        <v>0</v>
      </c>
      <c r="U444" t="s">
        <v>428</v>
      </c>
      <c r="V444">
        <v>0</v>
      </c>
      <c r="W444">
        <v>0</v>
      </c>
      <c r="X444">
        <v>0</v>
      </c>
      <c r="Y444">
        <v>0</v>
      </c>
      <c r="Z444">
        <v>0</v>
      </c>
      <c r="AA444">
        <v>0</v>
      </c>
      <c r="AB444">
        <v>0</v>
      </c>
      <c r="AC444" t="s">
        <v>43</v>
      </c>
      <c r="AD444">
        <v>2</v>
      </c>
    </row>
    <row r="445" spans="1:30">
      <c r="A445" t="s">
        <v>523</v>
      </c>
      <c r="B445" t="s">
        <v>80</v>
      </c>
      <c r="C445">
        <v>38.736946000000003</v>
      </c>
      <c r="D445">
        <v>-9.1426850000000002</v>
      </c>
      <c r="E445" t="s">
        <v>72</v>
      </c>
      <c r="F445" t="s">
        <v>169</v>
      </c>
      <c r="G445" t="s">
        <v>87</v>
      </c>
      <c r="H445" s="1">
        <v>45415</v>
      </c>
      <c r="I445" t="s">
        <v>35</v>
      </c>
      <c r="J445" t="s">
        <v>427</v>
      </c>
      <c r="K445">
        <v>7</v>
      </c>
      <c r="N445">
        <v>1437</v>
      </c>
      <c r="O445">
        <v>50</v>
      </c>
      <c r="P445" s="1">
        <v>45736</v>
      </c>
      <c r="Q445" s="1"/>
      <c r="R445">
        <v>718.5</v>
      </c>
      <c r="T445">
        <v>0</v>
      </c>
      <c r="U445" t="s">
        <v>428</v>
      </c>
      <c r="V445">
        <v>0</v>
      </c>
      <c r="W445">
        <v>0</v>
      </c>
      <c r="X445">
        <v>0</v>
      </c>
      <c r="Y445">
        <v>0</v>
      </c>
      <c r="Z445">
        <v>0</v>
      </c>
      <c r="AA445">
        <v>0</v>
      </c>
      <c r="AB445">
        <v>0</v>
      </c>
      <c r="AC445" t="s">
        <v>52</v>
      </c>
      <c r="AD445">
        <v>3</v>
      </c>
    </row>
    <row r="446" spans="1:30">
      <c r="A446" t="s">
        <v>524</v>
      </c>
      <c r="B446" t="s">
        <v>40</v>
      </c>
      <c r="C446">
        <v>40.416775000000001</v>
      </c>
      <c r="D446">
        <v>-3.7037900000000001</v>
      </c>
      <c r="E446" t="s">
        <v>84</v>
      </c>
      <c r="F446" t="s">
        <v>169</v>
      </c>
      <c r="G446" t="s">
        <v>87</v>
      </c>
      <c r="H446" s="1">
        <v>45406</v>
      </c>
      <c r="I446" t="s">
        <v>70</v>
      </c>
      <c r="J446" t="s">
        <v>427</v>
      </c>
      <c r="K446">
        <v>7</v>
      </c>
      <c r="N446">
        <v>3994</v>
      </c>
      <c r="O446">
        <v>30</v>
      </c>
      <c r="P446" s="1">
        <v>45701</v>
      </c>
      <c r="Q446" s="1"/>
      <c r="R446">
        <v>1198.2</v>
      </c>
      <c r="T446">
        <v>0</v>
      </c>
      <c r="U446" t="s">
        <v>428</v>
      </c>
      <c r="V446">
        <v>0</v>
      </c>
      <c r="W446">
        <v>0</v>
      </c>
      <c r="X446">
        <v>0</v>
      </c>
      <c r="Y446">
        <v>0</v>
      </c>
      <c r="Z446">
        <v>0</v>
      </c>
      <c r="AA446">
        <v>0</v>
      </c>
      <c r="AB446">
        <v>0</v>
      </c>
      <c r="AC446" t="s">
        <v>43</v>
      </c>
      <c r="AD446">
        <v>2</v>
      </c>
    </row>
    <row r="447" spans="1:30">
      <c r="A447" t="s">
        <v>525</v>
      </c>
      <c r="B447" t="s">
        <v>45</v>
      </c>
      <c r="C447">
        <v>41.902782000000002</v>
      </c>
      <c r="D447">
        <v>12.496366</v>
      </c>
      <c r="E447" t="s">
        <v>68</v>
      </c>
      <c r="F447" t="s">
        <v>169</v>
      </c>
      <c r="G447" t="s">
        <v>42</v>
      </c>
      <c r="H447" s="1">
        <v>45315</v>
      </c>
      <c r="I447" t="s">
        <v>57</v>
      </c>
      <c r="J447" t="s">
        <v>427</v>
      </c>
      <c r="K447">
        <v>7</v>
      </c>
      <c r="N447">
        <v>5221</v>
      </c>
      <c r="O447">
        <v>40</v>
      </c>
      <c r="P447" s="1">
        <v>45571</v>
      </c>
      <c r="Q447" s="1"/>
      <c r="R447">
        <v>2088.4</v>
      </c>
      <c r="T447">
        <v>0</v>
      </c>
      <c r="U447" t="s">
        <v>428</v>
      </c>
      <c r="V447">
        <v>0</v>
      </c>
      <c r="W447">
        <v>0</v>
      </c>
      <c r="X447">
        <v>0</v>
      </c>
      <c r="Y447">
        <v>0</v>
      </c>
      <c r="Z447">
        <v>0</v>
      </c>
      <c r="AA447">
        <v>0</v>
      </c>
      <c r="AB447">
        <v>0</v>
      </c>
      <c r="AC447" t="s">
        <v>43</v>
      </c>
      <c r="AD447">
        <v>2</v>
      </c>
    </row>
    <row r="448" spans="1:30">
      <c r="A448" t="s">
        <v>526</v>
      </c>
      <c r="B448" t="s">
        <v>40</v>
      </c>
      <c r="C448">
        <v>40.416775000000001</v>
      </c>
      <c r="D448">
        <v>-3.7037900000000001</v>
      </c>
      <c r="E448" t="s">
        <v>78</v>
      </c>
      <c r="F448" t="s">
        <v>169</v>
      </c>
      <c r="G448" t="s">
        <v>87</v>
      </c>
      <c r="H448" s="1">
        <v>45428</v>
      </c>
      <c r="I448" t="s">
        <v>70</v>
      </c>
      <c r="J448" t="s">
        <v>427</v>
      </c>
      <c r="K448">
        <v>7</v>
      </c>
      <c r="N448">
        <v>3292</v>
      </c>
      <c r="O448">
        <v>60</v>
      </c>
      <c r="P448" s="1">
        <v>45748</v>
      </c>
      <c r="Q448" s="1"/>
      <c r="R448">
        <v>1975.2</v>
      </c>
      <c r="T448">
        <v>0</v>
      </c>
      <c r="U448" t="s">
        <v>428</v>
      </c>
      <c r="V448">
        <v>0</v>
      </c>
      <c r="W448">
        <v>0</v>
      </c>
      <c r="X448">
        <v>0</v>
      </c>
      <c r="Y448">
        <v>0</v>
      </c>
      <c r="Z448">
        <v>0</v>
      </c>
      <c r="AA448">
        <v>0</v>
      </c>
      <c r="AB448">
        <v>0</v>
      </c>
      <c r="AC448" t="s">
        <v>52</v>
      </c>
      <c r="AD448">
        <v>3</v>
      </c>
    </row>
    <row r="449" spans="1:30">
      <c r="A449" t="s">
        <v>527</v>
      </c>
      <c r="B449" t="s">
        <v>75</v>
      </c>
      <c r="C449">
        <v>48.210033000000003</v>
      </c>
      <c r="D449">
        <v>16.363448999999999</v>
      </c>
      <c r="E449" t="s">
        <v>32</v>
      </c>
      <c r="F449" t="s">
        <v>169</v>
      </c>
      <c r="G449" t="s">
        <v>34</v>
      </c>
      <c r="H449" s="1">
        <v>45370</v>
      </c>
      <c r="I449" t="s">
        <v>35</v>
      </c>
      <c r="J449" t="s">
        <v>427</v>
      </c>
      <c r="K449">
        <v>7</v>
      </c>
      <c r="N449">
        <v>5877</v>
      </c>
      <c r="O449">
        <v>50</v>
      </c>
      <c r="P449" s="1">
        <v>45631</v>
      </c>
      <c r="Q449" s="1"/>
      <c r="R449">
        <v>2938.5</v>
      </c>
      <c r="T449">
        <v>0</v>
      </c>
      <c r="U449" t="s">
        <v>428</v>
      </c>
      <c r="V449">
        <v>0</v>
      </c>
      <c r="W449">
        <v>0</v>
      </c>
      <c r="X449">
        <v>0</v>
      </c>
      <c r="Y449">
        <v>0</v>
      </c>
      <c r="Z449">
        <v>0</v>
      </c>
      <c r="AA449">
        <v>0</v>
      </c>
      <c r="AB449">
        <v>0</v>
      </c>
      <c r="AC449" t="s">
        <v>52</v>
      </c>
      <c r="AD449">
        <v>3</v>
      </c>
    </row>
    <row r="450" spans="1:30">
      <c r="A450" t="s">
        <v>528</v>
      </c>
      <c r="B450" t="s">
        <v>80</v>
      </c>
      <c r="C450">
        <v>38.736946000000003</v>
      </c>
      <c r="D450">
        <v>-9.1426850000000002</v>
      </c>
      <c r="E450" t="s">
        <v>60</v>
      </c>
      <c r="F450" t="s">
        <v>169</v>
      </c>
      <c r="G450" t="s">
        <v>64</v>
      </c>
      <c r="H450" s="1">
        <v>45400</v>
      </c>
      <c r="I450" t="s">
        <v>70</v>
      </c>
      <c r="J450" t="s">
        <v>427</v>
      </c>
      <c r="K450">
        <v>7</v>
      </c>
      <c r="N450">
        <v>7026</v>
      </c>
      <c r="O450">
        <v>40</v>
      </c>
      <c r="P450" s="1">
        <v>45603</v>
      </c>
      <c r="Q450" s="1"/>
      <c r="R450">
        <v>2810.4</v>
      </c>
      <c r="T450">
        <v>0</v>
      </c>
      <c r="U450" t="s">
        <v>428</v>
      </c>
      <c r="V450">
        <v>0</v>
      </c>
      <c r="W450">
        <v>0</v>
      </c>
      <c r="X450">
        <v>0</v>
      </c>
      <c r="Y450">
        <v>0</v>
      </c>
      <c r="Z450">
        <v>0</v>
      </c>
      <c r="AA450">
        <v>0</v>
      </c>
      <c r="AB450">
        <v>0</v>
      </c>
      <c r="AC450" t="s">
        <v>43</v>
      </c>
      <c r="AD450">
        <v>2</v>
      </c>
    </row>
    <row r="451" spans="1:30">
      <c r="A451" t="s">
        <v>529</v>
      </c>
      <c r="B451" t="s">
        <v>59</v>
      </c>
      <c r="C451">
        <v>51.260196999999998</v>
      </c>
      <c r="D451">
        <v>4.4027710000000004</v>
      </c>
      <c r="E451" t="s">
        <v>32</v>
      </c>
      <c r="F451" t="s">
        <v>169</v>
      </c>
      <c r="G451" t="s">
        <v>42</v>
      </c>
      <c r="H451" s="1">
        <v>45328</v>
      </c>
      <c r="I451" t="s">
        <v>70</v>
      </c>
      <c r="J451" t="s">
        <v>427</v>
      </c>
      <c r="K451">
        <v>7</v>
      </c>
      <c r="N451">
        <v>692</v>
      </c>
      <c r="O451">
        <v>20</v>
      </c>
      <c r="P451" s="1">
        <v>45406</v>
      </c>
      <c r="Q451" s="1"/>
      <c r="R451">
        <v>138.4</v>
      </c>
      <c r="T451">
        <v>0</v>
      </c>
      <c r="U451" t="s">
        <v>428</v>
      </c>
      <c r="V451">
        <v>0</v>
      </c>
      <c r="W451">
        <v>0</v>
      </c>
      <c r="X451">
        <v>0</v>
      </c>
      <c r="Y451">
        <v>0</v>
      </c>
      <c r="Z451">
        <v>0</v>
      </c>
      <c r="AA451">
        <v>0</v>
      </c>
      <c r="AB451">
        <v>0</v>
      </c>
      <c r="AC451" t="s">
        <v>48</v>
      </c>
      <c r="AD451">
        <v>1</v>
      </c>
    </row>
    <row r="452" spans="1:30">
      <c r="A452" t="s">
        <v>530</v>
      </c>
      <c r="B452" t="s">
        <v>59</v>
      </c>
      <c r="C452">
        <v>51.260196999999998</v>
      </c>
      <c r="D452">
        <v>4.4027710000000004</v>
      </c>
      <c r="E452" t="s">
        <v>51</v>
      </c>
      <c r="F452" t="s">
        <v>169</v>
      </c>
      <c r="G452" t="s">
        <v>47</v>
      </c>
      <c r="H452" s="1">
        <v>45428</v>
      </c>
      <c r="I452" t="s">
        <v>35</v>
      </c>
      <c r="J452" t="s">
        <v>427</v>
      </c>
      <c r="K452">
        <v>7</v>
      </c>
      <c r="N452">
        <v>5158</v>
      </c>
      <c r="O452">
        <v>40</v>
      </c>
      <c r="P452" s="1">
        <v>45513</v>
      </c>
      <c r="Q452" s="1"/>
      <c r="R452">
        <v>2063.1999999999998</v>
      </c>
      <c r="T452">
        <v>0</v>
      </c>
      <c r="U452" t="s">
        <v>428</v>
      </c>
      <c r="V452">
        <v>0</v>
      </c>
      <c r="W452">
        <v>0</v>
      </c>
      <c r="X452">
        <v>0</v>
      </c>
      <c r="Y452">
        <v>0</v>
      </c>
      <c r="Z452">
        <v>0</v>
      </c>
      <c r="AA452">
        <v>0</v>
      </c>
      <c r="AB452">
        <v>0</v>
      </c>
      <c r="AC452" t="s">
        <v>43</v>
      </c>
      <c r="AD452">
        <v>2</v>
      </c>
    </row>
    <row r="453" spans="1:30">
      <c r="A453" t="s">
        <v>531</v>
      </c>
      <c r="B453" t="s">
        <v>59</v>
      </c>
      <c r="C453">
        <v>51.260196999999998</v>
      </c>
      <c r="D453">
        <v>4.4027710000000004</v>
      </c>
      <c r="E453" t="s">
        <v>41</v>
      </c>
      <c r="F453" t="s">
        <v>169</v>
      </c>
      <c r="G453" t="s">
        <v>87</v>
      </c>
      <c r="H453" s="1">
        <v>45420</v>
      </c>
      <c r="I453" t="s">
        <v>35</v>
      </c>
      <c r="J453" t="s">
        <v>427</v>
      </c>
      <c r="K453">
        <v>7</v>
      </c>
      <c r="N453">
        <v>1485</v>
      </c>
      <c r="O453">
        <v>60</v>
      </c>
      <c r="P453" s="1">
        <v>45599</v>
      </c>
      <c r="Q453" s="1"/>
      <c r="R453">
        <v>891</v>
      </c>
      <c r="T453">
        <v>0</v>
      </c>
      <c r="U453" t="s">
        <v>428</v>
      </c>
      <c r="V453">
        <v>0</v>
      </c>
      <c r="W453">
        <v>0</v>
      </c>
      <c r="X453">
        <v>0</v>
      </c>
      <c r="Y453">
        <v>0</v>
      </c>
      <c r="Z453">
        <v>0</v>
      </c>
      <c r="AA453">
        <v>0</v>
      </c>
      <c r="AB453">
        <v>0</v>
      </c>
      <c r="AC453" t="s">
        <v>52</v>
      </c>
      <c r="AD453">
        <v>3</v>
      </c>
    </row>
    <row r="454" spans="1:30">
      <c r="A454" t="s">
        <v>532</v>
      </c>
      <c r="B454" t="s">
        <v>63</v>
      </c>
      <c r="C454">
        <v>46.204391000000001</v>
      </c>
      <c r="D454">
        <v>6.1431579999999997</v>
      </c>
      <c r="E454" t="s">
        <v>51</v>
      </c>
      <c r="F454" t="s">
        <v>169</v>
      </c>
      <c r="G454" t="s">
        <v>47</v>
      </c>
      <c r="H454" s="1">
        <v>45359</v>
      </c>
      <c r="I454" t="s">
        <v>35</v>
      </c>
      <c r="J454" t="s">
        <v>427</v>
      </c>
      <c r="K454">
        <v>7</v>
      </c>
      <c r="N454">
        <v>3139</v>
      </c>
      <c r="O454">
        <v>90</v>
      </c>
      <c r="P454" s="1">
        <v>45609</v>
      </c>
      <c r="Q454" s="1"/>
      <c r="R454">
        <v>2825.1</v>
      </c>
      <c r="T454">
        <v>0</v>
      </c>
      <c r="U454" t="s">
        <v>428</v>
      </c>
      <c r="V454">
        <v>0</v>
      </c>
      <c r="W454">
        <v>0</v>
      </c>
      <c r="X454">
        <v>0</v>
      </c>
      <c r="Y454">
        <v>0</v>
      </c>
      <c r="Z454">
        <v>0</v>
      </c>
      <c r="AA454">
        <v>0</v>
      </c>
      <c r="AB454">
        <v>0</v>
      </c>
      <c r="AC454" t="s">
        <v>38</v>
      </c>
      <c r="AD454">
        <v>5</v>
      </c>
    </row>
    <row r="455" spans="1:30">
      <c r="A455" t="s">
        <v>533</v>
      </c>
      <c r="B455" t="s">
        <v>80</v>
      </c>
      <c r="C455">
        <v>38.736946000000003</v>
      </c>
      <c r="D455">
        <v>-9.1426850000000002</v>
      </c>
      <c r="E455" t="s">
        <v>55</v>
      </c>
      <c r="F455" t="s">
        <v>169</v>
      </c>
      <c r="G455" t="s">
        <v>64</v>
      </c>
      <c r="H455" s="1">
        <v>45400</v>
      </c>
      <c r="I455" t="s">
        <v>57</v>
      </c>
      <c r="J455" t="s">
        <v>427</v>
      </c>
      <c r="K455">
        <v>7</v>
      </c>
      <c r="N455">
        <v>7646</v>
      </c>
      <c r="O455">
        <v>10</v>
      </c>
      <c r="P455" s="1">
        <v>45618</v>
      </c>
      <c r="Q455" s="1"/>
      <c r="R455">
        <v>764.6</v>
      </c>
      <c r="T455">
        <v>0</v>
      </c>
      <c r="U455" t="s">
        <v>428</v>
      </c>
      <c r="V455">
        <v>0</v>
      </c>
      <c r="W455">
        <v>0</v>
      </c>
      <c r="X455">
        <v>0</v>
      </c>
      <c r="Y455">
        <v>0</v>
      </c>
      <c r="Z455">
        <v>0</v>
      </c>
      <c r="AA455">
        <v>0</v>
      </c>
      <c r="AB455">
        <v>0</v>
      </c>
      <c r="AC455" t="s">
        <v>48</v>
      </c>
      <c r="AD455">
        <v>1</v>
      </c>
    </row>
    <row r="456" spans="1:30">
      <c r="A456" t="s">
        <v>534</v>
      </c>
      <c r="B456" t="s">
        <v>59</v>
      </c>
      <c r="C456">
        <v>51.260196999999998</v>
      </c>
      <c r="D456">
        <v>4.4027710000000004</v>
      </c>
      <c r="E456" t="s">
        <v>55</v>
      </c>
      <c r="F456" t="s">
        <v>169</v>
      </c>
      <c r="G456" t="s">
        <v>85</v>
      </c>
      <c r="H456" s="1">
        <v>45327</v>
      </c>
      <c r="I456" t="s">
        <v>70</v>
      </c>
      <c r="J456" t="s">
        <v>427</v>
      </c>
      <c r="K456">
        <v>7</v>
      </c>
      <c r="N456">
        <v>7893</v>
      </c>
      <c r="O456">
        <v>30</v>
      </c>
      <c r="P456" s="1">
        <v>45412</v>
      </c>
      <c r="Q456" s="1"/>
      <c r="R456">
        <v>2367.9</v>
      </c>
      <c r="T456">
        <v>0</v>
      </c>
      <c r="U456" t="s">
        <v>428</v>
      </c>
      <c r="V456">
        <v>0</v>
      </c>
      <c r="W456">
        <v>0</v>
      </c>
      <c r="X456">
        <v>0</v>
      </c>
      <c r="Y456">
        <v>0</v>
      </c>
      <c r="Z456">
        <v>0</v>
      </c>
      <c r="AA456">
        <v>0</v>
      </c>
      <c r="AB456">
        <v>0</v>
      </c>
      <c r="AC456" t="s">
        <v>43</v>
      </c>
      <c r="AD456">
        <v>2</v>
      </c>
    </row>
    <row r="457" spans="1:30">
      <c r="A457" t="s">
        <v>535</v>
      </c>
      <c r="B457" t="s">
        <v>45</v>
      </c>
      <c r="C457">
        <v>41.902782000000002</v>
      </c>
      <c r="D457">
        <v>12.496366</v>
      </c>
      <c r="E457" t="s">
        <v>60</v>
      </c>
      <c r="F457" t="s">
        <v>169</v>
      </c>
      <c r="G457" t="s">
        <v>64</v>
      </c>
      <c r="H457" s="1">
        <v>45310</v>
      </c>
      <c r="I457" t="s">
        <v>70</v>
      </c>
      <c r="J457" t="s">
        <v>427</v>
      </c>
      <c r="K457">
        <v>7</v>
      </c>
      <c r="N457">
        <v>2490</v>
      </c>
      <c r="O457">
        <v>30</v>
      </c>
      <c r="P457" s="1">
        <v>45354</v>
      </c>
      <c r="Q457" s="1"/>
      <c r="R457">
        <v>747</v>
      </c>
      <c r="T457">
        <v>0</v>
      </c>
      <c r="U457" t="s">
        <v>428</v>
      </c>
      <c r="V457">
        <v>0</v>
      </c>
      <c r="W457">
        <v>0</v>
      </c>
      <c r="X457">
        <v>0</v>
      </c>
      <c r="Y457">
        <v>0</v>
      </c>
      <c r="Z457">
        <v>0</v>
      </c>
      <c r="AA457">
        <v>0</v>
      </c>
      <c r="AB457">
        <v>0</v>
      </c>
      <c r="AC457" t="s">
        <v>43</v>
      </c>
      <c r="AD457">
        <v>2</v>
      </c>
    </row>
    <row r="458" spans="1:30">
      <c r="A458" t="s">
        <v>536</v>
      </c>
      <c r="B458" t="s">
        <v>80</v>
      </c>
      <c r="C458">
        <v>38.736946000000003</v>
      </c>
      <c r="D458">
        <v>-9.1426850000000002</v>
      </c>
      <c r="E458" t="s">
        <v>46</v>
      </c>
      <c r="F458" t="s">
        <v>169</v>
      </c>
      <c r="G458" t="s">
        <v>47</v>
      </c>
      <c r="H458" s="1">
        <v>45436</v>
      </c>
      <c r="I458" t="s">
        <v>35</v>
      </c>
      <c r="J458" t="s">
        <v>427</v>
      </c>
      <c r="K458">
        <v>7</v>
      </c>
      <c r="N458">
        <v>6309</v>
      </c>
      <c r="O458">
        <v>40</v>
      </c>
      <c r="P458" s="1">
        <v>45540</v>
      </c>
      <c r="Q458" s="1"/>
      <c r="R458">
        <v>2523.6</v>
      </c>
      <c r="T458">
        <v>0</v>
      </c>
      <c r="U458" t="s">
        <v>428</v>
      </c>
      <c r="V458">
        <v>0</v>
      </c>
      <c r="W458">
        <v>0</v>
      </c>
      <c r="X458">
        <v>0</v>
      </c>
      <c r="Y458">
        <v>0</v>
      </c>
      <c r="Z458">
        <v>0</v>
      </c>
      <c r="AA458">
        <v>0</v>
      </c>
      <c r="AB458">
        <v>0</v>
      </c>
      <c r="AC458" t="s">
        <v>43</v>
      </c>
      <c r="AD458">
        <v>2</v>
      </c>
    </row>
    <row r="459" spans="1:30">
      <c r="A459" t="s">
        <v>537</v>
      </c>
      <c r="B459" t="s">
        <v>45</v>
      </c>
      <c r="C459">
        <v>41.902782000000002</v>
      </c>
      <c r="D459">
        <v>12.496366</v>
      </c>
      <c r="E459" t="s">
        <v>103</v>
      </c>
      <c r="F459" t="s">
        <v>169</v>
      </c>
      <c r="G459" t="s">
        <v>47</v>
      </c>
      <c r="H459" s="1">
        <v>45440</v>
      </c>
      <c r="I459" t="s">
        <v>70</v>
      </c>
      <c r="J459" t="s">
        <v>427</v>
      </c>
      <c r="K459">
        <v>7</v>
      </c>
      <c r="N459">
        <v>7162</v>
      </c>
      <c r="O459">
        <v>40</v>
      </c>
      <c r="P459" s="1">
        <v>45494</v>
      </c>
      <c r="Q459" s="1"/>
      <c r="R459">
        <v>2864.8</v>
      </c>
      <c r="T459">
        <v>0</v>
      </c>
      <c r="U459" t="s">
        <v>428</v>
      </c>
      <c r="V459">
        <v>0</v>
      </c>
      <c r="W459">
        <v>0</v>
      </c>
      <c r="X459">
        <v>0</v>
      </c>
      <c r="Y459">
        <v>0</v>
      </c>
      <c r="Z459">
        <v>0</v>
      </c>
      <c r="AA459">
        <v>0</v>
      </c>
      <c r="AB459">
        <v>0</v>
      </c>
      <c r="AC459" t="s">
        <v>43</v>
      </c>
      <c r="AD459">
        <v>2</v>
      </c>
    </row>
    <row r="460" spans="1:30">
      <c r="A460" t="s">
        <v>538</v>
      </c>
      <c r="B460" t="s">
        <v>63</v>
      </c>
      <c r="C460">
        <v>46.204391000000001</v>
      </c>
      <c r="D460">
        <v>6.1431579999999997</v>
      </c>
      <c r="E460" t="s">
        <v>68</v>
      </c>
      <c r="F460" t="s">
        <v>169</v>
      </c>
      <c r="G460" t="s">
        <v>42</v>
      </c>
      <c r="H460" s="1">
        <v>45426</v>
      </c>
      <c r="I460" t="s">
        <v>70</v>
      </c>
      <c r="J460" t="s">
        <v>427</v>
      </c>
      <c r="K460">
        <v>7</v>
      </c>
      <c r="N460">
        <v>6188</v>
      </c>
      <c r="O460">
        <v>80</v>
      </c>
      <c r="P460" s="1">
        <v>45662</v>
      </c>
      <c r="Q460" s="1"/>
      <c r="R460">
        <v>4950.3999999999996</v>
      </c>
      <c r="T460">
        <v>0</v>
      </c>
      <c r="U460" t="s">
        <v>428</v>
      </c>
      <c r="V460">
        <v>0</v>
      </c>
      <c r="W460">
        <v>0</v>
      </c>
      <c r="X460">
        <v>0</v>
      </c>
      <c r="Y460">
        <v>0</v>
      </c>
      <c r="Z460">
        <v>0</v>
      </c>
      <c r="AA460">
        <v>0</v>
      </c>
      <c r="AB460">
        <v>0</v>
      </c>
      <c r="AC460" t="s">
        <v>65</v>
      </c>
      <c r="AD460">
        <v>4</v>
      </c>
    </row>
    <row r="461" spans="1:30">
      <c r="A461" t="s">
        <v>539</v>
      </c>
      <c r="B461" t="s">
        <v>45</v>
      </c>
      <c r="C461">
        <v>41.902782000000002</v>
      </c>
      <c r="D461">
        <v>12.496366</v>
      </c>
      <c r="E461" t="s">
        <v>124</v>
      </c>
      <c r="F461" t="s">
        <v>169</v>
      </c>
      <c r="G461" t="s">
        <v>87</v>
      </c>
      <c r="H461" s="1">
        <v>45359</v>
      </c>
      <c r="I461" t="s">
        <v>70</v>
      </c>
      <c r="J461" t="s">
        <v>427</v>
      </c>
      <c r="K461">
        <v>7</v>
      </c>
      <c r="N461">
        <v>3823</v>
      </c>
      <c r="O461">
        <v>70</v>
      </c>
      <c r="P461" s="1">
        <v>45387</v>
      </c>
      <c r="Q461" s="1"/>
      <c r="R461">
        <v>2676.1</v>
      </c>
      <c r="T461">
        <v>0</v>
      </c>
      <c r="U461" t="s">
        <v>428</v>
      </c>
      <c r="V461">
        <v>0</v>
      </c>
      <c r="W461">
        <v>0</v>
      </c>
      <c r="X461">
        <v>0</v>
      </c>
      <c r="Y461">
        <v>0</v>
      </c>
      <c r="Z461">
        <v>0</v>
      </c>
      <c r="AA461">
        <v>0</v>
      </c>
      <c r="AB461">
        <v>0</v>
      </c>
      <c r="AC461" t="s">
        <v>65</v>
      </c>
      <c r="AD461">
        <v>4</v>
      </c>
    </row>
    <row r="462" spans="1:30">
      <c r="A462" t="s">
        <v>540</v>
      </c>
      <c r="B462" t="s">
        <v>45</v>
      </c>
      <c r="C462">
        <v>41.902782000000002</v>
      </c>
      <c r="D462">
        <v>12.496366</v>
      </c>
      <c r="E462" t="s">
        <v>60</v>
      </c>
      <c r="F462" t="s">
        <v>169</v>
      </c>
      <c r="G462" t="s">
        <v>64</v>
      </c>
      <c r="H462" s="1">
        <v>45378</v>
      </c>
      <c r="I462" t="s">
        <v>57</v>
      </c>
      <c r="J462" t="s">
        <v>427</v>
      </c>
      <c r="K462">
        <v>7</v>
      </c>
      <c r="N462">
        <v>6203</v>
      </c>
      <c r="O462">
        <v>90</v>
      </c>
      <c r="P462" s="1">
        <v>45551</v>
      </c>
      <c r="Q462" s="1"/>
      <c r="R462">
        <v>5582.7</v>
      </c>
      <c r="T462">
        <v>0</v>
      </c>
      <c r="U462" t="s">
        <v>428</v>
      </c>
      <c r="V462">
        <v>0</v>
      </c>
      <c r="W462">
        <v>0</v>
      </c>
      <c r="X462">
        <v>0</v>
      </c>
      <c r="Y462">
        <v>0</v>
      </c>
      <c r="Z462">
        <v>0</v>
      </c>
      <c r="AA462">
        <v>0</v>
      </c>
      <c r="AB462">
        <v>0</v>
      </c>
      <c r="AC462" t="s">
        <v>38</v>
      </c>
      <c r="AD462">
        <v>5</v>
      </c>
    </row>
    <row r="463" spans="1:30">
      <c r="A463" t="s">
        <v>541</v>
      </c>
      <c r="B463" t="s">
        <v>40</v>
      </c>
      <c r="C463">
        <v>40.416775000000001</v>
      </c>
      <c r="D463">
        <v>-3.7037900000000001</v>
      </c>
      <c r="E463" t="s">
        <v>60</v>
      </c>
      <c r="F463" t="s">
        <v>169</v>
      </c>
      <c r="G463" t="s">
        <v>42</v>
      </c>
      <c r="H463" s="1">
        <v>45361</v>
      </c>
      <c r="I463" t="s">
        <v>57</v>
      </c>
      <c r="J463" t="s">
        <v>427</v>
      </c>
      <c r="K463">
        <v>7</v>
      </c>
      <c r="N463">
        <v>7516</v>
      </c>
      <c r="O463">
        <v>40</v>
      </c>
      <c r="P463" s="1">
        <v>45501</v>
      </c>
      <c r="Q463" s="1"/>
      <c r="R463">
        <v>3006.4</v>
      </c>
      <c r="T463">
        <v>0</v>
      </c>
      <c r="U463" t="s">
        <v>428</v>
      </c>
      <c r="V463">
        <v>0</v>
      </c>
      <c r="W463">
        <v>0</v>
      </c>
      <c r="X463">
        <v>0</v>
      </c>
      <c r="Y463">
        <v>0</v>
      </c>
      <c r="Z463">
        <v>0</v>
      </c>
      <c r="AA463">
        <v>0</v>
      </c>
      <c r="AB463">
        <v>0</v>
      </c>
      <c r="AC463" t="s">
        <v>43</v>
      </c>
      <c r="AD463">
        <v>2</v>
      </c>
    </row>
    <row r="464" spans="1:30">
      <c r="A464" t="s">
        <v>542</v>
      </c>
      <c r="B464" t="s">
        <v>80</v>
      </c>
      <c r="C464">
        <v>38.736946000000003</v>
      </c>
      <c r="D464">
        <v>-9.1426850000000002</v>
      </c>
      <c r="E464" t="s">
        <v>72</v>
      </c>
      <c r="F464" t="s">
        <v>169</v>
      </c>
      <c r="G464" t="s">
        <v>85</v>
      </c>
      <c r="H464" s="1">
        <v>45301</v>
      </c>
      <c r="I464" t="s">
        <v>57</v>
      </c>
      <c r="J464" t="s">
        <v>427</v>
      </c>
      <c r="K464">
        <v>7</v>
      </c>
      <c r="N464">
        <v>7850</v>
      </c>
      <c r="O464">
        <v>50</v>
      </c>
      <c r="P464" s="1">
        <v>45430</v>
      </c>
      <c r="Q464" s="1"/>
      <c r="R464">
        <v>3925</v>
      </c>
      <c r="T464">
        <v>0</v>
      </c>
      <c r="U464" t="s">
        <v>428</v>
      </c>
      <c r="V464">
        <v>0</v>
      </c>
      <c r="W464">
        <v>0</v>
      </c>
      <c r="X464">
        <v>0</v>
      </c>
      <c r="Y464">
        <v>0</v>
      </c>
      <c r="Z464">
        <v>0</v>
      </c>
      <c r="AA464">
        <v>0</v>
      </c>
      <c r="AB464">
        <v>0</v>
      </c>
      <c r="AC464" t="s">
        <v>52</v>
      </c>
      <c r="AD464">
        <v>3</v>
      </c>
    </row>
    <row r="465" spans="1:30">
      <c r="A465" t="s">
        <v>543</v>
      </c>
      <c r="B465" t="s">
        <v>67</v>
      </c>
      <c r="C465">
        <v>48.864716000000001</v>
      </c>
      <c r="D465">
        <v>2.3490139999999999</v>
      </c>
      <c r="E465" t="s">
        <v>60</v>
      </c>
      <c r="F465" t="s">
        <v>169</v>
      </c>
      <c r="G465" t="s">
        <v>76</v>
      </c>
      <c r="H465" s="1">
        <v>45406</v>
      </c>
      <c r="I465" t="s">
        <v>70</v>
      </c>
      <c r="J465" t="s">
        <v>427</v>
      </c>
      <c r="K465">
        <v>7</v>
      </c>
      <c r="N465">
        <v>7065</v>
      </c>
      <c r="O465">
        <v>80</v>
      </c>
      <c r="P465" s="1">
        <v>45763</v>
      </c>
      <c r="Q465" s="1"/>
      <c r="R465">
        <v>5652</v>
      </c>
      <c r="T465">
        <v>0</v>
      </c>
      <c r="U465" t="s">
        <v>428</v>
      </c>
      <c r="V465">
        <v>0</v>
      </c>
      <c r="W465">
        <v>0</v>
      </c>
      <c r="X465">
        <v>0</v>
      </c>
      <c r="Y465">
        <v>0</v>
      </c>
      <c r="Z465">
        <v>0</v>
      </c>
      <c r="AA465">
        <v>0</v>
      </c>
      <c r="AB465">
        <v>0</v>
      </c>
      <c r="AC465" t="s">
        <v>65</v>
      </c>
      <c r="AD465">
        <v>4</v>
      </c>
    </row>
    <row r="466" spans="1:30">
      <c r="A466" t="s">
        <v>544</v>
      </c>
      <c r="B466" t="s">
        <v>80</v>
      </c>
      <c r="C466">
        <v>38.736946000000003</v>
      </c>
      <c r="D466">
        <v>-9.1426850000000002</v>
      </c>
      <c r="E466" t="s">
        <v>84</v>
      </c>
      <c r="F466" t="s">
        <v>169</v>
      </c>
      <c r="G466" t="s">
        <v>85</v>
      </c>
      <c r="H466" s="1">
        <v>45431</v>
      </c>
      <c r="I466" t="s">
        <v>70</v>
      </c>
      <c r="J466" t="s">
        <v>427</v>
      </c>
      <c r="K466">
        <v>7</v>
      </c>
      <c r="N466">
        <v>2090</v>
      </c>
      <c r="O466">
        <v>40</v>
      </c>
      <c r="P466" s="1">
        <v>45791</v>
      </c>
      <c r="Q466" s="1"/>
      <c r="R466">
        <v>836</v>
      </c>
      <c r="T466">
        <v>0</v>
      </c>
      <c r="U466" t="s">
        <v>428</v>
      </c>
      <c r="V466">
        <v>0</v>
      </c>
      <c r="W466">
        <v>0</v>
      </c>
      <c r="X466">
        <v>0</v>
      </c>
      <c r="Y466">
        <v>0</v>
      </c>
      <c r="Z466">
        <v>0</v>
      </c>
      <c r="AA466">
        <v>0</v>
      </c>
      <c r="AB466">
        <v>0</v>
      </c>
      <c r="AC466" t="s">
        <v>43</v>
      </c>
      <c r="AD466">
        <v>2</v>
      </c>
    </row>
    <row r="467" spans="1:30">
      <c r="A467" t="s">
        <v>545</v>
      </c>
      <c r="B467" t="s">
        <v>45</v>
      </c>
      <c r="C467">
        <v>41.902782000000002</v>
      </c>
      <c r="D467">
        <v>12.496366</v>
      </c>
      <c r="E467" t="s">
        <v>103</v>
      </c>
      <c r="F467" t="s">
        <v>169</v>
      </c>
      <c r="G467" t="s">
        <v>47</v>
      </c>
      <c r="H467" s="1">
        <v>45394</v>
      </c>
      <c r="I467" t="s">
        <v>35</v>
      </c>
      <c r="J467" t="s">
        <v>427</v>
      </c>
      <c r="K467">
        <v>7</v>
      </c>
      <c r="N467">
        <v>7110</v>
      </c>
      <c r="O467">
        <v>50</v>
      </c>
      <c r="P467" s="1">
        <v>45710</v>
      </c>
      <c r="Q467" s="1"/>
      <c r="R467">
        <v>3555</v>
      </c>
      <c r="T467">
        <v>0</v>
      </c>
      <c r="U467" t="s">
        <v>428</v>
      </c>
      <c r="V467">
        <v>0</v>
      </c>
      <c r="W467">
        <v>0</v>
      </c>
      <c r="X467">
        <v>0</v>
      </c>
      <c r="Y467">
        <v>0</v>
      </c>
      <c r="Z467">
        <v>0</v>
      </c>
      <c r="AA467">
        <v>0</v>
      </c>
      <c r="AB467">
        <v>0</v>
      </c>
      <c r="AC467" t="s">
        <v>52</v>
      </c>
      <c r="AD467">
        <v>3</v>
      </c>
    </row>
    <row r="468" spans="1:30">
      <c r="A468" t="s">
        <v>546</v>
      </c>
      <c r="B468" t="s">
        <v>63</v>
      </c>
      <c r="C468">
        <v>46.204391000000001</v>
      </c>
      <c r="D468">
        <v>6.1431579999999997</v>
      </c>
      <c r="E468" t="s">
        <v>68</v>
      </c>
      <c r="F468" t="s">
        <v>169</v>
      </c>
      <c r="G468" t="s">
        <v>87</v>
      </c>
      <c r="H468" s="1">
        <v>45370</v>
      </c>
      <c r="I468" t="s">
        <v>70</v>
      </c>
      <c r="J468" t="s">
        <v>427</v>
      </c>
      <c r="K468">
        <v>7</v>
      </c>
      <c r="N468">
        <v>7626</v>
      </c>
      <c r="O468">
        <v>30</v>
      </c>
      <c r="P468" s="1">
        <v>45714</v>
      </c>
      <c r="Q468" s="1"/>
      <c r="R468">
        <v>2287.8000000000002</v>
      </c>
      <c r="T468">
        <v>0</v>
      </c>
      <c r="U468" t="s">
        <v>428</v>
      </c>
      <c r="V468">
        <v>0</v>
      </c>
      <c r="W468">
        <v>0</v>
      </c>
      <c r="X468">
        <v>0</v>
      </c>
      <c r="Y468">
        <v>0</v>
      </c>
      <c r="Z468">
        <v>0</v>
      </c>
      <c r="AA468">
        <v>0</v>
      </c>
      <c r="AB468">
        <v>0</v>
      </c>
      <c r="AC468" t="s">
        <v>43</v>
      </c>
      <c r="AD468">
        <v>2</v>
      </c>
    </row>
    <row r="469" spans="1:30">
      <c r="A469" t="s">
        <v>547</v>
      </c>
      <c r="B469" t="s">
        <v>31</v>
      </c>
      <c r="C469">
        <v>52.370215999999999</v>
      </c>
      <c r="D469">
        <v>4.895168</v>
      </c>
      <c r="E469" t="s">
        <v>78</v>
      </c>
      <c r="F469" t="s">
        <v>169</v>
      </c>
      <c r="G469" t="s">
        <v>47</v>
      </c>
      <c r="H469" s="1">
        <v>45385</v>
      </c>
      <c r="I469" t="s">
        <v>57</v>
      </c>
      <c r="J469" t="s">
        <v>427</v>
      </c>
      <c r="K469">
        <v>7</v>
      </c>
      <c r="N469">
        <v>6993</v>
      </c>
      <c r="O469">
        <v>20</v>
      </c>
      <c r="P469" s="1">
        <v>45603</v>
      </c>
      <c r="Q469" s="1"/>
      <c r="R469">
        <v>1398.6</v>
      </c>
      <c r="T469">
        <v>0</v>
      </c>
      <c r="U469" t="s">
        <v>428</v>
      </c>
      <c r="V469">
        <v>0</v>
      </c>
      <c r="W469">
        <v>0</v>
      </c>
      <c r="X469">
        <v>0</v>
      </c>
      <c r="Y469">
        <v>0</v>
      </c>
      <c r="Z469">
        <v>0</v>
      </c>
      <c r="AA469">
        <v>0</v>
      </c>
      <c r="AB469">
        <v>0</v>
      </c>
      <c r="AC469" t="s">
        <v>48</v>
      </c>
      <c r="AD469">
        <v>1</v>
      </c>
    </row>
    <row r="470" spans="1:30">
      <c r="A470" t="s">
        <v>548</v>
      </c>
      <c r="B470" t="s">
        <v>80</v>
      </c>
      <c r="C470">
        <v>38.736946000000003</v>
      </c>
      <c r="D470">
        <v>-9.1426850000000002</v>
      </c>
      <c r="E470" t="s">
        <v>41</v>
      </c>
      <c r="F470" t="s">
        <v>169</v>
      </c>
      <c r="G470" t="s">
        <v>56</v>
      </c>
      <c r="H470" s="1">
        <v>45397</v>
      </c>
      <c r="I470" t="s">
        <v>70</v>
      </c>
      <c r="J470" t="s">
        <v>427</v>
      </c>
      <c r="K470">
        <v>7</v>
      </c>
      <c r="N470">
        <v>423</v>
      </c>
      <c r="O470">
        <v>60</v>
      </c>
      <c r="P470" s="1">
        <v>45756</v>
      </c>
      <c r="Q470" s="1"/>
      <c r="R470">
        <v>253.8</v>
      </c>
      <c r="T470">
        <v>0</v>
      </c>
      <c r="U470" t="s">
        <v>428</v>
      </c>
      <c r="V470">
        <v>0</v>
      </c>
      <c r="W470">
        <v>0</v>
      </c>
      <c r="X470">
        <v>0</v>
      </c>
      <c r="Y470">
        <v>0</v>
      </c>
      <c r="Z470">
        <v>0</v>
      </c>
      <c r="AA470">
        <v>0</v>
      </c>
      <c r="AB470">
        <v>0</v>
      </c>
      <c r="AC470" t="s">
        <v>52</v>
      </c>
      <c r="AD470">
        <v>3</v>
      </c>
    </row>
    <row r="471" spans="1:30">
      <c r="A471" t="s">
        <v>549</v>
      </c>
      <c r="B471" t="s">
        <v>50</v>
      </c>
      <c r="C471">
        <v>52.520007999999997</v>
      </c>
      <c r="D471">
        <v>13.404954</v>
      </c>
      <c r="E471" t="s">
        <v>32</v>
      </c>
      <c r="F471" t="s">
        <v>169</v>
      </c>
      <c r="G471" t="s">
        <v>47</v>
      </c>
      <c r="H471" s="1">
        <v>45318</v>
      </c>
      <c r="I471" t="s">
        <v>57</v>
      </c>
      <c r="J471" t="s">
        <v>427</v>
      </c>
      <c r="K471">
        <v>7</v>
      </c>
      <c r="N471">
        <v>4590</v>
      </c>
      <c r="O471">
        <v>40</v>
      </c>
      <c r="P471" s="1">
        <v>45493</v>
      </c>
      <c r="Q471" s="1"/>
      <c r="R471">
        <v>1836</v>
      </c>
      <c r="T471">
        <v>0</v>
      </c>
      <c r="U471" t="s">
        <v>428</v>
      </c>
      <c r="V471">
        <v>0</v>
      </c>
      <c r="W471">
        <v>0</v>
      </c>
      <c r="X471">
        <v>0</v>
      </c>
      <c r="Y471">
        <v>0</v>
      </c>
      <c r="Z471">
        <v>0</v>
      </c>
      <c r="AA471">
        <v>0</v>
      </c>
      <c r="AB471">
        <v>0</v>
      </c>
      <c r="AC471" t="s">
        <v>43</v>
      </c>
      <c r="AD471">
        <v>2</v>
      </c>
    </row>
    <row r="472" spans="1:30">
      <c r="A472" t="s">
        <v>550</v>
      </c>
      <c r="B472" t="s">
        <v>59</v>
      </c>
      <c r="C472">
        <v>51.260196999999998</v>
      </c>
      <c r="D472">
        <v>4.4027710000000004</v>
      </c>
      <c r="E472" t="s">
        <v>124</v>
      </c>
      <c r="F472" t="s">
        <v>169</v>
      </c>
      <c r="G472" t="s">
        <v>34</v>
      </c>
      <c r="H472" s="1">
        <v>45345</v>
      </c>
      <c r="I472" t="s">
        <v>70</v>
      </c>
      <c r="J472" t="s">
        <v>427</v>
      </c>
      <c r="K472">
        <v>7</v>
      </c>
      <c r="N472">
        <v>3253</v>
      </c>
      <c r="O472">
        <v>20</v>
      </c>
      <c r="P472" s="1">
        <v>45528</v>
      </c>
      <c r="Q472" s="1"/>
      <c r="R472">
        <v>650.6</v>
      </c>
      <c r="T472">
        <v>0</v>
      </c>
      <c r="U472" t="s">
        <v>428</v>
      </c>
      <c r="V472">
        <v>0</v>
      </c>
      <c r="W472">
        <v>0</v>
      </c>
      <c r="X472">
        <v>0</v>
      </c>
      <c r="Y472">
        <v>0</v>
      </c>
      <c r="Z472">
        <v>0</v>
      </c>
      <c r="AA472">
        <v>0</v>
      </c>
      <c r="AB472">
        <v>0</v>
      </c>
      <c r="AC472" t="s">
        <v>48</v>
      </c>
      <c r="AD472">
        <v>1</v>
      </c>
    </row>
    <row r="473" spans="1:30">
      <c r="A473" t="s">
        <v>551</v>
      </c>
      <c r="B473" t="s">
        <v>67</v>
      </c>
      <c r="C473">
        <v>48.864716000000001</v>
      </c>
      <c r="D473">
        <v>2.3490139999999999</v>
      </c>
      <c r="E473" t="s">
        <v>32</v>
      </c>
      <c r="F473" t="s">
        <v>169</v>
      </c>
      <c r="G473" t="s">
        <v>47</v>
      </c>
      <c r="H473" s="1">
        <v>45367</v>
      </c>
      <c r="I473" t="s">
        <v>35</v>
      </c>
      <c r="J473" t="s">
        <v>427</v>
      </c>
      <c r="K473">
        <v>7</v>
      </c>
      <c r="N473">
        <v>7482</v>
      </c>
      <c r="O473">
        <v>40</v>
      </c>
      <c r="P473" s="1">
        <v>45468</v>
      </c>
      <c r="Q473" s="1"/>
      <c r="R473">
        <v>2992.8</v>
      </c>
      <c r="T473">
        <v>0</v>
      </c>
      <c r="U473" t="s">
        <v>428</v>
      </c>
      <c r="V473">
        <v>0</v>
      </c>
      <c r="W473">
        <v>0</v>
      </c>
      <c r="X473">
        <v>0</v>
      </c>
      <c r="Y473">
        <v>0</v>
      </c>
      <c r="Z473">
        <v>0</v>
      </c>
      <c r="AA473">
        <v>0</v>
      </c>
      <c r="AB473">
        <v>0</v>
      </c>
      <c r="AC473" t="s">
        <v>43</v>
      </c>
      <c r="AD473">
        <v>2</v>
      </c>
    </row>
    <row r="474" spans="1:30">
      <c r="A474" t="s">
        <v>552</v>
      </c>
      <c r="B474" t="s">
        <v>67</v>
      </c>
      <c r="C474">
        <v>48.864716000000001</v>
      </c>
      <c r="D474">
        <v>2.3490139999999999</v>
      </c>
      <c r="E474" t="s">
        <v>60</v>
      </c>
      <c r="F474" t="s">
        <v>169</v>
      </c>
      <c r="G474" t="s">
        <v>34</v>
      </c>
      <c r="H474" s="1">
        <v>45308</v>
      </c>
      <c r="I474" t="s">
        <v>35</v>
      </c>
      <c r="J474" t="s">
        <v>427</v>
      </c>
      <c r="K474">
        <v>7</v>
      </c>
      <c r="N474">
        <v>4776</v>
      </c>
      <c r="O474">
        <v>30</v>
      </c>
      <c r="P474" s="1">
        <v>45434</v>
      </c>
      <c r="Q474" s="1"/>
      <c r="R474">
        <v>1432.8</v>
      </c>
      <c r="T474">
        <v>0</v>
      </c>
      <c r="U474" t="s">
        <v>428</v>
      </c>
      <c r="V474">
        <v>0</v>
      </c>
      <c r="W474">
        <v>0</v>
      </c>
      <c r="X474">
        <v>0</v>
      </c>
      <c r="Y474">
        <v>0</v>
      </c>
      <c r="Z474">
        <v>0</v>
      </c>
      <c r="AA474">
        <v>0</v>
      </c>
      <c r="AB474">
        <v>0</v>
      </c>
      <c r="AC474" t="s">
        <v>43</v>
      </c>
      <c r="AD474">
        <v>2</v>
      </c>
    </row>
    <row r="475" spans="1:30">
      <c r="A475" t="s">
        <v>553</v>
      </c>
      <c r="B475" t="s">
        <v>75</v>
      </c>
      <c r="C475">
        <v>48.210033000000003</v>
      </c>
      <c r="D475">
        <v>16.363448999999999</v>
      </c>
      <c r="E475" t="s">
        <v>32</v>
      </c>
      <c r="F475" t="s">
        <v>169</v>
      </c>
      <c r="G475" t="s">
        <v>34</v>
      </c>
      <c r="H475" s="1">
        <v>45350</v>
      </c>
      <c r="I475" t="s">
        <v>57</v>
      </c>
      <c r="J475" t="s">
        <v>427</v>
      </c>
      <c r="K475">
        <v>7</v>
      </c>
      <c r="N475">
        <v>4750</v>
      </c>
      <c r="O475">
        <v>40</v>
      </c>
      <c r="P475" s="1">
        <v>45458</v>
      </c>
      <c r="Q475" s="1"/>
      <c r="R475">
        <v>1900</v>
      </c>
      <c r="T475">
        <v>0</v>
      </c>
      <c r="U475" t="s">
        <v>428</v>
      </c>
      <c r="V475">
        <v>0</v>
      </c>
      <c r="W475">
        <v>0</v>
      </c>
      <c r="X475">
        <v>0</v>
      </c>
      <c r="Y475">
        <v>0</v>
      </c>
      <c r="Z475">
        <v>0</v>
      </c>
      <c r="AA475">
        <v>0</v>
      </c>
      <c r="AB475">
        <v>0</v>
      </c>
      <c r="AC475" t="s">
        <v>43</v>
      </c>
      <c r="AD475">
        <v>2</v>
      </c>
    </row>
    <row r="476" spans="1:30">
      <c r="A476" t="s">
        <v>554</v>
      </c>
      <c r="B476" t="s">
        <v>67</v>
      </c>
      <c r="C476">
        <v>48.864716000000001</v>
      </c>
      <c r="D476">
        <v>2.3490139999999999</v>
      </c>
      <c r="E476" t="s">
        <v>60</v>
      </c>
      <c r="F476" t="s">
        <v>169</v>
      </c>
      <c r="G476" t="s">
        <v>56</v>
      </c>
      <c r="H476" s="1">
        <v>45347</v>
      </c>
      <c r="I476" t="s">
        <v>35</v>
      </c>
      <c r="J476" t="s">
        <v>427</v>
      </c>
      <c r="K476">
        <v>7</v>
      </c>
      <c r="N476">
        <v>6320</v>
      </c>
      <c r="O476">
        <v>50</v>
      </c>
      <c r="P476" s="1">
        <v>45602</v>
      </c>
      <c r="Q476" s="1"/>
      <c r="R476">
        <v>3160</v>
      </c>
      <c r="T476">
        <v>0</v>
      </c>
      <c r="U476" t="s">
        <v>428</v>
      </c>
      <c r="V476">
        <v>0</v>
      </c>
      <c r="W476">
        <v>0</v>
      </c>
      <c r="X476">
        <v>0</v>
      </c>
      <c r="Y476">
        <v>0</v>
      </c>
      <c r="Z476">
        <v>0</v>
      </c>
      <c r="AA476">
        <v>0</v>
      </c>
      <c r="AB476">
        <v>0</v>
      </c>
      <c r="AC476" t="s">
        <v>52</v>
      </c>
      <c r="AD476">
        <v>3</v>
      </c>
    </row>
    <row r="477" spans="1:30">
      <c r="A477" t="s">
        <v>555</v>
      </c>
      <c r="B477" t="s">
        <v>59</v>
      </c>
      <c r="C477">
        <v>51.260196999999998</v>
      </c>
      <c r="D477">
        <v>4.4027710000000004</v>
      </c>
      <c r="E477" t="s">
        <v>55</v>
      </c>
      <c r="F477" t="s">
        <v>169</v>
      </c>
      <c r="G477" t="s">
        <v>56</v>
      </c>
      <c r="H477" s="1">
        <v>45420</v>
      </c>
      <c r="I477" t="s">
        <v>70</v>
      </c>
      <c r="J477" t="s">
        <v>427</v>
      </c>
      <c r="K477">
        <v>7</v>
      </c>
      <c r="N477">
        <v>3005</v>
      </c>
      <c r="O477">
        <v>20</v>
      </c>
      <c r="P477" s="1">
        <v>45721</v>
      </c>
      <c r="Q477" s="1"/>
      <c r="R477">
        <v>601</v>
      </c>
      <c r="T477">
        <v>0</v>
      </c>
      <c r="U477" t="s">
        <v>428</v>
      </c>
      <c r="V477">
        <v>0</v>
      </c>
      <c r="W477">
        <v>0</v>
      </c>
      <c r="X477">
        <v>0</v>
      </c>
      <c r="Y477">
        <v>0</v>
      </c>
      <c r="Z477">
        <v>0</v>
      </c>
      <c r="AA477">
        <v>0</v>
      </c>
      <c r="AB477">
        <v>0</v>
      </c>
      <c r="AC477" t="s">
        <v>48</v>
      </c>
      <c r="AD477">
        <v>1</v>
      </c>
    </row>
    <row r="478" spans="1:30">
      <c r="A478" t="s">
        <v>556</v>
      </c>
      <c r="B478" t="s">
        <v>80</v>
      </c>
      <c r="C478">
        <v>38.736946000000003</v>
      </c>
      <c r="D478">
        <v>-9.1426850000000002</v>
      </c>
      <c r="E478" t="s">
        <v>41</v>
      </c>
      <c r="F478" t="s">
        <v>169</v>
      </c>
      <c r="G478" t="s">
        <v>47</v>
      </c>
      <c r="H478" s="1">
        <v>45361</v>
      </c>
      <c r="I478" t="s">
        <v>35</v>
      </c>
      <c r="J478" t="s">
        <v>427</v>
      </c>
      <c r="K478">
        <v>7</v>
      </c>
      <c r="N478">
        <v>6130</v>
      </c>
      <c r="O478">
        <v>30</v>
      </c>
      <c r="P478" s="1">
        <v>45567</v>
      </c>
      <c r="Q478" s="1"/>
      <c r="R478">
        <v>1839</v>
      </c>
      <c r="T478">
        <v>0</v>
      </c>
      <c r="U478" t="s">
        <v>428</v>
      </c>
      <c r="V478">
        <v>0</v>
      </c>
      <c r="W478">
        <v>0</v>
      </c>
      <c r="X478">
        <v>0</v>
      </c>
      <c r="Y478">
        <v>0</v>
      </c>
      <c r="Z478">
        <v>0</v>
      </c>
      <c r="AA478">
        <v>0</v>
      </c>
      <c r="AB478">
        <v>0</v>
      </c>
      <c r="AC478" t="s">
        <v>43</v>
      </c>
      <c r="AD478">
        <v>2</v>
      </c>
    </row>
    <row r="479" spans="1:30">
      <c r="A479" t="s">
        <v>557</v>
      </c>
      <c r="B479" t="s">
        <v>80</v>
      </c>
      <c r="C479">
        <v>38.736946000000003</v>
      </c>
      <c r="D479">
        <v>-9.1426850000000002</v>
      </c>
      <c r="E479" t="s">
        <v>46</v>
      </c>
      <c r="F479" t="s">
        <v>169</v>
      </c>
      <c r="G479" t="s">
        <v>64</v>
      </c>
      <c r="H479" s="1">
        <v>45369</v>
      </c>
      <c r="I479" t="s">
        <v>35</v>
      </c>
      <c r="J479" t="s">
        <v>427</v>
      </c>
      <c r="K479">
        <v>7</v>
      </c>
      <c r="N479">
        <v>6360</v>
      </c>
      <c r="O479">
        <v>60</v>
      </c>
      <c r="P479" s="1">
        <v>45583</v>
      </c>
      <c r="Q479" s="1"/>
      <c r="R479">
        <v>3816</v>
      </c>
      <c r="T479">
        <v>0</v>
      </c>
      <c r="U479" t="s">
        <v>428</v>
      </c>
      <c r="V479">
        <v>0</v>
      </c>
      <c r="W479">
        <v>0</v>
      </c>
      <c r="X479">
        <v>0</v>
      </c>
      <c r="Y479">
        <v>0</v>
      </c>
      <c r="Z479">
        <v>0</v>
      </c>
      <c r="AA479">
        <v>0</v>
      </c>
      <c r="AB479">
        <v>0</v>
      </c>
      <c r="AC479" t="s">
        <v>52</v>
      </c>
      <c r="AD479">
        <v>3</v>
      </c>
    </row>
    <row r="480" spans="1:30">
      <c r="A480" t="s">
        <v>558</v>
      </c>
      <c r="B480" t="s">
        <v>45</v>
      </c>
      <c r="C480">
        <v>41.902782000000002</v>
      </c>
      <c r="D480">
        <v>12.496366</v>
      </c>
      <c r="E480" t="s">
        <v>120</v>
      </c>
      <c r="F480" t="s">
        <v>169</v>
      </c>
      <c r="G480" t="s">
        <v>47</v>
      </c>
      <c r="H480" s="1">
        <v>45335</v>
      </c>
      <c r="I480" t="s">
        <v>35</v>
      </c>
      <c r="J480" t="s">
        <v>427</v>
      </c>
      <c r="K480">
        <v>7</v>
      </c>
      <c r="N480">
        <v>3613</v>
      </c>
      <c r="O480">
        <v>30</v>
      </c>
      <c r="P480" s="1">
        <v>45681</v>
      </c>
      <c r="Q480" s="1"/>
      <c r="R480">
        <v>1083.9000000000001</v>
      </c>
      <c r="T480">
        <v>0</v>
      </c>
      <c r="U480" t="s">
        <v>428</v>
      </c>
      <c r="V480">
        <v>0</v>
      </c>
      <c r="W480">
        <v>0</v>
      </c>
      <c r="X480">
        <v>0</v>
      </c>
      <c r="Y480">
        <v>0</v>
      </c>
      <c r="Z480">
        <v>0</v>
      </c>
      <c r="AA480">
        <v>0</v>
      </c>
      <c r="AB480">
        <v>0</v>
      </c>
      <c r="AC480" t="s">
        <v>43</v>
      </c>
      <c r="AD480">
        <v>2</v>
      </c>
    </row>
    <row r="481" spans="1:30">
      <c r="A481" t="s">
        <v>559</v>
      </c>
      <c r="B481" t="s">
        <v>75</v>
      </c>
      <c r="C481">
        <v>48.210033000000003</v>
      </c>
      <c r="D481">
        <v>16.363448999999999</v>
      </c>
      <c r="E481" t="s">
        <v>60</v>
      </c>
      <c r="F481" t="s">
        <v>169</v>
      </c>
      <c r="G481" t="s">
        <v>64</v>
      </c>
      <c r="H481" s="1">
        <v>45327</v>
      </c>
      <c r="I481" t="s">
        <v>35</v>
      </c>
      <c r="J481" t="s">
        <v>427</v>
      </c>
      <c r="K481">
        <v>7</v>
      </c>
      <c r="N481">
        <v>3494</v>
      </c>
      <c r="O481">
        <v>10</v>
      </c>
      <c r="P481" s="1">
        <v>45515</v>
      </c>
      <c r="Q481" s="1"/>
      <c r="R481">
        <v>349.4</v>
      </c>
      <c r="T481">
        <v>0</v>
      </c>
      <c r="U481" t="s">
        <v>428</v>
      </c>
      <c r="V481">
        <v>0</v>
      </c>
      <c r="W481">
        <v>0</v>
      </c>
      <c r="X481">
        <v>0</v>
      </c>
      <c r="Y481">
        <v>0</v>
      </c>
      <c r="Z481">
        <v>0</v>
      </c>
      <c r="AA481">
        <v>0</v>
      </c>
      <c r="AB481">
        <v>0</v>
      </c>
      <c r="AC481" t="s">
        <v>48</v>
      </c>
      <c r="AD481">
        <v>1</v>
      </c>
    </row>
    <row r="482" spans="1:30">
      <c r="A482" t="s">
        <v>560</v>
      </c>
      <c r="B482" t="s">
        <v>45</v>
      </c>
      <c r="C482">
        <v>41.902782000000002</v>
      </c>
      <c r="D482">
        <v>12.496366</v>
      </c>
      <c r="E482" t="s">
        <v>84</v>
      </c>
      <c r="F482" t="s">
        <v>169</v>
      </c>
      <c r="G482" t="s">
        <v>47</v>
      </c>
      <c r="H482" s="1">
        <v>45302</v>
      </c>
      <c r="I482" t="s">
        <v>70</v>
      </c>
      <c r="J482" t="s">
        <v>427</v>
      </c>
      <c r="K482">
        <v>7</v>
      </c>
      <c r="N482">
        <v>7581</v>
      </c>
      <c r="O482">
        <v>50</v>
      </c>
      <c r="P482" s="1">
        <v>45630</v>
      </c>
      <c r="Q482" s="1"/>
      <c r="R482">
        <v>3790.5</v>
      </c>
      <c r="T482">
        <v>0</v>
      </c>
      <c r="U482" t="s">
        <v>428</v>
      </c>
      <c r="V482">
        <v>0</v>
      </c>
      <c r="W482">
        <v>0</v>
      </c>
      <c r="X482">
        <v>0</v>
      </c>
      <c r="Y482">
        <v>0</v>
      </c>
      <c r="Z482">
        <v>0</v>
      </c>
      <c r="AA482">
        <v>0</v>
      </c>
      <c r="AB482">
        <v>0</v>
      </c>
      <c r="AC482" t="s">
        <v>52</v>
      </c>
      <c r="AD482">
        <v>3</v>
      </c>
    </row>
    <row r="483" spans="1:30">
      <c r="A483" t="s">
        <v>561</v>
      </c>
      <c r="B483" t="s">
        <v>67</v>
      </c>
      <c r="C483">
        <v>48.864716000000001</v>
      </c>
      <c r="D483">
        <v>2.3490139999999999</v>
      </c>
      <c r="E483" t="s">
        <v>78</v>
      </c>
      <c r="F483" t="s">
        <v>169</v>
      </c>
      <c r="G483" t="s">
        <v>34</v>
      </c>
      <c r="H483" s="1">
        <v>45405</v>
      </c>
      <c r="I483" t="s">
        <v>35</v>
      </c>
      <c r="J483" t="s">
        <v>427</v>
      </c>
      <c r="K483">
        <v>7</v>
      </c>
      <c r="N483">
        <v>5827</v>
      </c>
      <c r="O483">
        <v>30</v>
      </c>
      <c r="P483" s="1">
        <v>45737</v>
      </c>
      <c r="Q483" s="1"/>
      <c r="R483">
        <v>1748.1</v>
      </c>
      <c r="T483">
        <v>0</v>
      </c>
      <c r="U483" t="s">
        <v>428</v>
      </c>
      <c r="V483">
        <v>0</v>
      </c>
      <c r="W483">
        <v>0</v>
      </c>
      <c r="X483">
        <v>0</v>
      </c>
      <c r="Y483">
        <v>0</v>
      </c>
      <c r="Z483">
        <v>0</v>
      </c>
      <c r="AA483">
        <v>0</v>
      </c>
      <c r="AB483">
        <v>0</v>
      </c>
      <c r="AC483" t="s">
        <v>43</v>
      </c>
      <c r="AD483">
        <v>2</v>
      </c>
    </row>
    <row r="484" spans="1:30">
      <c r="A484" t="s">
        <v>562</v>
      </c>
      <c r="B484" t="s">
        <v>80</v>
      </c>
      <c r="C484">
        <v>38.736946000000003</v>
      </c>
      <c r="D484">
        <v>-9.1426850000000002</v>
      </c>
      <c r="E484" t="s">
        <v>120</v>
      </c>
      <c r="F484" t="s">
        <v>169</v>
      </c>
      <c r="G484" t="s">
        <v>56</v>
      </c>
      <c r="H484" s="1">
        <v>45406</v>
      </c>
      <c r="I484" t="s">
        <v>70</v>
      </c>
      <c r="J484" t="s">
        <v>427</v>
      </c>
      <c r="K484">
        <v>7</v>
      </c>
      <c r="N484">
        <v>7754</v>
      </c>
      <c r="O484">
        <v>50</v>
      </c>
      <c r="P484" s="1">
        <v>45682</v>
      </c>
      <c r="Q484" s="1"/>
      <c r="R484">
        <v>3877</v>
      </c>
      <c r="T484">
        <v>0</v>
      </c>
      <c r="U484" t="s">
        <v>428</v>
      </c>
      <c r="V484">
        <v>0</v>
      </c>
      <c r="W484">
        <v>0</v>
      </c>
      <c r="X484">
        <v>0</v>
      </c>
      <c r="Y484">
        <v>0</v>
      </c>
      <c r="Z484">
        <v>0</v>
      </c>
      <c r="AA484">
        <v>0</v>
      </c>
      <c r="AB484">
        <v>0</v>
      </c>
      <c r="AC484" t="s">
        <v>52</v>
      </c>
      <c r="AD484">
        <v>3</v>
      </c>
    </row>
    <row r="485" spans="1:30">
      <c r="A485" t="s">
        <v>563</v>
      </c>
      <c r="B485" t="s">
        <v>31</v>
      </c>
      <c r="C485">
        <v>52.370215999999999</v>
      </c>
      <c r="D485">
        <v>4.895168</v>
      </c>
      <c r="E485" t="s">
        <v>32</v>
      </c>
      <c r="F485" t="s">
        <v>169</v>
      </c>
      <c r="G485" t="s">
        <v>64</v>
      </c>
      <c r="H485" s="1">
        <v>45401</v>
      </c>
      <c r="I485" t="s">
        <v>70</v>
      </c>
      <c r="J485" t="s">
        <v>427</v>
      </c>
      <c r="K485">
        <v>7</v>
      </c>
      <c r="N485">
        <v>542</v>
      </c>
      <c r="O485">
        <v>10</v>
      </c>
      <c r="P485" s="1">
        <v>45448</v>
      </c>
      <c r="Q485" s="1"/>
      <c r="R485">
        <v>54.2</v>
      </c>
      <c r="T485">
        <v>0</v>
      </c>
      <c r="U485" t="s">
        <v>428</v>
      </c>
      <c r="V485">
        <v>0</v>
      </c>
      <c r="W485">
        <v>0</v>
      </c>
      <c r="X485">
        <v>0</v>
      </c>
      <c r="Y485">
        <v>0</v>
      </c>
      <c r="Z485">
        <v>0</v>
      </c>
      <c r="AA485">
        <v>0</v>
      </c>
      <c r="AB485">
        <v>0</v>
      </c>
      <c r="AC485" t="s">
        <v>48</v>
      </c>
      <c r="AD485">
        <v>1</v>
      </c>
    </row>
    <row r="486" spans="1:30">
      <c r="A486" t="s">
        <v>564</v>
      </c>
      <c r="B486" t="s">
        <v>67</v>
      </c>
      <c r="C486">
        <v>48.864716000000001</v>
      </c>
      <c r="D486">
        <v>2.3490139999999999</v>
      </c>
      <c r="E486" t="s">
        <v>32</v>
      </c>
      <c r="F486" t="s">
        <v>169</v>
      </c>
      <c r="G486" t="s">
        <v>47</v>
      </c>
      <c r="H486" s="1">
        <v>45424</v>
      </c>
      <c r="I486" t="s">
        <v>35</v>
      </c>
      <c r="J486" t="s">
        <v>427</v>
      </c>
      <c r="K486">
        <v>7</v>
      </c>
      <c r="N486">
        <v>5161</v>
      </c>
      <c r="O486">
        <v>40</v>
      </c>
      <c r="P486" s="1">
        <v>45551</v>
      </c>
      <c r="Q486" s="1"/>
      <c r="R486">
        <v>2064.4</v>
      </c>
      <c r="T486">
        <v>0</v>
      </c>
      <c r="U486" t="s">
        <v>428</v>
      </c>
      <c r="V486">
        <v>0</v>
      </c>
      <c r="W486">
        <v>0</v>
      </c>
      <c r="X486">
        <v>0</v>
      </c>
      <c r="Y486">
        <v>0</v>
      </c>
      <c r="Z486">
        <v>0</v>
      </c>
      <c r="AA486">
        <v>0</v>
      </c>
      <c r="AB486">
        <v>0</v>
      </c>
      <c r="AC486" t="s">
        <v>43</v>
      </c>
      <c r="AD486">
        <v>2</v>
      </c>
    </row>
    <row r="487" spans="1:30">
      <c r="A487" t="s">
        <v>565</v>
      </c>
      <c r="B487" t="s">
        <v>45</v>
      </c>
      <c r="C487">
        <v>41.902782000000002</v>
      </c>
      <c r="D487">
        <v>12.496366</v>
      </c>
      <c r="E487" t="s">
        <v>78</v>
      </c>
      <c r="F487" t="s">
        <v>169</v>
      </c>
      <c r="G487" t="s">
        <v>34</v>
      </c>
      <c r="H487" s="1">
        <v>45408</v>
      </c>
      <c r="I487" t="s">
        <v>70</v>
      </c>
      <c r="J487" t="s">
        <v>427</v>
      </c>
      <c r="K487">
        <v>7</v>
      </c>
      <c r="N487">
        <v>860</v>
      </c>
      <c r="O487">
        <v>30</v>
      </c>
      <c r="P487" s="1">
        <v>45750</v>
      </c>
      <c r="Q487" s="1"/>
      <c r="R487">
        <v>258</v>
      </c>
      <c r="T487">
        <v>0</v>
      </c>
      <c r="U487" t="s">
        <v>428</v>
      </c>
      <c r="V487">
        <v>0</v>
      </c>
      <c r="W487">
        <v>0</v>
      </c>
      <c r="X487">
        <v>0</v>
      </c>
      <c r="Y487">
        <v>0</v>
      </c>
      <c r="Z487">
        <v>0</v>
      </c>
      <c r="AA487">
        <v>0</v>
      </c>
      <c r="AB487">
        <v>0</v>
      </c>
      <c r="AC487" t="s">
        <v>43</v>
      </c>
      <c r="AD487">
        <v>2</v>
      </c>
    </row>
    <row r="488" spans="1:30">
      <c r="A488" t="s">
        <v>566</v>
      </c>
      <c r="B488" t="s">
        <v>63</v>
      </c>
      <c r="C488">
        <v>46.204391000000001</v>
      </c>
      <c r="D488">
        <v>6.1431579999999997</v>
      </c>
      <c r="E488" t="s">
        <v>41</v>
      </c>
      <c r="F488" t="s">
        <v>169</v>
      </c>
      <c r="G488" t="s">
        <v>85</v>
      </c>
      <c r="H488" s="1">
        <v>45384</v>
      </c>
      <c r="I488" t="s">
        <v>70</v>
      </c>
      <c r="J488" t="s">
        <v>427</v>
      </c>
      <c r="K488">
        <v>7</v>
      </c>
      <c r="N488">
        <v>2664</v>
      </c>
      <c r="O488">
        <v>30</v>
      </c>
      <c r="P488" s="1">
        <v>45505</v>
      </c>
      <c r="Q488" s="1"/>
      <c r="R488">
        <v>799.2</v>
      </c>
      <c r="T488">
        <v>0</v>
      </c>
      <c r="U488" t="s">
        <v>428</v>
      </c>
      <c r="V488">
        <v>0</v>
      </c>
      <c r="W488">
        <v>0</v>
      </c>
      <c r="X488">
        <v>0</v>
      </c>
      <c r="Y488">
        <v>0</v>
      </c>
      <c r="Z488">
        <v>0</v>
      </c>
      <c r="AA488">
        <v>0</v>
      </c>
      <c r="AB488">
        <v>0</v>
      </c>
      <c r="AC488" t="s">
        <v>43</v>
      </c>
      <c r="AD488">
        <v>2</v>
      </c>
    </row>
    <row r="489" spans="1:30">
      <c r="A489" t="s">
        <v>567</v>
      </c>
      <c r="B489" t="s">
        <v>67</v>
      </c>
      <c r="C489">
        <v>48.864716000000001</v>
      </c>
      <c r="D489">
        <v>2.3490139999999999</v>
      </c>
      <c r="E489" t="s">
        <v>60</v>
      </c>
      <c r="F489" t="s">
        <v>169</v>
      </c>
      <c r="G489" t="s">
        <v>56</v>
      </c>
      <c r="H489" s="1">
        <v>45412</v>
      </c>
      <c r="I489" t="s">
        <v>70</v>
      </c>
      <c r="J489" t="s">
        <v>427</v>
      </c>
      <c r="K489">
        <v>7</v>
      </c>
      <c r="N489">
        <v>7808</v>
      </c>
      <c r="O489">
        <v>20</v>
      </c>
      <c r="P489" s="1">
        <v>45600</v>
      </c>
      <c r="Q489" s="1"/>
      <c r="R489">
        <v>1561.6</v>
      </c>
      <c r="T489">
        <v>0</v>
      </c>
      <c r="U489" t="s">
        <v>428</v>
      </c>
      <c r="V489">
        <v>0</v>
      </c>
      <c r="W489">
        <v>0</v>
      </c>
      <c r="X489">
        <v>0</v>
      </c>
      <c r="Y489">
        <v>0</v>
      </c>
      <c r="Z489">
        <v>0</v>
      </c>
      <c r="AA489">
        <v>0</v>
      </c>
      <c r="AB489">
        <v>0</v>
      </c>
      <c r="AC489" t="s">
        <v>48</v>
      </c>
      <c r="AD489">
        <v>1</v>
      </c>
    </row>
    <row r="490" spans="1:30">
      <c r="A490" t="s">
        <v>568</v>
      </c>
      <c r="B490" t="s">
        <v>67</v>
      </c>
      <c r="C490">
        <v>48.864716000000001</v>
      </c>
      <c r="D490">
        <v>2.3490139999999999</v>
      </c>
      <c r="E490" t="s">
        <v>124</v>
      </c>
      <c r="F490" t="s">
        <v>169</v>
      </c>
      <c r="G490" t="s">
        <v>42</v>
      </c>
      <c r="H490" s="1">
        <v>45434</v>
      </c>
      <c r="I490" t="s">
        <v>70</v>
      </c>
      <c r="J490" t="s">
        <v>427</v>
      </c>
      <c r="K490">
        <v>7</v>
      </c>
      <c r="N490">
        <v>5821</v>
      </c>
      <c r="O490">
        <v>30</v>
      </c>
      <c r="P490" s="1">
        <v>45456</v>
      </c>
      <c r="Q490" s="1"/>
      <c r="R490">
        <v>1746.3</v>
      </c>
      <c r="T490">
        <v>0</v>
      </c>
      <c r="U490" t="s">
        <v>428</v>
      </c>
      <c r="V490">
        <v>0</v>
      </c>
      <c r="W490">
        <v>0</v>
      </c>
      <c r="X490">
        <v>0</v>
      </c>
      <c r="Y490">
        <v>0</v>
      </c>
      <c r="Z490">
        <v>0</v>
      </c>
      <c r="AA490">
        <v>0</v>
      </c>
      <c r="AB490">
        <v>0</v>
      </c>
      <c r="AC490" t="s">
        <v>43</v>
      </c>
      <c r="AD490">
        <v>2</v>
      </c>
    </row>
    <row r="491" spans="1:30">
      <c r="A491" t="s">
        <v>569</v>
      </c>
      <c r="B491" t="s">
        <v>67</v>
      </c>
      <c r="C491">
        <v>48.864716000000001</v>
      </c>
      <c r="D491">
        <v>2.3490139999999999</v>
      </c>
      <c r="E491" t="s">
        <v>60</v>
      </c>
      <c r="F491" t="s">
        <v>169</v>
      </c>
      <c r="G491" t="s">
        <v>76</v>
      </c>
      <c r="H491" s="1">
        <v>45398</v>
      </c>
      <c r="I491" t="s">
        <v>35</v>
      </c>
      <c r="J491" t="s">
        <v>427</v>
      </c>
      <c r="K491">
        <v>7</v>
      </c>
      <c r="N491">
        <v>6404</v>
      </c>
      <c r="O491">
        <v>40</v>
      </c>
      <c r="P491" s="1">
        <v>45495</v>
      </c>
      <c r="Q491" s="1"/>
      <c r="R491">
        <v>2561.6</v>
      </c>
      <c r="T491">
        <v>0</v>
      </c>
      <c r="U491" t="s">
        <v>428</v>
      </c>
      <c r="V491">
        <v>0</v>
      </c>
      <c r="W491">
        <v>0</v>
      </c>
      <c r="X491">
        <v>0</v>
      </c>
      <c r="Y491">
        <v>0</v>
      </c>
      <c r="Z491">
        <v>0</v>
      </c>
      <c r="AA491">
        <v>0</v>
      </c>
      <c r="AB491">
        <v>0</v>
      </c>
      <c r="AC491" t="s">
        <v>43</v>
      </c>
      <c r="AD491">
        <v>2</v>
      </c>
    </row>
    <row r="492" spans="1:30">
      <c r="A492" t="s">
        <v>570</v>
      </c>
      <c r="B492" t="s">
        <v>59</v>
      </c>
      <c r="C492">
        <v>51.260196999999998</v>
      </c>
      <c r="D492">
        <v>4.4027710000000004</v>
      </c>
      <c r="E492" t="s">
        <v>72</v>
      </c>
      <c r="F492" t="s">
        <v>169</v>
      </c>
      <c r="G492" t="s">
        <v>56</v>
      </c>
      <c r="H492" s="1">
        <v>45443</v>
      </c>
      <c r="I492" t="s">
        <v>70</v>
      </c>
      <c r="J492" t="s">
        <v>427</v>
      </c>
      <c r="K492">
        <v>7</v>
      </c>
      <c r="N492">
        <v>1872</v>
      </c>
      <c r="O492">
        <v>20</v>
      </c>
      <c r="P492" s="1">
        <v>45722</v>
      </c>
      <c r="Q492" s="1"/>
      <c r="R492">
        <v>374.4</v>
      </c>
      <c r="T492">
        <v>0</v>
      </c>
      <c r="U492" t="s">
        <v>428</v>
      </c>
      <c r="V492">
        <v>0</v>
      </c>
      <c r="W492">
        <v>0</v>
      </c>
      <c r="X492">
        <v>0</v>
      </c>
      <c r="Y492">
        <v>0</v>
      </c>
      <c r="Z492">
        <v>0</v>
      </c>
      <c r="AA492">
        <v>0</v>
      </c>
      <c r="AB492">
        <v>0</v>
      </c>
      <c r="AC492" t="s">
        <v>48</v>
      </c>
      <c r="AD492">
        <v>1</v>
      </c>
    </row>
    <row r="493" spans="1:30">
      <c r="A493" t="s">
        <v>571</v>
      </c>
      <c r="B493" t="s">
        <v>75</v>
      </c>
      <c r="C493">
        <v>48.210033000000003</v>
      </c>
      <c r="D493">
        <v>16.363448999999999</v>
      </c>
      <c r="E493" t="s">
        <v>46</v>
      </c>
      <c r="F493" t="s">
        <v>169</v>
      </c>
      <c r="G493" t="s">
        <v>47</v>
      </c>
      <c r="H493" s="1">
        <v>45366</v>
      </c>
      <c r="I493" t="s">
        <v>35</v>
      </c>
      <c r="J493" t="s">
        <v>427</v>
      </c>
      <c r="K493">
        <v>7</v>
      </c>
      <c r="N493">
        <v>7798</v>
      </c>
      <c r="O493">
        <v>40</v>
      </c>
      <c r="P493" s="1">
        <v>45716</v>
      </c>
      <c r="Q493" s="1"/>
      <c r="R493">
        <v>3119.2</v>
      </c>
      <c r="T493">
        <v>0</v>
      </c>
      <c r="U493" t="s">
        <v>428</v>
      </c>
      <c r="V493">
        <v>0</v>
      </c>
      <c r="W493">
        <v>0</v>
      </c>
      <c r="X493">
        <v>0</v>
      </c>
      <c r="Y493">
        <v>0</v>
      </c>
      <c r="Z493">
        <v>0</v>
      </c>
      <c r="AA493">
        <v>0</v>
      </c>
      <c r="AB493">
        <v>0</v>
      </c>
      <c r="AC493" t="s">
        <v>43</v>
      </c>
      <c r="AD493">
        <v>2</v>
      </c>
    </row>
    <row r="494" spans="1:30">
      <c r="A494" t="s">
        <v>572</v>
      </c>
      <c r="B494" t="s">
        <v>50</v>
      </c>
      <c r="C494">
        <v>52.520007999999997</v>
      </c>
      <c r="D494">
        <v>13.404954</v>
      </c>
      <c r="E494" t="s">
        <v>120</v>
      </c>
      <c r="F494" t="s">
        <v>169</v>
      </c>
      <c r="G494" t="s">
        <v>47</v>
      </c>
      <c r="H494" s="1">
        <v>45353</v>
      </c>
      <c r="I494" t="s">
        <v>35</v>
      </c>
      <c r="J494" t="s">
        <v>427</v>
      </c>
      <c r="K494">
        <v>7</v>
      </c>
      <c r="N494">
        <v>2725</v>
      </c>
      <c r="O494">
        <v>50</v>
      </c>
      <c r="P494" s="1">
        <v>45474</v>
      </c>
      <c r="Q494" s="1"/>
      <c r="R494">
        <v>1362.5</v>
      </c>
      <c r="T494">
        <v>0</v>
      </c>
      <c r="U494" t="s">
        <v>428</v>
      </c>
      <c r="V494">
        <v>0</v>
      </c>
      <c r="W494">
        <v>0</v>
      </c>
      <c r="X494">
        <v>0</v>
      </c>
      <c r="Y494">
        <v>0</v>
      </c>
      <c r="Z494">
        <v>0</v>
      </c>
      <c r="AA494">
        <v>0</v>
      </c>
      <c r="AB494">
        <v>0</v>
      </c>
      <c r="AC494" t="s">
        <v>52</v>
      </c>
      <c r="AD494">
        <v>3</v>
      </c>
    </row>
    <row r="495" spans="1:30">
      <c r="A495" t="s">
        <v>573</v>
      </c>
      <c r="B495" t="s">
        <v>67</v>
      </c>
      <c r="C495">
        <v>48.864716000000001</v>
      </c>
      <c r="D495">
        <v>2.3490139999999999</v>
      </c>
      <c r="E495" t="s">
        <v>100</v>
      </c>
      <c r="F495" t="s">
        <v>169</v>
      </c>
      <c r="G495" t="s">
        <v>42</v>
      </c>
      <c r="H495" s="1">
        <v>45361</v>
      </c>
      <c r="I495" t="s">
        <v>35</v>
      </c>
      <c r="J495" t="s">
        <v>427</v>
      </c>
      <c r="K495">
        <v>7</v>
      </c>
      <c r="N495">
        <v>653</v>
      </c>
      <c r="O495">
        <v>40</v>
      </c>
      <c r="P495" s="1">
        <v>45493</v>
      </c>
      <c r="Q495" s="1"/>
      <c r="R495">
        <v>261.2</v>
      </c>
      <c r="T495">
        <v>0</v>
      </c>
      <c r="U495" t="s">
        <v>428</v>
      </c>
      <c r="V495">
        <v>0</v>
      </c>
      <c r="W495">
        <v>0</v>
      </c>
      <c r="X495">
        <v>0</v>
      </c>
      <c r="Y495">
        <v>0</v>
      </c>
      <c r="Z495">
        <v>0</v>
      </c>
      <c r="AA495">
        <v>0</v>
      </c>
      <c r="AB495">
        <v>0</v>
      </c>
      <c r="AC495" t="s">
        <v>43</v>
      </c>
      <c r="AD495">
        <v>2</v>
      </c>
    </row>
    <row r="496" spans="1:30">
      <c r="A496" t="s">
        <v>574</v>
      </c>
      <c r="B496" t="s">
        <v>31</v>
      </c>
      <c r="C496">
        <v>52.370215999999999</v>
      </c>
      <c r="D496">
        <v>4.895168</v>
      </c>
      <c r="E496" t="s">
        <v>84</v>
      </c>
      <c r="F496" t="s">
        <v>169</v>
      </c>
      <c r="G496" t="s">
        <v>76</v>
      </c>
      <c r="H496" s="1">
        <v>45443</v>
      </c>
      <c r="I496" t="s">
        <v>70</v>
      </c>
      <c r="J496" t="s">
        <v>427</v>
      </c>
      <c r="K496">
        <v>7</v>
      </c>
      <c r="N496">
        <v>3845</v>
      </c>
      <c r="O496">
        <v>50</v>
      </c>
      <c r="P496" s="1">
        <v>45648</v>
      </c>
      <c r="Q496" s="1"/>
      <c r="R496">
        <v>1922.5</v>
      </c>
      <c r="T496">
        <v>0</v>
      </c>
      <c r="U496" t="s">
        <v>428</v>
      </c>
      <c r="V496">
        <v>0</v>
      </c>
      <c r="W496">
        <v>0</v>
      </c>
      <c r="X496">
        <v>0</v>
      </c>
      <c r="Y496">
        <v>0</v>
      </c>
      <c r="Z496">
        <v>0</v>
      </c>
      <c r="AA496">
        <v>0</v>
      </c>
      <c r="AB496">
        <v>0</v>
      </c>
      <c r="AC496" t="s">
        <v>52</v>
      </c>
      <c r="AD496">
        <v>3</v>
      </c>
    </row>
    <row r="497" spans="1:30">
      <c r="A497" t="s">
        <v>575</v>
      </c>
      <c r="B497" t="s">
        <v>80</v>
      </c>
      <c r="C497">
        <v>38.736946000000003</v>
      </c>
      <c r="D497">
        <v>-9.1426850000000002</v>
      </c>
      <c r="E497" t="s">
        <v>55</v>
      </c>
      <c r="F497" t="s">
        <v>169</v>
      </c>
      <c r="G497" t="s">
        <v>42</v>
      </c>
      <c r="H497" s="1">
        <v>45378</v>
      </c>
      <c r="I497" t="s">
        <v>70</v>
      </c>
      <c r="J497" t="s">
        <v>427</v>
      </c>
      <c r="K497">
        <v>7</v>
      </c>
      <c r="N497">
        <v>2862</v>
      </c>
      <c r="O497">
        <v>70</v>
      </c>
      <c r="P497" s="1">
        <v>45446</v>
      </c>
      <c r="Q497" s="1"/>
      <c r="R497">
        <v>2003.4</v>
      </c>
      <c r="T497">
        <v>0</v>
      </c>
      <c r="U497" t="s">
        <v>428</v>
      </c>
      <c r="V497">
        <v>0</v>
      </c>
      <c r="W497">
        <v>0</v>
      </c>
      <c r="X497">
        <v>0</v>
      </c>
      <c r="Y497">
        <v>0</v>
      </c>
      <c r="Z497">
        <v>0</v>
      </c>
      <c r="AA497">
        <v>0</v>
      </c>
      <c r="AB497">
        <v>0</v>
      </c>
      <c r="AC497" t="s">
        <v>65</v>
      </c>
      <c r="AD497">
        <v>4</v>
      </c>
    </row>
    <row r="498" spans="1:30">
      <c r="A498" t="s">
        <v>576</v>
      </c>
      <c r="B498" t="s">
        <v>75</v>
      </c>
      <c r="C498">
        <v>48.210033000000003</v>
      </c>
      <c r="D498">
        <v>16.363448999999999</v>
      </c>
      <c r="E498" t="s">
        <v>55</v>
      </c>
      <c r="F498" t="s">
        <v>169</v>
      </c>
      <c r="G498" t="s">
        <v>42</v>
      </c>
      <c r="H498" s="1">
        <v>45294</v>
      </c>
      <c r="I498" t="s">
        <v>35</v>
      </c>
      <c r="J498" t="s">
        <v>427</v>
      </c>
      <c r="K498">
        <v>7</v>
      </c>
      <c r="N498">
        <v>6413</v>
      </c>
      <c r="O498">
        <v>30</v>
      </c>
      <c r="P498" s="1">
        <v>45551</v>
      </c>
      <c r="Q498" s="1"/>
      <c r="R498">
        <v>1923.9</v>
      </c>
      <c r="T498">
        <v>0</v>
      </c>
      <c r="U498" t="s">
        <v>428</v>
      </c>
      <c r="V498">
        <v>0</v>
      </c>
      <c r="W498">
        <v>0</v>
      </c>
      <c r="X498">
        <v>0</v>
      </c>
      <c r="Y498">
        <v>0</v>
      </c>
      <c r="Z498">
        <v>0</v>
      </c>
      <c r="AA498">
        <v>0</v>
      </c>
      <c r="AB498">
        <v>0</v>
      </c>
      <c r="AC498" t="s">
        <v>43</v>
      </c>
      <c r="AD498">
        <v>2</v>
      </c>
    </row>
    <row r="499" spans="1:30">
      <c r="A499" t="s">
        <v>577</v>
      </c>
      <c r="B499" t="s">
        <v>67</v>
      </c>
      <c r="C499">
        <v>48.864716000000001</v>
      </c>
      <c r="D499">
        <v>2.3490139999999999</v>
      </c>
      <c r="E499" t="s">
        <v>51</v>
      </c>
      <c r="F499" t="s">
        <v>169</v>
      </c>
      <c r="G499" t="s">
        <v>42</v>
      </c>
      <c r="H499" s="1">
        <v>45326</v>
      </c>
      <c r="I499" t="s">
        <v>70</v>
      </c>
      <c r="J499" t="s">
        <v>427</v>
      </c>
      <c r="K499">
        <v>7</v>
      </c>
      <c r="N499">
        <v>5296</v>
      </c>
      <c r="O499">
        <v>30</v>
      </c>
      <c r="P499" s="1">
        <v>45369</v>
      </c>
      <c r="Q499" s="1"/>
      <c r="R499">
        <v>1588.8</v>
      </c>
      <c r="T499">
        <v>0</v>
      </c>
      <c r="U499" t="s">
        <v>428</v>
      </c>
      <c r="V499">
        <v>0</v>
      </c>
      <c r="W499">
        <v>0</v>
      </c>
      <c r="X499">
        <v>0</v>
      </c>
      <c r="Y499">
        <v>0</v>
      </c>
      <c r="Z499">
        <v>0</v>
      </c>
      <c r="AA499">
        <v>0</v>
      </c>
      <c r="AB499">
        <v>0</v>
      </c>
      <c r="AC499" t="s">
        <v>43</v>
      </c>
      <c r="AD499">
        <v>2</v>
      </c>
    </row>
    <row r="500" spans="1:30">
      <c r="A500" t="s">
        <v>578</v>
      </c>
      <c r="B500" t="s">
        <v>63</v>
      </c>
      <c r="C500">
        <v>46.204391000000001</v>
      </c>
      <c r="D500">
        <v>6.1431579999999997</v>
      </c>
      <c r="E500" t="s">
        <v>103</v>
      </c>
      <c r="F500" t="s">
        <v>169</v>
      </c>
      <c r="G500" t="s">
        <v>64</v>
      </c>
      <c r="H500" s="1">
        <v>45301</v>
      </c>
      <c r="I500" t="s">
        <v>70</v>
      </c>
      <c r="J500" t="s">
        <v>427</v>
      </c>
      <c r="K500">
        <v>7</v>
      </c>
      <c r="N500">
        <v>2269</v>
      </c>
      <c r="O500">
        <v>30</v>
      </c>
      <c r="P500" s="1">
        <v>45642</v>
      </c>
      <c r="Q500" s="1"/>
      <c r="R500">
        <v>680.7</v>
      </c>
      <c r="T500">
        <v>0</v>
      </c>
      <c r="U500" t="s">
        <v>428</v>
      </c>
      <c r="V500">
        <v>0</v>
      </c>
      <c r="W500">
        <v>0</v>
      </c>
      <c r="X500">
        <v>0</v>
      </c>
      <c r="Y500">
        <v>0</v>
      </c>
      <c r="Z500">
        <v>0</v>
      </c>
      <c r="AA500">
        <v>0</v>
      </c>
      <c r="AB500">
        <v>0</v>
      </c>
      <c r="AC500" t="s">
        <v>43</v>
      </c>
      <c r="AD500">
        <v>2</v>
      </c>
    </row>
    <row r="501" spans="1:30">
      <c r="A501" t="s">
        <v>579</v>
      </c>
      <c r="B501" t="s">
        <v>40</v>
      </c>
      <c r="C501">
        <v>40.416775000000001</v>
      </c>
      <c r="D501">
        <v>-3.7037900000000001</v>
      </c>
      <c r="E501" t="s">
        <v>60</v>
      </c>
      <c r="F501" t="s">
        <v>169</v>
      </c>
      <c r="G501" t="s">
        <v>64</v>
      </c>
      <c r="H501" s="1">
        <v>45333</v>
      </c>
      <c r="I501" t="s">
        <v>35</v>
      </c>
      <c r="J501" t="s">
        <v>427</v>
      </c>
      <c r="K501">
        <v>7</v>
      </c>
      <c r="N501">
        <v>5129</v>
      </c>
      <c r="O501">
        <v>30</v>
      </c>
      <c r="P501" s="1">
        <v>45386</v>
      </c>
      <c r="Q501" s="1"/>
      <c r="R501">
        <v>1538.7</v>
      </c>
      <c r="T501">
        <v>0</v>
      </c>
      <c r="U501" t="s">
        <v>428</v>
      </c>
      <c r="V501">
        <v>0</v>
      </c>
      <c r="W501">
        <v>0</v>
      </c>
      <c r="X501">
        <v>0</v>
      </c>
      <c r="Y501">
        <v>0</v>
      </c>
      <c r="Z501">
        <v>0</v>
      </c>
      <c r="AA501">
        <v>0</v>
      </c>
      <c r="AB501">
        <v>0</v>
      </c>
      <c r="AC501" t="s">
        <v>43</v>
      </c>
      <c r="AD501">
        <v>2</v>
      </c>
    </row>
    <row r="502" spans="1:30">
      <c r="A502" t="s">
        <v>580</v>
      </c>
      <c r="B502" t="s">
        <v>63</v>
      </c>
      <c r="C502">
        <v>46.204391000000001</v>
      </c>
      <c r="D502">
        <v>6.1431579999999997</v>
      </c>
      <c r="E502" t="s">
        <v>72</v>
      </c>
      <c r="F502" t="s">
        <v>169</v>
      </c>
      <c r="G502" t="s">
        <v>34</v>
      </c>
      <c r="H502" s="1">
        <v>45305</v>
      </c>
      <c r="I502" t="s">
        <v>35</v>
      </c>
      <c r="J502" t="s">
        <v>427</v>
      </c>
      <c r="K502">
        <v>7</v>
      </c>
      <c r="N502">
        <v>3756</v>
      </c>
      <c r="O502">
        <v>20</v>
      </c>
      <c r="P502" s="1">
        <v>45456</v>
      </c>
      <c r="Q502" s="1"/>
      <c r="R502">
        <v>751.2</v>
      </c>
      <c r="T502">
        <v>0</v>
      </c>
      <c r="U502" t="s">
        <v>428</v>
      </c>
      <c r="V502">
        <v>0</v>
      </c>
      <c r="W502">
        <v>0</v>
      </c>
      <c r="X502">
        <v>0</v>
      </c>
      <c r="Y502">
        <v>0</v>
      </c>
      <c r="Z502">
        <v>0</v>
      </c>
      <c r="AA502">
        <v>0</v>
      </c>
      <c r="AB502">
        <v>0</v>
      </c>
      <c r="AC502" t="s">
        <v>48</v>
      </c>
      <c r="AD502">
        <v>1</v>
      </c>
    </row>
    <row r="503" spans="1:30">
      <c r="A503" t="s">
        <v>581</v>
      </c>
      <c r="B503" t="s">
        <v>59</v>
      </c>
      <c r="C503">
        <v>51.260196999999998</v>
      </c>
      <c r="D503">
        <v>4.4027710000000004</v>
      </c>
      <c r="E503" t="s">
        <v>100</v>
      </c>
      <c r="F503" t="s">
        <v>169</v>
      </c>
      <c r="G503" t="s">
        <v>56</v>
      </c>
      <c r="H503" s="1">
        <v>45385</v>
      </c>
      <c r="I503" t="s">
        <v>35</v>
      </c>
      <c r="J503" t="s">
        <v>427</v>
      </c>
      <c r="K503">
        <v>7</v>
      </c>
      <c r="N503">
        <v>7165</v>
      </c>
      <c r="O503">
        <v>40</v>
      </c>
      <c r="P503" s="1">
        <v>45628</v>
      </c>
      <c r="Q503" s="1"/>
      <c r="R503">
        <v>2866</v>
      </c>
      <c r="T503">
        <v>0</v>
      </c>
      <c r="U503" t="s">
        <v>428</v>
      </c>
      <c r="V503">
        <v>0</v>
      </c>
      <c r="W503">
        <v>0</v>
      </c>
      <c r="X503">
        <v>0</v>
      </c>
      <c r="Y503">
        <v>0</v>
      </c>
      <c r="Z503">
        <v>0</v>
      </c>
      <c r="AA503">
        <v>0</v>
      </c>
      <c r="AB503">
        <v>0</v>
      </c>
      <c r="AC503" t="s">
        <v>43</v>
      </c>
      <c r="AD503">
        <v>2</v>
      </c>
    </row>
    <row r="504" spans="1:30">
      <c r="A504" t="s">
        <v>582</v>
      </c>
      <c r="B504" t="s">
        <v>63</v>
      </c>
      <c r="C504">
        <v>46.204391000000001</v>
      </c>
      <c r="D504">
        <v>6.1431579999999997</v>
      </c>
      <c r="E504" t="s">
        <v>55</v>
      </c>
      <c r="F504" t="s">
        <v>169</v>
      </c>
      <c r="G504" t="s">
        <v>42</v>
      </c>
      <c r="H504" s="1">
        <v>45311</v>
      </c>
      <c r="I504" t="s">
        <v>57</v>
      </c>
      <c r="J504" t="s">
        <v>427</v>
      </c>
      <c r="K504">
        <v>7</v>
      </c>
      <c r="N504">
        <v>1241</v>
      </c>
      <c r="O504">
        <v>40</v>
      </c>
      <c r="P504" s="1">
        <v>45544</v>
      </c>
      <c r="Q504" s="1"/>
      <c r="R504">
        <v>496.4</v>
      </c>
      <c r="T504">
        <v>0</v>
      </c>
      <c r="U504" t="s">
        <v>428</v>
      </c>
      <c r="V504">
        <v>0</v>
      </c>
      <c r="W504">
        <v>0</v>
      </c>
      <c r="X504">
        <v>0</v>
      </c>
      <c r="Y504">
        <v>0</v>
      </c>
      <c r="Z504">
        <v>0</v>
      </c>
      <c r="AA504">
        <v>0</v>
      </c>
      <c r="AB504">
        <v>0</v>
      </c>
      <c r="AC504" t="s">
        <v>43</v>
      </c>
      <c r="AD504">
        <v>2</v>
      </c>
    </row>
    <row r="505" spans="1:30">
      <c r="A505" t="s">
        <v>583</v>
      </c>
      <c r="B505" t="s">
        <v>63</v>
      </c>
      <c r="C505">
        <v>46.204391000000001</v>
      </c>
      <c r="D505">
        <v>6.1431579999999997</v>
      </c>
      <c r="E505" t="s">
        <v>55</v>
      </c>
      <c r="F505" t="s">
        <v>169</v>
      </c>
      <c r="G505" t="s">
        <v>34</v>
      </c>
      <c r="H505" s="1">
        <v>45368</v>
      </c>
      <c r="I505" t="s">
        <v>35</v>
      </c>
      <c r="J505" t="s">
        <v>427</v>
      </c>
      <c r="K505">
        <v>7</v>
      </c>
      <c r="N505">
        <v>4487</v>
      </c>
      <c r="O505">
        <v>40</v>
      </c>
      <c r="P505" s="1">
        <v>45690</v>
      </c>
      <c r="Q505" s="1"/>
      <c r="R505">
        <v>1794.8</v>
      </c>
      <c r="T505">
        <v>0</v>
      </c>
      <c r="U505" t="s">
        <v>428</v>
      </c>
      <c r="V505">
        <v>0</v>
      </c>
      <c r="W505">
        <v>0</v>
      </c>
      <c r="X505">
        <v>0</v>
      </c>
      <c r="Y505">
        <v>0</v>
      </c>
      <c r="Z505">
        <v>0</v>
      </c>
      <c r="AA505">
        <v>0</v>
      </c>
      <c r="AB505">
        <v>0</v>
      </c>
      <c r="AC505" t="s">
        <v>43</v>
      </c>
      <c r="AD505">
        <v>2</v>
      </c>
    </row>
    <row r="506" spans="1:30">
      <c r="A506" t="s">
        <v>584</v>
      </c>
      <c r="B506" t="s">
        <v>31</v>
      </c>
      <c r="C506">
        <v>52.370215999999999</v>
      </c>
      <c r="D506">
        <v>4.895168</v>
      </c>
      <c r="E506" t="s">
        <v>68</v>
      </c>
      <c r="F506" t="s">
        <v>169</v>
      </c>
      <c r="G506" t="s">
        <v>76</v>
      </c>
      <c r="H506" s="1">
        <v>45343</v>
      </c>
      <c r="I506" t="s">
        <v>35</v>
      </c>
      <c r="J506" t="s">
        <v>427</v>
      </c>
      <c r="K506">
        <v>7</v>
      </c>
      <c r="N506">
        <v>1725</v>
      </c>
      <c r="O506">
        <v>60</v>
      </c>
      <c r="P506" s="1">
        <v>45454</v>
      </c>
      <c r="Q506" s="1"/>
      <c r="R506">
        <v>1035</v>
      </c>
      <c r="T506">
        <v>0</v>
      </c>
      <c r="U506" t="s">
        <v>428</v>
      </c>
      <c r="V506">
        <v>0</v>
      </c>
      <c r="W506">
        <v>0</v>
      </c>
      <c r="X506">
        <v>0</v>
      </c>
      <c r="Y506">
        <v>0</v>
      </c>
      <c r="Z506">
        <v>0</v>
      </c>
      <c r="AA506">
        <v>0</v>
      </c>
      <c r="AB506">
        <v>0</v>
      </c>
      <c r="AC506" t="s">
        <v>52</v>
      </c>
      <c r="AD506">
        <v>3</v>
      </c>
    </row>
    <row r="507" spans="1:30">
      <c r="A507" t="s">
        <v>585</v>
      </c>
      <c r="B507" t="s">
        <v>67</v>
      </c>
      <c r="C507">
        <v>48.864716000000001</v>
      </c>
      <c r="D507">
        <v>2.3490139999999999</v>
      </c>
      <c r="E507" t="s">
        <v>100</v>
      </c>
      <c r="F507" t="s">
        <v>169</v>
      </c>
      <c r="G507" t="s">
        <v>56</v>
      </c>
      <c r="H507" s="1">
        <v>45414</v>
      </c>
      <c r="I507" t="s">
        <v>70</v>
      </c>
      <c r="J507" t="s">
        <v>427</v>
      </c>
      <c r="K507">
        <v>7</v>
      </c>
      <c r="N507">
        <v>2081</v>
      </c>
      <c r="O507">
        <v>70</v>
      </c>
      <c r="P507" s="1">
        <v>45436</v>
      </c>
      <c r="Q507" s="1"/>
      <c r="R507">
        <v>1456.7</v>
      </c>
      <c r="T507">
        <v>0</v>
      </c>
      <c r="U507" t="s">
        <v>428</v>
      </c>
      <c r="V507">
        <v>0</v>
      </c>
      <c r="W507">
        <v>0</v>
      </c>
      <c r="X507">
        <v>0</v>
      </c>
      <c r="Y507">
        <v>0</v>
      </c>
      <c r="Z507">
        <v>0</v>
      </c>
      <c r="AA507">
        <v>0</v>
      </c>
      <c r="AB507">
        <v>0</v>
      </c>
      <c r="AC507" t="s">
        <v>65</v>
      </c>
      <c r="AD507">
        <v>4</v>
      </c>
    </row>
    <row r="508" spans="1:30">
      <c r="A508" t="s">
        <v>586</v>
      </c>
      <c r="B508" t="s">
        <v>40</v>
      </c>
      <c r="C508">
        <v>40.416775000000001</v>
      </c>
      <c r="D508">
        <v>-3.7037900000000001</v>
      </c>
      <c r="E508" t="s">
        <v>60</v>
      </c>
      <c r="F508" t="s">
        <v>169</v>
      </c>
      <c r="G508" t="s">
        <v>42</v>
      </c>
      <c r="H508" s="1">
        <v>45299</v>
      </c>
      <c r="I508" t="s">
        <v>70</v>
      </c>
      <c r="J508" t="s">
        <v>427</v>
      </c>
      <c r="K508">
        <v>7</v>
      </c>
      <c r="N508">
        <v>4044</v>
      </c>
      <c r="O508">
        <v>60</v>
      </c>
      <c r="P508" s="1">
        <v>45516</v>
      </c>
      <c r="Q508" s="1"/>
      <c r="R508">
        <v>2426.4</v>
      </c>
      <c r="T508">
        <v>0</v>
      </c>
      <c r="U508" t="s">
        <v>428</v>
      </c>
      <c r="V508">
        <v>0</v>
      </c>
      <c r="W508">
        <v>0</v>
      </c>
      <c r="X508">
        <v>0</v>
      </c>
      <c r="Y508">
        <v>0</v>
      </c>
      <c r="Z508">
        <v>0</v>
      </c>
      <c r="AA508">
        <v>0</v>
      </c>
      <c r="AB508">
        <v>0</v>
      </c>
      <c r="AC508" t="s">
        <v>52</v>
      </c>
      <c r="AD508">
        <v>3</v>
      </c>
    </row>
    <row r="509" spans="1:30">
      <c r="A509" t="s">
        <v>587</v>
      </c>
      <c r="B509" t="s">
        <v>63</v>
      </c>
      <c r="C509">
        <v>46.204391000000001</v>
      </c>
      <c r="D509">
        <v>6.1431579999999997</v>
      </c>
      <c r="E509" t="s">
        <v>55</v>
      </c>
      <c r="F509" t="s">
        <v>169</v>
      </c>
      <c r="G509" t="s">
        <v>64</v>
      </c>
      <c r="H509" s="1">
        <v>45342</v>
      </c>
      <c r="I509" t="s">
        <v>70</v>
      </c>
      <c r="J509" t="s">
        <v>427</v>
      </c>
      <c r="K509">
        <v>7</v>
      </c>
      <c r="N509">
        <v>741</v>
      </c>
      <c r="O509">
        <v>60</v>
      </c>
      <c r="P509" s="1">
        <v>45431</v>
      </c>
      <c r="Q509" s="1"/>
      <c r="R509">
        <v>444.6</v>
      </c>
      <c r="T509">
        <v>0</v>
      </c>
      <c r="U509" t="s">
        <v>428</v>
      </c>
      <c r="V509">
        <v>0</v>
      </c>
      <c r="W509">
        <v>0</v>
      </c>
      <c r="X509">
        <v>0</v>
      </c>
      <c r="Y509">
        <v>0</v>
      </c>
      <c r="Z509">
        <v>0</v>
      </c>
      <c r="AA509">
        <v>0</v>
      </c>
      <c r="AB509">
        <v>0</v>
      </c>
      <c r="AC509" t="s">
        <v>52</v>
      </c>
      <c r="AD509">
        <v>3</v>
      </c>
    </row>
    <row r="510" spans="1:30">
      <c r="A510" t="s">
        <v>588</v>
      </c>
      <c r="B510" t="s">
        <v>63</v>
      </c>
      <c r="C510">
        <v>46.204391000000001</v>
      </c>
      <c r="D510">
        <v>6.1431579999999997</v>
      </c>
      <c r="E510" t="s">
        <v>55</v>
      </c>
      <c r="F510" t="s">
        <v>169</v>
      </c>
      <c r="G510" t="s">
        <v>42</v>
      </c>
      <c r="H510" s="1">
        <v>45408</v>
      </c>
      <c r="I510" t="s">
        <v>70</v>
      </c>
      <c r="J510" t="s">
        <v>427</v>
      </c>
      <c r="K510">
        <v>7</v>
      </c>
      <c r="N510">
        <v>5826</v>
      </c>
      <c r="O510">
        <v>40</v>
      </c>
      <c r="P510" s="1">
        <v>45644</v>
      </c>
      <c r="Q510" s="1"/>
      <c r="R510">
        <v>2330.4</v>
      </c>
      <c r="T510">
        <v>0</v>
      </c>
      <c r="U510" t="s">
        <v>428</v>
      </c>
      <c r="V510">
        <v>0</v>
      </c>
      <c r="W510">
        <v>0</v>
      </c>
      <c r="X510">
        <v>0</v>
      </c>
      <c r="Y510">
        <v>0</v>
      </c>
      <c r="Z510">
        <v>0</v>
      </c>
      <c r="AA510">
        <v>0</v>
      </c>
      <c r="AB510">
        <v>0</v>
      </c>
      <c r="AC510" t="s">
        <v>43</v>
      </c>
      <c r="AD510">
        <v>2</v>
      </c>
    </row>
    <row r="511" spans="1:30">
      <c r="A511" t="s">
        <v>589</v>
      </c>
      <c r="B511" t="s">
        <v>63</v>
      </c>
      <c r="C511">
        <v>46.204391000000001</v>
      </c>
      <c r="D511">
        <v>6.1431579999999997</v>
      </c>
      <c r="E511" t="s">
        <v>32</v>
      </c>
      <c r="F511" t="s">
        <v>169</v>
      </c>
      <c r="G511" t="s">
        <v>64</v>
      </c>
      <c r="H511" s="1">
        <v>45318</v>
      </c>
      <c r="I511" t="s">
        <v>35</v>
      </c>
      <c r="J511" t="s">
        <v>427</v>
      </c>
      <c r="K511">
        <v>7</v>
      </c>
      <c r="N511">
        <v>6543</v>
      </c>
      <c r="O511">
        <v>20</v>
      </c>
      <c r="P511" s="1">
        <v>45395</v>
      </c>
      <c r="Q511" s="1"/>
      <c r="R511">
        <v>1308.5999999999999</v>
      </c>
      <c r="T511">
        <v>0</v>
      </c>
      <c r="U511" t="s">
        <v>428</v>
      </c>
      <c r="V511">
        <v>0</v>
      </c>
      <c r="W511">
        <v>0</v>
      </c>
      <c r="X511">
        <v>0</v>
      </c>
      <c r="Y511">
        <v>0</v>
      </c>
      <c r="Z511">
        <v>0</v>
      </c>
      <c r="AA511">
        <v>0</v>
      </c>
      <c r="AB511">
        <v>0</v>
      </c>
      <c r="AC511" t="s">
        <v>48</v>
      </c>
      <c r="AD511">
        <v>1</v>
      </c>
    </row>
    <row r="512" spans="1:30">
      <c r="A512" t="s">
        <v>590</v>
      </c>
      <c r="B512" t="s">
        <v>40</v>
      </c>
      <c r="C512">
        <v>40.416775000000001</v>
      </c>
      <c r="D512">
        <v>-3.7037900000000001</v>
      </c>
      <c r="E512" t="s">
        <v>60</v>
      </c>
      <c r="F512" t="s">
        <v>169</v>
      </c>
      <c r="G512" t="s">
        <v>34</v>
      </c>
      <c r="H512" s="1">
        <v>45406</v>
      </c>
      <c r="I512" t="s">
        <v>70</v>
      </c>
      <c r="J512" t="s">
        <v>427</v>
      </c>
      <c r="K512">
        <v>7</v>
      </c>
      <c r="N512">
        <v>1554</v>
      </c>
      <c r="O512">
        <v>50</v>
      </c>
      <c r="P512" s="1">
        <v>45712</v>
      </c>
      <c r="Q512" s="1"/>
      <c r="R512">
        <v>777</v>
      </c>
      <c r="T512">
        <v>0</v>
      </c>
      <c r="U512" t="s">
        <v>428</v>
      </c>
      <c r="V512">
        <v>0</v>
      </c>
      <c r="W512">
        <v>0</v>
      </c>
      <c r="X512">
        <v>0</v>
      </c>
      <c r="Y512">
        <v>0</v>
      </c>
      <c r="Z512">
        <v>0</v>
      </c>
      <c r="AA512">
        <v>0</v>
      </c>
      <c r="AB512">
        <v>0</v>
      </c>
      <c r="AC512" t="s">
        <v>52</v>
      </c>
      <c r="AD512">
        <v>3</v>
      </c>
    </row>
    <row r="513" spans="1:30">
      <c r="A513" t="s">
        <v>591</v>
      </c>
      <c r="B513" t="s">
        <v>63</v>
      </c>
      <c r="C513">
        <v>46.204391000000001</v>
      </c>
      <c r="D513">
        <v>6.1431579999999997</v>
      </c>
      <c r="E513" t="s">
        <v>55</v>
      </c>
      <c r="F513" t="s">
        <v>169</v>
      </c>
      <c r="G513" t="s">
        <v>56</v>
      </c>
      <c r="H513" s="1">
        <v>45422</v>
      </c>
      <c r="I513" t="s">
        <v>70</v>
      </c>
      <c r="J513" t="s">
        <v>427</v>
      </c>
      <c r="K513">
        <v>7</v>
      </c>
      <c r="N513">
        <v>3931</v>
      </c>
      <c r="O513">
        <v>10</v>
      </c>
      <c r="P513" s="1">
        <v>45573</v>
      </c>
      <c r="Q513" s="1"/>
      <c r="R513">
        <v>393.1</v>
      </c>
      <c r="T513">
        <v>0</v>
      </c>
      <c r="U513" t="s">
        <v>428</v>
      </c>
      <c r="V513">
        <v>0</v>
      </c>
      <c r="W513">
        <v>0</v>
      </c>
      <c r="X513">
        <v>0</v>
      </c>
      <c r="Y513">
        <v>0</v>
      </c>
      <c r="Z513">
        <v>0</v>
      </c>
      <c r="AA513">
        <v>0</v>
      </c>
      <c r="AB513">
        <v>0</v>
      </c>
      <c r="AC513" t="s">
        <v>48</v>
      </c>
      <c r="AD513">
        <v>1</v>
      </c>
    </row>
    <row r="514" spans="1:30">
      <c r="A514" t="s">
        <v>592</v>
      </c>
      <c r="B514" t="s">
        <v>59</v>
      </c>
      <c r="C514">
        <v>51.260196999999998</v>
      </c>
      <c r="D514">
        <v>4.4027710000000004</v>
      </c>
      <c r="E514" t="s">
        <v>55</v>
      </c>
      <c r="F514" t="s">
        <v>169</v>
      </c>
      <c r="G514" t="s">
        <v>47</v>
      </c>
      <c r="H514" s="1">
        <v>45398</v>
      </c>
      <c r="I514" t="s">
        <v>57</v>
      </c>
      <c r="J514" t="s">
        <v>427</v>
      </c>
      <c r="K514">
        <v>7</v>
      </c>
      <c r="N514">
        <v>5437</v>
      </c>
      <c r="O514">
        <v>90</v>
      </c>
      <c r="P514" s="1">
        <v>45571</v>
      </c>
      <c r="Q514" s="1"/>
      <c r="R514">
        <v>4893.3</v>
      </c>
      <c r="T514">
        <v>0</v>
      </c>
      <c r="U514" t="s">
        <v>428</v>
      </c>
      <c r="V514">
        <v>0</v>
      </c>
      <c r="W514">
        <v>0</v>
      </c>
      <c r="X514">
        <v>0</v>
      </c>
      <c r="Y514">
        <v>0</v>
      </c>
      <c r="Z514">
        <v>0</v>
      </c>
      <c r="AA514">
        <v>0</v>
      </c>
      <c r="AB514">
        <v>0</v>
      </c>
      <c r="AC514" t="s">
        <v>38</v>
      </c>
      <c r="AD514">
        <v>5</v>
      </c>
    </row>
    <row r="515" spans="1:30">
      <c r="A515" t="s">
        <v>593</v>
      </c>
      <c r="B515" t="s">
        <v>40</v>
      </c>
      <c r="C515">
        <v>40.416775000000001</v>
      </c>
      <c r="D515">
        <v>-3.7037900000000001</v>
      </c>
      <c r="E515" t="s">
        <v>32</v>
      </c>
      <c r="F515" t="s">
        <v>169</v>
      </c>
      <c r="G515" t="s">
        <v>64</v>
      </c>
      <c r="H515" s="1">
        <v>45392</v>
      </c>
      <c r="I515" t="s">
        <v>70</v>
      </c>
      <c r="J515" t="s">
        <v>427</v>
      </c>
      <c r="K515">
        <v>7</v>
      </c>
      <c r="N515">
        <v>3858</v>
      </c>
      <c r="O515">
        <v>90</v>
      </c>
      <c r="P515" s="1">
        <v>45724</v>
      </c>
      <c r="Q515" s="1"/>
      <c r="R515">
        <v>3472.2</v>
      </c>
      <c r="T515">
        <v>0</v>
      </c>
      <c r="U515" t="s">
        <v>428</v>
      </c>
      <c r="V515">
        <v>0</v>
      </c>
      <c r="W515">
        <v>0</v>
      </c>
      <c r="X515">
        <v>0</v>
      </c>
      <c r="Y515">
        <v>0</v>
      </c>
      <c r="Z515">
        <v>0</v>
      </c>
      <c r="AA515">
        <v>0</v>
      </c>
      <c r="AB515">
        <v>0</v>
      </c>
      <c r="AC515" t="s">
        <v>38</v>
      </c>
      <c r="AD515">
        <v>5</v>
      </c>
    </row>
    <row r="516" spans="1:30">
      <c r="A516" t="s">
        <v>594</v>
      </c>
      <c r="B516" t="s">
        <v>59</v>
      </c>
      <c r="C516">
        <v>51.260196999999998</v>
      </c>
      <c r="D516">
        <v>4.4027710000000004</v>
      </c>
      <c r="E516" t="s">
        <v>120</v>
      </c>
      <c r="F516" t="s">
        <v>169</v>
      </c>
      <c r="G516" t="s">
        <v>87</v>
      </c>
      <c r="H516" s="1">
        <v>45410</v>
      </c>
      <c r="I516" t="s">
        <v>35</v>
      </c>
      <c r="J516" t="s">
        <v>427</v>
      </c>
      <c r="K516">
        <v>7</v>
      </c>
      <c r="N516">
        <v>5767</v>
      </c>
      <c r="O516">
        <v>20</v>
      </c>
      <c r="P516" s="1">
        <v>45453</v>
      </c>
      <c r="Q516" s="1"/>
      <c r="R516">
        <v>1153.4000000000001</v>
      </c>
      <c r="T516">
        <v>0</v>
      </c>
      <c r="U516" t="s">
        <v>428</v>
      </c>
      <c r="V516">
        <v>0</v>
      </c>
      <c r="W516">
        <v>0</v>
      </c>
      <c r="X516">
        <v>0</v>
      </c>
      <c r="Y516">
        <v>0</v>
      </c>
      <c r="Z516">
        <v>0</v>
      </c>
      <c r="AA516">
        <v>0</v>
      </c>
      <c r="AB516">
        <v>0</v>
      </c>
      <c r="AC516" t="s">
        <v>48</v>
      </c>
      <c r="AD516">
        <v>1</v>
      </c>
    </row>
    <row r="517" spans="1:30">
      <c r="A517" t="s">
        <v>595</v>
      </c>
      <c r="B517" t="s">
        <v>40</v>
      </c>
      <c r="C517">
        <v>40.416775000000001</v>
      </c>
      <c r="D517">
        <v>-3.7037900000000001</v>
      </c>
      <c r="E517" t="s">
        <v>55</v>
      </c>
      <c r="F517" t="s">
        <v>169</v>
      </c>
      <c r="G517" t="s">
        <v>42</v>
      </c>
      <c r="H517" s="1">
        <v>45366</v>
      </c>
      <c r="I517" t="s">
        <v>70</v>
      </c>
      <c r="J517" t="s">
        <v>427</v>
      </c>
      <c r="K517">
        <v>7</v>
      </c>
      <c r="N517">
        <v>1713</v>
      </c>
      <c r="O517">
        <v>50</v>
      </c>
      <c r="P517" s="1">
        <v>45594</v>
      </c>
      <c r="Q517" s="1"/>
      <c r="R517">
        <v>856.5</v>
      </c>
      <c r="T517">
        <v>0</v>
      </c>
      <c r="U517" t="s">
        <v>428</v>
      </c>
      <c r="V517">
        <v>0</v>
      </c>
      <c r="W517">
        <v>0</v>
      </c>
      <c r="X517">
        <v>0</v>
      </c>
      <c r="Y517">
        <v>0</v>
      </c>
      <c r="Z517">
        <v>0</v>
      </c>
      <c r="AA517">
        <v>0</v>
      </c>
      <c r="AB517">
        <v>0</v>
      </c>
      <c r="AC517" t="s">
        <v>52</v>
      </c>
      <c r="AD517">
        <v>3</v>
      </c>
    </row>
    <row r="518" spans="1:30">
      <c r="A518" t="s">
        <v>596</v>
      </c>
      <c r="B518" t="s">
        <v>63</v>
      </c>
      <c r="C518">
        <v>46.204391000000001</v>
      </c>
      <c r="D518">
        <v>6.1431579999999997</v>
      </c>
      <c r="E518" t="s">
        <v>51</v>
      </c>
      <c r="F518" t="s">
        <v>169</v>
      </c>
      <c r="G518" t="s">
        <v>76</v>
      </c>
      <c r="H518" s="1">
        <v>45399</v>
      </c>
      <c r="I518" t="s">
        <v>35</v>
      </c>
      <c r="J518" t="s">
        <v>427</v>
      </c>
      <c r="K518">
        <v>7</v>
      </c>
      <c r="N518">
        <v>2750</v>
      </c>
      <c r="O518">
        <v>30</v>
      </c>
      <c r="P518" s="1">
        <v>45635</v>
      </c>
      <c r="Q518" s="1"/>
      <c r="R518">
        <v>825</v>
      </c>
      <c r="T518">
        <v>0</v>
      </c>
      <c r="U518" t="s">
        <v>428</v>
      </c>
      <c r="V518">
        <v>0</v>
      </c>
      <c r="W518">
        <v>0</v>
      </c>
      <c r="X518">
        <v>0</v>
      </c>
      <c r="Y518">
        <v>0</v>
      </c>
      <c r="Z518">
        <v>0</v>
      </c>
      <c r="AA518">
        <v>0</v>
      </c>
      <c r="AB518">
        <v>0</v>
      </c>
      <c r="AC518" t="s">
        <v>43</v>
      </c>
      <c r="AD518">
        <v>2</v>
      </c>
    </row>
    <row r="519" spans="1:30">
      <c r="A519" t="s">
        <v>597</v>
      </c>
      <c r="B519" t="s">
        <v>50</v>
      </c>
      <c r="C519">
        <v>52.520007999999997</v>
      </c>
      <c r="D519">
        <v>13.404954</v>
      </c>
      <c r="E519" t="s">
        <v>32</v>
      </c>
      <c r="F519" t="s">
        <v>241</v>
      </c>
      <c r="G519" t="s">
        <v>56</v>
      </c>
      <c r="H519" s="1">
        <v>45364</v>
      </c>
      <c r="I519" t="s">
        <v>35</v>
      </c>
      <c r="J519" t="s">
        <v>427</v>
      </c>
      <c r="K519">
        <v>7</v>
      </c>
      <c r="N519">
        <v>5353</v>
      </c>
      <c r="O519">
        <v>30</v>
      </c>
      <c r="P519" s="1">
        <v>45492</v>
      </c>
      <c r="Q519" s="1"/>
      <c r="R519">
        <v>1605.9</v>
      </c>
      <c r="T519">
        <v>0</v>
      </c>
      <c r="U519" t="s">
        <v>428</v>
      </c>
      <c r="V519">
        <v>0</v>
      </c>
      <c r="W519">
        <v>0</v>
      </c>
      <c r="X519">
        <v>0</v>
      </c>
      <c r="Y519">
        <v>0</v>
      </c>
      <c r="Z519">
        <v>0</v>
      </c>
      <c r="AA519">
        <v>0</v>
      </c>
      <c r="AB519">
        <v>0</v>
      </c>
      <c r="AC519" t="s">
        <v>43</v>
      </c>
      <c r="AD519">
        <v>2</v>
      </c>
    </row>
    <row r="520" spans="1:30">
      <c r="A520" t="s">
        <v>598</v>
      </c>
      <c r="B520" t="s">
        <v>45</v>
      </c>
      <c r="C520">
        <v>41.902782000000002</v>
      </c>
      <c r="D520">
        <v>12.496366</v>
      </c>
      <c r="E520" t="s">
        <v>32</v>
      </c>
      <c r="F520" t="s">
        <v>241</v>
      </c>
      <c r="G520" t="s">
        <v>56</v>
      </c>
      <c r="H520" s="1">
        <v>45379</v>
      </c>
      <c r="I520" t="s">
        <v>57</v>
      </c>
      <c r="J520" t="s">
        <v>427</v>
      </c>
      <c r="K520">
        <v>7</v>
      </c>
      <c r="N520">
        <v>19224</v>
      </c>
      <c r="O520">
        <v>30</v>
      </c>
      <c r="P520" s="1">
        <v>45433</v>
      </c>
      <c r="Q520" s="1"/>
      <c r="R520">
        <v>5767.2</v>
      </c>
      <c r="T520">
        <v>0</v>
      </c>
      <c r="U520" t="s">
        <v>428</v>
      </c>
      <c r="V520">
        <v>0</v>
      </c>
      <c r="W520">
        <v>0</v>
      </c>
      <c r="X520">
        <v>0</v>
      </c>
      <c r="Y520">
        <v>0</v>
      </c>
      <c r="Z520">
        <v>0</v>
      </c>
      <c r="AA520">
        <v>0</v>
      </c>
      <c r="AB520">
        <v>0</v>
      </c>
      <c r="AC520" t="s">
        <v>43</v>
      </c>
      <c r="AD520">
        <v>2</v>
      </c>
    </row>
    <row r="521" spans="1:30">
      <c r="A521" t="s">
        <v>599</v>
      </c>
      <c r="B521" t="s">
        <v>50</v>
      </c>
      <c r="C521">
        <v>52.520007999999997</v>
      </c>
      <c r="D521">
        <v>13.404954</v>
      </c>
      <c r="E521" t="s">
        <v>60</v>
      </c>
      <c r="F521" t="s">
        <v>241</v>
      </c>
      <c r="G521" t="s">
        <v>47</v>
      </c>
      <c r="H521" s="1">
        <v>45377</v>
      </c>
      <c r="I521" t="s">
        <v>70</v>
      </c>
      <c r="J521" t="s">
        <v>427</v>
      </c>
      <c r="K521">
        <v>7</v>
      </c>
      <c r="N521">
        <v>5474</v>
      </c>
      <c r="O521">
        <v>50</v>
      </c>
      <c r="P521" s="1">
        <v>45434</v>
      </c>
      <c r="Q521" s="1"/>
      <c r="R521">
        <v>2737</v>
      </c>
      <c r="T521">
        <v>0</v>
      </c>
      <c r="U521" t="s">
        <v>428</v>
      </c>
      <c r="V521">
        <v>0</v>
      </c>
      <c r="W521">
        <v>0</v>
      </c>
      <c r="X521">
        <v>0</v>
      </c>
      <c r="Y521">
        <v>0</v>
      </c>
      <c r="Z521">
        <v>0</v>
      </c>
      <c r="AA521">
        <v>0</v>
      </c>
      <c r="AB521">
        <v>0</v>
      </c>
      <c r="AC521" t="s">
        <v>52</v>
      </c>
      <c r="AD521">
        <v>3</v>
      </c>
    </row>
    <row r="522" spans="1:30">
      <c r="A522" t="s">
        <v>600</v>
      </c>
      <c r="B522" t="s">
        <v>75</v>
      </c>
      <c r="C522">
        <v>48.210033000000003</v>
      </c>
      <c r="D522">
        <v>16.363448999999999</v>
      </c>
      <c r="E522" t="s">
        <v>84</v>
      </c>
      <c r="F522" t="s">
        <v>248</v>
      </c>
      <c r="G522" t="s">
        <v>34</v>
      </c>
      <c r="H522" s="1">
        <v>45332</v>
      </c>
      <c r="I522" t="s">
        <v>35</v>
      </c>
      <c r="J522" t="s">
        <v>427</v>
      </c>
      <c r="K522">
        <v>7</v>
      </c>
      <c r="N522">
        <v>13724</v>
      </c>
      <c r="O522">
        <v>20</v>
      </c>
      <c r="P522" s="1">
        <v>45545</v>
      </c>
      <c r="Q522" s="1"/>
      <c r="R522">
        <v>2744.8</v>
      </c>
      <c r="T522">
        <v>0</v>
      </c>
      <c r="U522" t="s">
        <v>428</v>
      </c>
      <c r="V522">
        <v>0</v>
      </c>
      <c r="W522">
        <v>0</v>
      </c>
      <c r="X522">
        <v>0</v>
      </c>
      <c r="Y522">
        <v>0</v>
      </c>
      <c r="Z522">
        <v>0</v>
      </c>
      <c r="AA522">
        <v>0</v>
      </c>
      <c r="AB522">
        <v>0</v>
      </c>
      <c r="AC522" t="s">
        <v>48</v>
      </c>
      <c r="AD522">
        <v>1</v>
      </c>
    </row>
    <row r="523" spans="1:30">
      <c r="A523" t="s">
        <v>601</v>
      </c>
      <c r="B523" t="s">
        <v>45</v>
      </c>
      <c r="C523">
        <v>41.902782000000002</v>
      </c>
      <c r="D523">
        <v>12.496366</v>
      </c>
      <c r="E523" t="s">
        <v>120</v>
      </c>
      <c r="F523" t="s">
        <v>248</v>
      </c>
      <c r="G523" t="s">
        <v>47</v>
      </c>
      <c r="H523" s="1">
        <v>45434</v>
      </c>
      <c r="I523" t="s">
        <v>57</v>
      </c>
      <c r="J523" t="s">
        <v>427</v>
      </c>
      <c r="K523">
        <v>7</v>
      </c>
      <c r="N523">
        <v>11121</v>
      </c>
      <c r="O523">
        <v>20</v>
      </c>
      <c r="P523" s="1">
        <v>45650</v>
      </c>
      <c r="Q523" s="1"/>
      <c r="R523">
        <v>2224.1999999999998</v>
      </c>
      <c r="T523">
        <v>0</v>
      </c>
      <c r="U523" t="s">
        <v>428</v>
      </c>
      <c r="V523">
        <v>0</v>
      </c>
      <c r="W523">
        <v>0</v>
      </c>
      <c r="X523">
        <v>0</v>
      </c>
      <c r="Y523">
        <v>0</v>
      </c>
      <c r="Z523">
        <v>0</v>
      </c>
      <c r="AA523">
        <v>0</v>
      </c>
      <c r="AB523">
        <v>0</v>
      </c>
      <c r="AC523" t="s">
        <v>48</v>
      </c>
      <c r="AD523">
        <v>1</v>
      </c>
    </row>
    <row r="524" spans="1:30">
      <c r="A524" t="s">
        <v>602</v>
      </c>
      <c r="B524" t="s">
        <v>50</v>
      </c>
      <c r="C524">
        <v>52.520007999999997</v>
      </c>
      <c r="D524">
        <v>13.404954</v>
      </c>
      <c r="E524" t="s">
        <v>55</v>
      </c>
      <c r="F524" t="s">
        <v>248</v>
      </c>
      <c r="G524" t="s">
        <v>34</v>
      </c>
      <c r="H524" s="1">
        <v>45320</v>
      </c>
      <c r="I524" t="s">
        <v>57</v>
      </c>
      <c r="J524" t="s">
        <v>427</v>
      </c>
      <c r="K524">
        <v>7</v>
      </c>
      <c r="N524">
        <v>14687</v>
      </c>
      <c r="O524">
        <v>70</v>
      </c>
      <c r="P524" s="1">
        <v>45657</v>
      </c>
      <c r="Q524" s="1"/>
      <c r="R524">
        <v>10280.9</v>
      </c>
      <c r="T524">
        <v>0</v>
      </c>
      <c r="U524" t="s">
        <v>428</v>
      </c>
      <c r="V524">
        <v>0</v>
      </c>
      <c r="W524">
        <v>0</v>
      </c>
      <c r="X524">
        <v>0</v>
      </c>
      <c r="Y524">
        <v>0</v>
      </c>
      <c r="Z524">
        <v>0</v>
      </c>
      <c r="AA524">
        <v>0</v>
      </c>
      <c r="AB524">
        <v>0</v>
      </c>
      <c r="AC524" t="s">
        <v>65</v>
      </c>
      <c r="AD524">
        <v>4</v>
      </c>
    </row>
    <row r="525" spans="1:30">
      <c r="A525" t="s">
        <v>603</v>
      </c>
      <c r="B525" t="s">
        <v>45</v>
      </c>
      <c r="C525">
        <v>41.902782000000002</v>
      </c>
      <c r="D525">
        <v>12.496366</v>
      </c>
      <c r="E525" t="s">
        <v>46</v>
      </c>
      <c r="F525" t="s">
        <v>248</v>
      </c>
      <c r="G525" t="s">
        <v>34</v>
      </c>
      <c r="H525" s="1">
        <v>45396</v>
      </c>
      <c r="I525" t="s">
        <v>35</v>
      </c>
      <c r="J525" t="s">
        <v>427</v>
      </c>
      <c r="K525">
        <v>7</v>
      </c>
      <c r="N525">
        <v>4281</v>
      </c>
      <c r="O525">
        <v>60</v>
      </c>
      <c r="P525" s="1">
        <v>45547</v>
      </c>
      <c r="Q525" s="1"/>
      <c r="R525">
        <v>2568.6</v>
      </c>
      <c r="T525">
        <v>0</v>
      </c>
      <c r="U525" t="s">
        <v>428</v>
      </c>
      <c r="V525">
        <v>0</v>
      </c>
      <c r="W525">
        <v>0</v>
      </c>
      <c r="X525">
        <v>0</v>
      </c>
      <c r="Y525">
        <v>0</v>
      </c>
      <c r="Z525">
        <v>0</v>
      </c>
      <c r="AA525">
        <v>0</v>
      </c>
      <c r="AB525">
        <v>0</v>
      </c>
      <c r="AC525" t="s">
        <v>52</v>
      </c>
      <c r="AD525">
        <v>3</v>
      </c>
    </row>
    <row r="526" spans="1:30">
      <c r="A526" t="s">
        <v>604</v>
      </c>
      <c r="B526" t="s">
        <v>45</v>
      </c>
      <c r="C526">
        <v>41.902782000000002</v>
      </c>
      <c r="D526">
        <v>12.496366</v>
      </c>
      <c r="E526" t="s">
        <v>32</v>
      </c>
      <c r="F526" t="s">
        <v>248</v>
      </c>
      <c r="G526" t="s">
        <v>76</v>
      </c>
      <c r="H526" s="1">
        <v>45414</v>
      </c>
      <c r="I526" t="s">
        <v>57</v>
      </c>
      <c r="J526" t="s">
        <v>427</v>
      </c>
      <c r="K526">
        <v>7</v>
      </c>
      <c r="N526">
        <v>3063</v>
      </c>
      <c r="O526">
        <v>100</v>
      </c>
      <c r="P526" s="1">
        <v>45701</v>
      </c>
      <c r="Q526" s="1"/>
      <c r="R526">
        <v>3063</v>
      </c>
      <c r="T526">
        <v>0</v>
      </c>
      <c r="U526" t="s">
        <v>428</v>
      </c>
      <c r="V526">
        <v>0</v>
      </c>
      <c r="W526">
        <v>0</v>
      </c>
      <c r="X526">
        <v>0</v>
      </c>
      <c r="Y526">
        <v>0</v>
      </c>
      <c r="Z526">
        <v>0</v>
      </c>
      <c r="AA526">
        <v>0</v>
      </c>
      <c r="AB526">
        <v>0</v>
      </c>
      <c r="AC526" t="s">
        <v>38</v>
      </c>
      <c r="AD526">
        <v>5</v>
      </c>
    </row>
    <row r="527" spans="1:30">
      <c r="A527" t="s">
        <v>605</v>
      </c>
      <c r="B527" t="s">
        <v>45</v>
      </c>
      <c r="C527">
        <v>41.902782000000002</v>
      </c>
      <c r="D527">
        <v>12.496366</v>
      </c>
      <c r="E527" t="s">
        <v>55</v>
      </c>
      <c r="F527" t="s">
        <v>33</v>
      </c>
      <c r="G527" t="s">
        <v>42</v>
      </c>
      <c r="H527" s="1">
        <v>45293</v>
      </c>
      <c r="I527" t="s">
        <v>35</v>
      </c>
      <c r="J527" t="s">
        <v>606</v>
      </c>
      <c r="K527">
        <v>1</v>
      </c>
      <c r="N527">
        <v>478</v>
      </c>
      <c r="O527">
        <v>50</v>
      </c>
      <c r="P527" s="1">
        <v>45596</v>
      </c>
      <c r="Q527" s="1"/>
      <c r="R527">
        <v>239</v>
      </c>
      <c r="T527">
        <v>0</v>
      </c>
      <c r="U527" t="s">
        <v>428</v>
      </c>
      <c r="V527">
        <v>0</v>
      </c>
      <c r="W527">
        <v>0</v>
      </c>
      <c r="X527">
        <v>0</v>
      </c>
      <c r="Y527">
        <v>0</v>
      </c>
      <c r="Z527">
        <v>0</v>
      </c>
      <c r="AA527">
        <v>0</v>
      </c>
      <c r="AB527">
        <v>0</v>
      </c>
      <c r="AC527" t="s">
        <v>52</v>
      </c>
      <c r="AD527">
        <v>3</v>
      </c>
    </row>
    <row r="528" spans="1:30">
      <c r="A528" t="s">
        <v>607</v>
      </c>
      <c r="B528" t="s">
        <v>59</v>
      </c>
      <c r="C528">
        <v>51.260196999999998</v>
      </c>
      <c r="D528">
        <v>4.4027710000000004</v>
      </c>
      <c r="E528" t="s">
        <v>60</v>
      </c>
      <c r="F528" t="s">
        <v>33</v>
      </c>
      <c r="G528" t="s">
        <v>56</v>
      </c>
      <c r="H528" s="1">
        <v>45422</v>
      </c>
      <c r="I528" t="s">
        <v>57</v>
      </c>
      <c r="J528" t="s">
        <v>606</v>
      </c>
      <c r="K528">
        <v>1</v>
      </c>
      <c r="N528">
        <v>1380</v>
      </c>
      <c r="O528">
        <v>80</v>
      </c>
      <c r="P528" s="1">
        <v>45602</v>
      </c>
      <c r="Q528" s="1"/>
      <c r="R528">
        <v>1104</v>
      </c>
      <c r="T528">
        <v>0</v>
      </c>
      <c r="U528" t="s">
        <v>428</v>
      </c>
      <c r="V528">
        <v>0</v>
      </c>
      <c r="W528">
        <v>0</v>
      </c>
      <c r="X528">
        <v>0</v>
      </c>
      <c r="Y528">
        <v>0</v>
      </c>
      <c r="Z528">
        <v>0</v>
      </c>
      <c r="AA528">
        <v>0</v>
      </c>
      <c r="AB528">
        <v>0</v>
      </c>
      <c r="AC528" t="s">
        <v>65</v>
      </c>
      <c r="AD528">
        <v>4</v>
      </c>
    </row>
    <row r="529" spans="1:30">
      <c r="A529" t="s">
        <v>608</v>
      </c>
      <c r="B529" t="s">
        <v>50</v>
      </c>
      <c r="C529">
        <v>52.520007999999997</v>
      </c>
      <c r="D529">
        <v>13.404954</v>
      </c>
      <c r="E529" t="s">
        <v>55</v>
      </c>
      <c r="F529" t="s">
        <v>33</v>
      </c>
      <c r="G529" t="s">
        <v>56</v>
      </c>
      <c r="H529" s="1">
        <v>45317</v>
      </c>
      <c r="I529" t="s">
        <v>70</v>
      </c>
      <c r="J529" t="s">
        <v>606</v>
      </c>
      <c r="K529">
        <v>1</v>
      </c>
      <c r="N529">
        <v>396</v>
      </c>
      <c r="O529">
        <v>60</v>
      </c>
      <c r="P529" s="1">
        <v>45599</v>
      </c>
      <c r="Q529" s="1"/>
      <c r="R529">
        <v>237.6</v>
      </c>
      <c r="T529">
        <v>0</v>
      </c>
      <c r="U529" t="s">
        <v>428</v>
      </c>
      <c r="V529">
        <v>0</v>
      </c>
      <c r="W529">
        <v>0</v>
      </c>
      <c r="X529">
        <v>0</v>
      </c>
      <c r="Y529">
        <v>0</v>
      </c>
      <c r="Z529">
        <v>0</v>
      </c>
      <c r="AA529">
        <v>0</v>
      </c>
      <c r="AB529">
        <v>0</v>
      </c>
      <c r="AC529" t="s">
        <v>52</v>
      </c>
      <c r="AD529">
        <v>3</v>
      </c>
    </row>
    <row r="530" spans="1:30">
      <c r="A530" t="s">
        <v>609</v>
      </c>
      <c r="B530" t="s">
        <v>67</v>
      </c>
      <c r="C530">
        <v>48.864716000000001</v>
      </c>
      <c r="D530">
        <v>2.3490139999999999</v>
      </c>
      <c r="E530" t="s">
        <v>103</v>
      </c>
      <c r="F530" t="s">
        <v>33</v>
      </c>
      <c r="G530" t="s">
        <v>42</v>
      </c>
      <c r="H530" s="1">
        <v>45297</v>
      </c>
      <c r="I530" t="s">
        <v>35</v>
      </c>
      <c r="J530" t="s">
        <v>606</v>
      </c>
      <c r="K530">
        <v>1</v>
      </c>
      <c r="N530">
        <v>1087</v>
      </c>
      <c r="O530">
        <v>30</v>
      </c>
      <c r="P530" s="1">
        <v>45429</v>
      </c>
      <c r="Q530" s="1"/>
      <c r="R530">
        <v>326.10000000000002</v>
      </c>
      <c r="T530">
        <v>0</v>
      </c>
      <c r="U530" t="s">
        <v>428</v>
      </c>
      <c r="V530">
        <v>0</v>
      </c>
      <c r="W530">
        <v>0</v>
      </c>
      <c r="X530">
        <v>0</v>
      </c>
      <c r="Y530">
        <v>0</v>
      </c>
      <c r="Z530">
        <v>0</v>
      </c>
      <c r="AA530">
        <v>0</v>
      </c>
      <c r="AB530">
        <v>0</v>
      </c>
      <c r="AC530" t="s">
        <v>43</v>
      </c>
      <c r="AD530">
        <v>2</v>
      </c>
    </row>
    <row r="531" spans="1:30">
      <c r="A531" t="s">
        <v>610</v>
      </c>
      <c r="B531" t="s">
        <v>75</v>
      </c>
      <c r="C531">
        <v>48.210033000000003</v>
      </c>
      <c r="D531">
        <v>16.363448999999999</v>
      </c>
      <c r="E531" t="s">
        <v>55</v>
      </c>
      <c r="F531" t="s">
        <v>33</v>
      </c>
      <c r="G531" t="s">
        <v>56</v>
      </c>
      <c r="H531" s="1">
        <v>45374</v>
      </c>
      <c r="I531" t="s">
        <v>35</v>
      </c>
      <c r="J531" t="s">
        <v>606</v>
      </c>
      <c r="K531">
        <v>1</v>
      </c>
      <c r="N531">
        <v>590</v>
      </c>
      <c r="O531">
        <v>30</v>
      </c>
      <c r="P531" s="1">
        <v>45738</v>
      </c>
      <c r="Q531" s="1"/>
      <c r="R531">
        <v>177</v>
      </c>
      <c r="T531">
        <v>0</v>
      </c>
      <c r="U531" t="s">
        <v>428</v>
      </c>
      <c r="V531">
        <v>0</v>
      </c>
      <c r="W531">
        <v>0</v>
      </c>
      <c r="X531">
        <v>0</v>
      </c>
      <c r="Y531">
        <v>0</v>
      </c>
      <c r="Z531">
        <v>0</v>
      </c>
      <c r="AA531">
        <v>0</v>
      </c>
      <c r="AB531">
        <v>0</v>
      </c>
      <c r="AC531" t="s">
        <v>43</v>
      </c>
      <c r="AD531">
        <v>2</v>
      </c>
    </row>
    <row r="532" spans="1:30">
      <c r="A532" t="s">
        <v>611</v>
      </c>
      <c r="B532" t="s">
        <v>80</v>
      </c>
      <c r="C532">
        <v>38.736946000000003</v>
      </c>
      <c r="D532">
        <v>-9.1426850000000002</v>
      </c>
      <c r="E532" t="s">
        <v>32</v>
      </c>
      <c r="F532" t="s">
        <v>33</v>
      </c>
      <c r="G532" t="s">
        <v>34</v>
      </c>
      <c r="H532" s="1">
        <v>45427</v>
      </c>
      <c r="I532" t="s">
        <v>57</v>
      </c>
      <c r="J532" t="s">
        <v>606</v>
      </c>
      <c r="K532">
        <v>1</v>
      </c>
      <c r="N532">
        <v>1668</v>
      </c>
      <c r="O532">
        <v>90</v>
      </c>
      <c r="P532" s="1">
        <v>45490</v>
      </c>
      <c r="Q532" s="1"/>
      <c r="R532">
        <v>1501.2</v>
      </c>
      <c r="T532">
        <v>0</v>
      </c>
      <c r="U532" t="s">
        <v>428</v>
      </c>
      <c r="V532">
        <v>0</v>
      </c>
      <c r="W532">
        <v>0</v>
      </c>
      <c r="X532">
        <v>0</v>
      </c>
      <c r="Y532">
        <v>0</v>
      </c>
      <c r="Z532">
        <v>0</v>
      </c>
      <c r="AA532">
        <v>0</v>
      </c>
      <c r="AB532">
        <v>0</v>
      </c>
      <c r="AC532" t="s">
        <v>38</v>
      </c>
      <c r="AD532">
        <v>5</v>
      </c>
    </row>
    <row r="533" spans="1:30">
      <c r="A533" t="s">
        <v>612</v>
      </c>
      <c r="B533" t="s">
        <v>40</v>
      </c>
      <c r="C533">
        <v>40.416775000000001</v>
      </c>
      <c r="D533">
        <v>-3.7037900000000001</v>
      </c>
      <c r="E533" t="s">
        <v>72</v>
      </c>
      <c r="F533" t="s">
        <v>33</v>
      </c>
      <c r="G533" t="s">
        <v>34</v>
      </c>
      <c r="H533" s="1">
        <v>45347</v>
      </c>
      <c r="I533" t="s">
        <v>35</v>
      </c>
      <c r="J533" t="s">
        <v>606</v>
      </c>
      <c r="K533">
        <v>1</v>
      </c>
      <c r="N533">
        <v>680</v>
      </c>
      <c r="O533">
        <v>30</v>
      </c>
      <c r="P533" s="1">
        <v>45671</v>
      </c>
      <c r="Q533" s="1"/>
      <c r="R533">
        <v>204</v>
      </c>
      <c r="T533">
        <v>0</v>
      </c>
      <c r="U533" t="s">
        <v>428</v>
      </c>
      <c r="V533">
        <v>0</v>
      </c>
      <c r="W533">
        <v>0</v>
      </c>
      <c r="X533">
        <v>0</v>
      </c>
      <c r="Y533">
        <v>0</v>
      </c>
      <c r="Z533">
        <v>0</v>
      </c>
      <c r="AA533">
        <v>0</v>
      </c>
      <c r="AB533">
        <v>0</v>
      </c>
      <c r="AC533" t="s">
        <v>43</v>
      </c>
      <c r="AD533">
        <v>2</v>
      </c>
    </row>
    <row r="534" spans="1:30">
      <c r="A534" t="s">
        <v>613</v>
      </c>
      <c r="B534" t="s">
        <v>63</v>
      </c>
      <c r="C534">
        <v>46.204391000000001</v>
      </c>
      <c r="D534">
        <v>6.1431579999999997</v>
      </c>
      <c r="E534" t="s">
        <v>78</v>
      </c>
      <c r="F534" t="s">
        <v>33</v>
      </c>
      <c r="G534" t="s">
        <v>64</v>
      </c>
      <c r="H534" s="1">
        <v>45437</v>
      </c>
      <c r="I534" t="s">
        <v>35</v>
      </c>
      <c r="J534" t="s">
        <v>606</v>
      </c>
      <c r="K534">
        <v>1</v>
      </c>
      <c r="N534">
        <v>474</v>
      </c>
      <c r="O534">
        <v>40</v>
      </c>
      <c r="P534" s="1">
        <v>45741</v>
      </c>
      <c r="Q534" s="1"/>
      <c r="R534">
        <v>189.6</v>
      </c>
      <c r="T534">
        <v>0</v>
      </c>
      <c r="U534" t="s">
        <v>428</v>
      </c>
      <c r="V534">
        <v>0</v>
      </c>
      <c r="W534">
        <v>0</v>
      </c>
      <c r="X534">
        <v>0</v>
      </c>
      <c r="Y534">
        <v>0</v>
      </c>
      <c r="Z534">
        <v>0</v>
      </c>
      <c r="AA534">
        <v>0</v>
      </c>
      <c r="AB534">
        <v>0</v>
      </c>
      <c r="AC534" t="s">
        <v>43</v>
      </c>
      <c r="AD534">
        <v>2</v>
      </c>
    </row>
    <row r="535" spans="1:30">
      <c r="A535" t="s">
        <v>614</v>
      </c>
      <c r="B535" t="s">
        <v>45</v>
      </c>
      <c r="C535">
        <v>41.902782000000002</v>
      </c>
      <c r="D535">
        <v>12.496366</v>
      </c>
      <c r="E535" t="s">
        <v>78</v>
      </c>
      <c r="F535" t="s">
        <v>33</v>
      </c>
      <c r="G535" t="s">
        <v>64</v>
      </c>
      <c r="H535" s="1">
        <v>45355</v>
      </c>
      <c r="I535" t="s">
        <v>70</v>
      </c>
      <c r="J535" t="s">
        <v>606</v>
      </c>
      <c r="K535">
        <v>1</v>
      </c>
      <c r="N535">
        <v>1850</v>
      </c>
      <c r="O535">
        <v>20</v>
      </c>
      <c r="P535" s="1">
        <v>45570</v>
      </c>
      <c r="Q535" s="1"/>
      <c r="R535">
        <v>370</v>
      </c>
      <c r="T535">
        <v>0</v>
      </c>
      <c r="U535" t="s">
        <v>428</v>
      </c>
      <c r="V535">
        <v>0</v>
      </c>
      <c r="W535">
        <v>0</v>
      </c>
      <c r="X535">
        <v>0</v>
      </c>
      <c r="Y535">
        <v>0</v>
      </c>
      <c r="Z535">
        <v>0</v>
      </c>
      <c r="AA535">
        <v>0</v>
      </c>
      <c r="AB535">
        <v>0</v>
      </c>
      <c r="AC535" t="s">
        <v>48</v>
      </c>
      <c r="AD535">
        <v>1</v>
      </c>
    </row>
    <row r="536" spans="1:30">
      <c r="A536" t="s">
        <v>615</v>
      </c>
      <c r="B536" t="s">
        <v>80</v>
      </c>
      <c r="C536">
        <v>38.736946000000003</v>
      </c>
      <c r="D536">
        <v>-9.1426850000000002</v>
      </c>
      <c r="E536" t="s">
        <v>60</v>
      </c>
      <c r="F536" t="s">
        <v>33</v>
      </c>
      <c r="G536" t="s">
        <v>76</v>
      </c>
      <c r="H536" s="1">
        <v>45325</v>
      </c>
      <c r="I536" t="s">
        <v>57</v>
      </c>
      <c r="J536" t="s">
        <v>606</v>
      </c>
      <c r="K536">
        <v>1</v>
      </c>
      <c r="N536">
        <v>1007</v>
      </c>
      <c r="O536">
        <v>90</v>
      </c>
      <c r="P536" s="1">
        <v>45623</v>
      </c>
      <c r="Q536" s="1"/>
      <c r="R536">
        <v>906.3</v>
      </c>
      <c r="T536">
        <v>0</v>
      </c>
      <c r="U536" t="s">
        <v>428</v>
      </c>
      <c r="V536">
        <v>0</v>
      </c>
      <c r="W536">
        <v>0</v>
      </c>
      <c r="X536">
        <v>0</v>
      </c>
      <c r="Y536">
        <v>0</v>
      </c>
      <c r="Z536">
        <v>0</v>
      </c>
      <c r="AA536">
        <v>0</v>
      </c>
      <c r="AB536">
        <v>0</v>
      </c>
      <c r="AC536" t="s">
        <v>38</v>
      </c>
      <c r="AD536">
        <v>5</v>
      </c>
    </row>
    <row r="537" spans="1:30">
      <c r="A537" t="s">
        <v>616</v>
      </c>
      <c r="B537" t="s">
        <v>45</v>
      </c>
      <c r="C537">
        <v>41.902782000000002</v>
      </c>
      <c r="D537">
        <v>12.496366</v>
      </c>
      <c r="E537" t="s">
        <v>78</v>
      </c>
      <c r="F537" t="s">
        <v>33</v>
      </c>
      <c r="G537" t="s">
        <v>76</v>
      </c>
      <c r="H537" s="1">
        <v>45393</v>
      </c>
      <c r="I537" t="s">
        <v>70</v>
      </c>
      <c r="J537" t="s">
        <v>606</v>
      </c>
      <c r="K537">
        <v>1</v>
      </c>
      <c r="N537">
        <v>1345</v>
      </c>
      <c r="O537">
        <v>90</v>
      </c>
      <c r="P537" s="1">
        <v>45434</v>
      </c>
      <c r="Q537" s="1"/>
      <c r="R537">
        <v>1210.5</v>
      </c>
      <c r="T537">
        <v>0</v>
      </c>
      <c r="U537" t="s">
        <v>428</v>
      </c>
      <c r="V537">
        <v>0</v>
      </c>
      <c r="W537">
        <v>0</v>
      </c>
      <c r="X537">
        <v>0</v>
      </c>
      <c r="Y537">
        <v>0</v>
      </c>
      <c r="Z537">
        <v>0</v>
      </c>
      <c r="AA537">
        <v>0</v>
      </c>
      <c r="AB537">
        <v>0</v>
      </c>
      <c r="AC537" t="s">
        <v>38</v>
      </c>
      <c r="AD537">
        <v>5</v>
      </c>
    </row>
    <row r="538" spans="1:30">
      <c r="A538" t="s">
        <v>617</v>
      </c>
      <c r="B538" t="s">
        <v>50</v>
      </c>
      <c r="C538">
        <v>52.520007999999997</v>
      </c>
      <c r="D538">
        <v>13.404954</v>
      </c>
      <c r="E538" t="s">
        <v>120</v>
      </c>
      <c r="F538" t="s">
        <v>33</v>
      </c>
      <c r="G538" t="s">
        <v>64</v>
      </c>
      <c r="H538" s="1">
        <v>45439</v>
      </c>
      <c r="I538" t="s">
        <v>70</v>
      </c>
      <c r="J538" t="s">
        <v>606</v>
      </c>
      <c r="K538">
        <v>1</v>
      </c>
      <c r="N538">
        <v>1038</v>
      </c>
      <c r="O538">
        <v>50</v>
      </c>
      <c r="P538" s="1">
        <v>45640</v>
      </c>
      <c r="Q538" s="1"/>
      <c r="R538">
        <v>519</v>
      </c>
      <c r="T538">
        <v>0</v>
      </c>
      <c r="U538" t="s">
        <v>428</v>
      </c>
      <c r="V538">
        <v>0</v>
      </c>
      <c r="W538">
        <v>0</v>
      </c>
      <c r="X538">
        <v>0</v>
      </c>
      <c r="Y538">
        <v>0</v>
      </c>
      <c r="Z538">
        <v>0</v>
      </c>
      <c r="AA538">
        <v>0</v>
      </c>
      <c r="AB538">
        <v>0</v>
      </c>
      <c r="AC538" t="s">
        <v>52</v>
      </c>
      <c r="AD538">
        <v>3</v>
      </c>
    </row>
    <row r="539" spans="1:30">
      <c r="A539" t="s">
        <v>618</v>
      </c>
      <c r="B539" t="s">
        <v>80</v>
      </c>
      <c r="C539">
        <v>38.736946000000003</v>
      </c>
      <c r="D539">
        <v>-9.1426850000000002</v>
      </c>
      <c r="E539" t="s">
        <v>46</v>
      </c>
      <c r="F539" t="s">
        <v>33</v>
      </c>
      <c r="G539" t="s">
        <v>87</v>
      </c>
      <c r="H539" s="1">
        <v>45385</v>
      </c>
      <c r="I539" t="s">
        <v>35</v>
      </c>
      <c r="J539" t="s">
        <v>606</v>
      </c>
      <c r="K539">
        <v>1</v>
      </c>
      <c r="N539">
        <v>458</v>
      </c>
      <c r="O539">
        <v>20</v>
      </c>
      <c r="P539" s="1">
        <v>45549</v>
      </c>
      <c r="Q539" s="1"/>
      <c r="R539">
        <v>91.6</v>
      </c>
      <c r="T539">
        <v>0</v>
      </c>
      <c r="U539" t="s">
        <v>428</v>
      </c>
      <c r="V539">
        <v>0</v>
      </c>
      <c r="W539">
        <v>0</v>
      </c>
      <c r="X539">
        <v>0</v>
      </c>
      <c r="Y539">
        <v>0</v>
      </c>
      <c r="Z539">
        <v>0</v>
      </c>
      <c r="AA539">
        <v>0</v>
      </c>
      <c r="AB539">
        <v>0</v>
      </c>
      <c r="AC539" t="s">
        <v>48</v>
      </c>
      <c r="AD539">
        <v>1</v>
      </c>
    </row>
    <row r="540" spans="1:30">
      <c r="A540" t="s">
        <v>619</v>
      </c>
      <c r="B540" t="s">
        <v>45</v>
      </c>
      <c r="C540">
        <v>41.902782000000002</v>
      </c>
      <c r="D540">
        <v>12.496366</v>
      </c>
      <c r="E540" t="s">
        <v>55</v>
      </c>
      <c r="F540" t="s">
        <v>33</v>
      </c>
      <c r="G540" t="s">
        <v>56</v>
      </c>
      <c r="H540" s="1">
        <v>45424</v>
      </c>
      <c r="I540" t="s">
        <v>70</v>
      </c>
      <c r="J540" t="s">
        <v>606</v>
      </c>
      <c r="K540">
        <v>1</v>
      </c>
      <c r="N540">
        <v>442</v>
      </c>
      <c r="O540">
        <v>30</v>
      </c>
      <c r="P540" s="1">
        <v>45650</v>
      </c>
      <c r="Q540" s="1"/>
      <c r="R540">
        <v>132.6</v>
      </c>
      <c r="T540">
        <v>0</v>
      </c>
      <c r="U540" t="s">
        <v>428</v>
      </c>
      <c r="V540">
        <v>0</v>
      </c>
      <c r="W540">
        <v>0</v>
      </c>
      <c r="X540">
        <v>0</v>
      </c>
      <c r="Y540">
        <v>0</v>
      </c>
      <c r="Z540">
        <v>0</v>
      </c>
      <c r="AA540">
        <v>0</v>
      </c>
      <c r="AB540">
        <v>0</v>
      </c>
      <c r="AC540" t="s">
        <v>43</v>
      </c>
      <c r="AD540">
        <v>2</v>
      </c>
    </row>
    <row r="541" spans="1:30">
      <c r="A541" t="s">
        <v>620</v>
      </c>
      <c r="B541" t="s">
        <v>63</v>
      </c>
      <c r="C541">
        <v>46.204391000000001</v>
      </c>
      <c r="D541">
        <v>6.1431579999999997</v>
      </c>
      <c r="E541" t="s">
        <v>55</v>
      </c>
      <c r="F541" t="s">
        <v>33</v>
      </c>
      <c r="G541" t="s">
        <v>56</v>
      </c>
      <c r="H541" s="1">
        <v>45409</v>
      </c>
      <c r="I541" t="s">
        <v>35</v>
      </c>
      <c r="J541" t="s">
        <v>606</v>
      </c>
      <c r="K541">
        <v>1</v>
      </c>
      <c r="N541">
        <v>1997</v>
      </c>
      <c r="O541">
        <v>50</v>
      </c>
      <c r="P541" s="1">
        <v>45758</v>
      </c>
      <c r="Q541" s="1"/>
      <c r="R541">
        <v>998.5</v>
      </c>
      <c r="T541">
        <v>0</v>
      </c>
      <c r="U541" t="s">
        <v>428</v>
      </c>
      <c r="V541">
        <v>0</v>
      </c>
      <c r="W541">
        <v>0</v>
      </c>
      <c r="X541">
        <v>0</v>
      </c>
      <c r="Y541">
        <v>0</v>
      </c>
      <c r="Z541">
        <v>0</v>
      </c>
      <c r="AA541">
        <v>0</v>
      </c>
      <c r="AB541">
        <v>0</v>
      </c>
      <c r="AC541" t="s">
        <v>52</v>
      </c>
      <c r="AD541">
        <v>3</v>
      </c>
    </row>
    <row r="542" spans="1:30">
      <c r="A542" t="s">
        <v>621</v>
      </c>
      <c r="B542" t="s">
        <v>75</v>
      </c>
      <c r="C542">
        <v>48.210033000000003</v>
      </c>
      <c r="D542">
        <v>16.363448999999999</v>
      </c>
      <c r="E542" t="s">
        <v>46</v>
      </c>
      <c r="F542" t="s">
        <v>33</v>
      </c>
      <c r="G542" t="s">
        <v>87</v>
      </c>
      <c r="H542" s="1">
        <v>45379</v>
      </c>
      <c r="I542" t="s">
        <v>57</v>
      </c>
      <c r="J542" t="s">
        <v>606</v>
      </c>
      <c r="K542">
        <v>1</v>
      </c>
      <c r="N542">
        <v>1717</v>
      </c>
      <c r="O542">
        <v>20</v>
      </c>
      <c r="P542" s="1">
        <v>45435</v>
      </c>
      <c r="Q542" s="1"/>
      <c r="R542">
        <v>343.4</v>
      </c>
      <c r="T542">
        <v>0</v>
      </c>
      <c r="U542" t="s">
        <v>428</v>
      </c>
      <c r="V542">
        <v>0</v>
      </c>
      <c r="W542">
        <v>0</v>
      </c>
      <c r="X542">
        <v>0</v>
      </c>
      <c r="Y542">
        <v>0</v>
      </c>
      <c r="Z542">
        <v>0</v>
      </c>
      <c r="AA542">
        <v>0</v>
      </c>
      <c r="AB542">
        <v>0</v>
      </c>
      <c r="AC542" t="s">
        <v>48</v>
      </c>
      <c r="AD542">
        <v>1</v>
      </c>
    </row>
    <row r="543" spans="1:30">
      <c r="A543" t="s">
        <v>622</v>
      </c>
      <c r="B543" t="s">
        <v>50</v>
      </c>
      <c r="C543">
        <v>52.520007999999997</v>
      </c>
      <c r="D543">
        <v>13.404954</v>
      </c>
      <c r="E543" t="s">
        <v>41</v>
      </c>
      <c r="F543" t="s">
        <v>33</v>
      </c>
      <c r="G543" t="s">
        <v>87</v>
      </c>
      <c r="H543" s="1">
        <v>45294</v>
      </c>
      <c r="I543" t="s">
        <v>35</v>
      </c>
      <c r="J543" t="s">
        <v>606</v>
      </c>
      <c r="K543">
        <v>1</v>
      </c>
      <c r="N543">
        <v>1640</v>
      </c>
      <c r="O543">
        <v>30</v>
      </c>
      <c r="P543" s="1">
        <v>45626</v>
      </c>
      <c r="Q543" s="1"/>
      <c r="R543">
        <v>492</v>
      </c>
      <c r="T543">
        <v>0</v>
      </c>
      <c r="U543" t="s">
        <v>428</v>
      </c>
      <c r="V543">
        <v>0</v>
      </c>
      <c r="W543">
        <v>0</v>
      </c>
      <c r="X543">
        <v>0</v>
      </c>
      <c r="Y543">
        <v>0</v>
      </c>
      <c r="Z543">
        <v>0</v>
      </c>
      <c r="AA543">
        <v>0</v>
      </c>
      <c r="AB543">
        <v>0</v>
      </c>
      <c r="AC543" t="s">
        <v>43</v>
      </c>
      <c r="AD543">
        <v>2</v>
      </c>
    </row>
    <row r="544" spans="1:30">
      <c r="A544" t="s">
        <v>623</v>
      </c>
      <c r="B544" t="s">
        <v>45</v>
      </c>
      <c r="C544">
        <v>41.902782000000002</v>
      </c>
      <c r="D544">
        <v>12.496366</v>
      </c>
      <c r="E544" t="s">
        <v>120</v>
      </c>
      <c r="F544" t="s">
        <v>33</v>
      </c>
      <c r="G544" t="s">
        <v>42</v>
      </c>
      <c r="H544" s="1">
        <v>45413</v>
      </c>
      <c r="I544" t="s">
        <v>70</v>
      </c>
      <c r="J544" t="s">
        <v>606</v>
      </c>
      <c r="K544">
        <v>1</v>
      </c>
      <c r="N544">
        <v>855</v>
      </c>
      <c r="O544">
        <v>70</v>
      </c>
      <c r="P544" s="1">
        <v>45711</v>
      </c>
      <c r="Q544" s="1"/>
      <c r="R544">
        <v>598.5</v>
      </c>
      <c r="T544">
        <v>0</v>
      </c>
      <c r="U544" t="s">
        <v>428</v>
      </c>
      <c r="V544">
        <v>0</v>
      </c>
      <c r="W544">
        <v>0</v>
      </c>
      <c r="X544">
        <v>0</v>
      </c>
      <c r="Y544">
        <v>0</v>
      </c>
      <c r="Z544">
        <v>0</v>
      </c>
      <c r="AA544">
        <v>0</v>
      </c>
      <c r="AB544">
        <v>0</v>
      </c>
      <c r="AC544" t="s">
        <v>65</v>
      </c>
      <c r="AD544">
        <v>4</v>
      </c>
    </row>
    <row r="545" spans="1:30">
      <c r="A545" t="s">
        <v>624</v>
      </c>
      <c r="B545" t="s">
        <v>67</v>
      </c>
      <c r="C545">
        <v>48.864716000000001</v>
      </c>
      <c r="D545">
        <v>2.3490139999999999</v>
      </c>
      <c r="E545" t="s">
        <v>84</v>
      </c>
      <c r="F545" t="s">
        <v>33</v>
      </c>
      <c r="G545" t="s">
        <v>64</v>
      </c>
      <c r="H545" s="1">
        <v>45363</v>
      </c>
      <c r="I545" t="s">
        <v>70</v>
      </c>
      <c r="J545" t="s">
        <v>606</v>
      </c>
      <c r="K545">
        <v>1</v>
      </c>
      <c r="N545">
        <v>1056</v>
      </c>
      <c r="O545">
        <v>100</v>
      </c>
      <c r="P545" s="1">
        <v>45726</v>
      </c>
      <c r="Q545" s="1"/>
      <c r="R545">
        <v>1056</v>
      </c>
      <c r="T545">
        <v>0</v>
      </c>
      <c r="U545" t="s">
        <v>428</v>
      </c>
      <c r="V545">
        <v>0</v>
      </c>
      <c r="W545">
        <v>0</v>
      </c>
      <c r="X545">
        <v>0</v>
      </c>
      <c r="Y545">
        <v>0</v>
      </c>
      <c r="Z545">
        <v>0</v>
      </c>
      <c r="AA545">
        <v>0</v>
      </c>
      <c r="AB545">
        <v>0</v>
      </c>
      <c r="AC545" t="s">
        <v>38</v>
      </c>
      <c r="AD545">
        <v>5</v>
      </c>
    </row>
    <row r="546" spans="1:30">
      <c r="A546" t="s">
        <v>625</v>
      </c>
      <c r="B546" t="s">
        <v>31</v>
      </c>
      <c r="C546">
        <v>52.370215999999999</v>
      </c>
      <c r="D546">
        <v>4.895168</v>
      </c>
      <c r="E546" t="s">
        <v>120</v>
      </c>
      <c r="F546" t="s">
        <v>33</v>
      </c>
      <c r="G546" t="s">
        <v>34</v>
      </c>
      <c r="H546" s="1">
        <v>45349</v>
      </c>
      <c r="I546" t="s">
        <v>57</v>
      </c>
      <c r="J546" t="s">
        <v>606</v>
      </c>
      <c r="K546">
        <v>1</v>
      </c>
      <c r="N546">
        <v>966</v>
      </c>
      <c r="O546">
        <v>10</v>
      </c>
      <c r="P546" s="1">
        <v>45456</v>
      </c>
      <c r="Q546" s="1"/>
      <c r="R546">
        <v>96.6</v>
      </c>
      <c r="T546">
        <v>0</v>
      </c>
      <c r="U546" t="s">
        <v>428</v>
      </c>
      <c r="V546">
        <v>0</v>
      </c>
      <c r="W546">
        <v>0</v>
      </c>
      <c r="X546">
        <v>0</v>
      </c>
      <c r="Y546">
        <v>0</v>
      </c>
      <c r="Z546">
        <v>0</v>
      </c>
      <c r="AA546">
        <v>0</v>
      </c>
      <c r="AB546">
        <v>0</v>
      </c>
      <c r="AC546" t="s">
        <v>48</v>
      </c>
      <c r="AD546">
        <v>1</v>
      </c>
    </row>
    <row r="547" spans="1:30">
      <c r="A547" t="s">
        <v>626</v>
      </c>
      <c r="B547" t="s">
        <v>63</v>
      </c>
      <c r="C547">
        <v>46.204391000000001</v>
      </c>
      <c r="D547">
        <v>6.1431579999999997</v>
      </c>
      <c r="E547" t="s">
        <v>78</v>
      </c>
      <c r="F547" t="s">
        <v>33</v>
      </c>
      <c r="G547" t="s">
        <v>64</v>
      </c>
      <c r="H547" s="1">
        <v>45349</v>
      </c>
      <c r="I547" t="s">
        <v>57</v>
      </c>
      <c r="J547" t="s">
        <v>606</v>
      </c>
      <c r="K547">
        <v>1</v>
      </c>
      <c r="N547">
        <v>344</v>
      </c>
      <c r="O547">
        <v>40</v>
      </c>
      <c r="P547" s="1">
        <v>45576</v>
      </c>
      <c r="Q547" s="1"/>
      <c r="R547">
        <v>137.6</v>
      </c>
      <c r="T547">
        <v>0</v>
      </c>
      <c r="U547" t="s">
        <v>428</v>
      </c>
      <c r="V547">
        <v>0</v>
      </c>
      <c r="W547">
        <v>0</v>
      </c>
      <c r="X547">
        <v>0</v>
      </c>
      <c r="Y547">
        <v>0</v>
      </c>
      <c r="Z547">
        <v>0</v>
      </c>
      <c r="AA547">
        <v>0</v>
      </c>
      <c r="AB547">
        <v>0</v>
      </c>
      <c r="AC547" t="s">
        <v>43</v>
      </c>
      <c r="AD547">
        <v>2</v>
      </c>
    </row>
    <row r="548" spans="1:30">
      <c r="A548" t="s">
        <v>627</v>
      </c>
      <c r="B548" t="s">
        <v>59</v>
      </c>
      <c r="C548">
        <v>51.260196999999998</v>
      </c>
      <c r="D548">
        <v>4.4027710000000004</v>
      </c>
      <c r="E548" t="s">
        <v>84</v>
      </c>
      <c r="F548" t="s">
        <v>33</v>
      </c>
      <c r="G548" t="s">
        <v>47</v>
      </c>
      <c r="H548" s="1">
        <v>45441</v>
      </c>
      <c r="I548" t="s">
        <v>70</v>
      </c>
      <c r="J548" t="s">
        <v>606</v>
      </c>
      <c r="K548">
        <v>1</v>
      </c>
      <c r="N548">
        <v>407</v>
      </c>
      <c r="O548">
        <v>70</v>
      </c>
      <c r="P548" s="1">
        <v>45760</v>
      </c>
      <c r="Q548" s="1"/>
      <c r="R548">
        <v>284.89999999999998</v>
      </c>
      <c r="T548">
        <v>0</v>
      </c>
      <c r="U548" t="s">
        <v>428</v>
      </c>
      <c r="V548">
        <v>0</v>
      </c>
      <c r="W548">
        <v>0</v>
      </c>
      <c r="X548">
        <v>0</v>
      </c>
      <c r="Y548">
        <v>0</v>
      </c>
      <c r="Z548">
        <v>0</v>
      </c>
      <c r="AA548">
        <v>0</v>
      </c>
      <c r="AB548">
        <v>0</v>
      </c>
      <c r="AC548" t="s">
        <v>65</v>
      </c>
      <c r="AD548">
        <v>4</v>
      </c>
    </row>
    <row r="549" spans="1:30">
      <c r="A549" t="s">
        <v>628</v>
      </c>
      <c r="B549" t="s">
        <v>80</v>
      </c>
      <c r="C549">
        <v>38.736946000000003</v>
      </c>
      <c r="D549">
        <v>-9.1426850000000002</v>
      </c>
      <c r="E549" t="s">
        <v>41</v>
      </c>
      <c r="F549" t="s">
        <v>33</v>
      </c>
      <c r="G549" t="s">
        <v>76</v>
      </c>
      <c r="H549" s="1">
        <v>45312</v>
      </c>
      <c r="I549" t="s">
        <v>70</v>
      </c>
      <c r="J549" t="s">
        <v>606</v>
      </c>
      <c r="K549">
        <v>1</v>
      </c>
      <c r="N549">
        <v>1965</v>
      </c>
      <c r="O549">
        <v>40</v>
      </c>
      <c r="P549" s="1">
        <v>45674</v>
      </c>
      <c r="Q549" s="1"/>
      <c r="R549">
        <v>786</v>
      </c>
      <c r="T549">
        <v>0</v>
      </c>
      <c r="U549" t="s">
        <v>428</v>
      </c>
      <c r="V549">
        <v>0</v>
      </c>
      <c r="W549">
        <v>0</v>
      </c>
      <c r="X549">
        <v>0</v>
      </c>
      <c r="Y549">
        <v>0</v>
      </c>
      <c r="Z549">
        <v>0</v>
      </c>
      <c r="AA549">
        <v>0</v>
      </c>
      <c r="AB549">
        <v>0</v>
      </c>
      <c r="AC549" t="s">
        <v>43</v>
      </c>
      <c r="AD549">
        <v>2</v>
      </c>
    </row>
    <row r="550" spans="1:30">
      <c r="A550" t="s">
        <v>629</v>
      </c>
      <c r="B550" t="s">
        <v>75</v>
      </c>
      <c r="C550">
        <v>48.210033000000003</v>
      </c>
      <c r="D550">
        <v>16.363448999999999</v>
      </c>
      <c r="E550" t="s">
        <v>41</v>
      </c>
      <c r="F550" t="s">
        <v>33</v>
      </c>
      <c r="G550" t="s">
        <v>56</v>
      </c>
      <c r="H550" s="1">
        <v>45298</v>
      </c>
      <c r="I550" t="s">
        <v>57</v>
      </c>
      <c r="J550" t="s">
        <v>606</v>
      </c>
      <c r="K550">
        <v>1</v>
      </c>
      <c r="N550">
        <v>1494</v>
      </c>
      <c r="O550">
        <v>20</v>
      </c>
      <c r="P550" s="1">
        <v>45457</v>
      </c>
      <c r="Q550" s="1"/>
      <c r="R550">
        <v>298.8</v>
      </c>
      <c r="T550">
        <v>0</v>
      </c>
      <c r="U550" t="s">
        <v>428</v>
      </c>
      <c r="V550">
        <v>0</v>
      </c>
      <c r="W550">
        <v>0</v>
      </c>
      <c r="X550">
        <v>0</v>
      </c>
      <c r="Y550">
        <v>0</v>
      </c>
      <c r="Z550">
        <v>0</v>
      </c>
      <c r="AA550">
        <v>0</v>
      </c>
      <c r="AB550">
        <v>0</v>
      </c>
      <c r="AC550" t="s">
        <v>48</v>
      </c>
      <c r="AD550">
        <v>1</v>
      </c>
    </row>
    <row r="551" spans="1:30">
      <c r="A551" t="s">
        <v>630</v>
      </c>
      <c r="B551" t="s">
        <v>50</v>
      </c>
      <c r="C551">
        <v>52.520007999999997</v>
      </c>
      <c r="D551">
        <v>13.404954</v>
      </c>
      <c r="E551" t="s">
        <v>41</v>
      </c>
      <c r="F551" t="s">
        <v>33</v>
      </c>
      <c r="G551" t="s">
        <v>87</v>
      </c>
      <c r="H551" s="1">
        <v>45364</v>
      </c>
      <c r="I551" t="s">
        <v>57</v>
      </c>
      <c r="J551" t="s">
        <v>606</v>
      </c>
      <c r="K551">
        <v>1</v>
      </c>
      <c r="N551">
        <v>1837</v>
      </c>
      <c r="O551">
        <v>10</v>
      </c>
      <c r="P551" s="1">
        <v>45388</v>
      </c>
      <c r="Q551" s="1"/>
      <c r="R551">
        <v>183.7</v>
      </c>
      <c r="T551">
        <v>0</v>
      </c>
      <c r="U551" t="s">
        <v>428</v>
      </c>
      <c r="V551">
        <v>0</v>
      </c>
      <c r="W551">
        <v>0</v>
      </c>
      <c r="X551">
        <v>0</v>
      </c>
      <c r="Y551">
        <v>0</v>
      </c>
      <c r="Z551">
        <v>0</v>
      </c>
      <c r="AA551">
        <v>0</v>
      </c>
      <c r="AB551">
        <v>0</v>
      </c>
      <c r="AC551" t="s">
        <v>48</v>
      </c>
      <c r="AD551">
        <v>1</v>
      </c>
    </row>
    <row r="552" spans="1:30">
      <c r="A552" t="s">
        <v>631</v>
      </c>
      <c r="B552" t="s">
        <v>50</v>
      </c>
      <c r="C552">
        <v>52.520007999999997</v>
      </c>
      <c r="D552">
        <v>13.404954</v>
      </c>
      <c r="E552" t="s">
        <v>100</v>
      </c>
      <c r="F552" t="s">
        <v>33</v>
      </c>
      <c r="G552" t="s">
        <v>34</v>
      </c>
      <c r="H552" s="1">
        <v>45382</v>
      </c>
      <c r="I552" t="s">
        <v>70</v>
      </c>
      <c r="J552" t="s">
        <v>606</v>
      </c>
      <c r="K552">
        <v>1</v>
      </c>
      <c r="N552">
        <v>1175</v>
      </c>
      <c r="O552">
        <v>20</v>
      </c>
      <c r="P552" s="1">
        <v>45667</v>
      </c>
      <c r="Q552" s="1"/>
      <c r="R552">
        <v>235</v>
      </c>
      <c r="T552">
        <v>0</v>
      </c>
      <c r="U552" t="s">
        <v>428</v>
      </c>
      <c r="V552">
        <v>0</v>
      </c>
      <c r="W552">
        <v>0</v>
      </c>
      <c r="X552">
        <v>0</v>
      </c>
      <c r="Y552">
        <v>0</v>
      </c>
      <c r="Z552">
        <v>0</v>
      </c>
      <c r="AA552">
        <v>0</v>
      </c>
      <c r="AB552">
        <v>0</v>
      </c>
      <c r="AC552" t="s">
        <v>48</v>
      </c>
      <c r="AD552">
        <v>1</v>
      </c>
    </row>
    <row r="553" spans="1:30">
      <c r="A553" t="s">
        <v>632</v>
      </c>
      <c r="B553" t="s">
        <v>67</v>
      </c>
      <c r="C553">
        <v>48.864716000000001</v>
      </c>
      <c r="D553">
        <v>2.3490139999999999</v>
      </c>
      <c r="E553" t="s">
        <v>103</v>
      </c>
      <c r="F553" t="s">
        <v>33</v>
      </c>
      <c r="G553" t="s">
        <v>87</v>
      </c>
      <c r="H553" s="1">
        <v>45360</v>
      </c>
      <c r="I553" t="s">
        <v>70</v>
      </c>
      <c r="J553" t="s">
        <v>606</v>
      </c>
      <c r="K553">
        <v>1</v>
      </c>
      <c r="N553">
        <v>617</v>
      </c>
      <c r="O553">
        <v>40</v>
      </c>
      <c r="P553" s="1">
        <v>45453</v>
      </c>
      <c r="Q553" s="1"/>
      <c r="R553">
        <v>246.8</v>
      </c>
      <c r="T553">
        <v>0</v>
      </c>
      <c r="U553" t="s">
        <v>428</v>
      </c>
      <c r="V553">
        <v>0</v>
      </c>
      <c r="W553">
        <v>0</v>
      </c>
      <c r="X553">
        <v>0</v>
      </c>
      <c r="Y553">
        <v>0</v>
      </c>
      <c r="Z553">
        <v>0</v>
      </c>
      <c r="AA553">
        <v>0</v>
      </c>
      <c r="AB553">
        <v>0</v>
      </c>
      <c r="AC553" t="s">
        <v>43</v>
      </c>
      <c r="AD553">
        <v>2</v>
      </c>
    </row>
    <row r="554" spans="1:30">
      <c r="A554" t="s">
        <v>633</v>
      </c>
      <c r="B554" t="s">
        <v>45</v>
      </c>
      <c r="C554">
        <v>41.902782000000002</v>
      </c>
      <c r="D554">
        <v>12.496366</v>
      </c>
      <c r="E554" t="s">
        <v>55</v>
      </c>
      <c r="F554" t="s">
        <v>33</v>
      </c>
      <c r="G554" t="s">
        <v>87</v>
      </c>
      <c r="H554" s="1">
        <v>45319</v>
      </c>
      <c r="I554" t="s">
        <v>70</v>
      </c>
      <c r="J554" t="s">
        <v>606</v>
      </c>
      <c r="K554">
        <v>1</v>
      </c>
      <c r="N554">
        <v>1538</v>
      </c>
      <c r="O554">
        <v>50</v>
      </c>
      <c r="P554" s="1">
        <v>45579</v>
      </c>
      <c r="Q554" s="1"/>
      <c r="R554">
        <v>769</v>
      </c>
      <c r="T554">
        <v>0</v>
      </c>
      <c r="U554" t="s">
        <v>428</v>
      </c>
      <c r="V554">
        <v>0</v>
      </c>
      <c r="W554">
        <v>0</v>
      </c>
      <c r="X554">
        <v>0</v>
      </c>
      <c r="Y554">
        <v>0</v>
      </c>
      <c r="Z554">
        <v>0</v>
      </c>
      <c r="AA554">
        <v>0</v>
      </c>
      <c r="AB554">
        <v>0</v>
      </c>
      <c r="AC554" t="s">
        <v>52</v>
      </c>
      <c r="AD554">
        <v>3</v>
      </c>
    </row>
    <row r="555" spans="1:30">
      <c r="A555" t="s">
        <v>634</v>
      </c>
      <c r="B555" t="s">
        <v>31</v>
      </c>
      <c r="C555">
        <v>52.370215999999999</v>
      </c>
      <c r="D555">
        <v>4.895168</v>
      </c>
      <c r="E555" t="s">
        <v>32</v>
      </c>
      <c r="F555" t="s">
        <v>33</v>
      </c>
      <c r="G555" t="s">
        <v>76</v>
      </c>
      <c r="H555" s="1">
        <v>45297</v>
      </c>
      <c r="I555" t="s">
        <v>35</v>
      </c>
      <c r="J555" t="s">
        <v>606</v>
      </c>
      <c r="K555">
        <v>1</v>
      </c>
      <c r="N555">
        <v>434</v>
      </c>
      <c r="O555">
        <v>50</v>
      </c>
      <c r="P555" s="1">
        <v>45586</v>
      </c>
      <c r="Q555" s="1"/>
      <c r="R555">
        <v>217</v>
      </c>
      <c r="T555">
        <v>0</v>
      </c>
      <c r="U555" t="s">
        <v>428</v>
      </c>
      <c r="V555">
        <v>0</v>
      </c>
      <c r="W555">
        <v>0</v>
      </c>
      <c r="X555">
        <v>0</v>
      </c>
      <c r="Y555">
        <v>0</v>
      </c>
      <c r="Z555">
        <v>0</v>
      </c>
      <c r="AA555">
        <v>0</v>
      </c>
      <c r="AB555">
        <v>0</v>
      </c>
      <c r="AC555" t="s">
        <v>52</v>
      </c>
      <c r="AD555">
        <v>3</v>
      </c>
    </row>
    <row r="556" spans="1:30">
      <c r="A556" t="s">
        <v>635</v>
      </c>
      <c r="B556" t="s">
        <v>31</v>
      </c>
      <c r="C556">
        <v>52.370215999999999</v>
      </c>
      <c r="D556">
        <v>4.895168</v>
      </c>
      <c r="E556" t="s">
        <v>78</v>
      </c>
      <c r="F556" t="s">
        <v>33</v>
      </c>
      <c r="G556" t="s">
        <v>56</v>
      </c>
      <c r="H556" s="1">
        <v>45349</v>
      </c>
      <c r="I556" t="s">
        <v>57</v>
      </c>
      <c r="J556" t="s">
        <v>606</v>
      </c>
      <c r="K556">
        <v>1</v>
      </c>
      <c r="N556">
        <v>870</v>
      </c>
      <c r="O556">
        <v>60</v>
      </c>
      <c r="P556" s="1">
        <v>45677</v>
      </c>
      <c r="Q556" s="1"/>
      <c r="R556">
        <v>522</v>
      </c>
      <c r="T556">
        <v>0</v>
      </c>
      <c r="U556" t="s">
        <v>428</v>
      </c>
      <c r="V556">
        <v>0</v>
      </c>
      <c r="W556">
        <v>0</v>
      </c>
      <c r="X556">
        <v>0</v>
      </c>
      <c r="Y556">
        <v>0</v>
      </c>
      <c r="Z556">
        <v>0</v>
      </c>
      <c r="AA556">
        <v>0</v>
      </c>
      <c r="AB556">
        <v>0</v>
      </c>
      <c r="AC556" t="s">
        <v>52</v>
      </c>
      <c r="AD556">
        <v>3</v>
      </c>
    </row>
    <row r="557" spans="1:30">
      <c r="A557" t="s">
        <v>636</v>
      </c>
      <c r="B557" t="s">
        <v>45</v>
      </c>
      <c r="C557">
        <v>41.902782000000002</v>
      </c>
      <c r="D557">
        <v>12.496366</v>
      </c>
      <c r="E557" t="s">
        <v>46</v>
      </c>
      <c r="F557" t="s">
        <v>33</v>
      </c>
      <c r="G557" t="s">
        <v>76</v>
      </c>
      <c r="H557" s="1">
        <v>45442</v>
      </c>
      <c r="I557" t="s">
        <v>35</v>
      </c>
      <c r="J557" t="s">
        <v>606</v>
      </c>
      <c r="K557">
        <v>1</v>
      </c>
      <c r="N557">
        <v>1225</v>
      </c>
      <c r="O557">
        <v>30</v>
      </c>
      <c r="P557" s="1">
        <v>45561</v>
      </c>
      <c r="Q557" s="1"/>
      <c r="R557">
        <v>367.5</v>
      </c>
      <c r="T557">
        <v>0</v>
      </c>
      <c r="U557" t="s">
        <v>428</v>
      </c>
      <c r="V557">
        <v>0</v>
      </c>
      <c r="W557">
        <v>0</v>
      </c>
      <c r="X557">
        <v>0</v>
      </c>
      <c r="Y557">
        <v>0</v>
      </c>
      <c r="Z557">
        <v>0</v>
      </c>
      <c r="AA557">
        <v>0</v>
      </c>
      <c r="AB557">
        <v>0</v>
      </c>
      <c r="AC557" t="s">
        <v>43</v>
      </c>
      <c r="AD557">
        <v>2</v>
      </c>
    </row>
    <row r="558" spans="1:30">
      <c r="A558" t="s">
        <v>637</v>
      </c>
      <c r="B558" t="s">
        <v>63</v>
      </c>
      <c r="C558">
        <v>46.204391000000001</v>
      </c>
      <c r="D558">
        <v>6.1431579999999997</v>
      </c>
      <c r="E558" t="s">
        <v>51</v>
      </c>
      <c r="F558" t="s">
        <v>33</v>
      </c>
      <c r="G558" t="s">
        <v>56</v>
      </c>
      <c r="H558" s="1">
        <v>45295</v>
      </c>
      <c r="I558" t="s">
        <v>35</v>
      </c>
      <c r="J558" t="s">
        <v>606</v>
      </c>
      <c r="K558">
        <v>1</v>
      </c>
      <c r="N558">
        <v>1804</v>
      </c>
      <c r="O558">
        <v>50</v>
      </c>
      <c r="P558" s="1">
        <v>45355</v>
      </c>
      <c r="Q558" s="1"/>
      <c r="R558">
        <v>902</v>
      </c>
      <c r="T558">
        <v>0</v>
      </c>
      <c r="U558" t="s">
        <v>428</v>
      </c>
      <c r="V558">
        <v>0</v>
      </c>
      <c r="W558">
        <v>0</v>
      </c>
      <c r="X558">
        <v>0</v>
      </c>
      <c r="Y558">
        <v>0</v>
      </c>
      <c r="Z558">
        <v>0</v>
      </c>
      <c r="AA558">
        <v>0</v>
      </c>
      <c r="AB558">
        <v>0</v>
      </c>
      <c r="AC558" t="s">
        <v>52</v>
      </c>
      <c r="AD558">
        <v>3</v>
      </c>
    </row>
    <row r="559" spans="1:30">
      <c r="A559" t="s">
        <v>638</v>
      </c>
      <c r="B559" t="s">
        <v>80</v>
      </c>
      <c r="C559">
        <v>38.736946000000003</v>
      </c>
      <c r="D559">
        <v>-9.1426850000000002</v>
      </c>
      <c r="E559" t="s">
        <v>100</v>
      </c>
      <c r="F559" t="s">
        <v>33</v>
      </c>
      <c r="G559" t="s">
        <v>64</v>
      </c>
      <c r="H559" s="1">
        <v>45308</v>
      </c>
      <c r="I559" t="s">
        <v>57</v>
      </c>
      <c r="J559" t="s">
        <v>606</v>
      </c>
      <c r="K559">
        <v>1</v>
      </c>
      <c r="N559">
        <v>1063</v>
      </c>
      <c r="O559">
        <v>60</v>
      </c>
      <c r="P559" s="1">
        <v>45347</v>
      </c>
      <c r="Q559" s="1"/>
      <c r="R559">
        <v>637.79999999999995</v>
      </c>
      <c r="T559">
        <v>0</v>
      </c>
      <c r="U559" t="s">
        <v>428</v>
      </c>
      <c r="V559">
        <v>0</v>
      </c>
      <c r="W559">
        <v>0</v>
      </c>
      <c r="X559">
        <v>0</v>
      </c>
      <c r="Y559">
        <v>0</v>
      </c>
      <c r="Z559">
        <v>0</v>
      </c>
      <c r="AA559">
        <v>0</v>
      </c>
      <c r="AB559">
        <v>0</v>
      </c>
      <c r="AC559" t="s">
        <v>52</v>
      </c>
      <c r="AD559">
        <v>3</v>
      </c>
    </row>
    <row r="560" spans="1:30">
      <c r="A560" t="s">
        <v>639</v>
      </c>
      <c r="B560" t="s">
        <v>75</v>
      </c>
      <c r="C560">
        <v>48.210033000000003</v>
      </c>
      <c r="D560">
        <v>16.363448999999999</v>
      </c>
      <c r="E560" t="s">
        <v>51</v>
      </c>
      <c r="F560" t="s">
        <v>33</v>
      </c>
      <c r="G560" t="s">
        <v>87</v>
      </c>
      <c r="H560" s="1">
        <v>45354</v>
      </c>
      <c r="I560" t="s">
        <v>35</v>
      </c>
      <c r="J560" t="s">
        <v>606</v>
      </c>
      <c r="K560">
        <v>1</v>
      </c>
      <c r="N560">
        <v>341</v>
      </c>
      <c r="O560">
        <v>10</v>
      </c>
      <c r="P560" s="1">
        <v>45706</v>
      </c>
      <c r="Q560" s="1"/>
      <c r="R560">
        <v>34.1</v>
      </c>
      <c r="T560">
        <v>0</v>
      </c>
      <c r="U560" t="s">
        <v>428</v>
      </c>
      <c r="V560">
        <v>0</v>
      </c>
      <c r="W560">
        <v>0</v>
      </c>
      <c r="X560">
        <v>0</v>
      </c>
      <c r="Y560">
        <v>0</v>
      </c>
      <c r="Z560">
        <v>0</v>
      </c>
      <c r="AA560">
        <v>0</v>
      </c>
      <c r="AB560">
        <v>0</v>
      </c>
      <c r="AC560" t="s">
        <v>48</v>
      </c>
      <c r="AD560">
        <v>1</v>
      </c>
    </row>
    <row r="561" spans="1:30">
      <c r="A561" t="s">
        <v>640</v>
      </c>
      <c r="B561" t="s">
        <v>63</v>
      </c>
      <c r="C561">
        <v>46.204391000000001</v>
      </c>
      <c r="D561">
        <v>6.1431579999999997</v>
      </c>
      <c r="E561" t="s">
        <v>72</v>
      </c>
      <c r="F561" t="s">
        <v>33</v>
      </c>
      <c r="G561" t="s">
        <v>34</v>
      </c>
      <c r="H561" s="1">
        <v>45365</v>
      </c>
      <c r="I561" t="s">
        <v>70</v>
      </c>
      <c r="J561" t="s">
        <v>606</v>
      </c>
      <c r="K561">
        <v>1</v>
      </c>
      <c r="N561">
        <v>1454</v>
      </c>
      <c r="O561">
        <v>20</v>
      </c>
      <c r="P561" s="1">
        <v>45425</v>
      </c>
      <c r="Q561" s="1"/>
      <c r="R561">
        <v>290.8</v>
      </c>
      <c r="T561">
        <v>0</v>
      </c>
      <c r="U561" t="s">
        <v>428</v>
      </c>
      <c r="V561">
        <v>0</v>
      </c>
      <c r="W561">
        <v>0</v>
      </c>
      <c r="X561">
        <v>0</v>
      </c>
      <c r="Y561">
        <v>0</v>
      </c>
      <c r="Z561">
        <v>0</v>
      </c>
      <c r="AA561">
        <v>0</v>
      </c>
      <c r="AB561">
        <v>0</v>
      </c>
      <c r="AC561" t="s">
        <v>48</v>
      </c>
      <c r="AD561">
        <v>1</v>
      </c>
    </row>
    <row r="562" spans="1:30">
      <c r="A562" t="s">
        <v>641</v>
      </c>
      <c r="B562" t="s">
        <v>67</v>
      </c>
      <c r="C562">
        <v>48.864716000000001</v>
      </c>
      <c r="D562">
        <v>2.3490139999999999</v>
      </c>
      <c r="E562" t="s">
        <v>32</v>
      </c>
      <c r="F562" t="s">
        <v>33</v>
      </c>
      <c r="G562" t="s">
        <v>56</v>
      </c>
      <c r="H562" s="1">
        <v>45388</v>
      </c>
      <c r="I562" t="s">
        <v>35</v>
      </c>
      <c r="J562" t="s">
        <v>606</v>
      </c>
      <c r="K562">
        <v>1</v>
      </c>
      <c r="N562">
        <v>263</v>
      </c>
      <c r="O562">
        <v>80</v>
      </c>
      <c r="P562" s="1">
        <v>45561</v>
      </c>
      <c r="Q562" s="1"/>
      <c r="R562">
        <v>210.4</v>
      </c>
      <c r="T562">
        <v>0</v>
      </c>
      <c r="U562" t="s">
        <v>428</v>
      </c>
      <c r="V562">
        <v>0</v>
      </c>
      <c r="W562">
        <v>0</v>
      </c>
      <c r="X562">
        <v>0</v>
      </c>
      <c r="Y562">
        <v>0</v>
      </c>
      <c r="Z562">
        <v>0</v>
      </c>
      <c r="AA562">
        <v>0</v>
      </c>
      <c r="AB562">
        <v>0</v>
      </c>
      <c r="AC562" t="s">
        <v>65</v>
      </c>
      <c r="AD562">
        <v>4</v>
      </c>
    </row>
    <row r="563" spans="1:30">
      <c r="A563" t="s">
        <v>642</v>
      </c>
      <c r="B563" t="s">
        <v>67</v>
      </c>
      <c r="C563">
        <v>48.864716000000001</v>
      </c>
      <c r="D563">
        <v>2.3490139999999999</v>
      </c>
      <c r="E563" t="s">
        <v>60</v>
      </c>
      <c r="F563" t="s">
        <v>33</v>
      </c>
      <c r="G563" t="s">
        <v>64</v>
      </c>
      <c r="H563" s="1">
        <v>45437</v>
      </c>
      <c r="I563" t="s">
        <v>57</v>
      </c>
      <c r="J563" t="s">
        <v>606</v>
      </c>
      <c r="K563">
        <v>1</v>
      </c>
      <c r="N563">
        <v>976</v>
      </c>
      <c r="O563">
        <v>100</v>
      </c>
      <c r="P563" s="1">
        <v>45603</v>
      </c>
      <c r="Q563" s="1"/>
      <c r="R563">
        <v>976</v>
      </c>
      <c r="T563">
        <v>0</v>
      </c>
      <c r="U563" t="s">
        <v>428</v>
      </c>
      <c r="V563">
        <v>0</v>
      </c>
      <c r="W563">
        <v>0</v>
      </c>
      <c r="X563">
        <v>0</v>
      </c>
      <c r="Y563">
        <v>0</v>
      </c>
      <c r="Z563">
        <v>0</v>
      </c>
      <c r="AA563">
        <v>0</v>
      </c>
      <c r="AB563">
        <v>0</v>
      </c>
      <c r="AC563" t="s">
        <v>38</v>
      </c>
      <c r="AD563">
        <v>5</v>
      </c>
    </row>
    <row r="564" spans="1:30">
      <c r="A564" t="s">
        <v>643</v>
      </c>
      <c r="B564" t="s">
        <v>59</v>
      </c>
      <c r="C564">
        <v>51.260196999999998</v>
      </c>
      <c r="D564">
        <v>4.4027710000000004</v>
      </c>
      <c r="E564" t="s">
        <v>51</v>
      </c>
      <c r="F564" t="s">
        <v>33</v>
      </c>
      <c r="G564" t="s">
        <v>85</v>
      </c>
      <c r="H564" s="1">
        <v>45299</v>
      </c>
      <c r="I564" t="s">
        <v>35</v>
      </c>
      <c r="J564" t="s">
        <v>606</v>
      </c>
      <c r="K564">
        <v>1</v>
      </c>
      <c r="N564">
        <v>1977</v>
      </c>
      <c r="O564">
        <v>60</v>
      </c>
      <c r="P564" s="1">
        <v>45518</v>
      </c>
      <c r="Q564" s="1"/>
      <c r="R564">
        <v>1186.2</v>
      </c>
      <c r="T564">
        <v>0</v>
      </c>
      <c r="U564" t="s">
        <v>428</v>
      </c>
      <c r="V564">
        <v>0</v>
      </c>
      <c r="W564">
        <v>0</v>
      </c>
      <c r="X564">
        <v>0</v>
      </c>
      <c r="Y564">
        <v>0</v>
      </c>
      <c r="Z564">
        <v>0</v>
      </c>
      <c r="AA564">
        <v>0</v>
      </c>
      <c r="AB564">
        <v>0</v>
      </c>
      <c r="AC564" t="s">
        <v>52</v>
      </c>
      <c r="AD564">
        <v>3</v>
      </c>
    </row>
    <row r="565" spans="1:30">
      <c r="A565" t="s">
        <v>644</v>
      </c>
      <c r="B565" t="s">
        <v>67</v>
      </c>
      <c r="C565">
        <v>48.864716000000001</v>
      </c>
      <c r="D565">
        <v>2.3490139999999999</v>
      </c>
      <c r="E565" t="s">
        <v>78</v>
      </c>
      <c r="F565" t="s">
        <v>33</v>
      </c>
      <c r="G565" t="s">
        <v>85</v>
      </c>
      <c r="H565" s="1">
        <v>45336</v>
      </c>
      <c r="I565" t="s">
        <v>70</v>
      </c>
      <c r="J565" t="s">
        <v>606</v>
      </c>
      <c r="K565">
        <v>1</v>
      </c>
      <c r="N565">
        <v>1940</v>
      </c>
      <c r="O565">
        <v>50</v>
      </c>
      <c r="P565" s="1">
        <v>45571</v>
      </c>
      <c r="Q565" s="1"/>
      <c r="R565">
        <v>970</v>
      </c>
      <c r="T565">
        <v>0</v>
      </c>
      <c r="U565" t="s">
        <v>428</v>
      </c>
      <c r="V565">
        <v>0</v>
      </c>
      <c r="W565">
        <v>0</v>
      </c>
      <c r="X565">
        <v>0</v>
      </c>
      <c r="Y565">
        <v>0</v>
      </c>
      <c r="Z565">
        <v>0</v>
      </c>
      <c r="AA565">
        <v>0</v>
      </c>
      <c r="AB565">
        <v>0</v>
      </c>
      <c r="AC565" t="s">
        <v>52</v>
      </c>
      <c r="AD565">
        <v>3</v>
      </c>
    </row>
    <row r="566" spans="1:30">
      <c r="A566" t="s">
        <v>645</v>
      </c>
      <c r="B566" t="s">
        <v>67</v>
      </c>
      <c r="C566">
        <v>48.864716000000001</v>
      </c>
      <c r="D566">
        <v>2.3490139999999999</v>
      </c>
      <c r="E566" t="s">
        <v>103</v>
      </c>
      <c r="F566" t="s">
        <v>33</v>
      </c>
      <c r="G566" t="s">
        <v>85</v>
      </c>
      <c r="H566" s="1">
        <v>45405</v>
      </c>
      <c r="I566" t="s">
        <v>57</v>
      </c>
      <c r="J566" t="s">
        <v>606</v>
      </c>
      <c r="K566">
        <v>1</v>
      </c>
      <c r="N566">
        <v>945</v>
      </c>
      <c r="O566">
        <v>60</v>
      </c>
      <c r="P566" s="1">
        <v>45483</v>
      </c>
      <c r="Q566" s="1"/>
      <c r="R566">
        <v>567</v>
      </c>
      <c r="T566">
        <v>0</v>
      </c>
      <c r="U566" t="s">
        <v>428</v>
      </c>
      <c r="V566">
        <v>0</v>
      </c>
      <c r="W566">
        <v>0</v>
      </c>
      <c r="X566">
        <v>0</v>
      </c>
      <c r="Y566">
        <v>0</v>
      </c>
      <c r="Z566">
        <v>0</v>
      </c>
      <c r="AA566">
        <v>0</v>
      </c>
      <c r="AB566">
        <v>0</v>
      </c>
      <c r="AC566" t="s">
        <v>52</v>
      </c>
      <c r="AD566">
        <v>3</v>
      </c>
    </row>
    <row r="567" spans="1:30">
      <c r="A567" t="s">
        <v>646</v>
      </c>
      <c r="B567" t="s">
        <v>45</v>
      </c>
      <c r="C567">
        <v>41.902782000000002</v>
      </c>
      <c r="D567">
        <v>12.496366</v>
      </c>
      <c r="E567" t="s">
        <v>84</v>
      </c>
      <c r="F567" t="s">
        <v>33</v>
      </c>
      <c r="G567" t="s">
        <v>64</v>
      </c>
      <c r="H567" s="1">
        <v>45302</v>
      </c>
      <c r="I567" t="s">
        <v>35</v>
      </c>
      <c r="J567" t="s">
        <v>606</v>
      </c>
      <c r="K567">
        <v>1</v>
      </c>
      <c r="N567">
        <v>741</v>
      </c>
      <c r="O567">
        <v>10</v>
      </c>
      <c r="P567" s="1">
        <v>45580</v>
      </c>
      <c r="Q567" s="1"/>
      <c r="R567">
        <v>74.099999999999994</v>
      </c>
      <c r="T567">
        <v>0</v>
      </c>
      <c r="U567" t="s">
        <v>428</v>
      </c>
      <c r="V567">
        <v>0</v>
      </c>
      <c r="W567">
        <v>0</v>
      </c>
      <c r="X567">
        <v>0</v>
      </c>
      <c r="Y567">
        <v>0</v>
      </c>
      <c r="Z567">
        <v>0</v>
      </c>
      <c r="AA567">
        <v>0</v>
      </c>
      <c r="AB567">
        <v>0</v>
      </c>
      <c r="AC567" t="s">
        <v>48</v>
      </c>
      <c r="AD567">
        <v>1</v>
      </c>
    </row>
    <row r="568" spans="1:30">
      <c r="A568" t="s">
        <v>647</v>
      </c>
      <c r="B568" t="s">
        <v>67</v>
      </c>
      <c r="C568">
        <v>48.864716000000001</v>
      </c>
      <c r="D568">
        <v>2.3490139999999999</v>
      </c>
      <c r="E568" t="s">
        <v>32</v>
      </c>
      <c r="F568" t="s">
        <v>33</v>
      </c>
      <c r="G568" t="s">
        <v>64</v>
      </c>
      <c r="H568" s="1">
        <v>45372</v>
      </c>
      <c r="I568" t="s">
        <v>70</v>
      </c>
      <c r="J568" t="s">
        <v>606</v>
      </c>
      <c r="K568">
        <v>1</v>
      </c>
      <c r="N568">
        <v>1130</v>
      </c>
      <c r="O568">
        <v>30</v>
      </c>
      <c r="P568" s="1">
        <v>45714</v>
      </c>
      <c r="Q568" s="1"/>
      <c r="R568">
        <v>339</v>
      </c>
      <c r="T568">
        <v>0</v>
      </c>
      <c r="U568" t="s">
        <v>428</v>
      </c>
      <c r="V568">
        <v>0</v>
      </c>
      <c r="W568">
        <v>0</v>
      </c>
      <c r="X568">
        <v>0</v>
      </c>
      <c r="Y568">
        <v>0</v>
      </c>
      <c r="Z568">
        <v>0</v>
      </c>
      <c r="AA568">
        <v>0</v>
      </c>
      <c r="AB568">
        <v>0</v>
      </c>
      <c r="AC568" t="s">
        <v>43</v>
      </c>
      <c r="AD568">
        <v>2</v>
      </c>
    </row>
    <row r="569" spans="1:30">
      <c r="A569" t="s">
        <v>648</v>
      </c>
      <c r="B569" t="s">
        <v>63</v>
      </c>
      <c r="C569">
        <v>46.204391000000001</v>
      </c>
      <c r="D569">
        <v>6.1431579999999997</v>
      </c>
      <c r="E569" t="s">
        <v>51</v>
      </c>
      <c r="F569" t="s">
        <v>33</v>
      </c>
      <c r="G569" t="s">
        <v>85</v>
      </c>
      <c r="H569" s="1">
        <v>45336</v>
      </c>
      <c r="I569" t="s">
        <v>70</v>
      </c>
      <c r="J569" t="s">
        <v>606</v>
      </c>
      <c r="K569">
        <v>1</v>
      </c>
      <c r="N569">
        <v>1047</v>
      </c>
      <c r="O569">
        <v>20</v>
      </c>
      <c r="P569" s="1">
        <v>45685</v>
      </c>
      <c r="Q569" s="1"/>
      <c r="R569">
        <v>209.4</v>
      </c>
      <c r="T569">
        <v>0</v>
      </c>
      <c r="U569" t="s">
        <v>428</v>
      </c>
      <c r="V569">
        <v>0</v>
      </c>
      <c r="W569">
        <v>0</v>
      </c>
      <c r="X569">
        <v>0</v>
      </c>
      <c r="Y569">
        <v>0</v>
      </c>
      <c r="Z569">
        <v>0</v>
      </c>
      <c r="AA569">
        <v>0</v>
      </c>
      <c r="AB569">
        <v>0</v>
      </c>
      <c r="AC569" t="s">
        <v>48</v>
      </c>
      <c r="AD569">
        <v>1</v>
      </c>
    </row>
    <row r="570" spans="1:30">
      <c r="A570" t="s">
        <v>649</v>
      </c>
      <c r="B570" t="s">
        <v>75</v>
      </c>
      <c r="C570">
        <v>48.210033000000003</v>
      </c>
      <c r="D570">
        <v>16.363448999999999</v>
      </c>
      <c r="E570" t="s">
        <v>55</v>
      </c>
      <c r="F570" t="s">
        <v>33</v>
      </c>
      <c r="G570" t="s">
        <v>34</v>
      </c>
      <c r="H570" s="1">
        <v>45326</v>
      </c>
      <c r="I570" t="s">
        <v>35</v>
      </c>
      <c r="J570" t="s">
        <v>606</v>
      </c>
      <c r="K570">
        <v>1</v>
      </c>
      <c r="N570">
        <v>1473</v>
      </c>
      <c r="O570">
        <v>50</v>
      </c>
      <c r="P570" s="1">
        <v>45346</v>
      </c>
      <c r="Q570" s="1"/>
      <c r="R570">
        <v>736.5</v>
      </c>
      <c r="T570">
        <v>0</v>
      </c>
      <c r="U570" t="s">
        <v>428</v>
      </c>
      <c r="V570">
        <v>0</v>
      </c>
      <c r="W570">
        <v>0</v>
      </c>
      <c r="X570">
        <v>0</v>
      </c>
      <c r="Y570">
        <v>0</v>
      </c>
      <c r="Z570">
        <v>0</v>
      </c>
      <c r="AA570">
        <v>0</v>
      </c>
      <c r="AB570">
        <v>0</v>
      </c>
      <c r="AC570" t="s">
        <v>52</v>
      </c>
      <c r="AD570">
        <v>3</v>
      </c>
    </row>
    <row r="571" spans="1:30">
      <c r="A571" t="s">
        <v>650</v>
      </c>
      <c r="B571" t="s">
        <v>50</v>
      </c>
      <c r="C571">
        <v>52.520007999999997</v>
      </c>
      <c r="D571">
        <v>13.404954</v>
      </c>
      <c r="E571" t="s">
        <v>120</v>
      </c>
      <c r="F571" t="s">
        <v>33</v>
      </c>
      <c r="G571" t="s">
        <v>64</v>
      </c>
      <c r="H571" s="1">
        <v>45352</v>
      </c>
      <c r="I571" t="s">
        <v>70</v>
      </c>
      <c r="J571" t="s">
        <v>606</v>
      </c>
      <c r="K571">
        <v>1</v>
      </c>
      <c r="N571">
        <v>1084</v>
      </c>
      <c r="O571">
        <v>60</v>
      </c>
      <c r="P571" s="1">
        <v>45713</v>
      </c>
      <c r="Q571" s="1"/>
      <c r="R571">
        <v>650.4</v>
      </c>
      <c r="T571">
        <v>0</v>
      </c>
      <c r="U571" t="s">
        <v>428</v>
      </c>
      <c r="V571">
        <v>0</v>
      </c>
      <c r="W571">
        <v>0</v>
      </c>
      <c r="X571">
        <v>0</v>
      </c>
      <c r="Y571">
        <v>0</v>
      </c>
      <c r="Z571">
        <v>0</v>
      </c>
      <c r="AA571">
        <v>0</v>
      </c>
      <c r="AB571">
        <v>0</v>
      </c>
      <c r="AC571" t="s">
        <v>52</v>
      </c>
      <c r="AD571">
        <v>3</v>
      </c>
    </row>
    <row r="572" spans="1:30">
      <c r="A572" t="s">
        <v>651</v>
      </c>
      <c r="B572" t="s">
        <v>80</v>
      </c>
      <c r="C572">
        <v>38.736946000000003</v>
      </c>
      <c r="D572">
        <v>-9.1426850000000002</v>
      </c>
      <c r="E572" t="s">
        <v>103</v>
      </c>
      <c r="F572" t="s">
        <v>33</v>
      </c>
      <c r="G572" t="s">
        <v>34</v>
      </c>
      <c r="H572" s="1">
        <v>45392</v>
      </c>
      <c r="I572" t="s">
        <v>70</v>
      </c>
      <c r="J572" t="s">
        <v>606</v>
      </c>
      <c r="K572">
        <v>1</v>
      </c>
      <c r="N572">
        <v>379</v>
      </c>
      <c r="O572">
        <v>20</v>
      </c>
      <c r="P572" s="1">
        <v>45441</v>
      </c>
      <c r="Q572" s="1"/>
      <c r="R572">
        <v>75.8</v>
      </c>
      <c r="T572">
        <v>0</v>
      </c>
      <c r="U572" t="s">
        <v>428</v>
      </c>
      <c r="V572">
        <v>0</v>
      </c>
      <c r="W572">
        <v>0</v>
      </c>
      <c r="X572">
        <v>0</v>
      </c>
      <c r="Y572">
        <v>0</v>
      </c>
      <c r="Z572">
        <v>0</v>
      </c>
      <c r="AA572">
        <v>0</v>
      </c>
      <c r="AB572">
        <v>0</v>
      </c>
      <c r="AC572" t="s">
        <v>48</v>
      </c>
      <c r="AD572">
        <v>1</v>
      </c>
    </row>
    <row r="573" spans="1:30">
      <c r="A573" t="s">
        <v>652</v>
      </c>
      <c r="B573" t="s">
        <v>80</v>
      </c>
      <c r="C573">
        <v>38.736946000000003</v>
      </c>
      <c r="D573">
        <v>-9.1426850000000002</v>
      </c>
      <c r="E573" t="s">
        <v>51</v>
      </c>
      <c r="F573" t="s">
        <v>33</v>
      </c>
      <c r="G573" t="s">
        <v>76</v>
      </c>
      <c r="H573" s="1">
        <v>45410</v>
      </c>
      <c r="I573" t="s">
        <v>70</v>
      </c>
      <c r="J573" t="s">
        <v>606</v>
      </c>
      <c r="K573">
        <v>1</v>
      </c>
      <c r="N573">
        <v>351</v>
      </c>
      <c r="O573">
        <v>20</v>
      </c>
      <c r="P573" s="1">
        <v>45620</v>
      </c>
      <c r="Q573" s="1"/>
      <c r="R573">
        <v>70.2</v>
      </c>
      <c r="T573">
        <v>0</v>
      </c>
      <c r="U573" t="s">
        <v>428</v>
      </c>
      <c r="V573">
        <v>0</v>
      </c>
      <c r="W573">
        <v>0</v>
      </c>
      <c r="X573">
        <v>0</v>
      </c>
      <c r="Y573">
        <v>0</v>
      </c>
      <c r="Z573">
        <v>0</v>
      </c>
      <c r="AA573">
        <v>0</v>
      </c>
      <c r="AB573">
        <v>0</v>
      </c>
      <c r="AC573" t="s">
        <v>48</v>
      </c>
      <c r="AD573">
        <v>1</v>
      </c>
    </row>
    <row r="574" spans="1:30">
      <c r="A574" t="s">
        <v>653</v>
      </c>
      <c r="B574" t="s">
        <v>67</v>
      </c>
      <c r="C574">
        <v>48.864716000000001</v>
      </c>
      <c r="D574">
        <v>2.3490139999999999</v>
      </c>
      <c r="E574" t="s">
        <v>78</v>
      </c>
      <c r="F574" t="s">
        <v>33</v>
      </c>
      <c r="G574" t="s">
        <v>42</v>
      </c>
      <c r="H574" s="1">
        <v>45424</v>
      </c>
      <c r="I574" t="s">
        <v>35</v>
      </c>
      <c r="J574" t="s">
        <v>606</v>
      </c>
      <c r="K574">
        <v>1</v>
      </c>
      <c r="N574">
        <v>1978</v>
      </c>
      <c r="O574">
        <v>50</v>
      </c>
      <c r="P574" s="1">
        <v>45572</v>
      </c>
      <c r="Q574" s="1"/>
      <c r="R574">
        <v>989</v>
      </c>
      <c r="T574">
        <v>0</v>
      </c>
      <c r="U574" t="s">
        <v>428</v>
      </c>
      <c r="V574">
        <v>0</v>
      </c>
      <c r="W574">
        <v>0</v>
      </c>
      <c r="X574">
        <v>0</v>
      </c>
      <c r="Y574">
        <v>0</v>
      </c>
      <c r="Z574">
        <v>0</v>
      </c>
      <c r="AA574">
        <v>0</v>
      </c>
      <c r="AB574">
        <v>0</v>
      </c>
      <c r="AC574" t="s">
        <v>52</v>
      </c>
      <c r="AD574">
        <v>3</v>
      </c>
    </row>
    <row r="575" spans="1:30">
      <c r="A575" t="s">
        <v>654</v>
      </c>
      <c r="B575" t="s">
        <v>40</v>
      </c>
      <c r="C575">
        <v>40.416775000000001</v>
      </c>
      <c r="D575">
        <v>-3.7037900000000001</v>
      </c>
      <c r="E575" t="s">
        <v>32</v>
      </c>
      <c r="F575" t="s">
        <v>33</v>
      </c>
      <c r="G575" t="s">
        <v>34</v>
      </c>
      <c r="H575" s="1">
        <v>45396</v>
      </c>
      <c r="I575" t="s">
        <v>70</v>
      </c>
      <c r="J575" t="s">
        <v>606</v>
      </c>
      <c r="K575">
        <v>1</v>
      </c>
      <c r="N575">
        <v>754</v>
      </c>
      <c r="O575">
        <v>40</v>
      </c>
      <c r="P575" s="1">
        <v>45750</v>
      </c>
      <c r="Q575" s="1"/>
      <c r="R575">
        <v>301.60000000000002</v>
      </c>
      <c r="T575">
        <v>0</v>
      </c>
      <c r="U575" t="s">
        <v>428</v>
      </c>
      <c r="V575">
        <v>0</v>
      </c>
      <c r="W575">
        <v>0</v>
      </c>
      <c r="X575">
        <v>0</v>
      </c>
      <c r="Y575">
        <v>0</v>
      </c>
      <c r="Z575">
        <v>0</v>
      </c>
      <c r="AA575">
        <v>0</v>
      </c>
      <c r="AB575">
        <v>0</v>
      </c>
      <c r="AC575" t="s">
        <v>43</v>
      </c>
      <c r="AD575">
        <v>2</v>
      </c>
    </row>
    <row r="576" spans="1:30">
      <c r="A576" t="s">
        <v>655</v>
      </c>
      <c r="B576" t="s">
        <v>67</v>
      </c>
      <c r="C576">
        <v>48.864716000000001</v>
      </c>
      <c r="D576">
        <v>2.3490139999999999</v>
      </c>
      <c r="E576" t="s">
        <v>60</v>
      </c>
      <c r="F576" t="s">
        <v>33</v>
      </c>
      <c r="G576" t="s">
        <v>47</v>
      </c>
      <c r="H576" s="1">
        <v>45414</v>
      </c>
      <c r="I576" t="s">
        <v>70</v>
      </c>
      <c r="J576" t="s">
        <v>606</v>
      </c>
      <c r="K576">
        <v>1</v>
      </c>
      <c r="N576">
        <v>1487</v>
      </c>
      <c r="O576">
        <v>40</v>
      </c>
      <c r="P576" s="1">
        <v>45457</v>
      </c>
      <c r="Q576" s="1"/>
      <c r="R576">
        <v>594.79999999999995</v>
      </c>
      <c r="T576">
        <v>0</v>
      </c>
      <c r="U576" t="s">
        <v>428</v>
      </c>
      <c r="V576">
        <v>0</v>
      </c>
      <c r="W576">
        <v>0</v>
      </c>
      <c r="X576">
        <v>0</v>
      </c>
      <c r="Y576">
        <v>0</v>
      </c>
      <c r="Z576">
        <v>0</v>
      </c>
      <c r="AA576">
        <v>0</v>
      </c>
      <c r="AB576">
        <v>0</v>
      </c>
      <c r="AC576" t="s">
        <v>43</v>
      </c>
      <c r="AD576">
        <v>2</v>
      </c>
    </row>
    <row r="577" spans="1:30">
      <c r="A577" t="s">
        <v>656</v>
      </c>
      <c r="B577" t="s">
        <v>63</v>
      </c>
      <c r="C577">
        <v>46.204391000000001</v>
      </c>
      <c r="D577">
        <v>6.1431579999999997</v>
      </c>
      <c r="E577" t="s">
        <v>51</v>
      </c>
      <c r="F577" t="s">
        <v>33</v>
      </c>
      <c r="G577" t="s">
        <v>85</v>
      </c>
      <c r="H577" s="1">
        <v>45420</v>
      </c>
      <c r="I577" t="s">
        <v>70</v>
      </c>
      <c r="J577" t="s">
        <v>606</v>
      </c>
      <c r="K577">
        <v>1</v>
      </c>
      <c r="N577">
        <v>1932</v>
      </c>
      <c r="O577">
        <v>60</v>
      </c>
      <c r="P577" s="1">
        <v>45503</v>
      </c>
      <c r="Q577" s="1"/>
      <c r="R577">
        <v>1159.2</v>
      </c>
      <c r="T577">
        <v>0</v>
      </c>
      <c r="U577" t="s">
        <v>428</v>
      </c>
      <c r="V577">
        <v>0</v>
      </c>
      <c r="W577">
        <v>0</v>
      </c>
      <c r="X577">
        <v>0</v>
      </c>
      <c r="Y577">
        <v>0</v>
      </c>
      <c r="Z577">
        <v>0</v>
      </c>
      <c r="AA577">
        <v>0</v>
      </c>
      <c r="AB577">
        <v>0</v>
      </c>
      <c r="AC577" t="s">
        <v>52</v>
      </c>
      <c r="AD577">
        <v>3</v>
      </c>
    </row>
    <row r="578" spans="1:30">
      <c r="A578" t="s">
        <v>657</v>
      </c>
      <c r="B578" t="s">
        <v>75</v>
      </c>
      <c r="C578">
        <v>48.210033000000003</v>
      </c>
      <c r="D578">
        <v>16.363448999999999</v>
      </c>
      <c r="E578" t="s">
        <v>41</v>
      </c>
      <c r="F578" t="s">
        <v>33</v>
      </c>
      <c r="G578" t="s">
        <v>47</v>
      </c>
      <c r="H578" s="1">
        <v>45415</v>
      </c>
      <c r="I578" t="s">
        <v>70</v>
      </c>
      <c r="J578" t="s">
        <v>606</v>
      </c>
      <c r="K578">
        <v>1</v>
      </c>
      <c r="N578">
        <v>1315</v>
      </c>
      <c r="O578">
        <v>60</v>
      </c>
      <c r="P578" s="1">
        <v>45661</v>
      </c>
      <c r="Q578" s="1"/>
      <c r="R578">
        <v>789</v>
      </c>
      <c r="T578">
        <v>0</v>
      </c>
      <c r="U578" t="s">
        <v>428</v>
      </c>
      <c r="V578">
        <v>0</v>
      </c>
      <c r="W578">
        <v>0</v>
      </c>
      <c r="X578">
        <v>0</v>
      </c>
      <c r="Y578">
        <v>0</v>
      </c>
      <c r="Z578">
        <v>0</v>
      </c>
      <c r="AA578">
        <v>0</v>
      </c>
      <c r="AB578">
        <v>0</v>
      </c>
      <c r="AC578" t="s">
        <v>52</v>
      </c>
      <c r="AD578">
        <v>3</v>
      </c>
    </row>
    <row r="579" spans="1:30">
      <c r="A579" t="s">
        <v>658</v>
      </c>
      <c r="B579" t="s">
        <v>67</v>
      </c>
      <c r="C579">
        <v>48.864716000000001</v>
      </c>
      <c r="D579">
        <v>2.3490139999999999</v>
      </c>
      <c r="E579" t="s">
        <v>103</v>
      </c>
      <c r="F579" t="s">
        <v>33</v>
      </c>
      <c r="G579" t="s">
        <v>56</v>
      </c>
      <c r="H579" s="1">
        <v>45437</v>
      </c>
      <c r="I579" t="s">
        <v>35</v>
      </c>
      <c r="J579" t="s">
        <v>606</v>
      </c>
      <c r="K579">
        <v>1</v>
      </c>
      <c r="N579">
        <v>1339</v>
      </c>
      <c r="O579">
        <v>40</v>
      </c>
      <c r="P579" s="1">
        <v>45744</v>
      </c>
      <c r="Q579" s="1"/>
      <c r="R579">
        <v>535.6</v>
      </c>
      <c r="T579">
        <v>0</v>
      </c>
      <c r="U579" t="s">
        <v>428</v>
      </c>
      <c r="V579">
        <v>0</v>
      </c>
      <c r="W579">
        <v>0</v>
      </c>
      <c r="X579">
        <v>0</v>
      </c>
      <c r="Y579">
        <v>0</v>
      </c>
      <c r="Z579">
        <v>0</v>
      </c>
      <c r="AA579">
        <v>0</v>
      </c>
      <c r="AB579">
        <v>0</v>
      </c>
      <c r="AC579" t="s">
        <v>43</v>
      </c>
      <c r="AD579">
        <v>2</v>
      </c>
    </row>
    <row r="580" spans="1:30">
      <c r="A580" t="s">
        <v>659</v>
      </c>
      <c r="B580" t="s">
        <v>67</v>
      </c>
      <c r="C580">
        <v>48.864716000000001</v>
      </c>
      <c r="D580">
        <v>2.3490139999999999</v>
      </c>
      <c r="E580" t="s">
        <v>46</v>
      </c>
      <c r="F580" t="s">
        <v>33</v>
      </c>
      <c r="G580" t="s">
        <v>56</v>
      </c>
      <c r="H580" s="1">
        <v>45387</v>
      </c>
      <c r="I580" t="s">
        <v>35</v>
      </c>
      <c r="J580" t="s">
        <v>606</v>
      </c>
      <c r="K580">
        <v>1</v>
      </c>
      <c r="N580">
        <v>244</v>
      </c>
      <c r="O580">
        <v>50</v>
      </c>
      <c r="P580" s="1">
        <v>45473</v>
      </c>
      <c r="Q580" s="1"/>
      <c r="R580">
        <v>122</v>
      </c>
      <c r="T580">
        <v>0</v>
      </c>
      <c r="U580" t="s">
        <v>428</v>
      </c>
      <c r="V580">
        <v>0</v>
      </c>
      <c r="W580">
        <v>0</v>
      </c>
      <c r="X580">
        <v>0</v>
      </c>
      <c r="Y580">
        <v>0</v>
      </c>
      <c r="Z580">
        <v>0</v>
      </c>
      <c r="AA580">
        <v>0</v>
      </c>
      <c r="AB580">
        <v>0</v>
      </c>
      <c r="AC580" t="s">
        <v>52</v>
      </c>
      <c r="AD580">
        <v>3</v>
      </c>
    </row>
    <row r="581" spans="1:30">
      <c r="A581" t="s">
        <v>660</v>
      </c>
      <c r="B581" t="s">
        <v>31</v>
      </c>
      <c r="C581">
        <v>52.370215999999999</v>
      </c>
      <c r="D581">
        <v>4.895168</v>
      </c>
      <c r="E581" t="s">
        <v>32</v>
      </c>
      <c r="F581" t="s">
        <v>33</v>
      </c>
      <c r="G581" t="s">
        <v>47</v>
      </c>
      <c r="H581" s="1">
        <v>45354</v>
      </c>
      <c r="I581" t="s">
        <v>35</v>
      </c>
      <c r="J581" t="s">
        <v>606</v>
      </c>
      <c r="K581">
        <v>1</v>
      </c>
      <c r="N581">
        <v>229</v>
      </c>
      <c r="O581">
        <v>40</v>
      </c>
      <c r="P581" s="1">
        <v>45420</v>
      </c>
      <c r="Q581" s="1"/>
      <c r="R581">
        <v>91.6</v>
      </c>
      <c r="T581">
        <v>0</v>
      </c>
      <c r="U581" t="s">
        <v>428</v>
      </c>
      <c r="V581">
        <v>0</v>
      </c>
      <c r="W581">
        <v>0</v>
      </c>
      <c r="X581">
        <v>0</v>
      </c>
      <c r="Y581">
        <v>0</v>
      </c>
      <c r="Z581">
        <v>0</v>
      </c>
      <c r="AA581">
        <v>0</v>
      </c>
      <c r="AB581">
        <v>0</v>
      </c>
      <c r="AC581" t="s">
        <v>43</v>
      </c>
      <c r="AD581">
        <v>2</v>
      </c>
    </row>
    <row r="582" spans="1:30">
      <c r="A582" t="s">
        <v>661</v>
      </c>
      <c r="B582" t="s">
        <v>80</v>
      </c>
      <c r="C582">
        <v>38.736946000000003</v>
      </c>
      <c r="D582">
        <v>-9.1426850000000002</v>
      </c>
      <c r="E582" t="s">
        <v>55</v>
      </c>
      <c r="F582" t="s">
        <v>33</v>
      </c>
      <c r="G582" t="s">
        <v>56</v>
      </c>
      <c r="H582" s="1">
        <v>45296</v>
      </c>
      <c r="I582" t="s">
        <v>35</v>
      </c>
      <c r="J582" t="s">
        <v>606</v>
      </c>
      <c r="K582">
        <v>1</v>
      </c>
      <c r="N582">
        <v>740</v>
      </c>
      <c r="O582">
        <v>60</v>
      </c>
      <c r="P582" s="1">
        <v>45447</v>
      </c>
      <c r="Q582" s="1"/>
      <c r="R582">
        <v>444</v>
      </c>
      <c r="T582">
        <v>0</v>
      </c>
      <c r="U582" t="s">
        <v>428</v>
      </c>
      <c r="V582">
        <v>0</v>
      </c>
      <c r="W582">
        <v>0</v>
      </c>
      <c r="X582">
        <v>0</v>
      </c>
      <c r="Y582">
        <v>0</v>
      </c>
      <c r="Z582">
        <v>0</v>
      </c>
      <c r="AA582">
        <v>0</v>
      </c>
      <c r="AB582">
        <v>0</v>
      </c>
      <c r="AC582" t="s">
        <v>52</v>
      </c>
      <c r="AD582">
        <v>3</v>
      </c>
    </row>
    <row r="583" spans="1:30">
      <c r="A583" t="s">
        <v>662</v>
      </c>
      <c r="B583" t="s">
        <v>67</v>
      </c>
      <c r="C583">
        <v>48.864716000000001</v>
      </c>
      <c r="D583">
        <v>2.3490139999999999</v>
      </c>
      <c r="E583" t="s">
        <v>60</v>
      </c>
      <c r="F583" t="s">
        <v>33</v>
      </c>
      <c r="G583" t="s">
        <v>64</v>
      </c>
      <c r="H583" s="1">
        <v>45417</v>
      </c>
      <c r="I583" t="s">
        <v>35</v>
      </c>
      <c r="J583" t="s">
        <v>606</v>
      </c>
      <c r="K583">
        <v>1</v>
      </c>
      <c r="N583">
        <v>433</v>
      </c>
      <c r="O583">
        <v>30</v>
      </c>
      <c r="P583" s="1">
        <v>45697</v>
      </c>
      <c r="Q583" s="1"/>
      <c r="R583">
        <v>129.9</v>
      </c>
      <c r="T583">
        <v>0</v>
      </c>
      <c r="U583" t="s">
        <v>428</v>
      </c>
      <c r="V583">
        <v>0</v>
      </c>
      <c r="W583">
        <v>0</v>
      </c>
      <c r="X583">
        <v>0</v>
      </c>
      <c r="Y583">
        <v>0</v>
      </c>
      <c r="Z583">
        <v>0</v>
      </c>
      <c r="AA583">
        <v>0</v>
      </c>
      <c r="AB583">
        <v>0</v>
      </c>
      <c r="AC583" t="s">
        <v>43</v>
      </c>
      <c r="AD583">
        <v>2</v>
      </c>
    </row>
    <row r="584" spans="1:30">
      <c r="A584" t="s">
        <v>663</v>
      </c>
      <c r="B584" t="s">
        <v>63</v>
      </c>
      <c r="C584">
        <v>46.204391000000001</v>
      </c>
      <c r="D584">
        <v>6.1431579999999997</v>
      </c>
      <c r="E584" t="s">
        <v>55</v>
      </c>
      <c r="F584" t="s">
        <v>33</v>
      </c>
      <c r="G584" t="s">
        <v>56</v>
      </c>
      <c r="H584" s="1">
        <v>45344</v>
      </c>
      <c r="I584" t="s">
        <v>57</v>
      </c>
      <c r="J584" t="s">
        <v>606</v>
      </c>
      <c r="K584">
        <v>1</v>
      </c>
      <c r="N584">
        <v>1073</v>
      </c>
      <c r="O584">
        <v>30</v>
      </c>
      <c r="P584" s="1">
        <v>45651</v>
      </c>
      <c r="Q584" s="1"/>
      <c r="R584">
        <v>321.89999999999998</v>
      </c>
      <c r="T584">
        <v>0</v>
      </c>
      <c r="U584" t="s">
        <v>428</v>
      </c>
      <c r="V584">
        <v>0</v>
      </c>
      <c r="W584">
        <v>0</v>
      </c>
      <c r="X584">
        <v>0</v>
      </c>
      <c r="Y584">
        <v>0</v>
      </c>
      <c r="Z584">
        <v>0</v>
      </c>
      <c r="AA584">
        <v>0</v>
      </c>
      <c r="AB584">
        <v>0</v>
      </c>
      <c r="AC584" t="s">
        <v>43</v>
      </c>
      <c r="AD584">
        <v>2</v>
      </c>
    </row>
    <row r="585" spans="1:30">
      <c r="A585" t="s">
        <v>664</v>
      </c>
      <c r="B585" t="s">
        <v>67</v>
      </c>
      <c r="C585">
        <v>48.864716000000001</v>
      </c>
      <c r="D585">
        <v>2.3490139999999999</v>
      </c>
      <c r="E585" t="s">
        <v>68</v>
      </c>
      <c r="F585" t="s">
        <v>33</v>
      </c>
      <c r="G585" t="s">
        <v>42</v>
      </c>
      <c r="H585" s="1">
        <v>45327</v>
      </c>
      <c r="I585" t="s">
        <v>35</v>
      </c>
      <c r="J585" t="s">
        <v>606</v>
      </c>
      <c r="K585">
        <v>1</v>
      </c>
      <c r="N585">
        <v>242</v>
      </c>
      <c r="O585">
        <v>30</v>
      </c>
      <c r="P585" s="1">
        <v>45464</v>
      </c>
      <c r="Q585" s="1"/>
      <c r="R585">
        <v>72.599999999999994</v>
      </c>
      <c r="T585">
        <v>0</v>
      </c>
      <c r="U585" t="s">
        <v>428</v>
      </c>
      <c r="V585">
        <v>0</v>
      </c>
      <c r="W585">
        <v>0</v>
      </c>
      <c r="X585">
        <v>0</v>
      </c>
      <c r="Y585">
        <v>0</v>
      </c>
      <c r="Z585">
        <v>0</v>
      </c>
      <c r="AA585">
        <v>0</v>
      </c>
      <c r="AB585">
        <v>0</v>
      </c>
      <c r="AC585" t="s">
        <v>43</v>
      </c>
      <c r="AD585">
        <v>2</v>
      </c>
    </row>
    <row r="586" spans="1:30">
      <c r="A586" t="s">
        <v>665</v>
      </c>
      <c r="B586" t="s">
        <v>75</v>
      </c>
      <c r="C586">
        <v>48.210033000000003</v>
      </c>
      <c r="D586">
        <v>16.363448999999999</v>
      </c>
      <c r="E586" t="s">
        <v>60</v>
      </c>
      <c r="F586" t="s">
        <v>33</v>
      </c>
      <c r="G586" t="s">
        <v>56</v>
      </c>
      <c r="H586" s="1">
        <v>45407</v>
      </c>
      <c r="I586" t="s">
        <v>57</v>
      </c>
      <c r="J586" t="s">
        <v>606</v>
      </c>
      <c r="K586">
        <v>1</v>
      </c>
      <c r="N586">
        <v>1884</v>
      </c>
      <c r="O586">
        <v>20</v>
      </c>
      <c r="P586" s="1">
        <v>45583</v>
      </c>
      <c r="Q586" s="1"/>
      <c r="R586">
        <v>376.8</v>
      </c>
      <c r="T586">
        <v>0</v>
      </c>
      <c r="U586" t="s">
        <v>428</v>
      </c>
      <c r="V586">
        <v>0</v>
      </c>
      <c r="W586">
        <v>0</v>
      </c>
      <c r="X586">
        <v>0</v>
      </c>
      <c r="Y586">
        <v>0</v>
      </c>
      <c r="Z586">
        <v>0</v>
      </c>
      <c r="AA586">
        <v>0</v>
      </c>
      <c r="AB586">
        <v>0</v>
      </c>
      <c r="AC586" t="s">
        <v>48</v>
      </c>
      <c r="AD586">
        <v>1</v>
      </c>
    </row>
    <row r="587" spans="1:30">
      <c r="A587" t="s">
        <v>666</v>
      </c>
      <c r="B587" t="s">
        <v>50</v>
      </c>
      <c r="C587">
        <v>52.520007999999997</v>
      </c>
      <c r="D587">
        <v>13.404954</v>
      </c>
      <c r="E587" t="s">
        <v>51</v>
      </c>
      <c r="F587" t="s">
        <v>33</v>
      </c>
      <c r="G587" t="s">
        <v>56</v>
      </c>
      <c r="H587" s="1">
        <v>45375</v>
      </c>
      <c r="I587" t="s">
        <v>35</v>
      </c>
      <c r="J587" t="s">
        <v>606</v>
      </c>
      <c r="K587">
        <v>1</v>
      </c>
      <c r="N587">
        <v>223</v>
      </c>
      <c r="O587">
        <v>90</v>
      </c>
      <c r="P587" s="1">
        <v>45410</v>
      </c>
      <c r="Q587" s="1"/>
      <c r="R587">
        <v>200.7</v>
      </c>
      <c r="T587">
        <v>0</v>
      </c>
      <c r="U587" t="s">
        <v>428</v>
      </c>
      <c r="V587">
        <v>0</v>
      </c>
      <c r="W587">
        <v>0</v>
      </c>
      <c r="X587">
        <v>0</v>
      </c>
      <c r="Y587">
        <v>0</v>
      </c>
      <c r="Z587">
        <v>0</v>
      </c>
      <c r="AA587">
        <v>0</v>
      </c>
      <c r="AB587">
        <v>0</v>
      </c>
      <c r="AC587" t="s">
        <v>38</v>
      </c>
      <c r="AD587">
        <v>5</v>
      </c>
    </row>
    <row r="588" spans="1:30">
      <c r="A588" t="s">
        <v>667</v>
      </c>
      <c r="B588" t="s">
        <v>63</v>
      </c>
      <c r="C588">
        <v>46.204391000000001</v>
      </c>
      <c r="D588">
        <v>6.1431579999999997</v>
      </c>
      <c r="E588" t="s">
        <v>46</v>
      </c>
      <c r="F588" t="s">
        <v>33</v>
      </c>
      <c r="G588" t="s">
        <v>56</v>
      </c>
      <c r="H588" s="1">
        <v>45410</v>
      </c>
      <c r="I588" t="s">
        <v>35</v>
      </c>
      <c r="J588" t="s">
        <v>606</v>
      </c>
      <c r="K588">
        <v>1</v>
      </c>
      <c r="N588">
        <v>1772</v>
      </c>
      <c r="O588">
        <v>10</v>
      </c>
      <c r="P588" s="1">
        <v>45727</v>
      </c>
      <c r="Q588" s="1"/>
      <c r="R588">
        <v>177.2</v>
      </c>
      <c r="T588">
        <v>0</v>
      </c>
      <c r="U588" t="s">
        <v>428</v>
      </c>
      <c r="V588">
        <v>0</v>
      </c>
      <c r="W588">
        <v>0</v>
      </c>
      <c r="X588">
        <v>0</v>
      </c>
      <c r="Y588">
        <v>0</v>
      </c>
      <c r="Z588">
        <v>0</v>
      </c>
      <c r="AA588">
        <v>0</v>
      </c>
      <c r="AB588">
        <v>0</v>
      </c>
      <c r="AC588" t="s">
        <v>48</v>
      </c>
      <c r="AD588">
        <v>1</v>
      </c>
    </row>
    <row r="589" spans="1:30">
      <c r="A589" t="s">
        <v>668</v>
      </c>
      <c r="B589" t="s">
        <v>45</v>
      </c>
      <c r="C589">
        <v>41.902782000000002</v>
      </c>
      <c r="D589">
        <v>12.496366</v>
      </c>
      <c r="E589" t="s">
        <v>60</v>
      </c>
      <c r="F589" t="s">
        <v>33</v>
      </c>
      <c r="G589" t="s">
        <v>47</v>
      </c>
      <c r="H589" s="1">
        <v>45371</v>
      </c>
      <c r="I589" t="s">
        <v>35</v>
      </c>
      <c r="J589" t="s">
        <v>606</v>
      </c>
      <c r="K589">
        <v>1</v>
      </c>
      <c r="N589">
        <v>820</v>
      </c>
      <c r="O589">
        <v>30</v>
      </c>
      <c r="P589" s="1">
        <v>45649</v>
      </c>
      <c r="Q589" s="1"/>
      <c r="R589">
        <v>246</v>
      </c>
      <c r="T589">
        <v>0</v>
      </c>
      <c r="U589" t="s">
        <v>428</v>
      </c>
      <c r="V589">
        <v>0</v>
      </c>
      <c r="W589">
        <v>0</v>
      </c>
      <c r="X589">
        <v>0</v>
      </c>
      <c r="Y589">
        <v>0</v>
      </c>
      <c r="Z589">
        <v>0</v>
      </c>
      <c r="AA589">
        <v>0</v>
      </c>
      <c r="AB589">
        <v>0</v>
      </c>
      <c r="AC589" t="s">
        <v>43</v>
      </c>
      <c r="AD589">
        <v>2</v>
      </c>
    </row>
    <row r="590" spans="1:30">
      <c r="A590" t="s">
        <v>669</v>
      </c>
      <c r="B590" t="s">
        <v>31</v>
      </c>
      <c r="C590">
        <v>52.370215999999999</v>
      </c>
      <c r="D590">
        <v>4.895168</v>
      </c>
      <c r="E590" t="s">
        <v>84</v>
      </c>
      <c r="F590" t="s">
        <v>33</v>
      </c>
      <c r="G590" t="s">
        <v>56</v>
      </c>
      <c r="H590" s="1">
        <v>45306</v>
      </c>
      <c r="I590" t="s">
        <v>35</v>
      </c>
      <c r="J590" t="s">
        <v>606</v>
      </c>
      <c r="K590">
        <v>1</v>
      </c>
      <c r="N590">
        <v>1241</v>
      </c>
      <c r="O590">
        <v>60</v>
      </c>
      <c r="P590" s="1">
        <v>45650</v>
      </c>
      <c r="Q590" s="1"/>
      <c r="R590">
        <v>744.6</v>
      </c>
      <c r="T590">
        <v>0</v>
      </c>
      <c r="U590" t="s">
        <v>428</v>
      </c>
      <c r="V590">
        <v>0</v>
      </c>
      <c r="W590">
        <v>0</v>
      </c>
      <c r="X590">
        <v>0</v>
      </c>
      <c r="Y590">
        <v>0</v>
      </c>
      <c r="Z590">
        <v>0</v>
      </c>
      <c r="AA590">
        <v>0</v>
      </c>
      <c r="AB590">
        <v>0</v>
      </c>
      <c r="AC590" t="s">
        <v>52</v>
      </c>
      <c r="AD590">
        <v>3</v>
      </c>
    </row>
    <row r="591" spans="1:30">
      <c r="A591" t="s">
        <v>670</v>
      </c>
      <c r="B591" t="s">
        <v>59</v>
      </c>
      <c r="C591">
        <v>51.260196999999998</v>
      </c>
      <c r="D591">
        <v>4.4027710000000004</v>
      </c>
      <c r="E591" t="s">
        <v>32</v>
      </c>
      <c r="F591" t="s">
        <v>33</v>
      </c>
      <c r="G591" t="s">
        <v>76</v>
      </c>
      <c r="H591" s="1">
        <v>45411</v>
      </c>
      <c r="I591" t="s">
        <v>57</v>
      </c>
      <c r="J591" t="s">
        <v>606</v>
      </c>
      <c r="K591">
        <v>1</v>
      </c>
      <c r="N591">
        <v>519</v>
      </c>
      <c r="O591">
        <v>20</v>
      </c>
      <c r="P591" s="1">
        <v>45601</v>
      </c>
      <c r="Q591" s="1"/>
      <c r="R591">
        <v>103.8</v>
      </c>
      <c r="T591">
        <v>0</v>
      </c>
      <c r="U591" t="s">
        <v>428</v>
      </c>
      <c r="V591">
        <v>0</v>
      </c>
      <c r="W591">
        <v>0</v>
      </c>
      <c r="X591">
        <v>0</v>
      </c>
      <c r="Y591">
        <v>0</v>
      </c>
      <c r="Z591">
        <v>0</v>
      </c>
      <c r="AA591">
        <v>0</v>
      </c>
      <c r="AB591">
        <v>0</v>
      </c>
      <c r="AC591" t="s">
        <v>48</v>
      </c>
      <c r="AD591">
        <v>1</v>
      </c>
    </row>
    <row r="592" spans="1:30">
      <c r="A592" t="s">
        <v>671</v>
      </c>
      <c r="B592" t="s">
        <v>31</v>
      </c>
      <c r="C592">
        <v>52.370215999999999</v>
      </c>
      <c r="D592">
        <v>4.895168</v>
      </c>
      <c r="E592" t="s">
        <v>32</v>
      </c>
      <c r="F592" t="s">
        <v>33</v>
      </c>
      <c r="G592" t="s">
        <v>76</v>
      </c>
      <c r="H592" s="1">
        <v>45433</v>
      </c>
      <c r="I592" t="s">
        <v>70</v>
      </c>
      <c r="J592" t="s">
        <v>606</v>
      </c>
      <c r="K592">
        <v>1</v>
      </c>
      <c r="N592">
        <v>706</v>
      </c>
      <c r="O592">
        <v>40</v>
      </c>
      <c r="P592" s="1">
        <v>45793</v>
      </c>
      <c r="Q592" s="1"/>
      <c r="R592">
        <v>282.39999999999998</v>
      </c>
      <c r="T592">
        <v>0</v>
      </c>
      <c r="U592" t="s">
        <v>428</v>
      </c>
      <c r="V592">
        <v>0</v>
      </c>
      <c r="W592">
        <v>0</v>
      </c>
      <c r="X592">
        <v>0</v>
      </c>
      <c r="Y592">
        <v>0</v>
      </c>
      <c r="Z592">
        <v>0</v>
      </c>
      <c r="AA592">
        <v>0</v>
      </c>
      <c r="AB592">
        <v>0</v>
      </c>
      <c r="AC592" t="s">
        <v>43</v>
      </c>
      <c r="AD592">
        <v>2</v>
      </c>
    </row>
    <row r="593" spans="1:30">
      <c r="A593" t="s">
        <v>672</v>
      </c>
      <c r="B593" t="s">
        <v>80</v>
      </c>
      <c r="C593">
        <v>38.736946000000003</v>
      </c>
      <c r="D593">
        <v>-9.1426850000000002</v>
      </c>
      <c r="E593" t="s">
        <v>103</v>
      </c>
      <c r="F593" t="s">
        <v>33</v>
      </c>
      <c r="G593" t="s">
        <v>34</v>
      </c>
      <c r="H593" s="1">
        <v>45410</v>
      </c>
      <c r="I593" t="s">
        <v>70</v>
      </c>
      <c r="J593" t="s">
        <v>606</v>
      </c>
      <c r="K593">
        <v>1</v>
      </c>
      <c r="N593">
        <v>1461</v>
      </c>
      <c r="O593">
        <v>40</v>
      </c>
      <c r="P593" s="1">
        <v>45637</v>
      </c>
      <c r="Q593" s="1"/>
      <c r="R593">
        <v>584.4</v>
      </c>
      <c r="T593">
        <v>0</v>
      </c>
      <c r="U593" t="s">
        <v>428</v>
      </c>
      <c r="V593">
        <v>0</v>
      </c>
      <c r="W593">
        <v>0</v>
      </c>
      <c r="X593">
        <v>0</v>
      </c>
      <c r="Y593">
        <v>0</v>
      </c>
      <c r="Z593">
        <v>0</v>
      </c>
      <c r="AA593">
        <v>0</v>
      </c>
      <c r="AB593">
        <v>0</v>
      </c>
      <c r="AC593" t="s">
        <v>43</v>
      </c>
      <c r="AD593">
        <v>2</v>
      </c>
    </row>
    <row r="594" spans="1:30">
      <c r="A594" t="s">
        <v>673</v>
      </c>
      <c r="B594" t="s">
        <v>63</v>
      </c>
      <c r="C594">
        <v>46.204391000000001</v>
      </c>
      <c r="D594">
        <v>6.1431579999999997</v>
      </c>
      <c r="E594" t="s">
        <v>41</v>
      </c>
      <c r="F594" t="s">
        <v>33</v>
      </c>
      <c r="G594" t="s">
        <v>85</v>
      </c>
      <c r="H594" s="1">
        <v>45399</v>
      </c>
      <c r="I594" t="s">
        <v>70</v>
      </c>
      <c r="J594" t="s">
        <v>606</v>
      </c>
      <c r="K594">
        <v>1</v>
      </c>
      <c r="N594">
        <v>1913</v>
      </c>
      <c r="O594">
        <v>100</v>
      </c>
      <c r="P594" s="1">
        <v>45483</v>
      </c>
      <c r="Q594" s="1"/>
      <c r="R594">
        <v>1913</v>
      </c>
      <c r="T594">
        <v>0</v>
      </c>
      <c r="U594" t="s">
        <v>428</v>
      </c>
      <c r="V594">
        <v>0</v>
      </c>
      <c r="W594">
        <v>0</v>
      </c>
      <c r="X594">
        <v>0</v>
      </c>
      <c r="Y594">
        <v>0</v>
      </c>
      <c r="Z594">
        <v>0</v>
      </c>
      <c r="AA594">
        <v>0</v>
      </c>
      <c r="AB594">
        <v>0</v>
      </c>
      <c r="AC594" t="s">
        <v>38</v>
      </c>
      <c r="AD594">
        <v>5</v>
      </c>
    </row>
    <row r="595" spans="1:30">
      <c r="A595" t="s">
        <v>674</v>
      </c>
      <c r="B595" t="s">
        <v>45</v>
      </c>
      <c r="C595">
        <v>41.902782000000002</v>
      </c>
      <c r="D595">
        <v>12.496366</v>
      </c>
      <c r="E595" t="s">
        <v>103</v>
      </c>
      <c r="F595" t="s">
        <v>33</v>
      </c>
      <c r="G595" t="s">
        <v>56</v>
      </c>
      <c r="H595" s="1">
        <v>45425</v>
      </c>
      <c r="I595" t="s">
        <v>35</v>
      </c>
      <c r="J595" t="s">
        <v>606</v>
      </c>
      <c r="K595">
        <v>1</v>
      </c>
      <c r="N595">
        <v>1539</v>
      </c>
      <c r="O595">
        <v>20</v>
      </c>
      <c r="P595" s="1">
        <v>45473</v>
      </c>
      <c r="Q595" s="1"/>
      <c r="R595">
        <v>307.8</v>
      </c>
      <c r="T595">
        <v>0</v>
      </c>
      <c r="U595" t="s">
        <v>428</v>
      </c>
      <c r="V595">
        <v>0</v>
      </c>
      <c r="W595">
        <v>0</v>
      </c>
      <c r="X595">
        <v>0</v>
      </c>
      <c r="Y595">
        <v>0</v>
      </c>
      <c r="Z595">
        <v>0</v>
      </c>
      <c r="AA595">
        <v>0</v>
      </c>
      <c r="AB595">
        <v>0</v>
      </c>
      <c r="AC595" t="s">
        <v>48</v>
      </c>
      <c r="AD595">
        <v>1</v>
      </c>
    </row>
    <row r="596" spans="1:30">
      <c r="A596" t="s">
        <v>675</v>
      </c>
      <c r="B596" t="s">
        <v>80</v>
      </c>
      <c r="C596">
        <v>38.736946000000003</v>
      </c>
      <c r="D596">
        <v>-9.1426850000000002</v>
      </c>
      <c r="E596" t="s">
        <v>41</v>
      </c>
      <c r="F596" t="s">
        <v>33</v>
      </c>
      <c r="G596" t="s">
        <v>56</v>
      </c>
      <c r="H596" s="1">
        <v>45392</v>
      </c>
      <c r="I596" t="s">
        <v>35</v>
      </c>
      <c r="J596" t="s">
        <v>606</v>
      </c>
      <c r="K596">
        <v>1</v>
      </c>
      <c r="N596">
        <v>1212</v>
      </c>
      <c r="O596">
        <v>30</v>
      </c>
      <c r="P596" s="1">
        <v>45457</v>
      </c>
      <c r="Q596" s="1"/>
      <c r="R596">
        <v>363.6</v>
      </c>
      <c r="T596">
        <v>0</v>
      </c>
      <c r="U596" t="s">
        <v>428</v>
      </c>
      <c r="V596">
        <v>0</v>
      </c>
      <c r="W596">
        <v>0</v>
      </c>
      <c r="X596">
        <v>0</v>
      </c>
      <c r="Y596">
        <v>0</v>
      </c>
      <c r="Z596">
        <v>0</v>
      </c>
      <c r="AA596">
        <v>0</v>
      </c>
      <c r="AB596">
        <v>0</v>
      </c>
      <c r="AC596" t="s">
        <v>43</v>
      </c>
      <c r="AD596">
        <v>2</v>
      </c>
    </row>
    <row r="597" spans="1:30">
      <c r="A597" t="s">
        <v>676</v>
      </c>
      <c r="B597" t="s">
        <v>80</v>
      </c>
      <c r="C597">
        <v>38.736946000000003</v>
      </c>
      <c r="D597">
        <v>-9.1426850000000002</v>
      </c>
      <c r="E597" t="s">
        <v>78</v>
      </c>
      <c r="F597" t="s">
        <v>33</v>
      </c>
      <c r="G597" t="s">
        <v>47</v>
      </c>
      <c r="H597" s="1">
        <v>45364</v>
      </c>
      <c r="I597" t="s">
        <v>70</v>
      </c>
      <c r="J597" t="s">
        <v>606</v>
      </c>
      <c r="K597">
        <v>1</v>
      </c>
      <c r="N597">
        <v>1832</v>
      </c>
      <c r="O597">
        <v>20</v>
      </c>
      <c r="P597" s="1">
        <v>45491</v>
      </c>
      <c r="Q597" s="1"/>
      <c r="R597">
        <v>366.4</v>
      </c>
      <c r="T597">
        <v>0</v>
      </c>
      <c r="U597" t="s">
        <v>428</v>
      </c>
      <c r="V597">
        <v>0</v>
      </c>
      <c r="W597">
        <v>0</v>
      </c>
      <c r="X597">
        <v>0</v>
      </c>
      <c r="Y597">
        <v>0</v>
      </c>
      <c r="Z597">
        <v>0</v>
      </c>
      <c r="AA597">
        <v>0</v>
      </c>
      <c r="AB597">
        <v>0</v>
      </c>
      <c r="AC597" t="s">
        <v>48</v>
      </c>
      <c r="AD597">
        <v>1</v>
      </c>
    </row>
    <row r="598" spans="1:30">
      <c r="A598" t="s">
        <v>677</v>
      </c>
      <c r="B598" t="s">
        <v>50</v>
      </c>
      <c r="C598">
        <v>52.520007999999997</v>
      </c>
      <c r="D598">
        <v>13.404954</v>
      </c>
      <c r="E598" t="s">
        <v>55</v>
      </c>
      <c r="F598" t="s">
        <v>33</v>
      </c>
      <c r="G598" t="s">
        <v>64</v>
      </c>
      <c r="H598" s="1">
        <v>45369</v>
      </c>
      <c r="I598" t="s">
        <v>57</v>
      </c>
      <c r="J598" t="s">
        <v>606</v>
      </c>
      <c r="K598">
        <v>1</v>
      </c>
      <c r="N598">
        <v>1553</v>
      </c>
      <c r="O598">
        <v>20</v>
      </c>
      <c r="P598" s="1">
        <v>45508</v>
      </c>
      <c r="Q598" s="1"/>
      <c r="R598">
        <v>310.60000000000002</v>
      </c>
      <c r="T598">
        <v>0</v>
      </c>
      <c r="U598" t="s">
        <v>428</v>
      </c>
      <c r="V598">
        <v>0</v>
      </c>
      <c r="W598">
        <v>0</v>
      </c>
      <c r="X598">
        <v>0</v>
      </c>
      <c r="Y598">
        <v>0</v>
      </c>
      <c r="Z598">
        <v>0</v>
      </c>
      <c r="AA598">
        <v>0</v>
      </c>
      <c r="AB598">
        <v>0</v>
      </c>
      <c r="AC598" t="s">
        <v>48</v>
      </c>
      <c r="AD598">
        <v>1</v>
      </c>
    </row>
    <row r="599" spans="1:30">
      <c r="A599" t="s">
        <v>678</v>
      </c>
      <c r="B599" t="s">
        <v>67</v>
      </c>
      <c r="C599">
        <v>48.864716000000001</v>
      </c>
      <c r="D599">
        <v>2.3490139999999999</v>
      </c>
      <c r="E599" t="s">
        <v>124</v>
      </c>
      <c r="F599" t="s">
        <v>33</v>
      </c>
      <c r="G599" t="s">
        <v>34</v>
      </c>
      <c r="H599" s="1">
        <v>45402</v>
      </c>
      <c r="I599" t="s">
        <v>70</v>
      </c>
      <c r="J599" t="s">
        <v>606</v>
      </c>
      <c r="K599">
        <v>1</v>
      </c>
      <c r="N599">
        <v>322</v>
      </c>
      <c r="O599">
        <v>40</v>
      </c>
      <c r="P599" s="1">
        <v>45661</v>
      </c>
      <c r="Q599" s="1"/>
      <c r="R599">
        <v>128.80000000000001</v>
      </c>
      <c r="T599">
        <v>0</v>
      </c>
      <c r="U599" t="s">
        <v>428</v>
      </c>
      <c r="V599">
        <v>0</v>
      </c>
      <c r="W599">
        <v>0</v>
      </c>
      <c r="X599">
        <v>0</v>
      </c>
      <c r="Y599">
        <v>0</v>
      </c>
      <c r="Z599">
        <v>0</v>
      </c>
      <c r="AA599">
        <v>0</v>
      </c>
      <c r="AB599">
        <v>0</v>
      </c>
      <c r="AC599" t="s">
        <v>43</v>
      </c>
      <c r="AD599">
        <v>2</v>
      </c>
    </row>
    <row r="600" spans="1:30">
      <c r="A600" t="s">
        <v>679</v>
      </c>
      <c r="B600" t="s">
        <v>67</v>
      </c>
      <c r="C600">
        <v>48.864716000000001</v>
      </c>
      <c r="D600">
        <v>2.3490139999999999</v>
      </c>
      <c r="E600" t="s">
        <v>55</v>
      </c>
      <c r="F600" t="s">
        <v>33</v>
      </c>
      <c r="G600" t="s">
        <v>34</v>
      </c>
      <c r="H600" s="1">
        <v>45301</v>
      </c>
      <c r="I600" t="s">
        <v>57</v>
      </c>
      <c r="J600" t="s">
        <v>606</v>
      </c>
      <c r="K600">
        <v>1</v>
      </c>
      <c r="N600">
        <v>1185</v>
      </c>
      <c r="O600">
        <v>90</v>
      </c>
      <c r="P600" s="1">
        <v>45495</v>
      </c>
      <c r="Q600" s="1"/>
      <c r="R600">
        <v>1066.5</v>
      </c>
      <c r="T600">
        <v>0</v>
      </c>
      <c r="U600" t="s">
        <v>428</v>
      </c>
      <c r="V600">
        <v>0</v>
      </c>
      <c r="W600">
        <v>0</v>
      </c>
      <c r="X600">
        <v>0</v>
      </c>
      <c r="Y600">
        <v>0</v>
      </c>
      <c r="Z600">
        <v>0</v>
      </c>
      <c r="AA600">
        <v>0</v>
      </c>
      <c r="AB600">
        <v>0</v>
      </c>
      <c r="AC600" t="s">
        <v>38</v>
      </c>
      <c r="AD600">
        <v>5</v>
      </c>
    </row>
    <row r="601" spans="1:30">
      <c r="A601" t="s">
        <v>680</v>
      </c>
      <c r="B601" t="s">
        <v>31</v>
      </c>
      <c r="C601">
        <v>52.370215999999999</v>
      </c>
      <c r="D601">
        <v>4.895168</v>
      </c>
      <c r="E601" t="s">
        <v>32</v>
      </c>
      <c r="F601" t="s">
        <v>33</v>
      </c>
      <c r="G601" t="s">
        <v>64</v>
      </c>
      <c r="H601" s="1">
        <v>45432</v>
      </c>
      <c r="I601" t="s">
        <v>70</v>
      </c>
      <c r="J601" t="s">
        <v>606</v>
      </c>
      <c r="K601">
        <v>1</v>
      </c>
      <c r="N601">
        <v>1747</v>
      </c>
      <c r="O601">
        <v>20</v>
      </c>
      <c r="P601" s="1">
        <v>45489</v>
      </c>
      <c r="Q601" s="1"/>
      <c r="R601">
        <v>349.4</v>
      </c>
      <c r="T601">
        <v>0</v>
      </c>
      <c r="U601" t="s">
        <v>428</v>
      </c>
      <c r="V601">
        <v>0</v>
      </c>
      <c r="W601">
        <v>0</v>
      </c>
      <c r="X601">
        <v>0</v>
      </c>
      <c r="Y601">
        <v>0</v>
      </c>
      <c r="Z601">
        <v>0</v>
      </c>
      <c r="AA601">
        <v>0</v>
      </c>
      <c r="AB601">
        <v>0</v>
      </c>
      <c r="AC601" t="s">
        <v>48</v>
      </c>
      <c r="AD601">
        <v>1</v>
      </c>
    </row>
    <row r="602" spans="1:30">
      <c r="A602" t="s">
        <v>681</v>
      </c>
      <c r="B602" t="s">
        <v>50</v>
      </c>
      <c r="C602">
        <v>52.520007999999997</v>
      </c>
      <c r="D602">
        <v>13.404954</v>
      </c>
      <c r="E602" t="s">
        <v>51</v>
      </c>
      <c r="F602" t="s">
        <v>33</v>
      </c>
      <c r="G602" t="s">
        <v>47</v>
      </c>
      <c r="H602" s="1">
        <v>45373</v>
      </c>
      <c r="I602" t="s">
        <v>35</v>
      </c>
      <c r="J602" t="s">
        <v>606</v>
      </c>
      <c r="K602">
        <v>1</v>
      </c>
      <c r="N602">
        <v>1286</v>
      </c>
      <c r="O602">
        <v>20</v>
      </c>
      <c r="P602" s="1">
        <v>45700</v>
      </c>
      <c r="Q602" s="1"/>
      <c r="R602">
        <v>257.2</v>
      </c>
      <c r="T602">
        <v>0</v>
      </c>
      <c r="U602" t="s">
        <v>428</v>
      </c>
      <c r="V602">
        <v>0</v>
      </c>
      <c r="W602">
        <v>0</v>
      </c>
      <c r="X602">
        <v>0</v>
      </c>
      <c r="Y602">
        <v>0</v>
      </c>
      <c r="Z602">
        <v>0</v>
      </c>
      <c r="AA602">
        <v>0</v>
      </c>
      <c r="AB602">
        <v>0</v>
      </c>
      <c r="AC602" t="s">
        <v>48</v>
      </c>
      <c r="AD602">
        <v>1</v>
      </c>
    </row>
    <row r="603" spans="1:30">
      <c r="A603" t="s">
        <v>682</v>
      </c>
      <c r="B603" t="s">
        <v>59</v>
      </c>
      <c r="C603">
        <v>51.260196999999998</v>
      </c>
      <c r="D603">
        <v>4.4027710000000004</v>
      </c>
      <c r="E603" t="s">
        <v>120</v>
      </c>
      <c r="F603" t="s">
        <v>33</v>
      </c>
      <c r="G603" t="s">
        <v>56</v>
      </c>
      <c r="H603" s="1">
        <v>45295</v>
      </c>
      <c r="I603" t="s">
        <v>70</v>
      </c>
      <c r="J603" t="s">
        <v>606</v>
      </c>
      <c r="K603">
        <v>1</v>
      </c>
      <c r="N603">
        <v>1735</v>
      </c>
      <c r="O603">
        <v>90</v>
      </c>
      <c r="P603" s="1">
        <v>45331</v>
      </c>
      <c r="Q603" s="1"/>
      <c r="R603">
        <v>1561.5</v>
      </c>
      <c r="T603">
        <v>0</v>
      </c>
      <c r="U603" t="s">
        <v>428</v>
      </c>
      <c r="V603">
        <v>0</v>
      </c>
      <c r="W603">
        <v>0</v>
      </c>
      <c r="X603">
        <v>0</v>
      </c>
      <c r="Y603">
        <v>0</v>
      </c>
      <c r="Z603">
        <v>0</v>
      </c>
      <c r="AA603">
        <v>0</v>
      </c>
      <c r="AB603">
        <v>0</v>
      </c>
      <c r="AC603" t="s">
        <v>38</v>
      </c>
      <c r="AD603">
        <v>5</v>
      </c>
    </row>
    <row r="604" spans="1:30">
      <c r="A604" t="s">
        <v>683</v>
      </c>
      <c r="B604" t="s">
        <v>80</v>
      </c>
      <c r="C604">
        <v>38.736946000000003</v>
      </c>
      <c r="D604">
        <v>-9.1426850000000002</v>
      </c>
      <c r="E604" t="s">
        <v>55</v>
      </c>
      <c r="F604" t="s">
        <v>33</v>
      </c>
      <c r="G604" t="s">
        <v>87</v>
      </c>
      <c r="H604" s="1">
        <v>45416</v>
      </c>
      <c r="I604" t="s">
        <v>35</v>
      </c>
      <c r="J604" t="s">
        <v>606</v>
      </c>
      <c r="K604">
        <v>1</v>
      </c>
      <c r="N604">
        <v>1184</v>
      </c>
      <c r="O604">
        <v>50</v>
      </c>
      <c r="P604" s="1">
        <v>45687</v>
      </c>
      <c r="Q604" s="1"/>
      <c r="R604">
        <v>592</v>
      </c>
      <c r="T604">
        <v>0</v>
      </c>
      <c r="U604" t="s">
        <v>428</v>
      </c>
      <c r="V604">
        <v>0</v>
      </c>
      <c r="W604">
        <v>0</v>
      </c>
      <c r="X604">
        <v>0</v>
      </c>
      <c r="Y604">
        <v>0</v>
      </c>
      <c r="Z604">
        <v>0</v>
      </c>
      <c r="AA604">
        <v>0</v>
      </c>
      <c r="AB604">
        <v>0</v>
      </c>
      <c r="AC604" t="s">
        <v>52</v>
      </c>
      <c r="AD604">
        <v>3</v>
      </c>
    </row>
    <row r="605" spans="1:30">
      <c r="A605" t="s">
        <v>684</v>
      </c>
      <c r="B605" t="s">
        <v>63</v>
      </c>
      <c r="C605">
        <v>46.204391000000001</v>
      </c>
      <c r="D605">
        <v>6.1431579999999997</v>
      </c>
      <c r="E605" t="s">
        <v>46</v>
      </c>
      <c r="F605" t="s">
        <v>33</v>
      </c>
      <c r="G605" t="s">
        <v>56</v>
      </c>
      <c r="H605" s="1">
        <v>45340</v>
      </c>
      <c r="I605" t="s">
        <v>35</v>
      </c>
      <c r="J605" t="s">
        <v>606</v>
      </c>
      <c r="K605">
        <v>1</v>
      </c>
      <c r="N605">
        <v>352</v>
      </c>
      <c r="O605">
        <v>40</v>
      </c>
      <c r="P605" s="1">
        <v>45589</v>
      </c>
      <c r="Q605" s="1"/>
      <c r="R605">
        <v>140.80000000000001</v>
      </c>
      <c r="T605">
        <v>0</v>
      </c>
      <c r="U605" t="s">
        <v>428</v>
      </c>
      <c r="V605">
        <v>0</v>
      </c>
      <c r="W605">
        <v>0</v>
      </c>
      <c r="X605">
        <v>0</v>
      </c>
      <c r="Y605">
        <v>0</v>
      </c>
      <c r="Z605">
        <v>0</v>
      </c>
      <c r="AA605">
        <v>0</v>
      </c>
      <c r="AB605">
        <v>0</v>
      </c>
      <c r="AC605" t="s">
        <v>43</v>
      </c>
      <c r="AD605">
        <v>2</v>
      </c>
    </row>
    <row r="606" spans="1:30">
      <c r="A606" t="s">
        <v>685</v>
      </c>
      <c r="B606" t="s">
        <v>45</v>
      </c>
      <c r="C606">
        <v>41.902782000000002</v>
      </c>
      <c r="D606">
        <v>12.496366</v>
      </c>
      <c r="E606" t="s">
        <v>103</v>
      </c>
      <c r="F606" t="s">
        <v>33</v>
      </c>
      <c r="G606" t="s">
        <v>34</v>
      </c>
      <c r="H606" s="1">
        <v>45302</v>
      </c>
      <c r="I606" t="s">
        <v>57</v>
      </c>
      <c r="J606" t="s">
        <v>606</v>
      </c>
      <c r="K606">
        <v>1</v>
      </c>
      <c r="N606">
        <v>1581</v>
      </c>
      <c r="O606">
        <v>50</v>
      </c>
      <c r="P606" s="1">
        <v>45357</v>
      </c>
      <c r="Q606" s="1"/>
      <c r="R606">
        <v>790.5</v>
      </c>
      <c r="T606">
        <v>0</v>
      </c>
      <c r="U606" t="s">
        <v>428</v>
      </c>
      <c r="V606">
        <v>0</v>
      </c>
      <c r="W606">
        <v>0</v>
      </c>
      <c r="X606">
        <v>0</v>
      </c>
      <c r="Y606">
        <v>0</v>
      </c>
      <c r="Z606">
        <v>0</v>
      </c>
      <c r="AA606">
        <v>0</v>
      </c>
      <c r="AB606">
        <v>0</v>
      </c>
      <c r="AC606" t="s">
        <v>52</v>
      </c>
      <c r="AD606">
        <v>3</v>
      </c>
    </row>
    <row r="607" spans="1:30">
      <c r="A607" t="s">
        <v>686</v>
      </c>
      <c r="B607" t="s">
        <v>45</v>
      </c>
      <c r="C607">
        <v>41.902782000000002</v>
      </c>
      <c r="D607">
        <v>12.496366</v>
      </c>
      <c r="E607" t="s">
        <v>51</v>
      </c>
      <c r="F607" t="s">
        <v>33</v>
      </c>
      <c r="G607" t="s">
        <v>87</v>
      </c>
      <c r="H607" s="1">
        <v>45436</v>
      </c>
      <c r="I607" t="s">
        <v>35</v>
      </c>
      <c r="J607" t="s">
        <v>606</v>
      </c>
      <c r="K607">
        <v>1</v>
      </c>
      <c r="N607">
        <v>1367</v>
      </c>
      <c r="O607">
        <v>40</v>
      </c>
      <c r="P607" s="1">
        <v>45745</v>
      </c>
      <c r="Q607" s="1"/>
      <c r="R607">
        <v>546.79999999999995</v>
      </c>
      <c r="T607">
        <v>0</v>
      </c>
      <c r="U607" t="s">
        <v>428</v>
      </c>
      <c r="V607">
        <v>0</v>
      </c>
      <c r="W607">
        <v>0</v>
      </c>
      <c r="X607">
        <v>0</v>
      </c>
      <c r="Y607">
        <v>0</v>
      </c>
      <c r="Z607">
        <v>0</v>
      </c>
      <c r="AA607">
        <v>0</v>
      </c>
      <c r="AB607">
        <v>0</v>
      </c>
      <c r="AC607" t="s">
        <v>43</v>
      </c>
      <c r="AD607">
        <v>2</v>
      </c>
    </row>
    <row r="608" spans="1:30">
      <c r="A608" t="s">
        <v>687</v>
      </c>
      <c r="B608" t="s">
        <v>40</v>
      </c>
      <c r="C608">
        <v>40.416775000000001</v>
      </c>
      <c r="D608">
        <v>-3.7037900000000001</v>
      </c>
      <c r="E608" t="s">
        <v>32</v>
      </c>
      <c r="F608" t="s">
        <v>33</v>
      </c>
      <c r="G608" t="s">
        <v>85</v>
      </c>
      <c r="H608" s="1">
        <v>45356</v>
      </c>
      <c r="I608" t="s">
        <v>70</v>
      </c>
      <c r="J608" t="s">
        <v>606</v>
      </c>
      <c r="K608">
        <v>1</v>
      </c>
      <c r="N608">
        <v>490</v>
      </c>
      <c r="O608">
        <v>10</v>
      </c>
      <c r="P608" s="1">
        <v>45481</v>
      </c>
      <c r="Q608" s="1"/>
      <c r="R608">
        <v>49</v>
      </c>
      <c r="T608">
        <v>0</v>
      </c>
      <c r="U608" t="s">
        <v>428</v>
      </c>
      <c r="V608">
        <v>0</v>
      </c>
      <c r="W608">
        <v>0</v>
      </c>
      <c r="X608">
        <v>0</v>
      </c>
      <c r="Y608">
        <v>0</v>
      </c>
      <c r="Z608">
        <v>0</v>
      </c>
      <c r="AA608">
        <v>0</v>
      </c>
      <c r="AB608">
        <v>0</v>
      </c>
      <c r="AC608" t="s">
        <v>48</v>
      </c>
      <c r="AD608">
        <v>1</v>
      </c>
    </row>
    <row r="609" spans="1:30">
      <c r="A609" t="s">
        <v>688</v>
      </c>
      <c r="B609" t="s">
        <v>67</v>
      </c>
      <c r="C609">
        <v>48.864716000000001</v>
      </c>
      <c r="D609">
        <v>2.3490139999999999</v>
      </c>
      <c r="E609" t="s">
        <v>60</v>
      </c>
      <c r="F609" t="s">
        <v>33</v>
      </c>
      <c r="G609" t="s">
        <v>56</v>
      </c>
      <c r="H609" s="1">
        <v>45314</v>
      </c>
      <c r="I609" t="s">
        <v>35</v>
      </c>
      <c r="J609" t="s">
        <v>606</v>
      </c>
      <c r="K609">
        <v>1</v>
      </c>
      <c r="N609">
        <v>1627</v>
      </c>
      <c r="O609">
        <v>40</v>
      </c>
      <c r="P609" s="1">
        <v>45362</v>
      </c>
      <c r="Q609" s="1"/>
      <c r="R609">
        <v>650.79999999999995</v>
      </c>
      <c r="T609">
        <v>0</v>
      </c>
      <c r="U609" t="s">
        <v>428</v>
      </c>
      <c r="V609">
        <v>0</v>
      </c>
      <c r="W609">
        <v>0</v>
      </c>
      <c r="X609">
        <v>0</v>
      </c>
      <c r="Y609">
        <v>0</v>
      </c>
      <c r="Z609">
        <v>0</v>
      </c>
      <c r="AA609">
        <v>0</v>
      </c>
      <c r="AB609">
        <v>0</v>
      </c>
      <c r="AC609" t="s">
        <v>43</v>
      </c>
      <c r="AD609">
        <v>2</v>
      </c>
    </row>
    <row r="610" spans="1:30">
      <c r="A610" t="s">
        <v>689</v>
      </c>
      <c r="B610" t="s">
        <v>80</v>
      </c>
      <c r="C610">
        <v>38.736946000000003</v>
      </c>
      <c r="D610">
        <v>-9.1426850000000002</v>
      </c>
      <c r="E610" t="s">
        <v>60</v>
      </c>
      <c r="F610" t="s">
        <v>33</v>
      </c>
      <c r="G610" t="s">
        <v>56</v>
      </c>
      <c r="H610" s="1">
        <v>45322</v>
      </c>
      <c r="I610" t="s">
        <v>57</v>
      </c>
      <c r="J610" t="s">
        <v>606</v>
      </c>
      <c r="K610">
        <v>1</v>
      </c>
      <c r="N610">
        <v>716</v>
      </c>
      <c r="O610">
        <v>50</v>
      </c>
      <c r="P610" s="1">
        <v>45520</v>
      </c>
      <c r="Q610" s="1"/>
      <c r="R610">
        <v>358</v>
      </c>
      <c r="T610">
        <v>0</v>
      </c>
      <c r="U610" t="s">
        <v>428</v>
      </c>
      <c r="V610">
        <v>0</v>
      </c>
      <c r="W610">
        <v>0</v>
      </c>
      <c r="X610">
        <v>0</v>
      </c>
      <c r="Y610">
        <v>0</v>
      </c>
      <c r="Z610">
        <v>0</v>
      </c>
      <c r="AA610">
        <v>0</v>
      </c>
      <c r="AB610">
        <v>0</v>
      </c>
      <c r="AC610" t="s">
        <v>52</v>
      </c>
      <c r="AD610">
        <v>3</v>
      </c>
    </row>
    <row r="611" spans="1:30">
      <c r="A611" t="s">
        <v>690</v>
      </c>
      <c r="B611" t="s">
        <v>63</v>
      </c>
      <c r="C611">
        <v>46.204391000000001</v>
      </c>
      <c r="D611">
        <v>6.1431579999999997</v>
      </c>
      <c r="E611" t="s">
        <v>32</v>
      </c>
      <c r="F611" t="s">
        <v>33</v>
      </c>
      <c r="G611" t="s">
        <v>34</v>
      </c>
      <c r="H611" s="1">
        <v>45336</v>
      </c>
      <c r="I611" t="s">
        <v>70</v>
      </c>
      <c r="J611" t="s">
        <v>606</v>
      </c>
      <c r="K611">
        <v>1</v>
      </c>
      <c r="N611">
        <v>1139</v>
      </c>
      <c r="O611">
        <v>30</v>
      </c>
      <c r="P611" s="1">
        <v>45440</v>
      </c>
      <c r="Q611" s="1"/>
      <c r="R611">
        <v>341.7</v>
      </c>
      <c r="T611">
        <v>0</v>
      </c>
      <c r="U611" t="s">
        <v>428</v>
      </c>
      <c r="V611">
        <v>0</v>
      </c>
      <c r="W611">
        <v>0</v>
      </c>
      <c r="X611">
        <v>0</v>
      </c>
      <c r="Y611">
        <v>0</v>
      </c>
      <c r="Z611">
        <v>0</v>
      </c>
      <c r="AA611">
        <v>0</v>
      </c>
      <c r="AB611">
        <v>0</v>
      </c>
      <c r="AC611" t="s">
        <v>43</v>
      </c>
      <c r="AD611">
        <v>2</v>
      </c>
    </row>
    <row r="612" spans="1:30">
      <c r="A612" t="s">
        <v>691</v>
      </c>
      <c r="B612" t="s">
        <v>63</v>
      </c>
      <c r="C612">
        <v>46.204391000000001</v>
      </c>
      <c r="D612">
        <v>6.1431579999999997</v>
      </c>
      <c r="E612" t="s">
        <v>32</v>
      </c>
      <c r="F612" t="s">
        <v>33</v>
      </c>
      <c r="G612" t="s">
        <v>64</v>
      </c>
      <c r="H612" s="1">
        <v>45398</v>
      </c>
      <c r="I612" t="s">
        <v>57</v>
      </c>
      <c r="J612" t="s">
        <v>606</v>
      </c>
      <c r="K612">
        <v>1</v>
      </c>
      <c r="N612">
        <v>427</v>
      </c>
      <c r="O612">
        <v>40</v>
      </c>
      <c r="P612" s="1">
        <v>45550</v>
      </c>
      <c r="Q612" s="1"/>
      <c r="R612">
        <v>170.8</v>
      </c>
      <c r="T612">
        <v>0</v>
      </c>
      <c r="U612" t="s">
        <v>428</v>
      </c>
      <c r="V612">
        <v>0</v>
      </c>
      <c r="W612">
        <v>0</v>
      </c>
      <c r="X612">
        <v>0</v>
      </c>
      <c r="Y612">
        <v>0</v>
      </c>
      <c r="Z612">
        <v>0</v>
      </c>
      <c r="AA612">
        <v>0</v>
      </c>
      <c r="AB612">
        <v>0</v>
      </c>
      <c r="AC612" t="s">
        <v>43</v>
      </c>
      <c r="AD612">
        <v>2</v>
      </c>
    </row>
    <row r="613" spans="1:30">
      <c r="A613" t="s">
        <v>692</v>
      </c>
      <c r="B613" t="s">
        <v>75</v>
      </c>
      <c r="C613">
        <v>48.210033000000003</v>
      </c>
      <c r="D613">
        <v>16.363448999999999</v>
      </c>
      <c r="E613" t="s">
        <v>55</v>
      </c>
      <c r="F613" t="s">
        <v>33</v>
      </c>
      <c r="G613" t="s">
        <v>47</v>
      </c>
      <c r="H613" s="1">
        <v>45400</v>
      </c>
      <c r="I613" t="s">
        <v>70</v>
      </c>
      <c r="J613" t="s">
        <v>606</v>
      </c>
      <c r="K613">
        <v>1</v>
      </c>
      <c r="N613">
        <v>857</v>
      </c>
      <c r="O613">
        <v>50</v>
      </c>
      <c r="P613" s="1">
        <v>45629</v>
      </c>
      <c r="Q613" s="1"/>
      <c r="R613">
        <v>428.5</v>
      </c>
      <c r="T613">
        <v>0</v>
      </c>
      <c r="U613" t="s">
        <v>428</v>
      </c>
      <c r="V613">
        <v>0</v>
      </c>
      <c r="W613">
        <v>0</v>
      </c>
      <c r="X613">
        <v>0</v>
      </c>
      <c r="Y613">
        <v>0</v>
      </c>
      <c r="Z613">
        <v>0</v>
      </c>
      <c r="AA613">
        <v>0</v>
      </c>
      <c r="AB613">
        <v>0</v>
      </c>
      <c r="AC613" t="s">
        <v>52</v>
      </c>
      <c r="AD613">
        <v>3</v>
      </c>
    </row>
    <row r="614" spans="1:30">
      <c r="A614" t="s">
        <v>693</v>
      </c>
      <c r="B614" t="s">
        <v>80</v>
      </c>
      <c r="C614">
        <v>38.736946000000003</v>
      </c>
      <c r="D614">
        <v>-9.1426850000000002</v>
      </c>
      <c r="E614" t="s">
        <v>103</v>
      </c>
      <c r="F614" t="s">
        <v>33</v>
      </c>
      <c r="G614" t="s">
        <v>56</v>
      </c>
      <c r="H614" s="1">
        <v>45368</v>
      </c>
      <c r="I614" t="s">
        <v>35</v>
      </c>
      <c r="J614" t="s">
        <v>606</v>
      </c>
      <c r="K614">
        <v>1</v>
      </c>
      <c r="N614">
        <v>1442</v>
      </c>
      <c r="O614">
        <v>10</v>
      </c>
      <c r="P614" s="1">
        <v>45698</v>
      </c>
      <c r="Q614" s="1"/>
      <c r="R614">
        <v>144.19999999999999</v>
      </c>
      <c r="T614">
        <v>0</v>
      </c>
      <c r="U614" t="s">
        <v>428</v>
      </c>
      <c r="V614">
        <v>0</v>
      </c>
      <c r="W614">
        <v>0</v>
      </c>
      <c r="X614">
        <v>0</v>
      </c>
      <c r="Y614">
        <v>0</v>
      </c>
      <c r="Z614">
        <v>0</v>
      </c>
      <c r="AA614">
        <v>0</v>
      </c>
      <c r="AB614">
        <v>0</v>
      </c>
      <c r="AC614" t="s">
        <v>48</v>
      </c>
      <c r="AD614">
        <v>1</v>
      </c>
    </row>
    <row r="615" spans="1:30">
      <c r="A615" t="s">
        <v>694</v>
      </c>
      <c r="B615" t="s">
        <v>67</v>
      </c>
      <c r="C615">
        <v>48.864716000000001</v>
      </c>
      <c r="D615">
        <v>2.3490139999999999</v>
      </c>
      <c r="E615" t="s">
        <v>32</v>
      </c>
      <c r="F615" t="s">
        <v>33</v>
      </c>
      <c r="G615" t="s">
        <v>87</v>
      </c>
      <c r="H615" s="1">
        <v>45358</v>
      </c>
      <c r="I615" t="s">
        <v>70</v>
      </c>
      <c r="J615" t="s">
        <v>606</v>
      </c>
      <c r="K615">
        <v>1</v>
      </c>
      <c r="N615">
        <v>839</v>
      </c>
      <c r="O615">
        <v>60</v>
      </c>
      <c r="P615" s="1">
        <v>45583</v>
      </c>
      <c r="Q615" s="1"/>
      <c r="R615">
        <v>503.4</v>
      </c>
      <c r="T615">
        <v>0</v>
      </c>
      <c r="U615" t="s">
        <v>428</v>
      </c>
      <c r="V615">
        <v>0</v>
      </c>
      <c r="W615">
        <v>0</v>
      </c>
      <c r="X615">
        <v>0</v>
      </c>
      <c r="Y615">
        <v>0</v>
      </c>
      <c r="Z615">
        <v>0</v>
      </c>
      <c r="AA615">
        <v>0</v>
      </c>
      <c r="AB615">
        <v>0</v>
      </c>
      <c r="AC615" t="s">
        <v>52</v>
      </c>
      <c r="AD615">
        <v>3</v>
      </c>
    </row>
    <row r="616" spans="1:30">
      <c r="A616" t="s">
        <v>695</v>
      </c>
      <c r="B616" t="s">
        <v>50</v>
      </c>
      <c r="C616">
        <v>52.520007999999997</v>
      </c>
      <c r="D616">
        <v>13.404954</v>
      </c>
      <c r="E616" t="s">
        <v>68</v>
      </c>
      <c r="F616" t="s">
        <v>33</v>
      </c>
      <c r="G616" t="s">
        <v>64</v>
      </c>
      <c r="H616" s="1">
        <v>45314</v>
      </c>
      <c r="I616" t="s">
        <v>57</v>
      </c>
      <c r="J616" t="s">
        <v>606</v>
      </c>
      <c r="K616">
        <v>1</v>
      </c>
      <c r="N616">
        <v>1660</v>
      </c>
      <c r="O616">
        <v>80</v>
      </c>
      <c r="P616" s="1">
        <v>45628</v>
      </c>
      <c r="Q616" s="1"/>
      <c r="R616">
        <v>1328</v>
      </c>
      <c r="T616">
        <v>0</v>
      </c>
      <c r="U616" t="s">
        <v>428</v>
      </c>
      <c r="V616">
        <v>0</v>
      </c>
      <c r="W616">
        <v>0</v>
      </c>
      <c r="X616">
        <v>0</v>
      </c>
      <c r="Y616">
        <v>0</v>
      </c>
      <c r="Z616">
        <v>0</v>
      </c>
      <c r="AA616">
        <v>0</v>
      </c>
      <c r="AB616">
        <v>0</v>
      </c>
      <c r="AC616" t="s">
        <v>65</v>
      </c>
      <c r="AD616">
        <v>4</v>
      </c>
    </row>
    <row r="617" spans="1:30">
      <c r="A617" t="s">
        <v>696</v>
      </c>
      <c r="B617" t="s">
        <v>80</v>
      </c>
      <c r="C617">
        <v>38.736946000000003</v>
      </c>
      <c r="D617">
        <v>-9.1426850000000002</v>
      </c>
      <c r="E617" t="s">
        <v>32</v>
      </c>
      <c r="F617" t="s">
        <v>33</v>
      </c>
      <c r="G617" t="s">
        <v>87</v>
      </c>
      <c r="H617" s="1">
        <v>45413</v>
      </c>
      <c r="I617" t="s">
        <v>35</v>
      </c>
      <c r="J617" t="s">
        <v>606</v>
      </c>
      <c r="K617">
        <v>1</v>
      </c>
      <c r="N617">
        <v>576</v>
      </c>
      <c r="O617">
        <v>80</v>
      </c>
      <c r="P617" s="1">
        <v>45713</v>
      </c>
      <c r="Q617" s="1"/>
      <c r="R617">
        <v>460.8</v>
      </c>
      <c r="T617">
        <v>0</v>
      </c>
      <c r="U617" t="s">
        <v>428</v>
      </c>
      <c r="V617">
        <v>0</v>
      </c>
      <c r="W617">
        <v>0</v>
      </c>
      <c r="X617">
        <v>0</v>
      </c>
      <c r="Y617">
        <v>0</v>
      </c>
      <c r="Z617">
        <v>0</v>
      </c>
      <c r="AA617">
        <v>0</v>
      </c>
      <c r="AB617">
        <v>0</v>
      </c>
      <c r="AC617" t="s">
        <v>65</v>
      </c>
      <c r="AD617">
        <v>4</v>
      </c>
    </row>
    <row r="618" spans="1:30">
      <c r="A618" t="s">
        <v>697</v>
      </c>
      <c r="B618" t="s">
        <v>75</v>
      </c>
      <c r="C618">
        <v>48.210033000000003</v>
      </c>
      <c r="D618">
        <v>16.363448999999999</v>
      </c>
      <c r="E618" t="s">
        <v>84</v>
      </c>
      <c r="F618" t="s">
        <v>33</v>
      </c>
      <c r="G618" t="s">
        <v>56</v>
      </c>
      <c r="H618" s="1">
        <v>45374</v>
      </c>
      <c r="I618" t="s">
        <v>35</v>
      </c>
      <c r="J618" t="s">
        <v>606</v>
      </c>
      <c r="K618">
        <v>1</v>
      </c>
      <c r="N618">
        <v>1351</v>
      </c>
      <c r="O618">
        <v>40</v>
      </c>
      <c r="P618" s="1">
        <v>45455</v>
      </c>
      <c r="Q618" s="1"/>
      <c r="R618">
        <v>540.4</v>
      </c>
      <c r="T618">
        <v>0</v>
      </c>
      <c r="U618" t="s">
        <v>428</v>
      </c>
      <c r="V618">
        <v>0</v>
      </c>
      <c r="W618">
        <v>0</v>
      </c>
      <c r="X618">
        <v>0</v>
      </c>
      <c r="Y618">
        <v>0</v>
      </c>
      <c r="Z618">
        <v>0</v>
      </c>
      <c r="AA618">
        <v>0</v>
      </c>
      <c r="AB618">
        <v>0</v>
      </c>
      <c r="AC618" t="s">
        <v>43</v>
      </c>
      <c r="AD618">
        <v>2</v>
      </c>
    </row>
    <row r="619" spans="1:30">
      <c r="A619" t="s">
        <v>698</v>
      </c>
      <c r="B619" t="s">
        <v>59</v>
      </c>
      <c r="C619">
        <v>51.260196999999998</v>
      </c>
      <c r="D619">
        <v>4.4027710000000004</v>
      </c>
      <c r="E619" t="s">
        <v>55</v>
      </c>
      <c r="F619" t="s">
        <v>33</v>
      </c>
      <c r="G619" t="s">
        <v>64</v>
      </c>
      <c r="H619" s="1">
        <v>45329</v>
      </c>
      <c r="I619" t="s">
        <v>57</v>
      </c>
      <c r="J619" t="s">
        <v>606</v>
      </c>
      <c r="K619">
        <v>1</v>
      </c>
      <c r="N619">
        <v>1579</v>
      </c>
      <c r="O619">
        <v>70</v>
      </c>
      <c r="P619" s="1">
        <v>45660</v>
      </c>
      <c r="Q619" s="1"/>
      <c r="R619">
        <v>1105.3</v>
      </c>
      <c r="T619">
        <v>0</v>
      </c>
      <c r="U619" t="s">
        <v>428</v>
      </c>
      <c r="V619">
        <v>0</v>
      </c>
      <c r="W619">
        <v>0</v>
      </c>
      <c r="X619">
        <v>0</v>
      </c>
      <c r="Y619">
        <v>0</v>
      </c>
      <c r="Z619">
        <v>0</v>
      </c>
      <c r="AA619">
        <v>0</v>
      </c>
      <c r="AB619">
        <v>0</v>
      </c>
      <c r="AC619" t="s">
        <v>65</v>
      </c>
      <c r="AD619">
        <v>4</v>
      </c>
    </row>
    <row r="620" spans="1:30">
      <c r="A620" t="s">
        <v>699</v>
      </c>
      <c r="B620" t="s">
        <v>45</v>
      </c>
      <c r="C620">
        <v>41.902782000000002</v>
      </c>
      <c r="D620">
        <v>12.496366</v>
      </c>
      <c r="E620" t="s">
        <v>68</v>
      </c>
      <c r="F620" t="s">
        <v>33</v>
      </c>
      <c r="G620" t="s">
        <v>85</v>
      </c>
      <c r="H620" s="1">
        <v>45419</v>
      </c>
      <c r="I620" t="s">
        <v>35</v>
      </c>
      <c r="J620" t="s">
        <v>606</v>
      </c>
      <c r="K620">
        <v>1</v>
      </c>
      <c r="N620">
        <v>731</v>
      </c>
      <c r="O620">
        <v>20</v>
      </c>
      <c r="P620" s="1">
        <v>45570</v>
      </c>
      <c r="Q620" s="1"/>
      <c r="R620">
        <v>146.19999999999999</v>
      </c>
      <c r="T620">
        <v>0</v>
      </c>
      <c r="U620" t="s">
        <v>428</v>
      </c>
      <c r="V620">
        <v>0</v>
      </c>
      <c r="W620">
        <v>0</v>
      </c>
      <c r="X620">
        <v>0</v>
      </c>
      <c r="Y620">
        <v>0</v>
      </c>
      <c r="Z620">
        <v>0</v>
      </c>
      <c r="AA620">
        <v>0</v>
      </c>
      <c r="AB620">
        <v>0</v>
      </c>
      <c r="AC620" t="s">
        <v>48</v>
      </c>
      <c r="AD620">
        <v>1</v>
      </c>
    </row>
    <row r="621" spans="1:30">
      <c r="A621" t="s">
        <v>700</v>
      </c>
      <c r="B621" t="s">
        <v>80</v>
      </c>
      <c r="C621">
        <v>38.736946000000003</v>
      </c>
      <c r="D621">
        <v>-9.1426850000000002</v>
      </c>
      <c r="E621" t="s">
        <v>51</v>
      </c>
      <c r="F621" t="s">
        <v>33</v>
      </c>
      <c r="G621" t="s">
        <v>34</v>
      </c>
      <c r="H621" s="1">
        <v>45430</v>
      </c>
      <c r="I621" t="s">
        <v>35</v>
      </c>
      <c r="J621" t="s">
        <v>606</v>
      </c>
      <c r="K621">
        <v>1</v>
      </c>
      <c r="N621">
        <v>931</v>
      </c>
      <c r="O621">
        <v>30</v>
      </c>
      <c r="P621" s="1">
        <v>45751</v>
      </c>
      <c r="Q621" s="1"/>
      <c r="R621">
        <v>279.3</v>
      </c>
      <c r="T621">
        <v>0</v>
      </c>
      <c r="U621" t="s">
        <v>428</v>
      </c>
      <c r="V621">
        <v>0</v>
      </c>
      <c r="W621">
        <v>0</v>
      </c>
      <c r="X621">
        <v>0</v>
      </c>
      <c r="Y621">
        <v>0</v>
      </c>
      <c r="Z621">
        <v>0</v>
      </c>
      <c r="AA621">
        <v>0</v>
      </c>
      <c r="AB621">
        <v>0</v>
      </c>
      <c r="AC621" t="s">
        <v>43</v>
      </c>
      <c r="AD621">
        <v>2</v>
      </c>
    </row>
    <row r="622" spans="1:30">
      <c r="A622" t="s">
        <v>701</v>
      </c>
      <c r="B622" t="s">
        <v>75</v>
      </c>
      <c r="C622">
        <v>48.210033000000003</v>
      </c>
      <c r="D622">
        <v>16.363448999999999</v>
      </c>
      <c r="E622" t="s">
        <v>60</v>
      </c>
      <c r="F622" t="s">
        <v>33</v>
      </c>
      <c r="G622" t="s">
        <v>56</v>
      </c>
      <c r="H622" s="1">
        <v>45314</v>
      </c>
      <c r="I622" t="s">
        <v>35</v>
      </c>
      <c r="J622" t="s">
        <v>606</v>
      </c>
      <c r="K622">
        <v>1</v>
      </c>
      <c r="N622">
        <v>1237</v>
      </c>
      <c r="O622">
        <v>30</v>
      </c>
      <c r="P622" s="1">
        <v>45490</v>
      </c>
      <c r="Q622" s="1"/>
      <c r="R622">
        <v>371.1</v>
      </c>
      <c r="T622">
        <v>0</v>
      </c>
      <c r="U622" t="s">
        <v>428</v>
      </c>
      <c r="V622">
        <v>0</v>
      </c>
      <c r="W622">
        <v>0</v>
      </c>
      <c r="X622">
        <v>0</v>
      </c>
      <c r="Y622">
        <v>0</v>
      </c>
      <c r="Z622">
        <v>0</v>
      </c>
      <c r="AA622">
        <v>0</v>
      </c>
      <c r="AB622">
        <v>0</v>
      </c>
      <c r="AC622" t="s">
        <v>43</v>
      </c>
      <c r="AD622">
        <v>2</v>
      </c>
    </row>
    <row r="623" spans="1:30">
      <c r="A623" t="s">
        <v>702</v>
      </c>
      <c r="B623" t="s">
        <v>45</v>
      </c>
      <c r="C623">
        <v>41.902782000000002</v>
      </c>
      <c r="D623">
        <v>12.496366</v>
      </c>
      <c r="E623" t="s">
        <v>51</v>
      </c>
      <c r="F623" t="s">
        <v>33</v>
      </c>
      <c r="G623" t="s">
        <v>76</v>
      </c>
      <c r="H623" s="1">
        <v>45405</v>
      </c>
      <c r="I623" t="s">
        <v>35</v>
      </c>
      <c r="J623" t="s">
        <v>606</v>
      </c>
      <c r="K623">
        <v>1</v>
      </c>
      <c r="N623">
        <v>1716</v>
      </c>
      <c r="O623">
        <v>20</v>
      </c>
      <c r="P623" s="1">
        <v>45613</v>
      </c>
      <c r="Q623" s="1"/>
      <c r="R623">
        <v>343.2</v>
      </c>
      <c r="T623">
        <v>0</v>
      </c>
      <c r="U623" t="s">
        <v>428</v>
      </c>
      <c r="V623">
        <v>0</v>
      </c>
      <c r="W623">
        <v>0</v>
      </c>
      <c r="X623">
        <v>0</v>
      </c>
      <c r="Y623">
        <v>0</v>
      </c>
      <c r="Z623">
        <v>0</v>
      </c>
      <c r="AA623">
        <v>0</v>
      </c>
      <c r="AB623">
        <v>0</v>
      </c>
      <c r="AC623" t="s">
        <v>48</v>
      </c>
      <c r="AD623">
        <v>1</v>
      </c>
    </row>
    <row r="624" spans="1:30">
      <c r="A624" t="s">
        <v>703</v>
      </c>
      <c r="B624" t="s">
        <v>80</v>
      </c>
      <c r="C624">
        <v>38.736946000000003</v>
      </c>
      <c r="D624">
        <v>-9.1426850000000002</v>
      </c>
      <c r="E624" t="s">
        <v>60</v>
      </c>
      <c r="F624" t="s">
        <v>33</v>
      </c>
      <c r="G624" t="s">
        <v>64</v>
      </c>
      <c r="H624" s="1">
        <v>45308</v>
      </c>
      <c r="I624" t="s">
        <v>70</v>
      </c>
      <c r="J624" t="s">
        <v>606</v>
      </c>
      <c r="K624">
        <v>1</v>
      </c>
      <c r="N624">
        <v>1382</v>
      </c>
      <c r="O624">
        <v>30</v>
      </c>
      <c r="P624" s="1">
        <v>45622</v>
      </c>
      <c r="Q624" s="1"/>
      <c r="R624">
        <v>414.6</v>
      </c>
      <c r="T624">
        <v>0</v>
      </c>
      <c r="U624" t="s">
        <v>428</v>
      </c>
      <c r="V624">
        <v>0</v>
      </c>
      <c r="W624">
        <v>0</v>
      </c>
      <c r="X624">
        <v>0</v>
      </c>
      <c r="Y624">
        <v>0</v>
      </c>
      <c r="Z624">
        <v>0</v>
      </c>
      <c r="AA624">
        <v>0</v>
      </c>
      <c r="AB624">
        <v>0</v>
      </c>
      <c r="AC624" t="s">
        <v>43</v>
      </c>
      <c r="AD624">
        <v>2</v>
      </c>
    </row>
    <row r="625" spans="1:30">
      <c r="A625" t="s">
        <v>704</v>
      </c>
      <c r="B625" t="s">
        <v>80</v>
      </c>
      <c r="C625">
        <v>38.736946000000003</v>
      </c>
      <c r="D625">
        <v>-9.1426850000000002</v>
      </c>
      <c r="E625" t="s">
        <v>72</v>
      </c>
      <c r="F625" t="s">
        <v>33</v>
      </c>
      <c r="G625" t="s">
        <v>64</v>
      </c>
      <c r="H625" s="1">
        <v>45421</v>
      </c>
      <c r="I625" t="s">
        <v>70</v>
      </c>
      <c r="J625" t="s">
        <v>606</v>
      </c>
      <c r="K625">
        <v>1</v>
      </c>
      <c r="N625">
        <v>1194</v>
      </c>
      <c r="O625">
        <v>100</v>
      </c>
      <c r="P625" s="1">
        <v>45628</v>
      </c>
      <c r="Q625" s="1"/>
      <c r="R625">
        <v>1194</v>
      </c>
      <c r="T625">
        <v>0</v>
      </c>
      <c r="U625" t="s">
        <v>428</v>
      </c>
      <c r="V625">
        <v>0</v>
      </c>
      <c r="W625">
        <v>0</v>
      </c>
      <c r="X625">
        <v>0</v>
      </c>
      <c r="Y625">
        <v>0</v>
      </c>
      <c r="Z625">
        <v>0</v>
      </c>
      <c r="AA625">
        <v>0</v>
      </c>
      <c r="AB625">
        <v>0</v>
      </c>
      <c r="AC625" t="s">
        <v>38</v>
      </c>
      <c r="AD625">
        <v>5</v>
      </c>
    </row>
    <row r="626" spans="1:30">
      <c r="A626" t="s">
        <v>705</v>
      </c>
      <c r="B626" t="s">
        <v>59</v>
      </c>
      <c r="C626">
        <v>51.260196999999998</v>
      </c>
      <c r="D626">
        <v>4.4027710000000004</v>
      </c>
      <c r="E626" t="s">
        <v>32</v>
      </c>
      <c r="F626" t="s">
        <v>33</v>
      </c>
      <c r="G626" t="s">
        <v>76</v>
      </c>
      <c r="H626" s="1">
        <v>45301</v>
      </c>
      <c r="I626" t="s">
        <v>70</v>
      </c>
      <c r="J626" t="s">
        <v>606</v>
      </c>
      <c r="K626">
        <v>1</v>
      </c>
      <c r="N626">
        <v>1073</v>
      </c>
      <c r="O626">
        <v>20</v>
      </c>
      <c r="P626" s="1">
        <v>45388</v>
      </c>
      <c r="Q626" s="1"/>
      <c r="R626">
        <v>214.6</v>
      </c>
      <c r="T626">
        <v>0</v>
      </c>
      <c r="U626" t="s">
        <v>428</v>
      </c>
      <c r="V626">
        <v>0</v>
      </c>
      <c r="W626">
        <v>0</v>
      </c>
      <c r="X626">
        <v>0</v>
      </c>
      <c r="Y626">
        <v>0</v>
      </c>
      <c r="Z626">
        <v>0</v>
      </c>
      <c r="AA626">
        <v>0</v>
      </c>
      <c r="AB626">
        <v>0</v>
      </c>
      <c r="AC626" t="s">
        <v>48</v>
      </c>
      <c r="AD626">
        <v>1</v>
      </c>
    </row>
    <row r="627" spans="1:30">
      <c r="A627" t="s">
        <v>706</v>
      </c>
      <c r="B627" t="s">
        <v>40</v>
      </c>
      <c r="C627">
        <v>40.416775000000001</v>
      </c>
      <c r="D627">
        <v>-3.7037900000000001</v>
      </c>
      <c r="E627" t="s">
        <v>51</v>
      </c>
      <c r="F627" t="s">
        <v>33</v>
      </c>
      <c r="G627" t="s">
        <v>47</v>
      </c>
      <c r="H627" s="1">
        <v>45423</v>
      </c>
      <c r="I627" t="s">
        <v>70</v>
      </c>
      <c r="J627" t="s">
        <v>606</v>
      </c>
      <c r="K627">
        <v>1</v>
      </c>
      <c r="N627">
        <v>1102</v>
      </c>
      <c r="O627">
        <v>20</v>
      </c>
      <c r="P627" s="1">
        <v>45480</v>
      </c>
      <c r="Q627" s="1"/>
      <c r="R627">
        <v>220.4</v>
      </c>
      <c r="T627">
        <v>0</v>
      </c>
      <c r="U627" t="s">
        <v>428</v>
      </c>
      <c r="V627">
        <v>0</v>
      </c>
      <c r="W627">
        <v>0</v>
      </c>
      <c r="X627">
        <v>0</v>
      </c>
      <c r="Y627">
        <v>0</v>
      </c>
      <c r="Z627">
        <v>0</v>
      </c>
      <c r="AA627">
        <v>0</v>
      </c>
      <c r="AB627">
        <v>0</v>
      </c>
      <c r="AC627" t="s">
        <v>48</v>
      </c>
      <c r="AD627">
        <v>1</v>
      </c>
    </row>
    <row r="628" spans="1:30">
      <c r="A628" t="s">
        <v>707</v>
      </c>
      <c r="B628" t="s">
        <v>45</v>
      </c>
      <c r="C628">
        <v>41.902782000000002</v>
      </c>
      <c r="D628">
        <v>12.496366</v>
      </c>
      <c r="E628" t="s">
        <v>60</v>
      </c>
      <c r="F628" t="s">
        <v>33</v>
      </c>
      <c r="G628" t="s">
        <v>64</v>
      </c>
      <c r="H628" s="1">
        <v>45343</v>
      </c>
      <c r="I628" t="s">
        <v>70</v>
      </c>
      <c r="J628" t="s">
        <v>606</v>
      </c>
      <c r="K628">
        <v>1</v>
      </c>
      <c r="N628">
        <v>1252</v>
      </c>
      <c r="O628">
        <v>50</v>
      </c>
      <c r="P628" s="1">
        <v>45604</v>
      </c>
      <c r="Q628" s="1"/>
      <c r="R628">
        <v>626</v>
      </c>
      <c r="T628">
        <v>0</v>
      </c>
      <c r="U628" t="s">
        <v>428</v>
      </c>
      <c r="V628">
        <v>0</v>
      </c>
      <c r="W628">
        <v>0</v>
      </c>
      <c r="X628">
        <v>0</v>
      </c>
      <c r="Y628">
        <v>0</v>
      </c>
      <c r="Z628">
        <v>0</v>
      </c>
      <c r="AA628">
        <v>0</v>
      </c>
      <c r="AB628">
        <v>0</v>
      </c>
      <c r="AC628" t="s">
        <v>52</v>
      </c>
      <c r="AD628">
        <v>3</v>
      </c>
    </row>
    <row r="629" spans="1:30">
      <c r="A629" t="s">
        <v>708</v>
      </c>
      <c r="B629" t="s">
        <v>59</v>
      </c>
      <c r="C629">
        <v>51.260196999999998</v>
      </c>
      <c r="D629">
        <v>4.4027710000000004</v>
      </c>
      <c r="E629" t="s">
        <v>68</v>
      </c>
      <c r="F629" t="s">
        <v>33</v>
      </c>
      <c r="G629" t="s">
        <v>47</v>
      </c>
      <c r="H629" s="1">
        <v>45321</v>
      </c>
      <c r="I629" t="s">
        <v>35</v>
      </c>
      <c r="J629" t="s">
        <v>606</v>
      </c>
      <c r="K629">
        <v>1</v>
      </c>
      <c r="N629">
        <v>786</v>
      </c>
      <c r="O629">
        <v>70</v>
      </c>
      <c r="P629" s="1">
        <v>45623</v>
      </c>
      <c r="Q629" s="1"/>
      <c r="R629">
        <v>550.20000000000005</v>
      </c>
      <c r="T629">
        <v>0</v>
      </c>
      <c r="U629" t="s">
        <v>428</v>
      </c>
      <c r="V629">
        <v>0</v>
      </c>
      <c r="W629">
        <v>0</v>
      </c>
      <c r="X629">
        <v>0</v>
      </c>
      <c r="Y629">
        <v>0</v>
      </c>
      <c r="Z629">
        <v>0</v>
      </c>
      <c r="AA629">
        <v>0</v>
      </c>
      <c r="AB629">
        <v>0</v>
      </c>
      <c r="AC629" t="s">
        <v>65</v>
      </c>
      <c r="AD629">
        <v>4</v>
      </c>
    </row>
    <row r="630" spans="1:30">
      <c r="A630" t="s">
        <v>709</v>
      </c>
      <c r="B630" t="s">
        <v>59</v>
      </c>
      <c r="C630">
        <v>51.260196999999998</v>
      </c>
      <c r="D630">
        <v>4.4027710000000004</v>
      </c>
      <c r="E630" t="s">
        <v>78</v>
      </c>
      <c r="F630" t="s">
        <v>33</v>
      </c>
      <c r="G630" t="s">
        <v>85</v>
      </c>
      <c r="H630" s="1">
        <v>45371</v>
      </c>
      <c r="I630" t="s">
        <v>70</v>
      </c>
      <c r="J630" t="s">
        <v>606</v>
      </c>
      <c r="K630">
        <v>1</v>
      </c>
      <c r="N630">
        <v>1292</v>
      </c>
      <c r="O630">
        <v>80</v>
      </c>
      <c r="P630" s="1">
        <v>45702</v>
      </c>
      <c r="Q630" s="1"/>
      <c r="R630">
        <v>1033.5999999999999</v>
      </c>
      <c r="T630">
        <v>0</v>
      </c>
      <c r="U630" t="s">
        <v>428</v>
      </c>
      <c r="V630">
        <v>0</v>
      </c>
      <c r="W630">
        <v>0</v>
      </c>
      <c r="X630">
        <v>0</v>
      </c>
      <c r="Y630">
        <v>0</v>
      </c>
      <c r="Z630">
        <v>0</v>
      </c>
      <c r="AA630">
        <v>0</v>
      </c>
      <c r="AB630">
        <v>0</v>
      </c>
      <c r="AC630" t="s">
        <v>65</v>
      </c>
      <c r="AD630">
        <v>4</v>
      </c>
    </row>
    <row r="631" spans="1:30">
      <c r="A631" t="s">
        <v>710</v>
      </c>
      <c r="B631" t="s">
        <v>45</v>
      </c>
      <c r="C631">
        <v>41.902782000000002</v>
      </c>
      <c r="D631">
        <v>12.496366</v>
      </c>
      <c r="E631" t="s">
        <v>32</v>
      </c>
      <c r="F631" t="s">
        <v>33</v>
      </c>
      <c r="G631" t="s">
        <v>56</v>
      </c>
      <c r="H631" s="1">
        <v>45300</v>
      </c>
      <c r="I631" t="s">
        <v>70</v>
      </c>
      <c r="J631" t="s">
        <v>606</v>
      </c>
      <c r="K631">
        <v>1</v>
      </c>
      <c r="N631">
        <v>317</v>
      </c>
      <c r="O631">
        <v>60</v>
      </c>
      <c r="P631" s="1">
        <v>45486</v>
      </c>
      <c r="Q631" s="1"/>
      <c r="R631">
        <v>190.2</v>
      </c>
      <c r="T631">
        <v>0</v>
      </c>
      <c r="U631" t="s">
        <v>428</v>
      </c>
      <c r="V631">
        <v>0</v>
      </c>
      <c r="W631">
        <v>0</v>
      </c>
      <c r="X631">
        <v>0</v>
      </c>
      <c r="Y631">
        <v>0</v>
      </c>
      <c r="Z631">
        <v>0</v>
      </c>
      <c r="AA631">
        <v>0</v>
      </c>
      <c r="AB631">
        <v>0</v>
      </c>
      <c r="AC631" t="s">
        <v>52</v>
      </c>
      <c r="AD631">
        <v>3</v>
      </c>
    </row>
    <row r="632" spans="1:30">
      <c r="A632" t="s">
        <v>711</v>
      </c>
      <c r="B632" t="s">
        <v>63</v>
      </c>
      <c r="C632">
        <v>46.204391000000001</v>
      </c>
      <c r="D632">
        <v>6.1431579999999997</v>
      </c>
      <c r="E632" t="s">
        <v>55</v>
      </c>
      <c r="F632" t="s">
        <v>33</v>
      </c>
      <c r="G632" t="s">
        <v>56</v>
      </c>
      <c r="H632" s="1">
        <v>45343</v>
      </c>
      <c r="I632" t="s">
        <v>35</v>
      </c>
      <c r="J632" t="s">
        <v>606</v>
      </c>
      <c r="K632">
        <v>1</v>
      </c>
      <c r="N632">
        <v>958</v>
      </c>
      <c r="O632">
        <v>30</v>
      </c>
      <c r="P632" s="1">
        <v>45539</v>
      </c>
      <c r="Q632" s="1"/>
      <c r="R632">
        <v>287.39999999999998</v>
      </c>
      <c r="T632">
        <v>0</v>
      </c>
      <c r="U632" t="s">
        <v>428</v>
      </c>
      <c r="V632">
        <v>0</v>
      </c>
      <c r="W632">
        <v>0</v>
      </c>
      <c r="X632">
        <v>0</v>
      </c>
      <c r="Y632">
        <v>0</v>
      </c>
      <c r="Z632">
        <v>0</v>
      </c>
      <c r="AA632">
        <v>0</v>
      </c>
      <c r="AB632">
        <v>0</v>
      </c>
      <c r="AC632" t="s">
        <v>43</v>
      </c>
      <c r="AD632">
        <v>2</v>
      </c>
    </row>
    <row r="633" spans="1:30">
      <c r="A633" t="s">
        <v>712</v>
      </c>
      <c r="B633" t="s">
        <v>45</v>
      </c>
      <c r="C633">
        <v>41.902782000000002</v>
      </c>
      <c r="D633">
        <v>12.496366</v>
      </c>
      <c r="E633" t="s">
        <v>32</v>
      </c>
      <c r="F633" t="s">
        <v>33</v>
      </c>
      <c r="G633" t="s">
        <v>85</v>
      </c>
      <c r="H633" s="1">
        <v>45435</v>
      </c>
      <c r="I633" t="s">
        <v>70</v>
      </c>
      <c r="J633" t="s">
        <v>606</v>
      </c>
      <c r="K633">
        <v>1</v>
      </c>
      <c r="N633">
        <v>1364</v>
      </c>
      <c r="O633">
        <v>50</v>
      </c>
      <c r="P633" s="1">
        <v>45541</v>
      </c>
      <c r="Q633" s="1"/>
      <c r="R633">
        <v>682</v>
      </c>
      <c r="T633">
        <v>0</v>
      </c>
      <c r="U633" t="s">
        <v>428</v>
      </c>
      <c r="V633">
        <v>0</v>
      </c>
      <c r="W633">
        <v>0</v>
      </c>
      <c r="X633">
        <v>0</v>
      </c>
      <c r="Y633">
        <v>0</v>
      </c>
      <c r="Z633">
        <v>0</v>
      </c>
      <c r="AA633">
        <v>0</v>
      </c>
      <c r="AB633">
        <v>0</v>
      </c>
      <c r="AC633" t="s">
        <v>52</v>
      </c>
      <c r="AD633">
        <v>3</v>
      </c>
    </row>
    <row r="634" spans="1:30">
      <c r="A634" t="s">
        <v>713</v>
      </c>
      <c r="B634" t="s">
        <v>63</v>
      </c>
      <c r="C634">
        <v>46.204391000000001</v>
      </c>
      <c r="D634">
        <v>6.1431579999999997</v>
      </c>
      <c r="E634" t="s">
        <v>55</v>
      </c>
      <c r="F634" t="s">
        <v>33</v>
      </c>
      <c r="G634" t="s">
        <v>64</v>
      </c>
      <c r="H634" s="1">
        <v>45385</v>
      </c>
      <c r="I634" t="s">
        <v>70</v>
      </c>
      <c r="J634" t="s">
        <v>606</v>
      </c>
      <c r="K634">
        <v>1</v>
      </c>
      <c r="N634">
        <v>1348</v>
      </c>
      <c r="O634">
        <v>20</v>
      </c>
      <c r="P634" s="1">
        <v>45426</v>
      </c>
      <c r="Q634" s="1"/>
      <c r="R634">
        <v>269.60000000000002</v>
      </c>
      <c r="T634">
        <v>0</v>
      </c>
      <c r="U634" t="s">
        <v>428</v>
      </c>
      <c r="V634">
        <v>0</v>
      </c>
      <c r="W634">
        <v>0</v>
      </c>
      <c r="X634">
        <v>0</v>
      </c>
      <c r="Y634">
        <v>0</v>
      </c>
      <c r="Z634">
        <v>0</v>
      </c>
      <c r="AA634">
        <v>0</v>
      </c>
      <c r="AB634">
        <v>0</v>
      </c>
      <c r="AC634" t="s">
        <v>48</v>
      </c>
      <c r="AD634">
        <v>1</v>
      </c>
    </row>
    <row r="635" spans="1:30">
      <c r="A635" t="s">
        <v>714</v>
      </c>
      <c r="B635" t="s">
        <v>63</v>
      </c>
      <c r="C635">
        <v>46.204391000000001</v>
      </c>
      <c r="D635">
        <v>6.1431579999999997</v>
      </c>
      <c r="E635" t="s">
        <v>32</v>
      </c>
      <c r="F635" t="s">
        <v>33</v>
      </c>
      <c r="G635" t="s">
        <v>64</v>
      </c>
      <c r="H635" s="1">
        <v>45332</v>
      </c>
      <c r="I635" t="s">
        <v>57</v>
      </c>
      <c r="J635" t="s">
        <v>606</v>
      </c>
      <c r="K635">
        <v>1</v>
      </c>
      <c r="N635">
        <v>1811</v>
      </c>
      <c r="O635">
        <v>10</v>
      </c>
      <c r="P635" s="1">
        <v>45605</v>
      </c>
      <c r="Q635" s="1"/>
      <c r="R635">
        <v>181.1</v>
      </c>
      <c r="T635">
        <v>0</v>
      </c>
      <c r="U635" t="s">
        <v>428</v>
      </c>
      <c r="V635">
        <v>0</v>
      </c>
      <c r="W635">
        <v>0</v>
      </c>
      <c r="X635">
        <v>0</v>
      </c>
      <c r="Y635">
        <v>0</v>
      </c>
      <c r="Z635">
        <v>0</v>
      </c>
      <c r="AA635">
        <v>0</v>
      </c>
      <c r="AB635">
        <v>0</v>
      </c>
      <c r="AC635" t="s">
        <v>48</v>
      </c>
      <c r="AD635">
        <v>1</v>
      </c>
    </row>
    <row r="636" spans="1:30">
      <c r="A636" t="s">
        <v>715</v>
      </c>
      <c r="B636" t="s">
        <v>50</v>
      </c>
      <c r="C636">
        <v>52.520007999999997</v>
      </c>
      <c r="D636">
        <v>13.404954</v>
      </c>
      <c r="E636" t="s">
        <v>60</v>
      </c>
      <c r="F636" t="s">
        <v>33</v>
      </c>
      <c r="G636" t="s">
        <v>85</v>
      </c>
      <c r="H636" s="1">
        <v>45341</v>
      </c>
      <c r="I636" t="s">
        <v>35</v>
      </c>
      <c r="J636" t="s">
        <v>606</v>
      </c>
      <c r="K636">
        <v>1</v>
      </c>
      <c r="N636">
        <v>1607</v>
      </c>
      <c r="O636">
        <v>10</v>
      </c>
      <c r="P636" s="1">
        <v>45669</v>
      </c>
      <c r="Q636" s="1"/>
      <c r="R636">
        <v>160.69999999999999</v>
      </c>
      <c r="T636">
        <v>0</v>
      </c>
      <c r="U636" t="s">
        <v>428</v>
      </c>
      <c r="V636">
        <v>0</v>
      </c>
      <c r="W636">
        <v>0</v>
      </c>
      <c r="X636">
        <v>0</v>
      </c>
      <c r="Y636">
        <v>0</v>
      </c>
      <c r="Z636">
        <v>0</v>
      </c>
      <c r="AA636">
        <v>0</v>
      </c>
      <c r="AB636">
        <v>0</v>
      </c>
      <c r="AC636" t="s">
        <v>48</v>
      </c>
      <c r="AD636">
        <v>1</v>
      </c>
    </row>
    <row r="637" spans="1:30">
      <c r="A637" t="s">
        <v>716</v>
      </c>
      <c r="B637" t="s">
        <v>45</v>
      </c>
      <c r="C637">
        <v>41.902782000000002</v>
      </c>
      <c r="D637">
        <v>12.496366</v>
      </c>
      <c r="E637" t="s">
        <v>55</v>
      </c>
      <c r="F637" t="s">
        <v>33</v>
      </c>
      <c r="G637" t="s">
        <v>56</v>
      </c>
      <c r="H637" s="1">
        <v>45387</v>
      </c>
      <c r="I637" t="s">
        <v>70</v>
      </c>
      <c r="J637" t="s">
        <v>606</v>
      </c>
      <c r="K637">
        <v>1</v>
      </c>
      <c r="N637">
        <v>1139</v>
      </c>
      <c r="O637">
        <v>30</v>
      </c>
      <c r="P637" s="1">
        <v>45498</v>
      </c>
      <c r="Q637" s="1"/>
      <c r="R637">
        <v>341.7</v>
      </c>
      <c r="T637">
        <v>0</v>
      </c>
      <c r="U637" t="s">
        <v>428</v>
      </c>
      <c r="V637">
        <v>0</v>
      </c>
      <c r="W637">
        <v>0</v>
      </c>
      <c r="X637">
        <v>0</v>
      </c>
      <c r="Y637">
        <v>0</v>
      </c>
      <c r="Z637">
        <v>0</v>
      </c>
      <c r="AA637">
        <v>0</v>
      </c>
      <c r="AB637">
        <v>0</v>
      </c>
      <c r="AC637" t="s">
        <v>43</v>
      </c>
      <c r="AD637">
        <v>2</v>
      </c>
    </row>
    <row r="638" spans="1:30">
      <c r="A638" t="s">
        <v>717</v>
      </c>
      <c r="B638" t="s">
        <v>45</v>
      </c>
      <c r="C638">
        <v>41.902782000000002</v>
      </c>
      <c r="D638">
        <v>12.496366</v>
      </c>
      <c r="E638" t="s">
        <v>60</v>
      </c>
      <c r="F638" t="s">
        <v>33</v>
      </c>
      <c r="G638" t="s">
        <v>47</v>
      </c>
      <c r="H638" s="1">
        <v>45317</v>
      </c>
      <c r="I638" t="s">
        <v>70</v>
      </c>
      <c r="J638" t="s">
        <v>606</v>
      </c>
      <c r="K638">
        <v>1</v>
      </c>
      <c r="N638">
        <v>487</v>
      </c>
      <c r="O638">
        <v>50</v>
      </c>
      <c r="P638" s="1">
        <v>45548</v>
      </c>
      <c r="Q638" s="1"/>
      <c r="R638">
        <v>243.5</v>
      </c>
      <c r="T638">
        <v>0</v>
      </c>
      <c r="U638" t="s">
        <v>428</v>
      </c>
      <c r="V638">
        <v>0</v>
      </c>
      <c r="W638">
        <v>0</v>
      </c>
      <c r="X638">
        <v>0</v>
      </c>
      <c r="Y638">
        <v>0</v>
      </c>
      <c r="Z638">
        <v>0</v>
      </c>
      <c r="AA638">
        <v>0</v>
      </c>
      <c r="AB638">
        <v>0</v>
      </c>
      <c r="AC638" t="s">
        <v>52</v>
      </c>
      <c r="AD638">
        <v>3</v>
      </c>
    </row>
    <row r="639" spans="1:30">
      <c r="A639" t="s">
        <v>718</v>
      </c>
      <c r="B639" t="s">
        <v>45</v>
      </c>
      <c r="C639">
        <v>41.902782000000002</v>
      </c>
      <c r="D639">
        <v>12.496366</v>
      </c>
      <c r="E639" t="s">
        <v>120</v>
      </c>
      <c r="F639" t="s">
        <v>33</v>
      </c>
      <c r="G639" t="s">
        <v>85</v>
      </c>
      <c r="H639" s="1">
        <v>45399</v>
      </c>
      <c r="I639" t="s">
        <v>70</v>
      </c>
      <c r="J639" t="s">
        <v>606</v>
      </c>
      <c r="K639">
        <v>1</v>
      </c>
      <c r="N639">
        <v>495</v>
      </c>
      <c r="O639">
        <v>60</v>
      </c>
      <c r="P639" s="1">
        <v>45440</v>
      </c>
      <c r="Q639" s="1"/>
      <c r="R639">
        <v>297</v>
      </c>
      <c r="T639">
        <v>0</v>
      </c>
      <c r="U639" t="s">
        <v>428</v>
      </c>
      <c r="V639">
        <v>0</v>
      </c>
      <c r="W639">
        <v>0</v>
      </c>
      <c r="X639">
        <v>0</v>
      </c>
      <c r="Y639">
        <v>0</v>
      </c>
      <c r="Z639">
        <v>0</v>
      </c>
      <c r="AA639">
        <v>0</v>
      </c>
      <c r="AB639">
        <v>0</v>
      </c>
      <c r="AC639" t="s">
        <v>52</v>
      </c>
      <c r="AD639">
        <v>3</v>
      </c>
    </row>
    <row r="640" spans="1:30">
      <c r="A640" t="s">
        <v>719</v>
      </c>
      <c r="B640" t="s">
        <v>80</v>
      </c>
      <c r="C640">
        <v>38.736946000000003</v>
      </c>
      <c r="D640">
        <v>-9.1426850000000002</v>
      </c>
      <c r="E640" t="s">
        <v>60</v>
      </c>
      <c r="F640" t="s">
        <v>33</v>
      </c>
      <c r="G640" t="s">
        <v>56</v>
      </c>
      <c r="H640" s="1">
        <v>45330</v>
      </c>
      <c r="I640" t="s">
        <v>70</v>
      </c>
      <c r="J640" t="s">
        <v>606</v>
      </c>
      <c r="K640">
        <v>1</v>
      </c>
      <c r="N640">
        <v>344</v>
      </c>
      <c r="O640">
        <v>40</v>
      </c>
      <c r="P640" s="1">
        <v>45383</v>
      </c>
      <c r="Q640" s="1"/>
      <c r="R640">
        <v>137.6</v>
      </c>
      <c r="T640">
        <v>0</v>
      </c>
      <c r="U640" t="s">
        <v>428</v>
      </c>
      <c r="V640">
        <v>0</v>
      </c>
      <c r="W640">
        <v>0</v>
      </c>
      <c r="X640">
        <v>0</v>
      </c>
      <c r="Y640">
        <v>0</v>
      </c>
      <c r="Z640">
        <v>0</v>
      </c>
      <c r="AA640">
        <v>0</v>
      </c>
      <c r="AB640">
        <v>0</v>
      </c>
      <c r="AC640" t="s">
        <v>43</v>
      </c>
      <c r="AD640">
        <v>2</v>
      </c>
    </row>
    <row r="641" spans="1:30">
      <c r="A641" t="s">
        <v>720</v>
      </c>
      <c r="B641" t="s">
        <v>67</v>
      </c>
      <c r="C641">
        <v>48.864716000000001</v>
      </c>
      <c r="D641">
        <v>2.3490139999999999</v>
      </c>
      <c r="E641" t="s">
        <v>46</v>
      </c>
      <c r="F641" t="s">
        <v>33</v>
      </c>
      <c r="G641" t="s">
        <v>56</v>
      </c>
      <c r="H641" s="1">
        <v>45393</v>
      </c>
      <c r="I641" t="s">
        <v>35</v>
      </c>
      <c r="J641" t="s">
        <v>606</v>
      </c>
      <c r="K641">
        <v>1</v>
      </c>
      <c r="N641">
        <v>443</v>
      </c>
      <c r="O641">
        <v>30</v>
      </c>
      <c r="P641" s="1">
        <v>45511</v>
      </c>
      <c r="Q641" s="1"/>
      <c r="R641">
        <v>132.9</v>
      </c>
      <c r="T641">
        <v>0</v>
      </c>
      <c r="U641" t="s">
        <v>428</v>
      </c>
      <c r="V641">
        <v>0</v>
      </c>
      <c r="W641">
        <v>0</v>
      </c>
      <c r="X641">
        <v>0</v>
      </c>
      <c r="Y641">
        <v>0</v>
      </c>
      <c r="Z641">
        <v>0</v>
      </c>
      <c r="AA641">
        <v>0</v>
      </c>
      <c r="AB641">
        <v>0</v>
      </c>
      <c r="AC641" t="s">
        <v>43</v>
      </c>
      <c r="AD641">
        <v>2</v>
      </c>
    </row>
    <row r="642" spans="1:30">
      <c r="A642" t="s">
        <v>721</v>
      </c>
      <c r="B642" t="s">
        <v>40</v>
      </c>
      <c r="C642">
        <v>40.416775000000001</v>
      </c>
      <c r="D642">
        <v>-3.7037900000000001</v>
      </c>
      <c r="E642" t="s">
        <v>46</v>
      </c>
      <c r="F642" t="s">
        <v>33</v>
      </c>
      <c r="G642" t="s">
        <v>42</v>
      </c>
      <c r="H642" s="1">
        <v>45362</v>
      </c>
      <c r="I642" t="s">
        <v>35</v>
      </c>
      <c r="J642" t="s">
        <v>606</v>
      </c>
      <c r="K642">
        <v>1</v>
      </c>
      <c r="N642">
        <v>718</v>
      </c>
      <c r="O642">
        <v>40</v>
      </c>
      <c r="P642" s="1">
        <v>45691</v>
      </c>
      <c r="Q642" s="1"/>
      <c r="R642">
        <v>287.2</v>
      </c>
      <c r="T642">
        <v>0</v>
      </c>
      <c r="U642" t="s">
        <v>428</v>
      </c>
      <c r="V642">
        <v>0</v>
      </c>
      <c r="W642">
        <v>0</v>
      </c>
      <c r="X642">
        <v>0</v>
      </c>
      <c r="Y642">
        <v>0</v>
      </c>
      <c r="Z642">
        <v>0</v>
      </c>
      <c r="AA642">
        <v>0</v>
      </c>
      <c r="AB642">
        <v>0</v>
      </c>
      <c r="AC642" t="s">
        <v>43</v>
      </c>
      <c r="AD642">
        <v>2</v>
      </c>
    </row>
    <row r="643" spans="1:30">
      <c r="A643" t="s">
        <v>722</v>
      </c>
      <c r="B643" t="s">
        <v>75</v>
      </c>
      <c r="C643">
        <v>48.210033000000003</v>
      </c>
      <c r="D643">
        <v>16.363448999999999</v>
      </c>
      <c r="E643" t="s">
        <v>60</v>
      </c>
      <c r="F643" t="s">
        <v>33</v>
      </c>
      <c r="G643" t="s">
        <v>64</v>
      </c>
      <c r="H643" s="1">
        <v>45442</v>
      </c>
      <c r="I643" t="s">
        <v>57</v>
      </c>
      <c r="J643" t="s">
        <v>606</v>
      </c>
      <c r="K643">
        <v>1</v>
      </c>
      <c r="N643">
        <v>1917</v>
      </c>
      <c r="O643">
        <v>90</v>
      </c>
      <c r="P643" s="1">
        <v>45590</v>
      </c>
      <c r="Q643" s="1"/>
      <c r="R643">
        <v>1725.3</v>
      </c>
      <c r="T643">
        <v>0</v>
      </c>
      <c r="U643" t="s">
        <v>428</v>
      </c>
      <c r="V643">
        <v>0</v>
      </c>
      <c r="W643">
        <v>0</v>
      </c>
      <c r="X643">
        <v>0</v>
      </c>
      <c r="Y643">
        <v>0</v>
      </c>
      <c r="Z643">
        <v>0</v>
      </c>
      <c r="AA643">
        <v>0</v>
      </c>
      <c r="AB643">
        <v>0</v>
      </c>
      <c r="AC643" t="s">
        <v>38</v>
      </c>
      <c r="AD643">
        <v>5</v>
      </c>
    </row>
    <row r="644" spans="1:30">
      <c r="A644" t="s">
        <v>723</v>
      </c>
      <c r="B644" t="s">
        <v>50</v>
      </c>
      <c r="C644">
        <v>52.520007999999997</v>
      </c>
      <c r="D644">
        <v>13.404954</v>
      </c>
      <c r="E644" t="s">
        <v>51</v>
      </c>
      <c r="F644" t="s">
        <v>33</v>
      </c>
      <c r="G644" t="s">
        <v>42</v>
      </c>
      <c r="H644" s="1">
        <v>45314</v>
      </c>
      <c r="I644" t="s">
        <v>57</v>
      </c>
      <c r="J644" t="s">
        <v>606</v>
      </c>
      <c r="K644">
        <v>1</v>
      </c>
      <c r="N644">
        <v>1729</v>
      </c>
      <c r="O644">
        <v>50</v>
      </c>
      <c r="P644" s="1">
        <v>45471</v>
      </c>
      <c r="Q644" s="1"/>
      <c r="R644">
        <v>864.5</v>
      </c>
      <c r="T644">
        <v>0</v>
      </c>
      <c r="U644" t="s">
        <v>428</v>
      </c>
      <c r="V644">
        <v>0</v>
      </c>
      <c r="W644">
        <v>0</v>
      </c>
      <c r="X644">
        <v>0</v>
      </c>
      <c r="Y644">
        <v>0</v>
      </c>
      <c r="Z644">
        <v>0</v>
      </c>
      <c r="AA644">
        <v>0</v>
      </c>
      <c r="AB644">
        <v>0</v>
      </c>
      <c r="AC644" t="s">
        <v>52</v>
      </c>
      <c r="AD644">
        <v>3</v>
      </c>
    </row>
    <row r="645" spans="1:30">
      <c r="A645" t="s">
        <v>724</v>
      </c>
      <c r="B645" t="s">
        <v>45</v>
      </c>
      <c r="C645">
        <v>41.902782000000002</v>
      </c>
      <c r="D645">
        <v>12.496366</v>
      </c>
      <c r="E645" t="s">
        <v>100</v>
      </c>
      <c r="F645" t="s">
        <v>33</v>
      </c>
      <c r="G645" t="s">
        <v>64</v>
      </c>
      <c r="H645" s="1">
        <v>45416</v>
      </c>
      <c r="I645" t="s">
        <v>57</v>
      </c>
      <c r="J645" t="s">
        <v>606</v>
      </c>
      <c r="K645">
        <v>1</v>
      </c>
      <c r="N645">
        <v>1345</v>
      </c>
      <c r="O645">
        <v>10</v>
      </c>
      <c r="P645" s="1">
        <v>45519</v>
      </c>
      <c r="Q645" s="1"/>
      <c r="R645">
        <v>134.5</v>
      </c>
      <c r="T645">
        <v>0</v>
      </c>
      <c r="U645" t="s">
        <v>428</v>
      </c>
      <c r="V645">
        <v>0</v>
      </c>
      <c r="W645">
        <v>0</v>
      </c>
      <c r="X645">
        <v>0</v>
      </c>
      <c r="Y645">
        <v>0</v>
      </c>
      <c r="Z645">
        <v>0</v>
      </c>
      <c r="AA645">
        <v>0</v>
      </c>
      <c r="AB645">
        <v>0</v>
      </c>
      <c r="AC645" t="s">
        <v>48</v>
      </c>
      <c r="AD645">
        <v>1</v>
      </c>
    </row>
    <row r="646" spans="1:30">
      <c r="A646" t="s">
        <v>725</v>
      </c>
      <c r="B646" t="s">
        <v>80</v>
      </c>
      <c r="C646">
        <v>38.736946000000003</v>
      </c>
      <c r="D646">
        <v>-9.1426850000000002</v>
      </c>
      <c r="E646" t="s">
        <v>55</v>
      </c>
      <c r="F646" t="s">
        <v>33</v>
      </c>
      <c r="G646" t="s">
        <v>47</v>
      </c>
      <c r="H646" s="1">
        <v>45403</v>
      </c>
      <c r="I646" t="s">
        <v>70</v>
      </c>
      <c r="J646" t="s">
        <v>606</v>
      </c>
      <c r="K646">
        <v>1</v>
      </c>
      <c r="N646">
        <v>1626</v>
      </c>
      <c r="O646">
        <v>60</v>
      </c>
      <c r="P646" s="1">
        <v>45766</v>
      </c>
      <c r="Q646" s="1"/>
      <c r="R646">
        <v>975.6</v>
      </c>
      <c r="T646">
        <v>0</v>
      </c>
      <c r="U646" t="s">
        <v>428</v>
      </c>
      <c r="V646">
        <v>0</v>
      </c>
      <c r="W646">
        <v>0</v>
      </c>
      <c r="X646">
        <v>0</v>
      </c>
      <c r="Y646">
        <v>0</v>
      </c>
      <c r="Z646">
        <v>0</v>
      </c>
      <c r="AA646">
        <v>0</v>
      </c>
      <c r="AB646">
        <v>0</v>
      </c>
      <c r="AC646" t="s">
        <v>52</v>
      </c>
      <c r="AD646">
        <v>3</v>
      </c>
    </row>
    <row r="647" spans="1:30">
      <c r="A647" t="s">
        <v>726</v>
      </c>
      <c r="B647" t="s">
        <v>45</v>
      </c>
      <c r="C647">
        <v>41.902782000000002</v>
      </c>
      <c r="D647">
        <v>12.496366</v>
      </c>
      <c r="E647" t="s">
        <v>103</v>
      </c>
      <c r="F647" t="s">
        <v>33</v>
      </c>
      <c r="G647" t="s">
        <v>47</v>
      </c>
      <c r="H647" s="1">
        <v>45434</v>
      </c>
      <c r="I647" t="s">
        <v>35</v>
      </c>
      <c r="J647" t="s">
        <v>606</v>
      </c>
      <c r="K647">
        <v>1</v>
      </c>
      <c r="N647">
        <v>1592</v>
      </c>
      <c r="O647">
        <v>50</v>
      </c>
      <c r="P647" s="1">
        <v>45496</v>
      </c>
      <c r="Q647" s="1"/>
      <c r="R647">
        <v>796</v>
      </c>
      <c r="T647">
        <v>0</v>
      </c>
      <c r="U647" t="s">
        <v>428</v>
      </c>
      <c r="V647">
        <v>0</v>
      </c>
      <c r="W647">
        <v>0</v>
      </c>
      <c r="X647">
        <v>0</v>
      </c>
      <c r="Y647">
        <v>0</v>
      </c>
      <c r="Z647">
        <v>0</v>
      </c>
      <c r="AA647">
        <v>0</v>
      </c>
      <c r="AB647">
        <v>0</v>
      </c>
      <c r="AC647" t="s">
        <v>52</v>
      </c>
      <c r="AD647">
        <v>3</v>
      </c>
    </row>
    <row r="648" spans="1:30">
      <c r="A648" t="s">
        <v>727</v>
      </c>
      <c r="B648" t="s">
        <v>59</v>
      </c>
      <c r="C648">
        <v>51.260196999999998</v>
      </c>
      <c r="D648">
        <v>4.4027710000000004</v>
      </c>
      <c r="E648" t="s">
        <v>41</v>
      </c>
      <c r="F648" t="s">
        <v>33</v>
      </c>
      <c r="G648" t="s">
        <v>64</v>
      </c>
      <c r="H648" s="1">
        <v>45329</v>
      </c>
      <c r="I648" t="s">
        <v>57</v>
      </c>
      <c r="J648" t="s">
        <v>606</v>
      </c>
      <c r="K648">
        <v>1</v>
      </c>
      <c r="N648">
        <v>819</v>
      </c>
      <c r="O648">
        <v>30</v>
      </c>
      <c r="P648" s="1">
        <v>45350</v>
      </c>
      <c r="Q648" s="1"/>
      <c r="R648">
        <v>245.7</v>
      </c>
      <c r="T648">
        <v>0</v>
      </c>
      <c r="U648" t="s">
        <v>428</v>
      </c>
      <c r="V648">
        <v>0</v>
      </c>
      <c r="W648">
        <v>0</v>
      </c>
      <c r="X648">
        <v>0</v>
      </c>
      <c r="Y648">
        <v>0</v>
      </c>
      <c r="Z648">
        <v>0</v>
      </c>
      <c r="AA648">
        <v>0</v>
      </c>
      <c r="AB648">
        <v>0</v>
      </c>
      <c r="AC648" t="s">
        <v>43</v>
      </c>
      <c r="AD648">
        <v>2</v>
      </c>
    </row>
    <row r="649" spans="1:30">
      <c r="A649" t="s">
        <v>728</v>
      </c>
      <c r="B649" t="s">
        <v>45</v>
      </c>
      <c r="C649">
        <v>41.902782000000002</v>
      </c>
      <c r="D649">
        <v>12.496366</v>
      </c>
      <c r="E649" t="s">
        <v>124</v>
      </c>
      <c r="F649" t="s">
        <v>33</v>
      </c>
      <c r="G649" t="s">
        <v>56</v>
      </c>
      <c r="H649" s="1">
        <v>45350</v>
      </c>
      <c r="I649" t="s">
        <v>35</v>
      </c>
      <c r="J649" t="s">
        <v>606</v>
      </c>
      <c r="K649">
        <v>1</v>
      </c>
      <c r="N649">
        <v>766</v>
      </c>
      <c r="O649">
        <v>50</v>
      </c>
      <c r="P649" s="1">
        <v>45703</v>
      </c>
      <c r="Q649" s="1"/>
      <c r="R649">
        <v>383</v>
      </c>
      <c r="T649">
        <v>0</v>
      </c>
      <c r="U649" t="s">
        <v>428</v>
      </c>
      <c r="V649">
        <v>0</v>
      </c>
      <c r="W649">
        <v>0</v>
      </c>
      <c r="X649">
        <v>0</v>
      </c>
      <c r="Y649">
        <v>0</v>
      </c>
      <c r="Z649">
        <v>0</v>
      </c>
      <c r="AA649">
        <v>0</v>
      </c>
      <c r="AB649">
        <v>0</v>
      </c>
      <c r="AC649" t="s">
        <v>52</v>
      </c>
      <c r="AD649">
        <v>3</v>
      </c>
    </row>
    <row r="650" spans="1:30">
      <c r="A650" t="s">
        <v>729</v>
      </c>
      <c r="B650" t="s">
        <v>45</v>
      </c>
      <c r="C650">
        <v>41.902782000000002</v>
      </c>
      <c r="D650">
        <v>12.496366</v>
      </c>
      <c r="E650" t="s">
        <v>32</v>
      </c>
      <c r="F650" t="s">
        <v>33</v>
      </c>
      <c r="G650" t="s">
        <v>64</v>
      </c>
      <c r="H650" s="1">
        <v>45300</v>
      </c>
      <c r="I650" t="s">
        <v>70</v>
      </c>
      <c r="J650" t="s">
        <v>606</v>
      </c>
      <c r="K650">
        <v>1</v>
      </c>
      <c r="N650">
        <v>834</v>
      </c>
      <c r="O650">
        <v>40</v>
      </c>
      <c r="P650" s="1">
        <v>45656</v>
      </c>
      <c r="Q650" s="1"/>
      <c r="R650">
        <v>333.6</v>
      </c>
      <c r="T650">
        <v>0</v>
      </c>
      <c r="U650" t="s">
        <v>428</v>
      </c>
      <c r="V650">
        <v>0</v>
      </c>
      <c r="W650">
        <v>0</v>
      </c>
      <c r="X650">
        <v>0</v>
      </c>
      <c r="Y650">
        <v>0</v>
      </c>
      <c r="Z650">
        <v>0</v>
      </c>
      <c r="AA650">
        <v>0</v>
      </c>
      <c r="AB650">
        <v>0</v>
      </c>
      <c r="AC650" t="s">
        <v>43</v>
      </c>
      <c r="AD650">
        <v>2</v>
      </c>
    </row>
    <row r="651" spans="1:30">
      <c r="A651" t="s">
        <v>730</v>
      </c>
      <c r="B651" t="s">
        <v>45</v>
      </c>
      <c r="C651">
        <v>41.902782000000002</v>
      </c>
      <c r="D651">
        <v>12.496366</v>
      </c>
      <c r="E651" t="s">
        <v>55</v>
      </c>
      <c r="F651" t="s">
        <v>33</v>
      </c>
      <c r="G651" t="s">
        <v>85</v>
      </c>
      <c r="H651" s="1">
        <v>45380</v>
      </c>
      <c r="I651" t="s">
        <v>35</v>
      </c>
      <c r="J651" t="s">
        <v>606</v>
      </c>
      <c r="K651">
        <v>1</v>
      </c>
      <c r="N651">
        <v>1662</v>
      </c>
      <c r="O651">
        <v>30</v>
      </c>
      <c r="P651" s="1">
        <v>45739</v>
      </c>
      <c r="Q651" s="1"/>
      <c r="R651">
        <v>498.6</v>
      </c>
      <c r="T651">
        <v>0</v>
      </c>
      <c r="U651" t="s">
        <v>428</v>
      </c>
      <c r="V651">
        <v>0</v>
      </c>
      <c r="W651">
        <v>0</v>
      </c>
      <c r="X651">
        <v>0</v>
      </c>
      <c r="Y651">
        <v>0</v>
      </c>
      <c r="Z651">
        <v>0</v>
      </c>
      <c r="AA651">
        <v>0</v>
      </c>
      <c r="AB651">
        <v>0</v>
      </c>
      <c r="AC651" t="s">
        <v>43</v>
      </c>
      <c r="AD651">
        <v>2</v>
      </c>
    </row>
    <row r="652" spans="1:30">
      <c r="A652" t="s">
        <v>731</v>
      </c>
      <c r="B652" t="s">
        <v>50</v>
      </c>
      <c r="C652">
        <v>52.520007999999997</v>
      </c>
      <c r="D652">
        <v>13.404954</v>
      </c>
      <c r="E652" t="s">
        <v>84</v>
      </c>
      <c r="F652" t="s">
        <v>33</v>
      </c>
      <c r="G652" t="s">
        <v>47</v>
      </c>
      <c r="H652" s="1">
        <v>45304</v>
      </c>
      <c r="I652" t="s">
        <v>35</v>
      </c>
      <c r="J652" t="s">
        <v>606</v>
      </c>
      <c r="K652">
        <v>1</v>
      </c>
      <c r="N652">
        <v>1819</v>
      </c>
      <c r="O652">
        <v>60</v>
      </c>
      <c r="P652" s="1">
        <v>45532</v>
      </c>
      <c r="Q652" s="1"/>
      <c r="R652">
        <v>1091.4000000000001</v>
      </c>
      <c r="T652">
        <v>0</v>
      </c>
      <c r="U652" t="s">
        <v>428</v>
      </c>
      <c r="V652">
        <v>0</v>
      </c>
      <c r="W652">
        <v>0</v>
      </c>
      <c r="X652">
        <v>0</v>
      </c>
      <c r="Y652">
        <v>0</v>
      </c>
      <c r="Z652">
        <v>0</v>
      </c>
      <c r="AA652">
        <v>0</v>
      </c>
      <c r="AB652">
        <v>0</v>
      </c>
      <c r="AC652" t="s">
        <v>52</v>
      </c>
      <c r="AD652">
        <v>3</v>
      </c>
    </row>
    <row r="653" spans="1:30">
      <c r="A653" t="s">
        <v>732</v>
      </c>
      <c r="B653" t="s">
        <v>75</v>
      </c>
      <c r="C653">
        <v>48.210033000000003</v>
      </c>
      <c r="D653">
        <v>16.363448999999999</v>
      </c>
      <c r="E653" t="s">
        <v>72</v>
      </c>
      <c r="F653" t="s">
        <v>33</v>
      </c>
      <c r="G653" t="s">
        <v>64</v>
      </c>
      <c r="H653" s="1">
        <v>45433</v>
      </c>
      <c r="I653" t="s">
        <v>70</v>
      </c>
      <c r="J653" t="s">
        <v>606</v>
      </c>
      <c r="K653">
        <v>1</v>
      </c>
      <c r="N653">
        <v>1142</v>
      </c>
      <c r="O653">
        <v>20</v>
      </c>
      <c r="P653" s="1">
        <v>45469</v>
      </c>
      <c r="Q653" s="1"/>
      <c r="R653">
        <v>228.4</v>
      </c>
      <c r="T653">
        <v>0</v>
      </c>
      <c r="U653" t="s">
        <v>428</v>
      </c>
      <c r="V653">
        <v>0</v>
      </c>
      <c r="W653">
        <v>0</v>
      </c>
      <c r="X653">
        <v>0</v>
      </c>
      <c r="Y653">
        <v>0</v>
      </c>
      <c r="Z653">
        <v>0</v>
      </c>
      <c r="AA653">
        <v>0</v>
      </c>
      <c r="AB653">
        <v>0</v>
      </c>
      <c r="AC653" t="s">
        <v>48</v>
      </c>
      <c r="AD653">
        <v>1</v>
      </c>
    </row>
    <row r="654" spans="1:30">
      <c r="A654" t="s">
        <v>733</v>
      </c>
      <c r="B654" t="s">
        <v>75</v>
      </c>
      <c r="C654">
        <v>48.210033000000003</v>
      </c>
      <c r="D654">
        <v>16.363448999999999</v>
      </c>
      <c r="E654" t="s">
        <v>124</v>
      </c>
      <c r="F654" t="s">
        <v>33</v>
      </c>
      <c r="G654" t="s">
        <v>56</v>
      </c>
      <c r="H654" s="1">
        <v>45343</v>
      </c>
      <c r="I654" t="s">
        <v>57</v>
      </c>
      <c r="J654" t="s">
        <v>606</v>
      </c>
      <c r="K654">
        <v>1</v>
      </c>
      <c r="N654">
        <v>1340</v>
      </c>
      <c r="O654">
        <v>30</v>
      </c>
      <c r="P654" s="1">
        <v>45520</v>
      </c>
      <c r="Q654" s="1"/>
      <c r="R654">
        <v>402</v>
      </c>
      <c r="T654">
        <v>0</v>
      </c>
      <c r="U654" t="s">
        <v>428</v>
      </c>
      <c r="V654">
        <v>0</v>
      </c>
      <c r="W654">
        <v>0</v>
      </c>
      <c r="X654">
        <v>0</v>
      </c>
      <c r="Y654">
        <v>0</v>
      </c>
      <c r="Z654">
        <v>0</v>
      </c>
      <c r="AA654">
        <v>0</v>
      </c>
      <c r="AB654">
        <v>0</v>
      </c>
      <c r="AC654" t="s">
        <v>43</v>
      </c>
      <c r="AD654">
        <v>2</v>
      </c>
    </row>
    <row r="655" spans="1:30">
      <c r="A655" t="s">
        <v>734</v>
      </c>
      <c r="B655" t="s">
        <v>59</v>
      </c>
      <c r="C655">
        <v>51.260196999999998</v>
      </c>
      <c r="D655">
        <v>4.4027710000000004</v>
      </c>
      <c r="E655" t="s">
        <v>55</v>
      </c>
      <c r="F655" t="s">
        <v>33</v>
      </c>
      <c r="G655" t="s">
        <v>42</v>
      </c>
      <c r="H655" s="1">
        <v>45314</v>
      </c>
      <c r="I655" t="s">
        <v>70</v>
      </c>
      <c r="J655" t="s">
        <v>606</v>
      </c>
      <c r="K655">
        <v>1</v>
      </c>
      <c r="N655">
        <v>797</v>
      </c>
      <c r="O655">
        <v>40</v>
      </c>
      <c r="P655" s="1">
        <v>45455</v>
      </c>
      <c r="Q655" s="1"/>
      <c r="R655">
        <v>318.8</v>
      </c>
      <c r="T655">
        <v>0</v>
      </c>
      <c r="U655" t="s">
        <v>428</v>
      </c>
      <c r="V655">
        <v>0</v>
      </c>
      <c r="W655">
        <v>0</v>
      </c>
      <c r="X655">
        <v>0</v>
      </c>
      <c r="Y655">
        <v>0</v>
      </c>
      <c r="Z655">
        <v>0</v>
      </c>
      <c r="AA655">
        <v>0</v>
      </c>
      <c r="AB655">
        <v>0</v>
      </c>
      <c r="AC655" t="s">
        <v>43</v>
      </c>
      <c r="AD655">
        <v>2</v>
      </c>
    </row>
    <row r="656" spans="1:30">
      <c r="A656" t="s">
        <v>735</v>
      </c>
      <c r="B656" t="s">
        <v>50</v>
      </c>
      <c r="C656">
        <v>52.520007999999997</v>
      </c>
      <c r="D656">
        <v>13.404954</v>
      </c>
      <c r="E656" t="s">
        <v>55</v>
      </c>
      <c r="F656" t="s">
        <v>33</v>
      </c>
      <c r="G656" t="s">
        <v>56</v>
      </c>
      <c r="H656" s="1">
        <v>45421</v>
      </c>
      <c r="I656" t="s">
        <v>35</v>
      </c>
      <c r="J656" t="s">
        <v>606</v>
      </c>
      <c r="K656">
        <v>1</v>
      </c>
      <c r="N656">
        <v>644</v>
      </c>
      <c r="O656">
        <v>40</v>
      </c>
      <c r="P656" s="1">
        <v>45682</v>
      </c>
      <c r="Q656" s="1"/>
      <c r="R656">
        <v>257.60000000000002</v>
      </c>
      <c r="T656">
        <v>0</v>
      </c>
      <c r="U656" t="s">
        <v>428</v>
      </c>
      <c r="V656">
        <v>0</v>
      </c>
      <c r="W656">
        <v>0</v>
      </c>
      <c r="X656">
        <v>0</v>
      </c>
      <c r="Y656">
        <v>0</v>
      </c>
      <c r="Z656">
        <v>0</v>
      </c>
      <c r="AA656">
        <v>0</v>
      </c>
      <c r="AB656">
        <v>0</v>
      </c>
      <c r="AC656" t="s">
        <v>43</v>
      </c>
      <c r="AD656">
        <v>2</v>
      </c>
    </row>
    <row r="657" spans="1:30">
      <c r="A657" t="s">
        <v>736</v>
      </c>
      <c r="B657" t="s">
        <v>31</v>
      </c>
      <c r="C657">
        <v>52.370215999999999</v>
      </c>
      <c r="D657">
        <v>4.895168</v>
      </c>
      <c r="E657" t="s">
        <v>32</v>
      </c>
      <c r="F657" t="s">
        <v>33</v>
      </c>
      <c r="G657" t="s">
        <v>85</v>
      </c>
      <c r="H657" s="1">
        <v>45431</v>
      </c>
      <c r="I657" t="s">
        <v>70</v>
      </c>
      <c r="J657" t="s">
        <v>606</v>
      </c>
      <c r="K657">
        <v>1</v>
      </c>
      <c r="N657">
        <v>355</v>
      </c>
      <c r="O657">
        <v>30</v>
      </c>
      <c r="P657" s="1">
        <v>45714</v>
      </c>
      <c r="Q657" s="1"/>
      <c r="R657">
        <v>106.5</v>
      </c>
      <c r="T657">
        <v>0</v>
      </c>
      <c r="U657" t="s">
        <v>428</v>
      </c>
      <c r="V657">
        <v>0</v>
      </c>
      <c r="W657">
        <v>0</v>
      </c>
      <c r="X657">
        <v>0</v>
      </c>
      <c r="Y657">
        <v>0</v>
      </c>
      <c r="Z657">
        <v>0</v>
      </c>
      <c r="AA657">
        <v>0</v>
      </c>
      <c r="AB657">
        <v>0</v>
      </c>
      <c r="AC657" t="s">
        <v>43</v>
      </c>
      <c r="AD657">
        <v>2</v>
      </c>
    </row>
    <row r="658" spans="1:30">
      <c r="A658" t="s">
        <v>737</v>
      </c>
      <c r="B658" t="s">
        <v>50</v>
      </c>
      <c r="C658">
        <v>52.520007999999997</v>
      </c>
      <c r="D658">
        <v>13.404954</v>
      </c>
      <c r="E658" t="s">
        <v>60</v>
      </c>
      <c r="F658" t="s">
        <v>33</v>
      </c>
      <c r="G658" t="s">
        <v>34</v>
      </c>
      <c r="H658" s="1">
        <v>45440</v>
      </c>
      <c r="I658" t="s">
        <v>57</v>
      </c>
      <c r="J658" t="s">
        <v>606</v>
      </c>
      <c r="K658">
        <v>1</v>
      </c>
      <c r="N658">
        <v>1741</v>
      </c>
      <c r="O658">
        <v>50</v>
      </c>
      <c r="P658" s="1">
        <v>45583</v>
      </c>
      <c r="Q658" s="1"/>
      <c r="R658">
        <v>870.5</v>
      </c>
      <c r="T658">
        <v>0</v>
      </c>
      <c r="U658" t="s">
        <v>428</v>
      </c>
      <c r="V658">
        <v>0</v>
      </c>
      <c r="W658">
        <v>0</v>
      </c>
      <c r="X658">
        <v>0</v>
      </c>
      <c r="Y658">
        <v>0</v>
      </c>
      <c r="Z658">
        <v>0</v>
      </c>
      <c r="AA658">
        <v>0</v>
      </c>
      <c r="AB658">
        <v>0</v>
      </c>
      <c r="AC658" t="s">
        <v>52</v>
      </c>
      <c r="AD658">
        <v>3</v>
      </c>
    </row>
    <row r="659" spans="1:30">
      <c r="A659" t="s">
        <v>738</v>
      </c>
      <c r="B659" t="s">
        <v>31</v>
      </c>
      <c r="C659">
        <v>52.370215999999999</v>
      </c>
      <c r="D659">
        <v>4.895168</v>
      </c>
      <c r="E659" t="s">
        <v>32</v>
      </c>
      <c r="F659" t="s">
        <v>33</v>
      </c>
      <c r="G659" t="s">
        <v>56</v>
      </c>
      <c r="H659" s="1">
        <v>45322</v>
      </c>
      <c r="I659" t="s">
        <v>35</v>
      </c>
      <c r="J659" t="s">
        <v>606</v>
      </c>
      <c r="K659">
        <v>1</v>
      </c>
      <c r="N659">
        <v>441</v>
      </c>
      <c r="O659">
        <v>30</v>
      </c>
      <c r="P659" s="1">
        <v>45582</v>
      </c>
      <c r="Q659" s="1"/>
      <c r="R659">
        <v>132.30000000000001</v>
      </c>
      <c r="T659">
        <v>0</v>
      </c>
      <c r="U659" t="s">
        <v>428</v>
      </c>
      <c r="V659">
        <v>0</v>
      </c>
      <c r="W659">
        <v>0</v>
      </c>
      <c r="X659">
        <v>0</v>
      </c>
      <c r="Y659">
        <v>0</v>
      </c>
      <c r="Z659">
        <v>0</v>
      </c>
      <c r="AA659">
        <v>0</v>
      </c>
      <c r="AB659">
        <v>0</v>
      </c>
      <c r="AC659" t="s">
        <v>43</v>
      </c>
      <c r="AD659">
        <v>2</v>
      </c>
    </row>
    <row r="660" spans="1:30">
      <c r="A660" t="s">
        <v>739</v>
      </c>
      <c r="B660" t="s">
        <v>50</v>
      </c>
      <c r="C660">
        <v>52.520007999999997</v>
      </c>
      <c r="D660">
        <v>13.404954</v>
      </c>
      <c r="E660" t="s">
        <v>55</v>
      </c>
      <c r="F660" t="s">
        <v>33</v>
      </c>
      <c r="G660" t="s">
        <v>47</v>
      </c>
      <c r="H660" s="1">
        <v>45422</v>
      </c>
      <c r="I660" t="s">
        <v>35</v>
      </c>
      <c r="J660" t="s">
        <v>606</v>
      </c>
      <c r="K660">
        <v>1</v>
      </c>
      <c r="N660">
        <v>1239</v>
      </c>
      <c r="O660">
        <v>40</v>
      </c>
      <c r="P660" s="1">
        <v>45718</v>
      </c>
      <c r="Q660" s="1"/>
      <c r="R660">
        <v>495.6</v>
      </c>
      <c r="T660">
        <v>0</v>
      </c>
      <c r="U660" t="s">
        <v>428</v>
      </c>
      <c r="V660">
        <v>0</v>
      </c>
      <c r="W660">
        <v>0</v>
      </c>
      <c r="X660">
        <v>0</v>
      </c>
      <c r="Y660">
        <v>0</v>
      </c>
      <c r="Z660">
        <v>0</v>
      </c>
      <c r="AA660">
        <v>0</v>
      </c>
      <c r="AB660">
        <v>0</v>
      </c>
      <c r="AC660" t="s">
        <v>43</v>
      </c>
      <c r="AD660">
        <v>2</v>
      </c>
    </row>
    <row r="661" spans="1:30">
      <c r="A661" t="s">
        <v>740</v>
      </c>
      <c r="B661" t="s">
        <v>59</v>
      </c>
      <c r="C661">
        <v>51.260196999999998</v>
      </c>
      <c r="D661">
        <v>4.4027710000000004</v>
      </c>
      <c r="E661" t="s">
        <v>60</v>
      </c>
      <c r="F661" t="s">
        <v>33</v>
      </c>
      <c r="G661" t="s">
        <v>56</v>
      </c>
      <c r="H661" s="1">
        <v>45423</v>
      </c>
      <c r="I661" t="s">
        <v>35</v>
      </c>
      <c r="J661" t="s">
        <v>606</v>
      </c>
      <c r="K661">
        <v>1</v>
      </c>
      <c r="N661">
        <v>467</v>
      </c>
      <c r="O661">
        <v>40</v>
      </c>
      <c r="P661" s="1">
        <v>45703</v>
      </c>
      <c r="Q661" s="1"/>
      <c r="R661">
        <v>186.8</v>
      </c>
      <c r="T661">
        <v>0</v>
      </c>
      <c r="U661" t="s">
        <v>428</v>
      </c>
      <c r="V661">
        <v>0</v>
      </c>
      <c r="W661">
        <v>0</v>
      </c>
      <c r="X661">
        <v>0</v>
      </c>
      <c r="Y661">
        <v>0</v>
      </c>
      <c r="Z661">
        <v>0</v>
      </c>
      <c r="AA661">
        <v>0</v>
      </c>
      <c r="AB661">
        <v>0</v>
      </c>
      <c r="AC661" t="s">
        <v>43</v>
      </c>
      <c r="AD661">
        <v>2</v>
      </c>
    </row>
    <row r="662" spans="1:30">
      <c r="A662" t="s">
        <v>741</v>
      </c>
      <c r="B662" t="s">
        <v>50</v>
      </c>
      <c r="C662">
        <v>52.520007999999997</v>
      </c>
      <c r="D662">
        <v>13.404954</v>
      </c>
      <c r="E662" t="s">
        <v>55</v>
      </c>
      <c r="F662" t="s">
        <v>33</v>
      </c>
      <c r="G662" t="s">
        <v>64</v>
      </c>
      <c r="H662" s="1">
        <v>45332</v>
      </c>
      <c r="I662" t="s">
        <v>35</v>
      </c>
      <c r="J662" t="s">
        <v>606</v>
      </c>
      <c r="K662">
        <v>1</v>
      </c>
      <c r="N662">
        <v>403</v>
      </c>
      <c r="O662">
        <v>50</v>
      </c>
      <c r="P662" s="1">
        <v>45462</v>
      </c>
      <c r="Q662" s="1"/>
      <c r="R662">
        <v>201.5</v>
      </c>
      <c r="T662">
        <v>0</v>
      </c>
      <c r="U662" t="s">
        <v>428</v>
      </c>
      <c r="V662">
        <v>0</v>
      </c>
      <c r="W662">
        <v>0</v>
      </c>
      <c r="X662">
        <v>0</v>
      </c>
      <c r="Y662">
        <v>0</v>
      </c>
      <c r="Z662">
        <v>0</v>
      </c>
      <c r="AA662">
        <v>0</v>
      </c>
      <c r="AB662">
        <v>0</v>
      </c>
      <c r="AC662" t="s">
        <v>52</v>
      </c>
      <c r="AD662">
        <v>3</v>
      </c>
    </row>
    <row r="663" spans="1:30">
      <c r="A663" t="s">
        <v>742</v>
      </c>
      <c r="B663" t="s">
        <v>75</v>
      </c>
      <c r="C663">
        <v>48.210033000000003</v>
      </c>
      <c r="D663">
        <v>16.363448999999999</v>
      </c>
      <c r="E663" t="s">
        <v>41</v>
      </c>
      <c r="F663" t="s">
        <v>33</v>
      </c>
      <c r="G663" t="s">
        <v>64</v>
      </c>
      <c r="H663" s="1">
        <v>45371</v>
      </c>
      <c r="I663" t="s">
        <v>35</v>
      </c>
      <c r="J663" t="s">
        <v>606</v>
      </c>
      <c r="K663">
        <v>1</v>
      </c>
      <c r="N663">
        <v>677</v>
      </c>
      <c r="O663">
        <v>20</v>
      </c>
      <c r="P663" s="1">
        <v>45655</v>
      </c>
      <c r="Q663" s="1"/>
      <c r="R663">
        <v>135.4</v>
      </c>
      <c r="T663">
        <v>0</v>
      </c>
      <c r="U663" t="s">
        <v>428</v>
      </c>
      <c r="V663">
        <v>0</v>
      </c>
      <c r="W663">
        <v>0</v>
      </c>
      <c r="X663">
        <v>0</v>
      </c>
      <c r="Y663">
        <v>0</v>
      </c>
      <c r="Z663">
        <v>0</v>
      </c>
      <c r="AA663">
        <v>0</v>
      </c>
      <c r="AB663">
        <v>0</v>
      </c>
      <c r="AC663" t="s">
        <v>48</v>
      </c>
      <c r="AD663">
        <v>1</v>
      </c>
    </row>
    <row r="664" spans="1:30">
      <c r="A664" t="s">
        <v>743</v>
      </c>
      <c r="B664" t="s">
        <v>63</v>
      </c>
      <c r="C664">
        <v>46.204391000000001</v>
      </c>
      <c r="D664">
        <v>6.1431579999999997</v>
      </c>
      <c r="E664" t="s">
        <v>60</v>
      </c>
      <c r="F664" t="s">
        <v>33</v>
      </c>
      <c r="G664" t="s">
        <v>47</v>
      </c>
      <c r="H664" s="1">
        <v>45380</v>
      </c>
      <c r="I664" t="s">
        <v>35</v>
      </c>
      <c r="J664" t="s">
        <v>606</v>
      </c>
      <c r="K664">
        <v>1</v>
      </c>
      <c r="N664">
        <v>690</v>
      </c>
      <c r="O664">
        <v>10</v>
      </c>
      <c r="P664" s="1">
        <v>45623</v>
      </c>
      <c r="Q664" s="1"/>
      <c r="R664">
        <v>69</v>
      </c>
      <c r="T664">
        <v>0</v>
      </c>
      <c r="U664" t="s">
        <v>428</v>
      </c>
      <c r="V664">
        <v>0</v>
      </c>
      <c r="W664">
        <v>0</v>
      </c>
      <c r="X664">
        <v>0</v>
      </c>
      <c r="Y664">
        <v>0</v>
      </c>
      <c r="Z664">
        <v>0</v>
      </c>
      <c r="AA664">
        <v>0</v>
      </c>
      <c r="AB664">
        <v>0</v>
      </c>
      <c r="AC664" t="s">
        <v>48</v>
      </c>
      <c r="AD664">
        <v>1</v>
      </c>
    </row>
    <row r="665" spans="1:30">
      <c r="A665" t="s">
        <v>744</v>
      </c>
      <c r="B665" t="s">
        <v>63</v>
      </c>
      <c r="C665">
        <v>46.204391000000001</v>
      </c>
      <c r="D665">
        <v>6.1431579999999997</v>
      </c>
      <c r="E665" t="s">
        <v>55</v>
      </c>
      <c r="F665" t="s">
        <v>33</v>
      </c>
      <c r="G665" t="s">
        <v>64</v>
      </c>
      <c r="H665" s="1">
        <v>45437</v>
      </c>
      <c r="I665" t="s">
        <v>35</v>
      </c>
      <c r="J665" t="s">
        <v>606</v>
      </c>
      <c r="K665">
        <v>1</v>
      </c>
      <c r="N665">
        <v>404</v>
      </c>
      <c r="O665">
        <v>30</v>
      </c>
      <c r="P665" s="1">
        <v>45512</v>
      </c>
      <c r="Q665" s="1"/>
      <c r="R665">
        <v>121.2</v>
      </c>
      <c r="T665">
        <v>0</v>
      </c>
      <c r="U665" t="s">
        <v>428</v>
      </c>
      <c r="V665">
        <v>0</v>
      </c>
      <c r="W665">
        <v>0</v>
      </c>
      <c r="X665">
        <v>0</v>
      </c>
      <c r="Y665">
        <v>0</v>
      </c>
      <c r="Z665">
        <v>0</v>
      </c>
      <c r="AA665">
        <v>0</v>
      </c>
      <c r="AB665">
        <v>0</v>
      </c>
      <c r="AC665" t="s">
        <v>43</v>
      </c>
      <c r="AD665">
        <v>2</v>
      </c>
    </row>
    <row r="666" spans="1:30">
      <c r="A666" t="s">
        <v>745</v>
      </c>
      <c r="B666" t="s">
        <v>67</v>
      </c>
      <c r="C666">
        <v>48.864716000000001</v>
      </c>
      <c r="D666">
        <v>2.3490139999999999</v>
      </c>
      <c r="E666" t="s">
        <v>60</v>
      </c>
      <c r="F666" t="s">
        <v>33</v>
      </c>
      <c r="G666" t="s">
        <v>47</v>
      </c>
      <c r="H666" s="1">
        <v>45334</v>
      </c>
      <c r="I666" t="s">
        <v>35</v>
      </c>
      <c r="J666" t="s">
        <v>606</v>
      </c>
      <c r="K666">
        <v>1</v>
      </c>
      <c r="N666">
        <v>1126</v>
      </c>
      <c r="O666">
        <v>80</v>
      </c>
      <c r="P666" s="1">
        <v>45393</v>
      </c>
      <c r="Q666" s="1"/>
      <c r="R666">
        <v>900.8</v>
      </c>
      <c r="T666">
        <v>0</v>
      </c>
      <c r="U666" t="s">
        <v>428</v>
      </c>
      <c r="V666">
        <v>0</v>
      </c>
      <c r="W666">
        <v>0</v>
      </c>
      <c r="X666">
        <v>0</v>
      </c>
      <c r="Y666">
        <v>0</v>
      </c>
      <c r="Z666">
        <v>0</v>
      </c>
      <c r="AA666">
        <v>0</v>
      </c>
      <c r="AB666">
        <v>0</v>
      </c>
      <c r="AC666" t="s">
        <v>65</v>
      </c>
      <c r="AD666">
        <v>4</v>
      </c>
    </row>
    <row r="667" spans="1:30">
      <c r="A667" t="s">
        <v>746</v>
      </c>
      <c r="B667" t="s">
        <v>50</v>
      </c>
      <c r="C667">
        <v>52.520007999999997</v>
      </c>
      <c r="D667">
        <v>13.404954</v>
      </c>
      <c r="E667" t="s">
        <v>103</v>
      </c>
      <c r="F667" t="s">
        <v>33</v>
      </c>
      <c r="G667" t="s">
        <v>56</v>
      </c>
      <c r="H667" s="1">
        <v>45321</v>
      </c>
      <c r="I667" t="s">
        <v>35</v>
      </c>
      <c r="J667" t="s">
        <v>606</v>
      </c>
      <c r="K667">
        <v>1</v>
      </c>
      <c r="N667">
        <v>1675</v>
      </c>
      <c r="O667">
        <v>40</v>
      </c>
      <c r="P667" s="1">
        <v>45486</v>
      </c>
      <c r="Q667" s="1"/>
      <c r="R667">
        <v>670</v>
      </c>
      <c r="T667">
        <v>0</v>
      </c>
      <c r="U667" t="s">
        <v>428</v>
      </c>
      <c r="V667">
        <v>0</v>
      </c>
      <c r="W667">
        <v>0</v>
      </c>
      <c r="X667">
        <v>0</v>
      </c>
      <c r="Y667">
        <v>0</v>
      </c>
      <c r="Z667">
        <v>0</v>
      </c>
      <c r="AA667">
        <v>0</v>
      </c>
      <c r="AB667">
        <v>0</v>
      </c>
      <c r="AC667" t="s">
        <v>43</v>
      </c>
      <c r="AD667">
        <v>2</v>
      </c>
    </row>
    <row r="668" spans="1:30">
      <c r="A668" t="s">
        <v>747</v>
      </c>
      <c r="B668" t="s">
        <v>45</v>
      </c>
      <c r="C668">
        <v>41.902782000000002</v>
      </c>
      <c r="D668">
        <v>12.496366</v>
      </c>
      <c r="E668" t="s">
        <v>32</v>
      </c>
      <c r="F668" t="s">
        <v>33</v>
      </c>
      <c r="G668" t="s">
        <v>34</v>
      </c>
      <c r="H668" s="1">
        <v>45425</v>
      </c>
      <c r="I668" t="s">
        <v>70</v>
      </c>
      <c r="J668" t="s">
        <v>606</v>
      </c>
      <c r="K668">
        <v>1</v>
      </c>
      <c r="N668">
        <v>1910</v>
      </c>
      <c r="O668">
        <v>20</v>
      </c>
      <c r="P668" s="1">
        <v>45734</v>
      </c>
      <c r="Q668" s="1"/>
      <c r="R668">
        <v>382</v>
      </c>
      <c r="T668">
        <v>0</v>
      </c>
      <c r="U668" t="s">
        <v>428</v>
      </c>
      <c r="V668">
        <v>0</v>
      </c>
      <c r="W668">
        <v>0</v>
      </c>
      <c r="X668">
        <v>0</v>
      </c>
      <c r="Y668">
        <v>0</v>
      </c>
      <c r="Z668">
        <v>0</v>
      </c>
      <c r="AA668">
        <v>0</v>
      </c>
      <c r="AB668">
        <v>0</v>
      </c>
      <c r="AC668" t="s">
        <v>48</v>
      </c>
      <c r="AD668">
        <v>1</v>
      </c>
    </row>
    <row r="669" spans="1:30">
      <c r="A669" t="s">
        <v>748</v>
      </c>
      <c r="B669" t="s">
        <v>75</v>
      </c>
      <c r="C669">
        <v>48.210033000000003</v>
      </c>
      <c r="D669">
        <v>16.363448999999999</v>
      </c>
      <c r="E669" t="s">
        <v>32</v>
      </c>
      <c r="F669" t="s">
        <v>33</v>
      </c>
      <c r="G669" t="s">
        <v>56</v>
      </c>
      <c r="H669" s="1">
        <v>45326</v>
      </c>
      <c r="I669" t="s">
        <v>57</v>
      </c>
      <c r="J669" t="s">
        <v>606</v>
      </c>
      <c r="K669">
        <v>1</v>
      </c>
      <c r="N669">
        <v>857</v>
      </c>
      <c r="O669">
        <v>30</v>
      </c>
      <c r="P669" s="1">
        <v>45617</v>
      </c>
      <c r="Q669" s="1"/>
      <c r="R669">
        <v>257.10000000000002</v>
      </c>
      <c r="T669">
        <v>0</v>
      </c>
      <c r="U669" t="s">
        <v>428</v>
      </c>
      <c r="V669">
        <v>0</v>
      </c>
      <c r="W669">
        <v>0</v>
      </c>
      <c r="X669">
        <v>0</v>
      </c>
      <c r="Y669">
        <v>0</v>
      </c>
      <c r="Z669">
        <v>0</v>
      </c>
      <c r="AA669">
        <v>0</v>
      </c>
      <c r="AB669">
        <v>0</v>
      </c>
      <c r="AC669" t="s">
        <v>43</v>
      </c>
      <c r="AD669">
        <v>2</v>
      </c>
    </row>
    <row r="670" spans="1:30">
      <c r="A670" t="s">
        <v>749</v>
      </c>
      <c r="B670" t="s">
        <v>80</v>
      </c>
      <c r="C670">
        <v>38.736946000000003</v>
      </c>
      <c r="D670">
        <v>-9.1426850000000002</v>
      </c>
      <c r="E670" t="s">
        <v>51</v>
      </c>
      <c r="F670" t="s">
        <v>33</v>
      </c>
      <c r="G670" t="s">
        <v>64</v>
      </c>
      <c r="H670" s="1">
        <v>45365</v>
      </c>
      <c r="I670" t="s">
        <v>70</v>
      </c>
      <c r="J670" t="s">
        <v>606</v>
      </c>
      <c r="K670">
        <v>1</v>
      </c>
      <c r="N670">
        <v>1561</v>
      </c>
      <c r="O670">
        <v>40</v>
      </c>
      <c r="P670" s="1">
        <v>45661</v>
      </c>
      <c r="Q670" s="1"/>
      <c r="R670">
        <v>624.4</v>
      </c>
      <c r="T670">
        <v>0</v>
      </c>
      <c r="U670" t="s">
        <v>428</v>
      </c>
      <c r="V670">
        <v>0</v>
      </c>
      <c r="W670">
        <v>0</v>
      </c>
      <c r="X670">
        <v>0</v>
      </c>
      <c r="Y670">
        <v>0</v>
      </c>
      <c r="Z670">
        <v>0</v>
      </c>
      <c r="AA670">
        <v>0</v>
      </c>
      <c r="AB670">
        <v>0</v>
      </c>
      <c r="AC670" t="s">
        <v>43</v>
      </c>
      <c r="AD670">
        <v>2</v>
      </c>
    </row>
    <row r="671" spans="1:30">
      <c r="A671" t="s">
        <v>750</v>
      </c>
      <c r="B671" t="s">
        <v>80</v>
      </c>
      <c r="C671">
        <v>38.736946000000003</v>
      </c>
      <c r="D671">
        <v>-9.1426850000000002</v>
      </c>
      <c r="E671" t="s">
        <v>55</v>
      </c>
      <c r="F671" t="s">
        <v>33</v>
      </c>
      <c r="G671" t="s">
        <v>47</v>
      </c>
      <c r="H671" s="1">
        <v>45439</v>
      </c>
      <c r="I671" t="s">
        <v>57</v>
      </c>
      <c r="J671" t="s">
        <v>606</v>
      </c>
      <c r="K671">
        <v>1</v>
      </c>
      <c r="N671">
        <v>872</v>
      </c>
      <c r="O671">
        <v>50</v>
      </c>
      <c r="P671" s="1">
        <v>45569</v>
      </c>
      <c r="Q671" s="1"/>
      <c r="R671">
        <v>436</v>
      </c>
      <c r="T671">
        <v>0</v>
      </c>
      <c r="U671" t="s">
        <v>428</v>
      </c>
      <c r="V671">
        <v>0</v>
      </c>
      <c r="W671">
        <v>0</v>
      </c>
      <c r="X671">
        <v>0</v>
      </c>
      <c r="Y671">
        <v>0</v>
      </c>
      <c r="Z671">
        <v>0</v>
      </c>
      <c r="AA671">
        <v>0</v>
      </c>
      <c r="AB671">
        <v>0</v>
      </c>
      <c r="AC671" t="s">
        <v>52</v>
      </c>
      <c r="AD671">
        <v>3</v>
      </c>
    </row>
    <row r="672" spans="1:30">
      <c r="A672" t="s">
        <v>751</v>
      </c>
      <c r="B672" t="s">
        <v>50</v>
      </c>
      <c r="C672">
        <v>52.520007999999997</v>
      </c>
      <c r="D672">
        <v>13.404954</v>
      </c>
      <c r="E672" t="s">
        <v>32</v>
      </c>
      <c r="F672" t="s">
        <v>33</v>
      </c>
      <c r="G672" t="s">
        <v>64</v>
      </c>
      <c r="H672" s="1">
        <v>45298</v>
      </c>
      <c r="I672" t="s">
        <v>70</v>
      </c>
      <c r="J672" t="s">
        <v>606</v>
      </c>
      <c r="K672">
        <v>1</v>
      </c>
      <c r="N672">
        <v>757</v>
      </c>
      <c r="O672">
        <v>30</v>
      </c>
      <c r="P672" s="1">
        <v>45516</v>
      </c>
      <c r="Q672" s="1"/>
      <c r="R672">
        <v>227.1</v>
      </c>
      <c r="T672">
        <v>0</v>
      </c>
      <c r="U672" t="s">
        <v>428</v>
      </c>
      <c r="V672">
        <v>0</v>
      </c>
      <c r="W672">
        <v>0</v>
      </c>
      <c r="X672">
        <v>0</v>
      </c>
      <c r="Y672">
        <v>0</v>
      </c>
      <c r="Z672">
        <v>0</v>
      </c>
      <c r="AA672">
        <v>0</v>
      </c>
      <c r="AB672">
        <v>0</v>
      </c>
      <c r="AC672" t="s">
        <v>43</v>
      </c>
      <c r="AD672">
        <v>2</v>
      </c>
    </row>
    <row r="673" spans="1:30">
      <c r="A673" t="s">
        <v>752</v>
      </c>
      <c r="B673" t="s">
        <v>50</v>
      </c>
      <c r="C673">
        <v>52.520007999999997</v>
      </c>
      <c r="D673">
        <v>13.404954</v>
      </c>
      <c r="E673" t="s">
        <v>68</v>
      </c>
      <c r="F673" t="s">
        <v>33</v>
      </c>
      <c r="G673" t="s">
        <v>56</v>
      </c>
      <c r="H673" s="1">
        <v>45368</v>
      </c>
      <c r="I673" t="s">
        <v>35</v>
      </c>
      <c r="J673" t="s">
        <v>606</v>
      </c>
      <c r="K673">
        <v>1</v>
      </c>
      <c r="N673">
        <v>1521</v>
      </c>
      <c r="O673">
        <v>70</v>
      </c>
      <c r="P673" s="1">
        <v>45733</v>
      </c>
      <c r="Q673" s="1"/>
      <c r="R673">
        <v>1064.7</v>
      </c>
      <c r="T673">
        <v>0</v>
      </c>
      <c r="U673" t="s">
        <v>428</v>
      </c>
      <c r="V673">
        <v>0</v>
      </c>
      <c r="W673">
        <v>0</v>
      </c>
      <c r="X673">
        <v>0</v>
      </c>
      <c r="Y673">
        <v>0</v>
      </c>
      <c r="Z673">
        <v>0</v>
      </c>
      <c r="AA673">
        <v>0</v>
      </c>
      <c r="AB673">
        <v>0</v>
      </c>
      <c r="AC673" t="s">
        <v>65</v>
      </c>
      <c r="AD673">
        <v>4</v>
      </c>
    </row>
    <row r="674" spans="1:30">
      <c r="A674" t="s">
        <v>753</v>
      </c>
      <c r="B674" t="s">
        <v>67</v>
      </c>
      <c r="C674">
        <v>48.864716000000001</v>
      </c>
      <c r="D674">
        <v>2.3490139999999999</v>
      </c>
      <c r="E674" t="s">
        <v>120</v>
      </c>
      <c r="F674" t="s">
        <v>33</v>
      </c>
      <c r="G674" t="s">
        <v>47</v>
      </c>
      <c r="H674" s="1">
        <v>45402</v>
      </c>
      <c r="I674" t="s">
        <v>35</v>
      </c>
      <c r="J674" t="s">
        <v>606</v>
      </c>
      <c r="K674">
        <v>1</v>
      </c>
      <c r="N674">
        <v>1010</v>
      </c>
      <c r="O674">
        <v>80</v>
      </c>
      <c r="P674" s="1">
        <v>45702</v>
      </c>
      <c r="Q674" s="1"/>
      <c r="R674">
        <v>808</v>
      </c>
      <c r="T674">
        <v>0</v>
      </c>
      <c r="U674" t="s">
        <v>428</v>
      </c>
      <c r="V674">
        <v>0</v>
      </c>
      <c r="W674">
        <v>0</v>
      </c>
      <c r="X674">
        <v>0</v>
      </c>
      <c r="Y674">
        <v>0</v>
      </c>
      <c r="Z674">
        <v>0</v>
      </c>
      <c r="AA674">
        <v>0</v>
      </c>
      <c r="AB674">
        <v>0</v>
      </c>
      <c r="AC674" t="s">
        <v>65</v>
      </c>
      <c r="AD674">
        <v>4</v>
      </c>
    </row>
    <row r="675" spans="1:30">
      <c r="A675" t="s">
        <v>754</v>
      </c>
      <c r="B675" t="s">
        <v>45</v>
      </c>
      <c r="C675">
        <v>41.902782000000002</v>
      </c>
      <c r="D675">
        <v>12.496366</v>
      </c>
      <c r="E675" t="s">
        <v>60</v>
      </c>
      <c r="F675" t="s">
        <v>33</v>
      </c>
      <c r="G675" t="s">
        <v>76</v>
      </c>
      <c r="H675" s="1">
        <v>45338</v>
      </c>
      <c r="I675" t="s">
        <v>70</v>
      </c>
      <c r="J675" t="s">
        <v>606</v>
      </c>
      <c r="K675">
        <v>1</v>
      </c>
      <c r="N675">
        <v>1175</v>
      </c>
      <c r="O675">
        <v>30</v>
      </c>
      <c r="P675" s="1">
        <v>45478</v>
      </c>
      <c r="Q675" s="1"/>
      <c r="R675">
        <v>352.5</v>
      </c>
      <c r="T675">
        <v>0</v>
      </c>
      <c r="U675" t="s">
        <v>428</v>
      </c>
      <c r="V675">
        <v>0</v>
      </c>
      <c r="W675">
        <v>0</v>
      </c>
      <c r="X675">
        <v>0</v>
      </c>
      <c r="Y675">
        <v>0</v>
      </c>
      <c r="Z675">
        <v>0</v>
      </c>
      <c r="AA675">
        <v>0</v>
      </c>
      <c r="AB675">
        <v>0</v>
      </c>
      <c r="AC675" t="s">
        <v>43</v>
      </c>
      <c r="AD675">
        <v>2</v>
      </c>
    </row>
    <row r="676" spans="1:30">
      <c r="A676" t="s">
        <v>755</v>
      </c>
      <c r="B676" t="s">
        <v>45</v>
      </c>
      <c r="C676">
        <v>41.902782000000002</v>
      </c>
      <c r="D676">
        <v>12.496366</v>
      </c>
      <c r="E676" t="s">
        <v>78</v>
      </c>
      <c r="F676" t="s">
        <v>33</v>
      </c>
      <c r="G676" t="s">
        <v>56</v>
      </c>
      <c r="H676" s="1">
        <v>45317</v>
      </c>
      <c r="I676" t="s">
        <v>35</v>
      </c>
      <c r="J676" t="s">
        <v>606</v>
      </c>
      <c r="K676">
        <v>1</v>
      </c>
      <c r="N676">
        <v>1058</v>
      </c>
      <c r="O676">
        <v>80</v>
      </c>
      <c r="P676" s="1">
        <v>45598</v>
      </c>
      <c r="Q676" s="1"/>
      <c r="R676">
        <v>846.4</v>
      </c>
      <c r="T676">
        <v>0</v>
      </c>
      <c r="U676" t="s">
        <v>428</v>
      </c>
      <c r="V676">
        <v>0</v>
      </c>
      <c r="W676">
        <v>0</v>
      </c>
      <c r="X676">
        <v>0</v>
      </c>
      <c r="Y676">
        <v>0</v>
      </c>
      <c r="Z676">
        <v>0</v>
      </c>
      <c r="AA676">
        <v>0</v>
      </c>
      <c r="AB676">
        <v>0</v>
      </c>
      <c r="AC676" t="s">
        <v>65</v>
      </c>
      <c r="AD676">
        <v>4</v>
      </c>
    </row>
    <row r="677" spans="1:30">
      <c r="A677" t="s">
        <v>756</v>
      </c>
      <c r="B677" t="s">
        <v>75</v>
      </c>
      <c r="C677">
        <v>48.210033000000003</v>
      </c>
      <c r="D677">
        <v>16.363448999999999</v>
      </c>
      <c r="E677" t="s">
        <v>41</v>
      </c>
      <c r="F677" t="s">
        <v>33</v>
      </c>
      <c r="G677" t="s">
        <v>47</v>
      </c>
      <c r="H677" s="1">
        <v>45373</v>
      </c>
      <c r="I677" t="s">
        <v>35</v>
      </c>
      <c r="J677" t="s">
        <v>606</v>
      </c>
      <c r="K677">
        <v>1</v>
      </c>
      <c r="N677">
        <v>1546</v>
      </c>
      <c r="O677">
        <v>10</v>
      </c>
      <c r="P677" s="1">
        <v>45412</v>
      </c>
      <c r="Q677" s="1"/>
      <c r="R677">
        <v>154.6</v>
      </c>
      <c r="T677">
        <v>0</v>
      </c>
      <c r="U677" t="s">
        <v>428</v>
      </c>
      <c r="V677">
        <v>0</v>
      </c>
      <c r="W677">
        <v>0</v>
      </c>
      <c r="X677">
        <v>0</v>
      </c>
      <c r="Y677">
        <v>0</v>
      </c>
      <c r="Z677">
        <v>0</v>
      </c>
      <c r="AA677">
        <v>0</v>
      </c>
      <c r="AB677">
        <v>0</v>
      </c>
      <c r="AC677" t="s">
        <v>48</v>
      </c>
      <c r="AD677">
        <v>1</v>
      </c>
    </row>
    <row r="678" spans="1:30">
      <c r="A678" t="s">
        <v>757</v>
      </c>
      <c r="B678" t="s">
        <v>63</v>
      </c>
      <c r="C678">
        <v>46.204391000000001</v>
      </c>
      <c r="D678">
        <v>6.1431579999999997</v>
      </c>
      <c r="E678" t="s">
        <v>55</v>
      </c>
      <c r="F678" t="s">
        <v>33</v>
      </c>
      <c r="G678" t="s">
        <v>47</v>
      </c>
      <c r="H678" s="1">
        <v>45417</v>
      </c>
      <c r="I678" t="s">
        <v>35</v>
      </c>
      <c r="J678" t="s">
        <v>606</v>
      </c>
      <c r="K678">
        <v>1</v>
      </c>
      <c r="N678">
        <v>1029</v>
      </c>
      <c r="O678">
        <v>90</v>
      </c>
      <c r="P678" s="1">
        <v>45554</v>
      </c>
      <c r="Q678" s="1"/>
      <c r="R678">
        <v>926.1</v>
      </c>
      <c r="T678">
        <v>0</v>
      </c>
      <c r="U678" t="s">
        <v>428</v>
      </c>
      <c r="V678">
        <v>0</v>
      </c>
      <c r="W678">
        <v>0</v>
      </c>
      <c r="X678">
        <v>0</v>
      </c>
      <c r="Y678">
        <v>0</v>
      </c>
      <c r="Z678">
        <v>0</v>
      </c>
      <c r="AA678">
        <v>0</v>
      </c>
      <c r="AB678">
        <v>0</v>
      </c>
      <c r="AC678" t="s">
        <v>38</v>
      </c>
      <c r="AD678">
        <v>5</v>
      </c>
    </row>
    <row r="679" spans="1:30">
      <c r="A679" t="s">
        <v>758</v>
      </c>
      <c r="B679" t="s">
        <v>67</v>
      </c>
      <c r="C679">
        <v>48.864716000000001</v>
      </c>
      <c r="D679">
        <v>2.3490139999999999</v>
      </c>
      <c r="E679" t="s">
        <v>41</v>
      </c>
      <c r="F679" t="s">
        <v>33</v>
      </c>
      <c r="G679" t="s">
        <v>87</v>
      </c>
      <c r="H679" s="1">
        <v>45384</v>
      </c>
      <c r="I679" t="s">
        <v>35</v>
      </c>
      <c r="J679" t="s">
        <v>606</v>
      </c>
      <c r="K679">
        <v>1</v>
      </c>
      <c r="N679">
        <v>1736</v>
      </c>
      <c r="O679">
        <v>40</v>
      </c>
      <c r="P679" s="1">
        <v>45569</v>
      </c>
      <c r="Q679" s="1"/>
      <c r="R679">
        <v>694.4</v>
      </c>
      <c r="T679">
        <v>0</v>
      </c>
      <c r="U679" t="s">
        <v>428</v>
      </c>
      <c r="V679">
        <v>0</v>
      </c>
      <c r="W679">
        <v>0</v>
      </c>
      <c r="X679">
        <v>0</v>
      </c>
      <c r="Y679">
        <v>0</v>
      </c>
      <c r="Z679">
        <v>0</v>
      </c>
      <c r="AA679">
        <v>0</v>
      </c>
      <c r="AB679">
        <v>0</v>
      </c>
      <c r="AC679" t="s">
        <v>43</v>
      </c>
      <c r="AD679">
        <v>2</v>
      </c>
    </row>
    <row r="680" spans="1:30">
      <c r="A680" t="s">
        <v>759</v>
      </c>
      <c r="B680" t="s">
        <v>59</v>
      </c>
      <c r="C680">
        <v>51.260196999999998</v>
      </c>
      <c r="D680">
        <v>4.4027710000000004</v>
      </c>
      <c r="E680" t="s">
        <v>32</v>
      </c>
      <c r="F680" t="s">
        <v>33</v>
      </c>
      <c r="G680" t="s">
        <v>85</v>
      </c>
      <c r="H680" s="1">
        <v>45293</v>
      </c>
      <c r="I680" t="s">
        <v>70</v>
      </c>
      <c r="J680" t="s">
        <v>606</v>
      </c>
      <c r="K680">
        <v>1</v>
      </c>
      <c r="N680">
        <v>1035</v>
      </c>
      <c r="O680">
        <v>60</v>
      </c>
      <c r="P680" s="1">
        <v>45508</v>
      </c>
      <c r="Q680" s="1"/>
      <c r="R680">
        <v>621</v>
      </c>
      <c r="T680">
        <v>0</v>
      </c>
      <c r="U680" t="s">
        <v>428</v>
      </c>
      <c r="V680">
        <v>0</v>
      </c>
      <c r="W680">
        <v>0</v>
      </c>
      <c r="X680">
        <v>0</v>
      </c>
      <c r="Y680">
        <v>0</v>
      </c>
      <c r="Z680">
        <v>0</v>
      </c>
      <c r="AA680">
        <v>0</v>
      </c>
      <c r="AB680">
        <v>0</v>
      </c>
      <c r="AC680" t="s">
        <v>52</v>
      </c>
      <c r="AD680">
        <v>3</v>
      </c>
    </row>
    <row r="681" spans="1:30">
      <c r="A681" t="s">
        <v>760</v>
      </c>
      <c r="B681" t="s">
        <v>50</v>
      </c>
      <c r="C681">
        <v>52.520007999999997</v>
      </c>
      <c r="D681">
        <v>13.404954</v>
      </c>
      <c r="E681" t="s">
        <v>60</v>
      </c>
      <c r="F681" t="s">
        <v>33</v>
      </c>
      <c r="G681" t="s">
        <v>87</v>
      </c>
      <c r="H681" s="1">
        <v>45365</v>
      </c>
      <c r="I681" t="s">
        <v>35</v>
      </c>
      <c r="J681" t="s">
        <v>606</v>
      </c>
      <c r="K681">
        <v>1</v>
      </c>
      <c r="N681">
        <v>1077</v>
      </c>
      <c r="O681">
        <v>20</v>
      </c>
      <c r="P681" s="1">
        <v>45575</v>
      </c>
      <c r="Q681" s="1"/>
      <c r="R681">
        <v>215.4</v>
      </c>
      <c r="T681">
        <v>0</v>
      </c>
      <c r="U681" t="s">
        <v>428</v>
      </c>
      <c r="V681">
        <v>0</v>
      </c>
      <c r="W681">
        <v>0</v>
      </c>
      <c r="X681">
        <v>0</v>
      </c>
      <c r="Y681">
        <v>0</v>
      </c>
      <c r="Z681">
        <v>0</v>
      </c>
      <c r="AA681">
        <v>0</v>
      </c>
      <c r="AB681">
        <v>0</v>
      </c>
      <c r="AC681" t="s">
        <v>48</v>
      </c>
      <c r="AD681">
        <v>1</v>
      </c>
    </row>
    <row r="682" spans="1:30">
      <c r="A682" t="s">
        <v>761</v>
      </c>
      <c r="B682" t="s">
        <v>50</v>
      </c>
      <c r="C682">
        <v>52.520007999999997</v>
      </c>
      <c r="D682">
        <v>13.404954</v>
      </c>
      <c r="E682" t="s">
        <v>60</v>
      </c>
      <c r="F682" t="s">
        <v>33</v>
      </c>
      <c r="G682" t="s">
        <v>56</v>
      </c>
      <c r="H682" s="1">
        <v>45323</v>
      </c>
      <c r="I682" t="s">
        <v>70</v>
      </c>
      <c r="J682" t="s">
        <v>606</v>
      </c>
      <c r="K682">
        <v>1</v>
      </c>
      <c r="N682">
        <v>1462</v>
      </c>
      <c r="O682">
        <v>60</v>
      </c>
      <c r="P682" s="1">
        <v>45540</v>
      </c>
      <c r="Q682" s="1"/>
      <c r="R682">
        <v>877.2</v>
      </c>
      <c r="T682">
        <v>0</v>
      </c>
      <c r="U682" t="s">
        <v>428</v>
      </c>
      <c r="V682">
        <v>0</v>
      </c>
      <c r="W682">
        <v>0</v>
      </c>
      <c r="X682">
        <v>0</v>
      </c>
      <c r="Y682">
        <v>0</v>
      </c>
      <c r="Z682">
        <v>0</v>
      </c>
      <c r="AA682">
        <v>0</v>
      </c>
      <c r="AB682">
        <v>0</v>
      </c>
      <c r="AC682" t="s">
        <v>52</v>
      </c>
      <c r="AD682">
        <v>3</v>
      </c>
    </row>
    <row r="683" spans="1:30">
      <c r="A683" t="s">
        <v>762</v>
      </c>
      <c r="B683" t="s">
        <v>67</v>
      </c>
      <c r="C683">
        <v>48.864716000000001</v>
      </c>
      <c r="D683">
        <v>2.3490139999999999</v>
      </c>
      <c r="E683" t="s">
        <v>55</v>
      </c>
      <c r="F683" t="s">
        <v>33</v>
      </c>
      <c r="G683" t="s">
        <v>64</v>
      </c>
      <c r="H683" s="1">
        <v>45300</v>
      </c>
      <c r="I683" t="s">
        <v>35</v>
      </c>
      <c r="J683" t="s">
        <v>606</v>
      </c>
      <c r="K683">
        <v>1</v>
      </c>
      <c r="N683">
        <v>1849</v>
      </c>
      <c r="O683">
        <v>80</v>
      </c>
      <c r="P683" s="1">
        <v>45642</v>
      </c>
      <c r="Q683" s="1"/>
      <c r="R683">
        <v>1479.2</v>
      </c>
      <c r="T683">
        <v>0</v>
      </c>
      <c r="U683" t="s">
        <v>428</v>
      </c>
      <c r="V683">
        <v>0</v>
      </c>
      <c r="W683">
        <v>0</v>
      </c>
      <c r="X683">
        <v>0</v>
      </c>
      <c r="Y683">
        <v>0</v>
      </c>
      <c r="Z683">
        <v>0</v>
      </c>
      <c r="AA683">
        <v>0</v>
      </c>
      <c r="AB683">
        <v>0</v>
      </c>
      <c r="AC683" t="s">
        <v>65</v>
      </c>
      <c r="AD683">
        <v>4</v>
      </c>
    </row>
    <row r="684" spans="1:30">
      <c r="A684" t="s">
        <v>763</v>
      </c>
      <c r="B684" t="s">
        <v>45</v>
      </c>
      <c r="C684">
        <v>41.902782000000002</v>
      </c>
      <c r="D684">
        <v>12.496366</v>
      </c>
      <c r="E684" t="s">
        <v>55</v>
      </c>
      <c r="F684" t="s">
        <v>33</v>
      </c>
      <c r="G684" t="s">
        <v>42</v>
      </c>
      <c r="H684" s="1">
        <v>45425</v>
      </c>
      <c r="I684" t="s">
        <v>35</v>
      </c>
      <c r="J684" t="s">
        <v>606</v>
      </c>
      <c r="K684">
        <v>1</v>
      </c>
      <c r="N684">
        <v>294</v>
      </c>
      <c r="O684">
        <v>40</v>
      </c>
      <c r="P684" s="1">
        <v>45691</v>
      </c>
      <c r="Q684" s="1"/>
      <c r="R684">
        <v>117.6</v>
      </c>
      <c r="T684">
        <v>0</v>
      </c>
      <c r="U684" t="s">
        <v>428</v>
      </c>
      <c r="V684">
        <v>0</v>
      </c>
      <c r="W684">
        <v>0</v>
      </c>
      <c r="X684">
        <v>0</v>
      </c>
      <c r="Y684">
        <v>0</v>
      </c>
      <c r="Z684">
        <v>0</v>
      </c>
      <c r="AA684">
        <v>0</v>
      </c>
      <c r="AB684">
        <v>0</v>
      </c>
      <c r="AC684" t="s">
        <v>43</v>
      </c>
      <c r="AD684">
        <v>2</v>
      </c>
    </row>
    <row r="685" spans="1:30">
      <c r="A685" t="s">
        <v>764</v>
      </c>
      <c r="B685" t="s">
        <v>50</v>
      </c>
      <c r="C685">
        <v>52.520007999999997</v>
      </c>
      <c r="D685">
        <v>13.404954</v>
      </c>
      <c r="E685" t="s">
        <v>32</v>
      </c>
      <c r="F685" t="s">
        <v>33</v>
      </c>
      <c r="G685" t="s">
        <v>56</v>
      </c>
      <c r="H685" s="1">
        <v>45294</v>
      </c>
      <c r="I685" t="s">
        <v>35</v>
      </c>
      <c r="J685" t="s">
        <v>606</v>
      </c>
      <c r="K685">
        <v>1</v>
      </c>
      <c r="N685">
        <v>1632</v>
      </c>
      <c r="O685">
        <v>30</v>
      </c>
      <c r="P685" s="1">
        <v>45612</v>
      </c>
      <c r="Q685" s="1"/>
      <c r="R685">
        <v>489.6</v>
      </c>
      <c r="T685">
        <v>0</v>
      </c>
      <c r="U685" t="s">
        <v>428</v>
      </c>
      <c r="V685">
        <v>0</v>
      </c>
      <c r="W685">
        <v>0</v>
      </c>
      <c r="X685">
        <v>0</v>
      </c>
      <c r="Y685">
        <v>0</v>
      </c>
      <c r="Z685">
        <v>0</v>
      </c>
      <c r="AA685">
        <v>0</v>
      </c>
      <c r="AB685">
        <v>0</v>
      </c>
      <c r="AC685" t="s">
        <v>43</v>
      </c>
      <c r="AD685">
        <v>2</v>
      </c>
    </row>
    <row r="686" spans="1:30">
      <c r="A686" t="s">
        <v>765</v>
      </c>
      <c r="B686" t="s">
        <v>45</v>
      </c>
      <c r="C686">
        <v>41.902782000000002</v>
      </c>
      <c r="D686">
        <v>12.496366</v>
      </c>
      <c r="E686" t="s">
        <v>32</v>
      </c>
      <c r="F686" t="s">
        <v>33</v>
      </c>
      <c r="G686" t="s">
        <v>56</v>
      </c>
      <c r="H686" s="1">
        <v>45327</v>
      </c>
      <c r="I686" t="s">
        <v>35</v>
      </c>
      <c r="J686" t="s">
        <v>606</v>
      </c>
      <c r="K686">
        <v>1</v>
      </c>
      <c r="N686">
        <v>457</v>
      </c>
      <c r="O686">
        <v>30</v>
      </c>
      <c r="P686" s="1">
        <v>45533</v>
      </c>
      <c r="Q686" s="1"/>
      <c r="R686">
        <v>137.1</v>
      </c>
      <c r="T686">
        <v>0</v>
      </c>
      <c r="U686" t="s">
        <v>428</v>
      </c>
      <c r="V686">
        <v>0</v>
      </c>
      <c r="W686">
        <v>0</v>
      </c>
      <c r="X686">
        <v>0</v>
      </c>
      <c r="Y686">
        <v>0</v>
      </c>
      <c r="Z686">
        <v>0</v>
      </c>
      <c r="AA686">
        <v>0</v>
      </c>
      <c r="AB686">
        <v>0</v>
      </c>
      <c r="AC686" t="s">
        <v>43</v>
      </c>
      <c r="AD686">
        <v>2</v>
      </c>
    </row>
    <row r="687" spans="1:30">
      <c r="A687" t="s">
        <v>766</v>
      </c>
      <c r="B687" t="s">
        <v>67</v>
      </c>
      <c r="C687">
        <v>48.864716000000001</v>
      </c>
      <c r="D687">
        <v>2.3490139999999999</v>
      </c>
      <c r="E687" t="s">
        <v>72</v>
      </c>
      <c r="F687" t="s">
        <v>33</v>
      </c>
      <c r="G687" t="s">
        <v>42</v>
      </c>
      <c r="H687" s="1">
        <v>45308</v>
      </c>
      <c r="I687" t="s">
        <v>57</v>
      </c>
      <c r="J687" t="s">
        <v>606</v>
      </c>
      <c r="K687">
        <v>1</v>
      </c>
      <c r="N687">
        <v>852</v>
      </c>
      <c r="O687">
        <v>40</v>
      </c>
      <c r="P687" s="1">
        <v>45647</v>
      </c>
      <c r="Q687" s="1"/>
      <c r="R687">
        <v>340.8</v>
      </c>
      <c r="T687">
        <v>0</v>
      </c>
      <c r="U687" t="s">
        <v>428</v>
      </c>
      <c r="V687">
        <v>0</v>
      </c>
      <c r="W687">
        <v>0</v>
      </c>
      <c r="X687">
        <v>0</v>
      </c>
      <c r="Y687">
        <v>0</v>
      </c>
      <c r="Z687">
        <v>0</v>
      </c>
      <c r="AA687">
        <v>0</v>
      </c>
      <c r="AB687">
        <v>0</v>
      </c>
      <c r="AC687" t="s">
        <v>43</v>
      </c>
      <c r="AD687">
        <v>2</v>
      </c>
    </row>
    <row r="688" spans="1:30">
      <c r="A688" t="s">
        <v>767</v>
      </c>
      <c r="B688" t="s">
        <v>75</v>
      </c>
      <c r="C688">
        <v>48.210033000000003</v>
      </c>
      <c r="D688">
        <v>16.363448999999999</v>
      </c>
      <c r="E688" t="s">
        <v>32</v>
      </c>
      <c r="F688" t="s">
        <v>33</v>
      </c>
      <c r="G688" t="s">
        <v>56</v>
      </c>
      <c r="H688" s="1">
        <v>45383</v>
      </c>
      <c r="I688" t="s">
        <v>70</v>
      </c>
      <c r="J688" t="s">
        <v>606</v>
      </c>
      <c r="K688">
        <v>1</v>
      </c>
      <c r="N688">
        <v>220</v>
      </c>
      <c r="O688">
        <v>30</v>
      </c>
      <c r="P688" s="1">
        <v>45733</v>
      </c>
      <c r="Q688" s="1"/>
      <c r="R688">
        <v>66</v>
      </c>
      <c r="T688">
        <v>0</v>
      </c>
      <c r="U688" t="s">
        <v>428</v>
      </c>
      <c r="V688">
        <v>0</v>
      </c>
      <c r="W688">
        <v>0</v>
      </c>
      <c r="X688">
        <v>0</v>
      </c>
      <c r="Y688">
        <v>0</v>
      </c>
      <c r="Z688">
        <v>0</v>
      </c>
      <c r="AA688">
        <v>0</v>
      </c>
      <c r="AB688">
        <v>0</v>
      </c>
      <c r="AC688" t="s">
        <v>43</v>
      </c>
      <c r="AD688">
        <v>2</v>
      </c>
    </row>
    <row r="689" spans="1:30">
      <c r="A689" t="s">
        <v>768</v>
      </c>
      <c r="B689" t="s">
        <v>45</v>
      </c>
      <c r="C689">
        <v>41.902782000000002</v>
      </c>
      <c r="D689">
        <v>12.496366</v>
      </c>
      <c r="E689" t="s">
        <v>41</v>
      </c>
      <c r="F689" t="s">
        <v>33</v>
      </c>
      <c r="G689" t="s">
        <v>87</v>
      </c>
      <c r="H689" s="1">
        <v>45410</v>
      </c>
      <c r="I689" t="s">
        <v>35</v>
      </c>
      <c r="J689" t="s">
        <v>606</v>
      </c>
      <c r="K689">
        <v>1</v>
      </c>
      <c r="N689">
        <v>733</v>
      </c>
      <c r="O689">
        <v>60</v>
      </c>
      <c r="P689" s="1">
        <v>45598</v>
      </c>
      <c r="Q689" s="1"/>
      <c r="R689">
        <v>439.8</v>
      </c>
      <c r="T689">
        <v>0</v>
      </c>
      <c r="U689" t="s">
        <v>428</v>
      </c>
      <c r="V689">
        <v>0</v>
      </c>
      <c r="W689">
        <v>0</v>
      </c>
      <c r="X689">
        <v>0</v>
      </c>
      <c r="Y689">
        <v>0</v>
      </c>
      <c r="Z689">
        <v>0</v>
      </c>
      <c r="AA689">
        <v>0</v>
      </c>
      <c r="AB689">
        <v>0</v>
      </c>
      <c r="AC689" t="s">
        <v>52</v>
      </c>
      <c r="AD689">
        <v>3</v>
      </c>
    </row>
    <row r="690" spans="1:30">
      <c r="A690" t="s">
        <v>769</v>
      </c>
      <c r="B690" t="s">
        <v>59</v>
      </c>
      <c r="C690">
        <v>51.260196999999998</v>
      </c>
      <c r="D690">
        <v>4.4027710000000004</v>
      </c>
      <c r="E690" t="s">
        <v>32</v>
      </c>
      <c r="F690" t="s">
        <v>33</v>
      </c>
      <c r="G690" t="s">
        <v>47</v>
      </c>
      <c r="H690" s="1">
        <v>45364</v>
      </c>
      <c r="I690" t="s">
        <v>35</v>
      </c>
      <c r="J690" t="s">
        <v>606</v>
      </c>
      <c r="K690">
        <v>1</v>
      </c>
      <c r="N690">
        <v>1736</v>
      </c>
      <c r="O690">
        <v>30</v>
      </c>
      <c r="P690" s="1">
        <v>45538</v>
      </c>
      <c r="Q690" s="1"/>
      <c r="R690">
        <v>520.79999999999995</v>
      </c>
      <c r="T690">
        <v>0</v>
      </c>
      <c r="U690" t="s">
        <v>428</v>
      </c>
      <c r="V690">
        <v>0</v>
      </c>
      <c r="W690">
        <v>0</v>
      </c>
      <c r="X690">
        <v>0</v>
      </c>
      <c r="Y690">
        <v>0</v>
      </c>
      <c r="Z690">
        <v>0</v>
      </c>
      <c r="AA690">
        <v>0</v>
      </c>
      <c r="AB690">
        <v>0</v>
      </c>
      <c r="AC690" t="s">
        <v>43</v>
      </c>
      <c r="AD690">
        <v>2</v>
      </c>
    </row>
    <row r="691" spans="1:30">
      <c r="A691" t="s">
        <v>770</v>
      </c>
      <c r="B691" t="s">
        <v>67</v>
      </c>
      <c r="C691">
        <v>48.864716000000001</v>
      </c>
      <c r="D691">
        <v>2.3490139999999999</v>
      </c>
      <c r="E691" t="s">
        <v>46</v>
      </c>
      <c r="F691" t="s">
        <v>33</v>
      </c>
      <c r="G691" t="s">
        <v>56</v>
      </c>
      <c r="H691" s="1">
        <v>45311</v>
      </c>
      <c r="I691" t="s">
        <v>35</v>
      </c>
      <c r="J691" t="s">
        <v>606</v>
      </c>
      <c r="K691">
        <v>1</v>
      </c>
      <c r="N691">
        <v>1064</v>
      </c>
      <c r="O691">
        <v>20</v>
      </c>
      <c r="P691" s="1">
        <v>45399</v>
      </c>
      <c r="Q691" s="1"/>
      <c r="R691">
        <v>212.8</v>
      </c>
      <c r="T691">
        <v>0</v>
      </c>
      <c r="U691" t="s">
        <v>428</v>
      </c>
      <c r="V691">
        <v>0</v>
      </c>
      <c r="W691">
        <v>0</v>
      </c>
      <c r="X691">
        <v>0</v>
      </c>
      <c r="Y691">
        <v>0</v>
      </c>
      <c r="Z691">
        <v>0</v>
      </c>
      <c r="AA691">
        <v>0</v>
      </c>
      <c r="AB691">
        <v>0</v>
      </c>
      <c r="AC691" t="s">
        <v>48</v>
      </c>
      <c r="AD691">
        <v>1</v>
      </c>
    </row>
    <row r="692" spans="1:30">
      <c r="A692" t="s">
        <v>771</v>
      </c>
      <c r="B692" t="s">
        <v>50</v>
      </c>
      <c r="C692">
        <v>52.520007999999997</v>
      </c>
      <c r="D692">
        <v>13.404954</v>
      </c>
      <c r="E692" t="s">
        <v>68</v>
      </c>
      <c r="F692" t="s">
        <v>33</v>
      </c>
      <c r="G692" t="s">
        <v>34</v>
      </c>
      <c r="H692" s="1">
        <v>45358</v>
      </c>
      <c r="I692" t="s">
        <v>35</v>
      </c>
      <c r="J692" t="s">
        <v>606</v>
      </c>
      <c r="K692">
        <v>1</v>
      </c>
      <c r="N692">
        <v>1152</v>
      </c>
      <c r="O692">
        <v>40</v>
      </c>
      <c r="P692" s="1">
        <v>45407</v>
      </c>
      <c r="Q692" s="1"/>
      <c r="R692">
        <v>460.8</v>
      </c>
      <c r="T692">
        <v>0</v>
      </c>
      <c r="U692" t="s">
        <v>428</v>
      </c>
      <c r="V692">
        <v>0</v>
      </c>
      <c r="W692">
        <v>0</v>
      </c>
      <c r="X692">
        <v>0</v>
      </c>
      <c r="Y692">
        <v>0</v>
      </c>
      <c r="Z692">
        <v>0</v>
      </c>
      <c r="AA692">
        <v>0</v>
      </c>
      <c r="AB692">
        <v>0</v>
      </c>
      <c r="AC692" t="s">
        <v>43</v>
      </c>
      <c r="AD692">
        <v>2</v>
      </c>
    </row>
    <row r="693" spans="1:30">
      <c r="A693" t="s">
        <v>772</v>
      </c>
      <c r="B693" t="s">
        <v>50</v>
      </c>
      <c r="C693">
        <v>52.520007999999997</v>
      </c>
      <c r="D693">
        <v>13.404954</v>
      </c>
      <c r="E693" t="s">
        <v>78</v>
      </c>
      <c r="F693" t="s">
        <v>33</v>
      </c>
      <c r="G693" t="s">
        <v>85</v>
      </c>
      <c r="H693" s="1">
        <v>45422</v>
      </c>
      <c r="I693" t="s">
        <v>35</v>
      </c>
      <c r="J693" t="s">
        <v>606</v>
      </c>
      <c r="K693">
        <v>1</v>
      </c>
      <c r="N693">
        <v>227</v>
      </c>
      <c r="O693">
        <v>40</v>
      </c>
      <c r="P693" s="1">
        <v>45705</v>
      </c>
      <c r="Q693" s="1"/>
      <c r="R693">
        <v>90.8</v>
      </c>
      <c r="T693">
        <v>0</v>
      </c>
      <c r="U693" t="s">
        <v>428</v>
      </c>
      <c r="V693">
        <v>0</v>
      </c>
      <c r="W693">
        <v>0</v>
      </c>
      <c r="X693">
        <v>0</v>
      </c>
      <c r="Y693">
        <v>0</v>
      </c>
      <c r="Z693">
        <v>0</v>
      </c>
      <c r="AA693">
        <v>0</v>
      </c>
      <c r="AB693">
        <v>0</v>
      </c>
      <c r="AC693" t="s">
        <v>43</v>
      </c>
      <c r="AD693">
        <v>2</v>
      </c>
    </row>
    <row r="694" spans="1:30">
      <c r="A694" t="s">
        <v>773</v>
      </c>
      <c r="B694" t="s">
        <v>75</v>
      </c>
      <c r="C694">
        <v>48.210033000000003</v>
      </c>
      <c r="D694">
        <v>16.363448999999999</v>
      </c>
      <c r="E694" t="s">
        <v>84</v>
      </c>
      <c r="F694" t="s">
        <v>33</v>
      </c>
      <c r="G694" t="s">
        <v>87</v>
      </c>
      <c r="H694" s="1">
        <v>45362</v>
      </c>
      <c r="I694" t="s">
        <v>35</v>
      </c>
      <c r="J694" t="s">
        <v>606</v>
      </c>
      <c r="K694">
        <v>1</v>
      </c>
      <c r="N694">
        <v>1409</v>
      </c>
      <c r="O694">
        <v>30</v>
      </c>
      <c r="P694" s="1">
        <v>45647</v>
      </c>
      <c r="Q694" s="1"/>
      <c r="R694">
        <v>422.7</v>
      </c>
      <c r="T694">
        <v>0</v>
      </c>
      <c r="U694" t="s">
        <v>428</v>
      </c>
      <c r="V694">
        <v>0</v>
      </c>
      <c r="W694">
        <v>0</v>
      </c>
      <c r="X694">
        <v>0</v>
      </c>
      <c r="Y694">
        <v>0</v>
      </c>
      <c r="Z694">
        <v>0</v>
      </c>
      <c r="AA694">
        <v>0</v>
      </c>
      <c r="AB694">
        <v>0</v>
      </c>
      <c r="AC694" t="s">
        <v>43</v>
      </c>
      <c r="AD694">
        <v>2</v>
      </c>
    </row>
    <row r="695" spans="1:30">
      <c r="A695" t="s">
        <v>774</v>
      </c>
      <c r="B695" t="s">
        <v>63</v>
      </c>
      <c r="C695">
        <v>46.204391000000001</v>
      </c>
      <c r="D695">
        <v>6.1431579999999997</v>
      </c>
      <c r="E695" t="s">
        <v>55</v>
      </c>
      <c r="F695" t="s">
        <v>33</v>
      </c>
      <c r="G695" t="s">
        <v>47</v>
      </c>
      <c r="H695" s="1">
        <v>45379</v>
      </c>
      <c r="I695" t="s">
        <v>70</v>
      </c>
      <c r="J695" t="s">
        <v>606</v>
      </c>
      <c r="K695">
        <v>1</v>
      </c>
      <c r="N695">
        <v>1853</v>
      </c>
      <c r="O695">
        <v>40</v>
      </c>
      <c r="P695" s="1">
        <v>45440</v>
      </c>
      <c r="Q695" s="1"/>
      <c r="R695">
        <v>741.2</v>
      </c>
      <c r="T695">
        <v>0</v>
      </c>
      <c r="U695" t="s">
        <v>428</v>
      </c>
      <c r="V695">
        <v>0</v>
      </c>
      <c r="W695">
        <v>0</v>
      </c>
      <c r="X695">
        <v>0</v>
      </c>
      <c r="Y695">
        <v>0</v>
      </c>
      <c r="Z695">
        <v>0</v>
      </c>
      <c r="AA695">
        <v>0</v>
      </c>
      <c r="AB695">
        <v>0</v>
      </c>
      <c r="AC695" t="s">
        <v>43</v>
      </c>
      <c r="AD695">
        <v>2</v>
      </c>
    </row>
    <row r="696" spans="1:30">
      <c r="A696" t="s">
        <v>775</v>
      </c>
      <c r="B696" t="s">
        <v>50</v>
      </c>
      <c r="C696">
        <v>52.520007999999997</v>
      </c>
      <c r="D696">
        <v>13.404954</v>
      </c>
      <c r="E696" t="s">
        <v>46</v>
      </c>
      <c r="F696" t="s">
        <v>33</v>
      </c>
      <c r="G696" t="s">
        <v>56</v>
      </c>
      <c r="H696" s="1">
        <v>45352</v>
      </c>
      <c r="I696" t="s">
        <v>35</v>
      </c>
      <c r="J696" t="s">
        <v>606</v>
      </c>
      <c r="K696">
        <v>1</v>
      </c>
      <c r="N696">
        <v>601</v>
      </c>
      <c r="O696">
        <v>30</v>
      </c>
      <c r="P696" s="1">
        <v>45564</v>
      </c>
      <c r="Q696" s="1"/>
      <c r="R696">
        <v>180.3</v>
      </c>
      <c r="T696">
        <v>0</v>
      </c>
      <c r="U696" t="s">
        <v>428</v>
      </c>
      <c r="V696">
        <v>0</v>
      </c>
      <c r="W696">
        <v>0</v>
      </c>
      <c r="X696">
        <v>0</v>
      </c>
      <c r="Y696">
        <v>0</v>
      </c>
      <c r="Z696">
        <v>0</v>
      </c>
      <c r="AA696">
        <v>0</v>
      </c>
      <c r="AB696">
        <v>0</v>
      </c>
      <c r="AC696" t="s">
        <v>43</v>
      </c>
      <c r="AD696">
        <v>2</v>
      </c>
    </row>
    <row r="697" spans="1:30">
      <c r="A697" t="s">
        <v>776</v>
      </c>
      <c r="B697" t="s">
        <v>63</v>
      </c>
      <c r="C697">
        <v>46.204391000000001</v>
      </c>
      <c r="D697">
        <v>6.1431579999999997</v>
      </c>
      <c r="E697" t="s">
        <v>60</v>
      </c>
      <c r="F697" t="s">
        <v>33</v>
      </c>
      <c r="G697" t="s">
        <v>64</v>
      </c>
      <c r="H697" s="1">
        <v>45367</v>
      </c>
      <c r="I697" t="s">
        <v>70</v>
      </c>
      <c r="J697" t="s">
        <v>606</v>
      </c>
      <c r="K697">
        <v>1</v>
      </c>
      <c r="N697">
        <v>637</v>
      </c>
      <c r="O697">
        <v>40</v>
      </c>
      <c r="P697" s="1">
        <v>45484</v>
      </c>
      <c r="Q697" s="1"/>
      <c r="R697">
        <v>254.8</v>
      </c>
      <c r="T697">
        <v>0</v>
      </c>
      <c r="U697" t="s">
        <v>428</v>
      </c>
      <c r="V697">
        <v>0</v>
      </c>
      <c r="W697">
        <v>0</v>
      </c>
      <c r="X697">
        <v>0</v>
      </c>
      <c r="Y697">
        <v>0</v>
      </c>
      <c r="Z697">
        <v>0</v>
      </c>
      <c r="AA697">
        <v>0</v>
      </c>
      <c r="AB697">
        <v>0</v>
      </c>
      <c r="AC697" t="s">
        <v>43</v>
      </c>
      <c r="AD697">
        <v>2</v>
      </c>
    </row>
    <row r="698" spans="1:30">
      <c r="A698" t="s">
        <v>777</v>
      </c>
      <c r="B698" t="s">
        <v>67</v>
      </c>
      <c r="C698">
        <v>48.864716000000001</v>
      </c>
      <c r="D698">
        <v>2.3490139999999999</v>
      </c>
      <c r="E698" t="s">
        <v>72</v>
      </c>
      <c r="F698" t="s">
        <v>33</v>
      </c>
      <c r="G698" t="s">
        <v>85</v>
      </c>
      <c r="H698" s="1">
        <v>45303</v>
      </c>
      <c r="I698" t="s">
        <v>35</v>
      </c>
      <c r="J698" t="s">
        <v>606</v>
      </c>
      <c r="K698">
        <v>1</v>
      </c>
      <c r="N698">
        <v>1011</v>
      </c>
      <c r="O698">
        <v>80</v>
      </c>
      <c r="P698" s="1">
        <v>45555</v>
      </c>
      <c r="Q698" s="1"/>
      <c r="R698">
        <v>808.8</v>
      </c>
      <c r="T698">
        <v>0</v>
      </c>
      <c r="U698" t="s">
        <v>428</v>
      </c>
      <c r="V698">
        <v>0</v>
      </c>
      <c r="W698">
        <v>0</v>
      </c>
      <c r="X698">
        <v>0</v>
      </c>
      <c r="Y698">
        <v>0</v>
      </c>
      <c r="Z698">
        <v>0</v>
      </c>
      <c r="AA698">
        <v>0</v>
      </c>
      <c r="AB698">
        <v>0</v>
      </c>
      <c r="AC698" t="s">
        <v>65</v>
      </c>
      <c r="AD698">
        <v>4</v>
      </c>
    </row>
    <row r="699" spans="1:30">
      <c r="A699" t="s">
        <v>778</v>
      </c>
      <c r="B699" t="s">
        <v>67</v>
      </c>
      <c r="C699">
        <v>48.864716000000001</v>
      </c>
      <c r="D699">
        <v>2.3490139999999999</v>
      </c>
      <c r="E699" t="s">
        <v>72</v>
      </c>
      <c r="F699" t="s">
        <v>33</v>
      </c>
      <c r="G699" t="s">
        <v>87</v>
      </c>
      <c r="H699" s="1">
        <v>45426</v>
      </c>
      <c r="I699" t="s">
        <v>70</v>
      </c>
      <c r="J699" t="s">
        <v>606</v>
      </c>
      <c r="K699">
        <v>1</v>
      </c>
      <c r="N699">
        <v>1368</v>
      </c>
      <c r="O699">
        <v>40</v>
      </c>
      <c r="P699" s="1">
        <v>45754</v>
      </c>
      <c r="Q699" s="1"/>
      <c r="R699">
        <v>547.20000000000005</v>
      </c>
      <c r="T699">
        <v>0</v>
      </c>
      <c r="U699" t="s">
        <v>428</v>
      </c>
      <c r="V699">
        <v>0</v>
      </c>
      <c r="W699">
        <v>0</v>
      </c>
      <c r="X699">
        <v>0</v>
      </c>
      <c r="Y699">
        <v>0</v>
      </c>
      <c r="Z699">
        <v>0</v>
      </c>
      <c r="AA699">
        <v>0</v>
      </c>
      <c r="AB699">
        <v>0</v>
      </c>
      <c r="AC699" t="s">
        <v>43</v>
      </c>
      <c r="AD699">
        <v>2</v>
      </c>
    </row>
    <row r="700" spans="1:30">
      <c r="A700" t="s">
        <v>779</v>
      </c>
      <c r="B700" t="s">
        <v>67</v>
      </c>
      <c r="C700">
        <v>48.864716000000001</v>
      </c>
      <c r="D700">
        <v>2.3490139999999999</v>
      </c>
      <c r="E700" t="s">
        <v>78</v>
      </c>
      <c r="F700" t="s">
        <v>33</v>
      </c>
      <c r="G700" t="s">
        <v>42</v>
      </c>
      <c r="H700" s="1">
        <v>45435</v>
      </c>
      <c r="I700" t="s">
        <v>35</v>
      </c>
      <c r="J700" t="s">
        <v>606</v>
      </c>
      <c r="K700">
        <v>1</v>
      </c>
      <c r="N700">
        <v>706</v>
      </c>
      <c r="O700">
        <v>60</v>
      </c>
      <c r="P700" s="1">
        <v>45614</v>
      </c>
      <c r="Q700" s="1"/>
      <c r="R700">
        <v>423.6</v>
      </c>
      <c r="T700">
        <v>0</v>
      </c>
      <c r="U700" t="s">
        <v>428</v>
      </c>
      <c r="V700">
        <v>0</v>
      </c>
      <c r="W700">
        <v>0</v>
      </c>
      <c r="X700">
        <v>0</v>
      </c>
      <c r="Y700">
        <v>0</v>
      </c>
      <c r="Z700">
        <v>0</v>
      </c>
      <c r="AA700">
        <v>0</v>
      </c>
      <c r="AB700">
        <v>0</v>
      </c>
      <c r="AC700" t="s">
        <v>52</v>
      </c>
      <c r="AD700">
        <v>3</v>
      </c>
    </row>
    <row r="701" spans="1:30">
      <c r="A701" t="s">
        <v>780</v>
      </c>
      <c r="B701" t="s">
        <v>75</v>
      </c>
      <c r="C701">
        <v>48.210033000000003</v>
      </c>
      <c r="D701">
        <v>16.363448999999999</v>
      </c>
      <c r="E701" t="s">
        <v>55</v>
      </c>
      <c r="F701" t="s">
        <v>33</v>
      </c>
      <c r="G701" t="s">
        <v>85</v>
      </c>
      <c r="H701" s="1">
        <v>45377</v>
      </c>
      <c r="I701" t="s">
        <v>57</v>
      </c>
      <c r="J701" t="s">
        <v>606</v>
      </c>
      <c r="K701">
        <v>1</v>
      </c>
      <c r="N701">
        <v>1324</v>
      </c>
      <c r="O701">
        <v>50</v>
      </c>
      <c r="P701" s="1">
        <v>45714</v>
      </c>
      <c r="Q701" s="1"/>
      <c r="R701">
        <v>662</v>
      </c>
      <c r="T701">
        <v>0</v>
      </c>
      <c r="U701" t="s">
        <v>428</v>
      </c>
      <c r="V701">
        <v>0</v>
      </c>
      <c r="W701">
        <v>0</v>
      </c>
      <c r="X701">
        <v>0</v>
      </c>
      <c r="Y701">
        <v>0</v>
      </c>
      <c r="Z701">
        <v>0</v>
      </c>
      <c r="AA701">
        <v>0</v>
      </c>
      <c r="AB701">
        <v>0</v>
      </c>
      <c r="AC701" t="s">
        <v>52</v>
      </c>
      <c r="AD701">
        <v>3</v>
      </c>
    </row>
    <row r="702" spans="1:30">
      <c r="A702" t="s">
        <v>781</v>
      </c>
      <c r="B702" t="s">
        <v>80</v>
      </c>
      <c r="C702">
        <v>38.736946000000003</v>
      </c>
      <c r="D702">
        <v>-9.1426850000000002</v>
      </c>
      <c r="E702" t="s">
        <v>32</v>
      </c>
      <c r="F702" t="s">
        <v>33</v>
      </c>
      <c r="G702" t="s">
        <v>56</v>
      </c>
      <c r="H702" s="1">
        <v>45352</v>
      </c>
      <c r="I702" t="s">
        <v>70</v>
      </c>
      <c r="J702" t="s">
        <v>606</v>
      </c>
      <c r="K702">
        <v>1</v>
      </c>
      <c r="N702">
        <v>1916</v>
      </c>
      <c r="O702">
        <v>90</v>
      </c>
      <c r="P702" s="1">
        <v>45395</v>
      </c>
      <c r="Q702" s="1"/>
      <c r="R702">
        <v>1724.4</v>
      </c>
      <c r="T702">
        <v>0</v>
      </c>
      <c r="U702" t="s">
        <v>428</v>
      </c>
      <c r="V702">
        <v>0</v>
      </c>
      <c r="W702">
        <v>0</v>
      </c>
      <c r="X702">
        <v>0</v>
      </c>
      <c r="Y702">
        <v>0</v>
      </c>
      <c r="Z702">
        <v>0</v>
      </c>
      <c r="AA702">
        <v>0</v>
      </c>
      <c r="AB702">
        <v>0</v>
      </c>
      <c r="AC702" t="s">
        <v>38</v>
      </c>
      <c r="AD702">
        <v>5</v>
      </c>
    </row>
    <row r="703" spans="1:30">
      <c r="A703" t="s">
        <v>782</v>
      </c>
      <c r="B703" t="s">
        <v>45</v>
      </c>
      <c r="C703">
        <v>41.902782000000002</v>
      </c>
      <c r="D703">
        <v>12.496366</v>
      </c>
      <c r="E703" t="s">
        <v>84</v>
      </c>
      <c r="F703" t="s">
        <v>33</v>
      </c>
      <c r="G703" t="s">
        <v>76</v>
      </c>
      <c r="H703" s="1">
        <v>45307</v>
      </c>
      <c r="I703" t="s">
        <v>35</v>
      </c>
      <c r="J703" t="s">
        <v>606</v>
      </c>
      <c r="K703">
        <v>1</v>
      </c>
      <c r="N703">
        <v>1838</v>
      </c>
      <c r="O703">
        <v>30</v>
      </c>
      <c r="P703" s="1">
        <v>45339</v>
      </c>
      <c r="Q703" s="1"/>
      <c r="R703">
        <v>551.4</v>
      </c>
      <c r="T703">
        <v>0</v>
      </c>
      <c r="U703" t="s">
        <v>428</v>
      </c>
      <c r="V703">
        <v>0</v>
      </c>
      <c r="W703">
        <v>0</v>
      </c>
      <c r="X703">
        <v>0</v>
      </c>
      <c r="Y703">
        <v>0</v>
      </c>
      <c r="Z703">
        <v>0</v>
      </c>
      <c r="AA703">
        <v>0</v>
      </c>
      <c r="AB703">
        <v>0</v>
      </c>
      <c r="AC703" t="s">
        <v>43</v>
      </c>
      <c r="AD703">
        <v>2</v>
      </c>
    </row>
    <row r="704" spans="1:30">
      <c r="A704" t="s">
        <v>783</v>
      </c>
      <c r="B704" t="s">
        <v>50</v>
      </c>
      <c r="C704">
        <v>52.520007999999997</v>
      </c>
      <c r="D704">
        <v>13.404954</v>
      </c>
      <c r="E704" t="s">
        <v>60</v>
      </c>
      <c r="F704" t="s">
        <v>33</v>
      </c>
      <c r="G704" t="s">
        <v>85</v>
      </c>
      <c r="H704" s="1">
        <v>45309</v>
      </c>
      <c r="I704" t="s">
        <v>35</v>
      </c>
      <c r="J704" t="s">
        <v>606</v>
      </c>
      <c r="K704">
        <v>1</v>
      </c>
      <c r="N704">
        <v>621</v>
      </c>
      <c r="O704">
        <v>20</v>
      </c>
      <c r="P704" s="1">
        <v>45407</v>
      </c>
      <c r="Q704" s="1"/>
      <c r="R704">
        <v>124.2</v>
      </c>
      <c r="T704">
        <v>0</v>
      </c>
      <c r="U704" t="s">
        <v>428</v>
      </c>
      <c r="V704">
        <v>0</v>
      </c>
      <c r="W704">
        <v>0</v>
      </c>
      <c r="X704">
        <v>0</v>
      </c>
      <c r="Y704">
        <v>0</v>
      </c>
      <c r="Z704">
        <v>0</v>
      </c>
      <c r="AA704">
        <v>0</v>
      </c>
      <c r="AB704">
        <v>0</v>
      </c>
      <c r="AC704" t="s">
        <v>48</v>
      </c>
      <c r="AD704">
        <v>1</v>
      </c>
    </row>
    <row r="705" spans="1:30">
      <c r="A705" t="s">
        <v>784</v>
      </c>
      <c r="B705" t="s">
        <v>45</v>
      </c>
      <c r="C705">
        <v>41.902782000000002</v>
      </c>
      <c r="D705">
        <v>12.496366</v>
      </c>
      <c r="E705" t="s">
        <v>72</v>
      </c>
      <c r="F705" t="s">
        <v>127</v>
      </c>
      <c r="G705" t="s">
        <v>34</v>
      </c>
      <c r="H705" s="1">
        <v>45319</v>
      </c>
      <c r="I705" t="s">
        <v>35</v>
      </c>
      <c r="J705" t="s">
        <v>606</v>
      </c>
      <c r="K705">
        <v>1</v>
      </c>
      <c r="N705">
        <v>450</v>
      </c>
      <c r="O705">
        <v>40</v>
      </c>
      <c r="P705" s="1">
        <v>45424</v>
      </c>
      <c r="Q705" s="1"/>
      <c r="R705">
        <v>180</v>
      </c>
      <c r="T705">
        <v>0</v>
      </c>
      <c r="U705" t="s">
        <v>428</v>
      </c>
      <c r="V705">
        <v>0</v>
      </c>
      <c r="W705">
        <v>0</v>
      </c>
      <c r="X705">
        <v>0</v>
      </c>
      <c r="Y705">
        <v>0</v>
      </c>
      <c r="Z705">
        <v>0</v>
      </c>
      <c r="AA705">
        <v>0</v>
      </c>
      <c r="AB705">
        <v>0</v>
      </c>
      <c r="AC705" t="s">
        <v>43</v>
      </c>
      <c r="AD705">
        <v>2</v>
      </c>
    </row>
    <row r="706" spans="1:30">
      <c r="A706" t="s">
        <v>785</v>
      </c>
      <c r="B706" t="s">
        <v>63</v>
      </c>
      <c r="C706">
        <v>46.204391000000001</v>
      </c>
      <c r="D706">
        <v>6.1431579999999997</v>
      </c>
      <c r="E706" t="s">
        <v>51</v>
      </c>
      <c r="F706" t="s">
        <v>127</v>
      </c>
      <c r="G706" t="s">
        <v>76</v>
      </c>
      <c r="H706" s="1">
        <v>45339</v>
      </c>
      <c r="I706" t="s">
        <v>35</v>
      </c>
      <c r="J706" t="s">
        <v>606</v>
      </c>
      <c r="K706">
        <v>1</v>
      </c>
      <c r="N706">
        <v>904</v>
      </c>
      <c r="O706">
        <v>80</v>
      </c>
      <c r="P706" s="1">
        <v>45496</v>
      </c>
      <c r="Q706" s="1"/>
      <c r="R706">
        <v>723.2</v>
      </c>
      <c r="T706">
        <v>0</v>
      </c>
      <c r="U706" t="s">
        <v>428</v>
      </c>
      <c r="V706">
        <v>0</v>
      </c>
      <c r="W706">
        <v>0</v>
      </c>
      <c r="X706">
        <v>0</v>
      </c>
      <c r="Y706">
        <v>0</v>
      </c>
      <c r="Z706">
        <v>0</v>
      </c>
      <c r="AA706">
        <v>0</v>
      </c>
      <c r="AB706">
        <v>0</v>
      </c>
      <c r="AC706" t="s">
        <v>65</v>
      </c>
      <c r="AD706">
        <v>4</v>
      </c>
    </row>
    <row r="707" spans="1:30">
      <c r="A707" t="s">
        <v>786</v>
      </c>
      <c r="B707" t="s">
        <v>67</v>
      </c>
      <c r="C707">
        <v>48.864716000000001</v>
      </c>
      <c r="D707">
        <v>2.3490139999999999</v>
      </c>
      <c r="E707" t="s">
        <v>120</v>
      </c>
      <c r="F707" t="s">
        <v>127</v>
      </c>
      <c r="G707" t="s">
        <v>76</v>
      </c>
      <c r="H707" s="1">
        <v>45338</v>
      </c>
      <c r="I707" t="s">
        <v>35</v>
      </c>
      <c r="J707" t="s">
        <v>606</v>
      </c>
      <c r="K707">
        <v>1</v>
      </c>
      <c r="N707">
        <v>299</v>
      </c>
      <c r="O707">
        <v>60</v>
      </c>
      <c r="P707" s="1">
        <v>45415</v>
      </c>
      <c r="Q707" s="1"/>
      <c r="R707">
        <v>179.4</v>
      </c>
      <c r="T707">
        <v>0</v>
      </c>
      <c r="U707" t="s">
        <v>428</v>
      </c>
      <c r="V707">
        <v>0</v>
      </c>
      <c r="W707">
        <v>0</v>
      </c>
      <c r="X707">
        <v>0</v>
      </c>
      <c r="Y707">
        <v>0</v>
      </c>
      <c r="Z707">
        <v>0</v>
      </c>
      <c r="AA707">
        <v>0</v>
      </c>
      <c r="AB707">
        <v>0</v>
      </c>
      <c r="AC707" t="s">
        <v>52</v>
      </c>
      <c r="AD707">
        <v>3</v>
      </c>
    </row>
    <row r="708" spans="1:30">
      <c r="A708" t="s">
        <v>787</v>
      </c>
      <c r="B708" t="s">
        <v>45</v>
      </c>
      <c r="C708">
        <v>41.902782000000002</v>
      </c>
      <c r="D708">
        <v>12.496366</v>
      </c>
      <c r="E708" t="s">
        <v>55</v>
      </c>
      <c r="F708" t="s">
        <v>127</v>
      </c>
      <c r="G708" t="s">
        <v>42</v>
      </c>
      <c r="H708" s="1">
        <v>45408</v>
      </c>
      <c r="I708" t="s">
        <v>70</v>
      </c>
      <c r="J708" t="s">
        <v>606</v>
      </c>
      <c r="K708">
        <v>1</v>
      </c>
      <c r="N708">
        <v>935</v>
      </c>
      <c r="O708">
        <v>80</v>
      </c>
      <c r="P708" s="1">
        <v>45732</v>
      </c>
      <c r="Q708" s="1"/>
      <c r="R708">
        <v>748</v>
      </c>
      <c r="T708">
        <v>0</v>
      </c>
      <c r="U708" t="s">
        <v>428</v>
      </c>
      <c r="V708">
        <v>0</v>
      </c>
      <c r="W708">
        <v>0</v>
      </c>
      <c r="X708">
        <v>0</v>
      </c>
      <c r="Y708">
        <v>0</v>
      </c>
      <c r="Z708">
        <v>0</v>
      </c>
      <c r="AA708">
        <v>0</v>
      </c>
      <c r="AB708">
        <v>0</v>
      </c>
      <c r="AC708" t="s">
        <v>65</v>
      </c>
      <c r="AD708">
        <v>4</v>
      </c>
    </row>
    <row r="709" spans="1:30">
      <c r="A709" t="s">
        <v>788</v>
      </c>
      <c r="B709" t="s">
        <v>50</v>
      </c>
      <c r="C709">
        <v>52.520007999999997</v>
      </c>
      <c r="D709">
        <v>13.404954</v>
      </c>
      <c r="E709" t="s">
        <v>51</v>
      </c>
      <c r="F709" t="s">
        <v>127</v>
      </c>
      <c r="G709" t="s">
        <v>56</v>
      </c>
      <c r="H709" s="1">
        <v>45315</v>
      </c>
      <c r="I709" t="s">
        <v>35</v>
      </c>
      <c r="J709" t="s">
        <v>606</v>
      </c>
      <c r="K709">
        <v>1</v>
      </c>
      <c r="N709">
        <v>828</v>
      </c>
      <c r="O709">
        <v>100</v>
      </c>
      <c r="P709" s="1">
        <v>45573</v>
      </c>
      <c r="Q709" s="1"/>
      <c r="R709">
        <v>828</v>
      </c>
      <c r="T709">
        <v>0</v>
      </c>
      <c r="U709" t="s">
        <v>428</v>
      </c>
      <c r="V709">
        <v>0</v>
      </c>
      <c r="W709">
        <v>0</v>
      </c>
      <c r="X709">
        <v>0</v>
      </c>
      <c r="Y709">
        <v>0</v>
      </c>
      <c r="Z709">
        <v>0</v>
      </c>
      <c r="AA709">
        <v>0</v>
      </c>
      <c r="AB709">
        <v>0</v>
      </c>
      <c r="AC709" t="s">
        <v>38</v>
      </c>
      <c r="AD709">
        <v>5</v>
      </c>
    </row>
    <row r="710" spans="1:30">
      <c r="A710" t="s">
        <v>789</v>
      </c>
      <c r="B710" t="s">
        <v>59</v>
      </c>
      <c r="C710">
        <v>51.260196999999998</v>
      </c>
      <c r="D710">
        <v>4.4027710000000004</v>
      </c>
      <c r="E710" t="s">
        <v>46</v>
      </c>
      <c r="F710" t="s">
        <v>127</v>
      </c>
      <c r="G710" t="s">
        <v>64</v>
      </c>
      <c r="H710" s="1">
        <v>45342</v>
      </c>
      <c r="I710" t="s">
        <v>70</v>
      </c>
      <c r="J710" t="s">
        <v>606</v>
      </c>
      <c r="K710">
        <v>1</v>
      </c>
      <c r="N710">
        <v>1035</v>
      </c>
      <c r="O710">
        <v>50</v>
      </c>
      <c r="P710" s="1">
        <v>45532</v>
      </c>
      <c r="Q710" s="1"/>
      <c r="R710">
        <v>517.5</v>
      </c>
      <c r="T710">
        <v>0</v>
      </c>
      <c r="U710" t="s">
        <v>428</v>
      </c>
      <c r="V710">
        <v>0</v>
      </c>
      <c r="W710">
        <v>0</v>
      </c>
      <c r="X710">
        <v>0</v>
      </c>
      <c r="Y710">
        <v>0</v>
      </c>
      <c r="Z710">
        <v>0</v>
      </c>
      <c r="AA710">
        <v>0</v>
      </c>
      <c r="AB710">
        <v>0</v>
      </c>
      <c r="AC710" t="s">
        <v>52</v>
      </c>
      <c r="AD710">
        <v>3</v>
      </c>
    </row>
    <row r="711" spans="1:30">
      <c r="A711" t="s">
        <v>790</v>
      </c>
      <c r="B711" t="s">
        <v>50</v>
      </c>
      <c r="C711">
        <v>52.520007999999997</v>
      </c>
      <c r="D711">
        <v>13.404954</v>
      </c>
      <c r="E711" t="s">
        <v>60</v>
      </c>
      <c r="F711" t="s">
        <v>127</v>
      </c>
      <c r="G711" t="s">
        <v>85</v>
      </c>
      <c r="H711" s="1">
        <v>45374</v>
      </c>
      <c r="I711" t="s">
        <v>35</v>
      </c>
      <c r="J711" t="s">
        <v>606</v>
      </c>
      <c r="K711">
        <v>1</v>
      </c>
      <c r="N711">
        <v>749</v>
      </c>
      <c r="O711">
        <v>20</v>
      </c>
      <c r="P711" s="1">
        <v>45734</v>
      </c>
      <c r="Q711" s="1"/>
      <c r="R711">
        <v>149.80000000000001</v>
      </c>
      <c r="T711">
        <v>0</v>
      </c>
      <c r="U711" t="s">
        <v>428</v>
      </c>
      <c r="V711">
        <v>0</v>
      </c>
      <c r="W711">
        <v>0</v>
      </c>
      <c r="X711">
        <v>0</v>
      </c>
      <c r="Y711">
        <v>0</v>
      </c>
      <c r="Z711">
        <v>0</v>
      </c>
      <c r="AA711">
        <v>0</v>
      </c>
      <c r="AB711">
        <v>0</v>
      </c>
      <c r="AC711" t="s">
        <v>48</v>
      </c>
      <c r="AD711">
        <v>1</v>
      </c>
    </row>
    <row r="712" spans="1:30">
      <c r="A712" t="s">
        <v>791</v>
      </c>
      <c r="B712" t="s">
        <v>45</v>
      </c>
      <c r="C712">
        <v>41.902782000000002</v>
      </c>
      <c r="D712">
        <v>12.496366</v>
      </c>
      <c r="E712" t="s">
        <v>51</v>
      </c>
      <c r="F712" t="s">
        <v>127</v>
      </c>
      <c r="G712" t="s">
        <v>76</v>
      </c>
      <c r="H712" s="1">
        <v>45355</v>
      </c>
      <c r="I712" t="s">
        <v>35</v>
      </c>
      <c r="J712" t="s">
        <v>606</v>
      </c>
      <c r="K712">
        <v>1</v>
      </c>
      <c r="N712">
        <v>866</v>
      </c>
      <c r="O712">
        <v>40</v>
      </c>
      <c r="P712" s="1">
        <v>45651</v>
      </c>
      <c r="Q712" s="1"/>
      <c r="R712">
        <v>346.4</v>
      </c>
      <c r="T712">
        <v>0</v>
      </c>
      <c r="U712" t="s">
        <v>428</v>
      </c>
      <c r="V712">
        <v>0</v>
      </c>
      <c r="W712">
        <v>0</v>
      </c>
      <c r="X712">
        <v>0</v>
      </c>
      <c r="Y712">
        <v>0</v>
      </c>
      <c r="Z712">
        <v>0</v>
      </c>
      <c r="AA712">
        <v>0</v>
      </c>
      <c r="AB712">
        <v>0</v>
      </c>
      <c r="AC712" t="s">
        <v>43</v>
      </c>
      <c r="AD712">
        <v>2</v>
      </c>
    </row>
    <row r="713" spans="1:30">
      <c r="A713" t="s">
        <v>792</v>
      </c>
      <c r="B713" t="s">
        <v>67</v>
      </c>
      <c r="C713">
        <v>48.864716000000001</v>
      </c>
      <c r="D713">
        <v>2.3490139999999999</v>
      </c>
      <c r="E713" t="s">
        <v>60</v>
      </c>
      <c r="F713" t="s">
        <v>127</v>
      </c>
      <c r="G713" t="s">
        <v>76</v>
      </c>
      <c r="H713" s="1">
        <v>45407</v>
      </c>
      <c r="I713" t="s">
        <v>70</v>
      </c>
      <c r="J713" t="s">
        <v>606</v>
      </c>
      <c r="K713">
        <v>1</v>
      </c>
      <c r="N713">
        <v>315</v>
      </c>
      <c r="O713">
        <v>40</v>
      </c>
      <c r="P713" s="1">
        <v>45585</v>
      </c>
      <c r="Q713" s="1"/>
      <c r="R713">
        <v>126</v>
      </c>
      <c r="T713">
        <v>0</v>
      </c>
      <c r="U713" t="s">
        <v>428</v>
      </c>
      <c r="V713">
        <v>0</v>
      </c>
      <c r="W713">
        <v>0</v>
      </c>
      <c r="X713">
        <v>0</v>
      </c>
      <c r="Y713">
        <v>0</v>
      </c>
      <c r="Z713">
        <v>0</v>
      </c>
      <c r="AA713">
        <v>0</v>
      </c>
      <c r="AB713">
        <v>0</v>
      </c>
      <c r="AC713" t="s">
        <v>43</v>
      </c>
      <c r="AD713">
        <v>2</v>
      </c>
    </row>
    <row r="714" spans="1:30">
      <c r="A714" t="s">
        <v>793</v>
      </c>
      <c r="B714" t="s">
        <v>45</v>
      </c>
      <c r="C714">
        <v>41.902782000000002</v>
      </c>
      <c r="D714">
        <v>12.496366</v>
      </c>
      <c r="E714" t="s">
        <v>78</v>
      </c>
      <c r="F714" t="s">
        <v>127</v>
      </c>
      <c r="G714" t="s">
        <v>76</v>
      </c>
      <c r="H714" s="1">
        <v>45436</v>
      </c>
      <c r="I714" t="s">
        <v>35</v>
      </c>
      <c r="J714" t="s">
        <v>606</v>
      </c>
      <c r="K714">
        <v>1</v>
      </c>
      <c r="N714">
        <v>376</v>
      </c>
      <c r="O714">
        <v>50</v>
      </c>
      <c r="P714" s="1">
        <v>45782</v>
      </c>
      <c r="Q714" s="1"/>
      <c r="R714">
        <v>188</v>
      </c>
      <c r="T714">
        <v>0</v>
      </c>
      <c r="U714" t="s">
        <v>428</v>
      </c>
      <c r="V714">
        <v>0</v>
      </c>
      <c r="W714">
        <v>0</v>
      </c>
      <c r="X714">
        <v>0</v>
      </c>
      <c r="Y714">
        <v>0</v>
      </c>
      <c r="Z714">
        <v>0</v>
      </c>
      <c r="AA714">
        <v>0</v>
      </c>
      <c r="AB714">
        <v>0</v>
      </c>
      <c r="AC714" t="s">
        <v>52</v>
      </c>
      <c r="AD714">
        <v>3</v>
      </c>
    </row>
    <row r="715" spans="1:30">
      <c r="A715" t="s">
        <v>794</v>
      </c>
      <c r="B715" t="s">
        <v>45</v>
      </c>
      <c r="C715">
        <v>41.902782000000002</v>
      </c>
      <c r="D715">
        <v>12.496366</v>
      </c>
      <c r="E715" t="s">
        <v>41</v>
      </c>
      <c r="F715" t="s">
        <v>127</v>
      </c>
      <c r="G715" t="s">
        <v>56</v>
      </c>
      <c r="H715" s="1">
        <v>45340</v>
      </c>
      <c r="I715" t="s">
        <v>35</v>
      </c>
      <c r="J715" t="s">
        <v>606</v>
      </c>
      <c r="K715">
        <v>1</v>
      </c>
      <c r="N715">
        <v>625</v>
      </c>
      <c r="O715">
        <v>30</v>
      </c>
      <c r="P715" s="1">
        <v>45493</v>
      </c>
      <c r="Q715" s="1"/>
      <c r="R715">
        <v>187.5</v>
      </c>
      <c r="T715">
        <v>0</v>
      </c>
      <c r="U715" t="s">
        <v>428</v>
      </c>
      <c r="V715">
        <v>0</v>
      </c>
      <c r="W715">
        <v>0</v>
      </c>
      <c r="X715">
        <v>0</v>
      </c>
      <c r="Y715">
        <v>0</v>
      </c>
      <c r="Z715">
        <v>0</v>
      </c>
      <c r="AA715">
        <v>0</v>
      </c>
      <c r="AB715">
        <v>0</v>
      </c>
      <c r="AC715" t="s">
        <v>43</v>
      </c>
      <c r="AD715">
        <v>2</v>
      </c>
    </row>
    <row r="716" spans="1:30">
      <c r="A716" t="s">
        <v>795</v>
      </c>
      <c r="B716" t="s">
        <v>75</v>
      </c>
      <c r="C716">
        <v>48.210033000000003</v>
      </c>
      <c r="D716">
        <v>16.363448999999999</v>
      </c>
      <c r="E716" t="s">
        <v>32</v>
      </c>
      <c r="F716" t="s">
        <v>127</v>
      </c>
      <c r="G716" t="s">
        <v>64</v>
      </c>
      <c r="H716" s="1">
        <v>45409</v>
      </c>
      <c r="I716" t="s">
        <v>35</v>
      </c>
      <c r="J716" t="s">
        <v>606</v>
      </c>
      <c r="K716">
        <v>1</v>
      </c>
      <c r="N716">
        <v>859</v>
      </c>
      <c r="O716">
        <v>20</v>
      </c>
      <c r="P716" s="1">
        <v>45762</v>
      </c>
      <c r="Q716" s="1"/>
      <c r="R716">
        <v>171.8</v>
      </c>
      <c r="T716">
        <v>0</v>
      </c>
      <c r="U716" t="s">
        <v>428</v>
      </c>
      <c r="V716">
        <v>0</v>
      </c>
      <c r="W716">
        <v>0</v>
      </c>
      <c r="X716">
        <v>0</v>
      </c>
      <c r="Y716">
        <v>0</v>
      </c>
      <c r="Z716">
        <v>0</v>
      </c>
      <c r="AA716">
        <v>0</v>
      </c>
      <c r="AB716">
        <v>0</v>
      </c>
      <c r="AC716" t="s">
        <v>48</v>
      </c>
      <c r="AD716">
        <v>1</v>
      </c>
    </row>
    <row r="717" spans="1:30">
      <c r="A717" t="s">
        <v>796</v>
      </c>
      <c r="B717" t="s">
        <v>45</v>
      </c>
      <c r="C717">
        <v>41.902782000000002</v>
      </c>
      <c r="D717">
        <v>12.496366</v>
      </c>
      <c r="E717" t="s">
        <v>68</v>
      </c>
      <c r="F717" t="s">
        <v>127</v>
      </c>
      <c r="G717" t="s">
        <v>64</v>
      </c>
      <c r="H717" s="1">
        <v>45326</v>
      </c>
      <c r="I717" t="s">
        <v>35</v>
      </c>
      <c r="J717" t="s">
        <v>606</v>
      </c>
      <c r="K717">
        <v>1</v>
      </c>
      <c r="N717">
        <v>1139</v>
      </c>
      <c r="O717">
        <v>30</v>
      </c>
      <c r="P717" s="1">
        <v>45480</v>
      </c>
      <c r="Q717" s="1"/>
      <c r="R717">
        <v>341.7</v>
      </c>
      <c r="T717">
        <v>0</v>
      </c>
      <c r="U717" t="s">
        <v>428</v>
      </c>
      <c r="V717">
        <v>0</v>
      </c>
      <c r="W717">
        <v>0</v>
      </c>
      <c r="X717">
        <v>0</v>
      </c>
      <c r="Y717">
        <v>0</v>
      </c>
      <c r="Z717">
        <v>0</v>
      </c>
      <c r="AA717">
        <v>0</v>
      </c>
      <c r="AB717">
        <v>0</v>
      </c>
      <c r="AC717" t="s">
        <v>43</v>
      </c>
      <c r="AD717">
        <v>2</v>
      </c>
    </row>
    <row r="718" spans="1:30">
      <c r="A718" t="s">
        <v>797</v>
      </c>
      <c r="B718" t="s">
        <v>67</v>
      </c>
      <c r="C718">
        <v>48.864716000000001</v>
      </c>
      <c r="D718">
        <v>2.3490139999999999</v>
      </c>
      <c r="E718" t="s">
        <v>78</v>
      </c>
      <c r="F718" t="s">
        <v>127</v>
      </c>
      <c r="G718" t="s">
        <v>47</v>
      </c>
      <c r="H718" s="1">
        <v>45371</v>
      </c>
      <c r="I718" t="s">
        <v>70</v>
      </c>
      <c r="J718" t="s">
        <v>606</v>
      </c>
      <c r="K718">
        <v>1</v>
      </c>
      <c r="N718">
        <v>458</v>
      </c>
      <c r="O718">
        <v>30</v>
      </c>
      <c r="P718" s="1">
        <v>45520</v>
      </c>
      <c r="Q718" s="1"/>
      <c r="R718">
        <v>137.4</v>
      </c>
      <c r="T718">
        <v>0</v>
      </c>
      <c r="U718" t="s">
        <v>428</v>
      </c>
      <c r="V718">
        <v>0</v>
      </c>
      <c r="W718">
        <v>0</v>
      </c>
      <c r="X718">
        <v>0</v>
      </c>
      <c r="Y718">
        <v>0</v>
      </c>
      <c r="Z718">
        <v>0</v>
      </c>
      <c r="AA718">
        <v>0</v>
      </c>
      <c r="AB718">
        <v>0</v>
      </c>
      <c r="AC718" t="s">
        <v>43</v>
      </c>
      <c r="AD718">
        <v>2</v>
      </c>
    </row>
    <row r="719" spans="1:30">
      <c r="A719" t="s">
        <v>798</v>
      </c>
      <c r="B719" t="s">
        <v>31</v>
      </c>
      <c r="C719">
        <v>52.370215999999999</v>
      </c>
      <c r="D719">
        <v>4.895168</v>
      </c>
      <c r="E719" t="s">
        <v>68</v>
      </c>
      <c r="F719" t="s">
        <v>127</v>
      </c>
      <c r="G719" t="s">
        <v>87</v>
      </c>
      <c r="H719" s="1">
        <v>45312</v>
      </c>
      <c r="I719" t="s">
        <v>70</v>
      </c>
      <c r="J719" t="s">
        <v>606</v>
      </c>
      <c r="K719">
        <v>1</v>
      </c>
      <c r="N719">
        <v>737</v>
      </c>
      <c r="O719">
        <v>40</v>
      </c>
      <c r="P719" s="1">
        <v>45677</v>
      </c>
      <c r="Q719" s="1"/>
      <c r="R719">
        <v>294.8</v>
      </c>
      <c r="T719">
        <v>0</v>
      </c>
      <c r="U719" t="s">
        <v>428</v>
      </c>
      <c r="V719">
        <v>0</v>
      </c>
      <c r="W719">
        <v>0</v>
      </c>
      <c r="X719">
        <v>0</v>
      </c>
      <c r="Y719">
        <v>0</v>
      </c>
      <c r="Z719">
        <v>0</v>
      </c>
      <c r="AA719">
        <v>0</v>
      </c>
      <c r="AB719">
        <v>0</v>
      </c>
      <c r="AC719" t="s">
        <v>43</v>
      </c>
      <c r="AD719">
        <v>2</v>
      </c>
    </row>
    <row r="720" spans="1:30">
      <c r="A720" t="s">
        <v>799</v>
      </c>
      <c r="B720" t="s">
        <v>67</v>
      </c>
      <c r="C720">
        <v>48.864716000000001</v>
      </c>
      <c r="D720">
        <v>2.3490139999999999</v>
      </c>
      <c r="E720" t="s">
        <v>68</v>
      </c>
      <c r="F720" t="s">
        <v>127</v>
      </c>
      <c r="G720" t="s">
        <v>64</v>
      </c>
      <c r="H720" s="1">
        <v>45376</v>
      </c>
      <c r="I720" t="s">
        <v>57</v>
      </c>
      <c r="J720" t="s">
        <v>606</v>
      </c>
      <c r="K720">
        <v>1</v>
      </c>
      <c r="N720">
        <v>1096</v>
      </c>
      <c r="O720">
        <v>40</v>
      </c>
      <c r="P720" s="1">
        <v>45728</v>
      </c>
      <c r="Q720" s="1"/>
      <c r="R720">
        <v>438.4</v>
      </c>
      <c r="T720">
        <v>0</v>
      </c>
      <c r="U720" t="s">
        <v>428</v>
      </c>
      <c r="V720">
        <v>0</v>
      </c>
      <c r="W720">
        <v>0</v>
      </c>
      <c r="X720">
        <v>0</v>
      </c>
      <c r="Y720">
        <v>0</v>
      </c>
      <c r="Z720">
        <v>0</v>
      </c>
      <c r="AA720">
        <v>0</v>
      </c>
      <c r="AB720">
        <v>0</v>
      </c>
      <c r="AC720" t="s">
        <v>43</v>
      </c>
      <c r="AD720">
        <v>2</v>
      </c>
    </row>
    <row r="721" spans="1:30">
      <c r="A721" t="s">
        <v>800</v>
      </c>
      <c r="B721" t="s">
        <v>50</v>
      </c>
      <c r="C721">
        <v>52.520007999999997</v>
      </c>
      <c r="D721">
        <v>13.404954</v>
      </c>
      <c r="E721" t="s">
        <v>100</v>
      </c>
      <c r="F721" t="s">
        <v>127</v>
      </c>
      <c r="G721" t="s">
        <v>64</v>
      </c>
      <c r="H721" s="1">
        <v>45357</v>
      </c>
      <c r="I721" t="s">
        <v>70</v>
      </c>
      <c r="J721" t="s">
        <v>606</v>
      </c>
      <c r="K721">
        <v>1</v>
      </c>
      <c r="N721">
        <v>491</v>
      </c>
      <c r="O721">
        <v>90</v>
      </c>
      <c r="P721" s="1">
        <v>45714</v>
      </c>
      <c r="Q721" s="1"/>
      <c r="R721">
        <v>441.9</v>
      </c>
      <c r="T721">
        <v>0</v>
      </c>
      <c r="U721" t="s">
        <v>428</v>
      </c>
      <c r="V721">
        <v>0</v>
      </c>
      <c r="W721">
        <v>0</v>
      </c>
      <c r="X721">
        <v>0</v>
      </c>
      <c r="Y721">
        <v>0</v>
      </c>
      <c r="Z721">
        <v>0</v>
      </c>
      <c r="AA721">
        <v>0</v>
      </c>
      <c r="AB721">
        <v>0</v>
      </c>
      <c r="AC721" t="s">
        <v>38</v>
      </c>
      <c r="AD721">
        <v>5</v>
      </c>
    </row>
    <row r="722" spans="1:30">
      <c r="A722" t="s">
        <v>801</v>
      </c>
      <c r="B722" t="s">
        <v>45</v>
      </c>
      <c r="C722">
        <v>41.902782000000002</v>
      </c>
      <c r="D722">
        <v>12.496366</v>
      </c>
      <c r="E722" t="s">
        <v>60</v>
      </c>
      <c r="F722" t="s">
        <v>127</v>
      </c>
      <c r="G722" t="s">
        <v>56</v>
      </c>
      <c r="H722" s="1">
        <v>45371</v>
      </c>
      <c r="I722" t="s">
        <v>35</v>
      </c>
      <c r="J722" t="s">
        <v>606</v>
      </c>
      <c r="K722">
        <v>1</v>
      </c>
      <c r="N722">
        <v>1107</v>
      </c>
      <c r="O722">
        <v>40</v>
      </c>
      <c r="P722" s="1">
        <v>45625</v>
      </c>
      <c r="Q722" s="1"/>
      <c r="R722">
        <v>442.8</v>
      </c>
      <c r="T722">
        <v>0</v>
      </c>
      <c r="U722" t="s">
        <v>428</v>
      </c>
      <c r="V722">
        <v>0</v>
      </c>
      <c r="W722">
        <v>0</v>
      </c>
      <c r="X722">
        <v>0</v>
      </c>
      <c r="Y722">
        <v>0</v>
      </c>
      <c r="Z722">
        <v>0</v>
      </c>
      <c r="AA722">
        <v>0</v>
      </c>
      <c r="AB722">
        <v>0</v>
      </c>
      <c r="AC722" t="s">
        <v>43</v>
      </c>
      <c r="AD722">
        <v>2</v>
      </c>
    </row>
    <row r="723" spans="1:30">
      <c r="A723" t="s">
        <v>802</v>
      </c>
      <c r="B723" t="s">
        <v>40</v>
      </c>
      <c r="C723">
        <v>40.416775000000001</v>
      </c>
      <c r="D723">
        <v>-3.7037900000000001</v>
      </c>
      <c r="E723" t="s">
        <v>55</v>
      </c>
      <c r="F723" t="s">
        <v>127</v>
      </c>
      <c r="G723" t="s">
        <v>76</v>
      </c>
      <c r="H723" s="1">
        <v>45380</v>
      </c>
      <c r="I723" t="s">
        <v>35</v>
      </c>
      <c r="J723" t="s">
        <v>606</v>
      </c>
      <c r="K723">
        <v>1</v>
      </c>
      <c r="N723">
        <v>261</v>
      </c>
      <c r="O723">
        <v>30</v>
      </c>
      <c r="P723" s="1">
        <v>45517</v>
      </c>
      <c r="Q723" s="1"/>
      <c r="R723">
        <v>78.3</v>
      </c>
      <c r="T723">
        <v>0</v>
      </c>
      <c r="U723" t="s">
        <v>428</v>
      </c>
      <c r="V723">
        <v>0</v>
      </c>
      <c r="W723">
        <v>0</v>
      </c>
      <c r="X723">
        <v>0</v>
      </c>
      <c r="Y723">
        <v>0</v>
      </c>
      <c r="Z723">
        <v>0</v>
      </c>
      <c r="AA723">
        <v>0</v>
      </c>
      <c r="AB723">
        <v>0</v>
      </c>
      <c r="AC723" t="s">
        <v>43</v>
      </c>
      <c r="AD723">
        <v>2</v>
      </c>
    </row>
    <row r="724" spans="1:30">
      <c r="A724" t="s">
        <v>803</v>
      </c>
      <c r="B724" t="s">
        <v>75</v>
      </c>
      <c r="C724">
        <v>48.210033000000003</v>
      </c>
      <c r="D724">
        <v>16.363448999999999</v>
      </c>
      <c r="E724" t="s">
        <v>46</v>
      </c>
      <c r="F724" t="s">
        <v>127</v>
      </c>
      <c r="G724" t="s">
        <v>56</v>
      </c>
      <c r="H724" s="1">
        <v>45396</v>
      </c>
      <c r="I724" t="s">
        <v>35</v>
      </c>
      <c r="J724" t="s">
        <v>606</v>
      </c>
      <c r="K724">
        <v>1</v>
      </c>
      <c r="N724">
        <v>873</v>
      </c>
      <c r="O724">
        <v>30</v>
      </c>
      <c r="P724" s="1">
        <v>45550</v>
      </c>
      <c r="Q724" s="1"/>
      <c r="R724">
        <v>261.89999999999998</v>
      </c>
      <c r="T724">
        <v>0</v>
      </c>
      <c r="U724" t="s">
        <v>428</v>
      </c>
      <c r="V724">
        <v>0</v>
      </c>
      <c r="W724">
        <v>0</v>
      </c>
      <c r="X724">
        <v>0</v>
      </c>
      <c r="Y724">
        <v>0</v>
      </c>
      <c r="Z724">
        <v>0</v>
      </c>
      <c r="AA724">
        <v>0</v>
      </c>
      <c r="AB724">
        <v>0</v>
      </c>
      <c r="AC724" t="s">
        <v>43</v>
      </c>
      <c r="AD724">
        <v>2</v>
      </c>
    </row>
    <row r="725" spans="1:30">
      <c r="A725" t="s">
        <v>804</v>
      </c>
      <c r="B725" t="s">
        <v>63</v>
      </c>
      <c r="C725">
        <v>46.204391000000001</v>
      </c>
      <c r="D725">
        <v>6.1431579999999997</v>
      </c>
      <c r="E725" t="s">
        <v>46</v>
      </c>
      <c r="F725" t="s">
        <v>127</v>
      </c>
      <c r="G725" t="s">
        <v>56</v>
      </c>
      <c r="H725" s="1">
        <v>45367</v>
      </c>
      <c r="I725" t="s">
        <v>57</v>
      </c>
      <c r="J725" t="s">
        <v>606</v>
      </c>
      <c r="K725">
        <v>1</v>
      </c>
      <c r="N725">
        <v>455</v>
      </c>
      <c r="O725">
        <v>20</v>
      </c>
      <c r="P725" s="1">
        <v>45679</v>
      </c>
      <c r="Q725" s="1"/>
      <c r="R725">
        <v>91</v>
      </c>
      <c r="T725">
        <v>0</v>
      </c>
      <c r="U725" t="s">
        <v>428</v>
      </c>
      <c r="V725">
        <v>0</v>
      </c>
      <c r="W725">
        <v>0</v>
      </c>
      <c r="X725">
        <v>0</v>
      </c>
      <c r="Y725">
        <v>0</v>
      </c>
      <c r="Z725">
        <v>0</v>
      </c>
      <c r="AA725">
        <v>0</v>
      </c>
      <c r="AB725">
        <v>0</v>
      </c>
      <c r="AC725" t="s">
        <v>48</v>
      </c>
      <c r="AD725">
        <v>1</v>
      </c>
    </row>
    <row r="726" spans="1:30">
      <c r="A726" t="s">
        <v>805</v>
      </c>
      <c r="B726" t="s">
        <v>63</v>
      </c>
      <c r="C726">
        <v>46.204391000000001</v>
      </c>
      <c r="D726">
        <v>6.1431579999999997</v>
      </c>
      <c r="E726" t="s">
        <v>68</v>
      </c>
      <c r="F726" t="s">
        <v>127</v>
      </c>
      <c r="G726" t="s">
        <v>64</v>
      </c>
      <c r="H726" s="1">
        <v>45399</v>
      </c>
      <c r="I726" t="s">
        <v>70</v>
      </c>
      <c r="J726" t="s">
        <v>606</v>
      </c>
      <c r="K726">
        <v>1</v>
      </c>
      <c r="N726">
        <v>600</v>
      </c>
      <c r="O726">
        <v>40</v>
      </c>
      <c r="P726" s="1">
        <v>45550</v>
      </c>
      <c r="Q726" s="1"/>
      <c r="R726">
        <v>240</v>
      </c>
      <c r="T726">
        <v>0</v>
      </c>
      <c r="U726" t="s">
        <v>428</v>
      </c>
      <c r="V726">
        <v>0</v>
      </c>
      <c r="W726">
        <v>0</v>
      </c>
      <c r="X726">
        <v>0</v>
      </c>
      <c r="Y726">
        <v>0</v>
      </c>
      <c r="Z726">
        <v>0</v>
      </c>
      <c r="AA726">
        <v>0</v>
      </c>
      <c r="AB726">
        <v>0</v>
      </c>
      <c r="AC726" t="s">
        <v>43</v>
      </c>
      <c r="AD726">
        <v>2</v>
      </c>
    </row>
    <row r="727" spans="1:30">
      <c r="A727" t="s">
        <v>806</v>
      </c>
      <c r="B727" t="s">
        <v>45</v>
      </c>
      <c r="C727">
        <v>41.902782000000002</v>
      </c>
      <c r="D727">
        <v>12.496366</v>
      </c>
      <c r="E727" t="s">
        <v>60</v>
      </c>
      <c r="F727" t="s">
        <v>127</v>
      </c>
      <c r="G727" t="s">
        <v>85</v>
      </c>
      <c r="H727" s="1">
        <v>45341</v>
      </c>
      <c r="I727" t="s">
        <v>70</v>
      </c>
      <c r="J727" t="s">
        <v>606</v>
      </c>
      <c r="K727">
        <v>1</v>
      </c>
      <c r="N727">
        <v>467</v>
      </c>
      <c r="O727">
        <v>40</v>
      </c>
      <c r="P727" s="1">
        <v>45411</v>
      </c>
      <c r="Q727" s="1"/>
      <c r="R727">
        <v>186.8</v>
      </c>
      <c r="T727">
        <v>0</v>
      </c>
      <c r="U727" t="s">
        <v>428</v>
      </c>
      <c r="V727">
        <v>0</v>
      </c>
      <c r="W727">
        <v>0</v>
      </c>
      <c r="X727">
        <v>0</v>
      </c>
      <c r="Y727">
        <v>0</v>
      </c>
      <c r="Z727">
        <v>0</v>
      </c>
      <c r="AA727">
        <v>0</v>
      </c>
      <c r="AB727">
        <v>0</v>
      </c>
      <c r="AC727" t="s">
        <v>43</v>
      </c>
      <c r="AD727">
        <v>2</v>
      </c>
    </row>
    <row r="728" spans="1:30">
      <c r="A728" t="s">
        <v>807</v>
      </c>
      <c r="B728" t="s">
        <v>63</v>
      </c>
      <c r="C728">
        <v>46.204391000000001</v>
      </c>
      <c r="D728">
        <v>6.1431579999999997</v>
      </c>
      <c r="E728" t="s">
        <v>41</v>
      </c>
      <c r="F728" t="s">
        <v>127</v>
      </c>
      <c r="G728" t="s">
        <v>42</v>
      </c>
      <c r="H728" s="1">
        <v>45431</v>
      </c>
      <c r="I728" t="s">
        <v>35</v>
      </c>
      <c r="J728" t="s">
        <v>606</v>
      </c>
      <c r="K728">
        <v>1</v>
      </c>
      <c r="N728">
        <v>477</v>
      </c>
      <c r="O728">
        <v>40</v>
      </c>
      <c r="P728" s="1">
        <v>45555</v>
      </c>
      <c r="Q728" s="1"/>
      <c r="R728">
        <v>190.8</v>
      </c>
      <c r="T728">
        <v>0</v>
      </c>
      <c r="U728" t="s">
        <v>428</v>
      </c>
      <c r="V728">
        <v>0</v>
      </c>
      <c r="W728">
        <v>0</v>
      </c>
      <c r="X728">
        <v>0</v>
      </c>
      <c r="Y728">
        <v>0</v>
      </c>
      <c r="Z728">
        <v>0</v>
      </c>
      <c r="AA728">
        <v>0</v>
      </c>
      <c r="AB728">
        <v>0</v>
      </c>
      <c r="AC728" t="s">
        <v>43</v>
      </c>
      <c r="AD728">
        <v>2</v>
      </c>
    </row>
    <row r="729" spans="1:30">
      <c r="A729" t="s">
        <v>808</v>
      </c>
      <c r="B729" t="s">
        <v>67</v>
      </c>
      <c r="C729">
        <v>48.864716000000001</v>
      </c>
      <c r="D729">
        <v>2.3490139999999999</v>
      </c>
      <c r="E729" t="s">
        <v>51</v>
      </c>
      <c r="F729" t="s">
        <v>127</v>
      </c>
      <c r="G729" t="s">
        <v>64</v>
      </c>
      <c r="H729" s="1">
        <v>45353</v>
      </c>
      <c r="I729" t="s">
        <v>35</v>
      </c>
      <c r="J729" t="s">
        <v>606</v>
      </c>
      <c r="K729">
        <v>1</v>
      </c>
      <c r="N729">
        <v>1014</v>
      </c>
      <c r="O729">
        <v>40</v>
      </c>
      <c r="P729" s="1">
        <v>45462</v>
      </c>
      <c r="Q729" s="1"/>
      <c r="R729">
        <v>405.6</v>
      </c>
      <c r="T729">
        <v>0</v>
      </c>
      <c r="U729" t="s">
        <v>428</v>
      </c>
      <c r="V729">
        <v>0</v>
      </c>
      <c r="W729">
        <v>0</v>
      </c>
      <c r="X729">
        <v>0</v>
      </c>
      <c r="Y729">
        <v>0</v>
      </c>
      <c r="Z729">
        <v>0</v>
      </c>
      <c r="AA729">
        <v>0</v>
      </c>
      <c r="AB729">
        <v>0</v>
      </c>
      <c r="AC729" t="s">
        <v>43</v>
      </c>
      <c r="AD729">
        <v>2</v>
      </c>
    </row>
    <row r="730" spans="1:30">
      <c r="A730" t="s">
        <v>809</v>
      </c>
      <c r="B730" t="s">
        <v>63</v>
      </c>
      <c r="C730">
        <v>46.204391000000001</v>
      </c>
      <c r="D730">
        <v>6.1431579999999997</v>
      </c>
      <c r="E730" t="s">
        <v>124</v>
      </c>
      <c r="F730" t="s">
        <v>127</v>
      </c>
      <c r="G730" t="s">
        <v>85</v>
      </c>
      <c r="H730" s="1">
        <v>45388</v>
      </c>
      <c r="I730" t="s">
        <v>70</v>
      </c>
      <c r="J730" t="s">
        <v>606</v>
      </c>
      <c r="K730">
        <v>1</v>
      </c>
      <c r="N730">
        <v>226</v>
      </c>
      <c r="O730">
        <v>40</v>
      </c>
      <c r="P730" s="1">
        <v>45688</v>
      </c>
      <c r="Q730" s="1"/>
      <c r="R730">
        <v>90.4</v>
      </c>
      <c r="T730">
        <v>0</v>
      </c>
      <c r="U730" t="s">
        <v>428</v>
      </c>
      <c r="V730">
        <v>0</v>
      </c>
      <c r="W730">
        <v>0</v>
      </c>
      <c r="X730">
        <v>0</v>
      </c>
      <c r="Y730">
        <v>0</v>
      </c>
      <c r="Z730">
        <v>0</v>
      </c>
      <c r="AA730">
        <v>0</v>
      </c>
      <c r="AB730">
        <v>0</v>
      </c>
      <c r="AC730" t="s">
        <v>43</v>
      </c>
      <c r="AD730">
        <v>2</v>
      </c>
    </row>
    <row r="731" spans="1:30">
      <c r="A731" t="s">
        <v>810</v>
      </c>
      <c r="B731" t="s">
        <v>75</v>
      </c>
      <c r="C731">
        <v>48.210033000000003</v>
      </c>
      <c r="D731">
        <v>16.363448999999999</v>
      </c>
      <c r="E731" t="s">
        <v>100</v>
      </c>
      <c r="F731" t="s">
        <v>127</v>
      </c>
      <c r="G731" t="s">
        <v>76</v>
      </c>
      <c r="H731" s="1">
        <v>45308</v>
      </c>
      <c r="I731" t="s">
        <v>57</v>
      </c>
      <c r="J731" t="s">
        <v>606</v>
      </c>
      <c r="K731">
        <v>1</v>
      </c>
      <c r="N731">
        <v>688</v>
      </c>
      <c r="O731">
        <v>20</v>
      </c>
      <c r="P731" s="1">
        <v>45495</v>
      </c>
      <c r="Q731" s="1"/>
      <c r="R731">
        <v>137.6</v>
      </c>
      <c r="T731">
        <v>0</v>
      </c>
      <c r="U731" t="s">
        <v>428</v>
      </c>
      <c r="V731">
        <v>0</v>
      </c>
      <c r="W731">
        <v>0</v>
      </c>
      <c r="X731">
        <v>0</v>
      </c>
      <c r="Y731">
        <v>0</v>
      </c>
      <c r="Z731">
        <v>0</v>
      </c>
      <c r="AA731">
        <v>0</v>
      </c>
      <c r="AB731">
        <v>0</v>
      </c>
      <c r="AC731" t="s">
        <v>48</v>
      </c>
      <c r="AD731">
        <v>1</v>
      </c>
    </row>
    <row r="732" spans="1:30">
      <c r="A732" t="s">
        <v>811</v>
      </c>
      <c r="B732" t="s">
        <v>50</v>
      </c>
      <c r="C732">
        <v>52.520007999999997</v>
      </c>
      <c r="D732">
        <v>13.404954</v>
      </c>
      <c r="E732" t="s">
        <v>78</v>
      </c>
      <c r="F732" t="s">
        <v>127</v>
      </c>
      <c r="G732" t="s">
        <v>42</v>
      </c>
      <c r="H732" s="1">
        <v>45298</v>
      </c>
      <c r="I732" t="s">
        <v>70</v>
      </c>
      <c r="J732" t="s">
        <v>606</v>
      </c>
      <c r="K732">
        <v>1</v>
      </c>
      <c r="N732">
        <v>814</v>
      </c>
      <c r="O732">
        <v>40</v>
      </c>
      <c r="P732" s="1">
        <v>45600</v>
      </c>
      <c r="Q732" s="1"/>
      <c r="R732">
        <v>325.60000000000002</v>
      </c>
      <c r="T732">
        <v>0</v>
      </c>
      <c r="U732" t="s">
        <v>428</v>
      </c>
      <c r="V732">
        <v>0</v>
      </c>
      <c r="W732">
        <v>0</v>
      </c>
      <c r="X732">
        <v>0</v>
      </c>
      <c r="Y732">
        <v>0</v>
      </c>
      <c r="Z732">
        <v>0</v>
      </c>
      <c r="AA732">
        <v>0</v>
      </c>
      <c r="AB732">
        <v>0</v>
      </c>
      <c r="AC732" t="s">
        <v>43</v>
      </c>
      <c r="AD732">
        <v>2</v>
      </c>
    </row>
    <row r="733" spans="1:30">
      <c r="A733" t="s">
        <v>812</v>
      </c>
      <c r="B733" t="s">
        <v>63</v>
      </c>
      <c r="C733">
        <v>46.204391000000001</v>
      </c>
      <c r="D733">
        <v>6.1431579999999997</v>
      </c>
      <c r="E733" t="s">
        <v>55</v>
      </c>
      <c r="F733" t="s">
        <v>127</v>
      </c>
      <c r="G733" t="s">
        <v>42</v>
      </c>
      <c r="H733" s="1">
        <v>45347</v>
      </c>
      <c r="I733" t="s">
        <v>35</v>
      </c>
      <c r="J733" t="s">
        <v>606</v>
      </c>
      <c r="K733">
        <v>1</v>
      </c>
      <c r="N733">
        <v>648</v>
      </c>
      <c r="O733">
        <v>50</v>
      </c>
      <c r="P733" s="1">
        <v>45394</v>
      </c>
      <c r="Q733" s="1"/>
      <c r="R733">
        <v>324</v>
      </c>
      <c r="T733">
        <v>0</v>
      </c>
      <c r="U733" t="s">
        <v>428</v>
      </c>
      <c r="V733">
        <v>0</v>
      </c>
      <c r="W733">
        <v>0</v>
      </c>
      <c r="X733">
        <v>0</v>
      </c>
      <c r="Y733">
        <v>0</v>
      </c>
      <c r="Z733">
        <v>0</v>
      </c>
      <c r="AA733">
        <v>0</v>
      </c>
      <c r="AB733">
        <v>0</v>
      </c>
      <c r="AC733" t="s">
        <v>52</v>
      </c>
      <c r="AD733">
        <v>3</v>
      </c>
    </row>
    <row r="734" spans="1:30">
      <c r="A734" t="s">
        <v>813</v>
      </c>
      <c r="B734" t="s">
        <v>67</v>
      </c>
      <c r="C734">
        <v>48.864716000000001</v>
      </c>
      <c r="D734">
        <v>2.3490139999999999</v>
      </c>
      <c r="E734" t="s">
        <v>32</v>
      </c>
      <c r="F734" t="s">
        <v>127</v>
      </c>
      <c r="G734" t="s">
        <v>64</v>
      </c>
      <c r="H734" s="1">
        <v>45373</v>
      </c>
      <c r="I734" t="s">
        <v>70</v>
      </c>
      <c r="J734" t="s">
        <v>606</v>
      </c>
      <c r="K734">
        <v>1</v>
      </c>
      <c r="N734">
        <v>880</v>
      </c>
      <c r="O734">
        <v>30</v>
      </c>
      <c r="P734" s="1">
        <v>45635</v>
      </c>
      <c r="Q734" s="1"/>
      <c r="R734">
        <v>264</v>
      </c>
      <c r="T734">
        <v>0</v>
      </c>
      <c r="U734" t="s">
        <v>428</v>
      </c>
      <c r="V734">
        <v>0</v>
      </c>
      <c r="W734">
        <v>0</v>
      </c>
      <c r="X734">
        <v>0</v>
      </c>
      <c r="Y734">
        <v>0</v>
      </c>
      <c r="Z734">
        <v>0</v>
      </c>
      <c r="AA734">
        <v>0</v>
      </c>
      <c r="AB734">
        <v>0</v>
      </c>
      <c r="AC734" t="s">
        <v>43</v>
      </c>
      <c r="AD734">
        <v>2</v>
      </c>
    </row>
    <row r="735" spans="1:30">
      <c r="A735" t="s">
        <v>814</v>
      </c>
      <c r="B735" t="s">
        <v>45</v>
      </c>
      <c r="C735">
        <v>41.902782000000002</v>
      </c>
      <c r="D735">
        <v>12.496366</v>
      </c>
      <c r="E735" t="s">
        <v>124</v>
      </c>
      <c r="F735" t="s">
        <v>127</v>
      </c>
      <c r="G735" t="s">
        <v>47</v>
      </c>
      <c r="H735" s="1">
        <v>45375</v>
      </c>
      <c r="I735" t="s">
        <v>35</v>
      </c>
      <c r="J735" t="s">
        <v>606</v>
      </c>
      <c r="K735">
        <v>1</v>
      </c>
      <c r="N735">
        <v>936</v>
      </c>
      <c r="O735">
        <v>80</v>
      </c>
      <c r="P735" s="1">
        <v>45701</v>
      </c>
      <c r="Q735" s="1"/>
      <c r="R735">
        <v>748.8</v>
      </c>
      <c r="T735">
        <v>0</v>
      </c>
      <c r="U735" t="s">
        <v>428</v>
      </c>
      <c r="V735">
        <v>0</v>
      </c>
      <c r="W735">
        <v>0</v>
      </c>
      <c r="X735">
        <v>0</v>
      </c>
      <c r="Y735">
        <v>0</v>
      </c>
      <c r="Z735">
        <v>0</v>
      </c>
      <c r="AA735">
        <v>0</v>
      </c>
      <c r="AB735">
        <v>0</v>
      </c>
      <c r="AC735" t="s">
        <v>65</v>
      </c>
      <c r="AD735">
        <v>4</v>
      </c>
    </row>
    <row r="736" spans="1:30">
      <c r="A736" t="s">
        <v>815</v>
      </c>
      <c r="B736" t="s">
        <v>67</v>
      </c>
      <c r="C736">
        <v>48.864716000000001</v>
      </c>
      <c r="D736">
        <v>2.3490139999999999</v>
      </c>
      <c r="E736" t="s">
        <v>120</v>
      </c>
      <c r="F736" t="s">
        <v>127</v>
      </c>
      <c r="G736" t="s">
        <v>56</v>
      </c>
      <c r="H736" s="1">
        <v>45411</v>
      </c>
      <c r="I736" t="s">
        <v>70</v>
      </c>
      <c r="J736" t="s">
        <v>606</v>
      </c>
      <c r="K736">
        <v>1</v>
      </c>
      <c r="N736">
        <v>796</v>
      </c>
      <c r="O736">
        <v>70</v>
      </c>
      <c r="P736" s="1">
        <v>45522</v>
      </c>
      <c r="Q736" s="1"/>
      <c r="R736">
        <v>557.20000000000005</v>
      </c>
      <c r="T736">
        <v>0</v>
      </c>
      <c r="U736" t="s">
        <v>428</v>
      </c>
      <c r="V736">
        <v>0</v>
      </c>
      <c r="W736">
        <v>0</v>
      </c>
      <c r="X736">
        <v>0</v>
      </c>
      <c r="Y736">
        <v>0</v>
      </c>
      <c r="Z736">
        <v>0</v>
      </c>
      <c r="AA736">
        <v>0</v>
      </c>
      <c r="AB736">
        <v>0</v>
      </c>
      <c r="AC736" t="s">
        <v>65</v>
      </c>
      <c r="AD736">
        <v>4</v>
      </c>
    </row>
    <row r="737" spans="1:30">
      <c r="A737" t="s">
        <v>816</v>
      </c>
      <c r="B737" t="s">
        <v>50</v>
      </c>
      <c r="C737">
        <v>52.520007999999997</v>
      </c>
      <c r="D737">
        <v>13.404954</v>
      </c>
      <c r="E737" t="s">
        <v>41</v>
      </c>
      <c r="F737" t="s">
        <v>127</v>
      </c>
      <c r="G737" t="s">
        <v>56</v>
      </c>
      <c r="H737" s="1">
        <v>45293</v>
      </c>
      <c r="I737" t="s">
        <v>70</v>
      </c>
      <c r="J737" t="s">
        <v>606</v>
      </c>
      <c r="K737">
        <v>1</v>
      </c>
      <c r="N737">
        <v>973</v>
      </c>
      <c r="O737">
        <v>30</v>
      </c>
      <c r="P737" s="1">
        <v>45404</v>
      </c>
      <c r="Q737" s="1"/>
      <c r="R737">
        <v>291.89999999999998</v>
      </c>
      <c r="T737">
        <v>0</v>
      </c>
      <c r="U737" t="s">
        <v>428</v>
      </c>
      <c r="V737">
        <v>0</v>
      </c>
      <c r="W737">
        <v>0</v>
      </c>
      <c r="X737">
        <v>0</v>
      </c>
      <c r="Y737">
        <v>0</v>
      </c>
      <c r="Z737">
        <v>0</v>
      </c>
      <c r="AA737">
        <v>0</v>
      </c>
      <c r="AB737">
        <v>0</v>
      </c>
      <c r="AC737" t="s">
        <v>43</v>
      </c>
      <c r="AD737">
        <v>2</v>
      </c>
    </row>
    <row r="738" spans="1:30">
      <c r="A738" t="s">
        <v>817</v>
      </c>
      <c r="B738" t="s">
        <v>45</v>
      </c>
      <c r="C738">
        <v>41.902782000000002</v>
      </c>
      <c r="D738">
        <v>12.496366</v>
      </c>
      <c r="E738" t="s">
        <v>72</v>
      </c>
      <c r="F738" t="s">
        <v>127</v>
      </c>
      <c r="G738" t="s">
        <v>47</v>
      </c>
      <c r="H738" s="1">
        <v>45443</v>
      </c>
      <c r="I738" t="s">
        <v>35</v>
      </c>
      <c r="J738" t="s">
        <v>606</v>
      </c>
      <c r="K738">
        <v>1</v>
      </c>
      <c r="N738">
        <v>1097</v>
      </c>
      <c r="O738">
        <v>60</v>
      </c>
      <c r="P738" s="1">
        <v>45794</v>
      </c>
      <c r="Q738" s="1"/>
      <c r="R738">
        <v>658.2</v>
      </c>
      <c r="T738">
        <v>0</v>
      </c>
      <c r="U738" t="s">
        <v>428</v>
      </c>
      <c r="V738">
        <v>0</v>
      </c>
      <c r="W738">
        <v>0</v>
      </c>
      <c r="X738">
        <v>0</v>
      </c>
      <c r="Y738">
        <v>0</v>
      </c>
      <c r="Z738">
        <v>0</v>
      </c>
      <c r="AA738">
        <v>0</v>
      </c>
      <c r="AB738">
        <v>0</v>
      </c>
      <c r="AC738" t="s">
        <v>52</v>
      </c>
      <c r="AD738">
        <v>3</v>
      </c>
    </row>
    <row r="739" spans="1:30">
      <c r="A739" t="s">
        <v>818</v>
      </c>
      <c r="B739" t="s">
        <v>67</v>
      </c>
      <c r="C739">
        <v>48.864716000000001</v>
      </c>
      <c r="D739">
        <v>2.3490139999999999</v>
      </c>
      <c r="E739" t="s">
        <v>55</v>
      </c>
      <c r="F739" t="s">
        <v>127</v>
      </c>
      <c r="G739" t="s">
        <v>87</v>
      </c>
      <c r="H739" s="1">
        <v>45418</v>
      </c>
      <c r="I739" t="s">
        <v>35</v>
      </c>
      <c r="J739" t="s">
        <v>606</v>
      </c>
      <c r="K739">
        <v>1</v>
      </c>
      <c r="N739">
        <v>1020</v>
      </c>
      <c r="O739">
        <v>20</v>
      </c>
      <c r="P739" s="1">
        <v>45761</v>
      </c>
      <c r="Q739" s="1"/>
      <c r="R739">
        <v>204</v>
      </c>
      <c r="T739">
        <v>0</v>
      </c>
      <c r="U739" t="s">
        <v>428</v>
      </c>
      <c r="V739">
        <v>0</v>
      </c>
      <c r="W739">
        <v>0</v>
      </c>
      <c r="X739">
        <v>0</v>
      </c>
      <c r="Y739">
        <v>0</v>
      </c>
      <c r="Z739">
        <v>0</v>
      </c>
      <c r="AA739">
        <v>0</v>
      </c>
      <c r="AB739">
        <v>0</v>
      </c>
      <c r="AC739" t="s">
        <v>48</v>
      </c>
      <c r="AD739">
        <v>1</v>
      </c>
    </row>
    <row r="740" spans="1:30">
      <c r="A740" t="s">
        <v>819</v>
      </c>
      <c r="B740" t="s">
        <v>63</v>
      </c>
      <c r="C740">
        <v>46.204391000000001</v>
      </c>
      <c r="D740">
        <v>6.1431579999999997</v>
      </c>
      <c r="E740" t="s">
        <v>60</v>
      </c>
      <c r="F740" t="s">
        <v>127</v>
      </c>
      <c r="G740" t="s">
        <v>85</v>
      </c>
      <c r="H740" s="1">
        <v>45374</v>
      </c>
      <c r="I740" t="s">
        <v>57</v>
      </c>
      <c r="J740" t="s">
        <v>606</v>
      </c>
      <c r="K740">
        <v>1</v>
      </c>
      <c r="N740">
        <v>1067</v>
      </c>
      <c r="O740">
        <v>20</v>
      </c>
      <c r="P740" s="1">
        <v>45507</v>
      </c>
      <c r="Q740" s="1"/>
      <c r="R740">
        <v>213.4</v>
      </c>
      <c r="T740">
        <v>0</v>
      </c>
      <c r="U740" t="s">
        <v>428</v>
      </c>
      <c r="V740">
        <v>0</v>
      </c>
      <c r="W740">
        <v>0</v>
      </c>
      <c r="X740">
        <v>0</v>
      </c>
      <c r="Y740">
        <v>0</v>
      </c>
      <c r="Z740">
        <v>0</v>
      </c>
      <c r="AA740">
        <v>0</v>
      </c>
      <c r="AB740">
        <v>0</v>
      </c>
      <c r="AC740" t="s">
        <v>48</v>
      </c>
      <c r="AD740">
        <v>1</v>
      </c>
    </row>
    <row r="741" spans="1:30">
      <c r="A741" t="s">
        <v>820</v>
      </c>
      <c r="B741" t="s">
        <v>63</v>
      </c>
      <c r="C741">
        <v>46.204391000000001</v>
      </c>
      <c r="D741">
        <v>6.1431579999999997</v>
      </c>
      <c r="E741" t="s">
        <v>41</v>
      </c>
      <c r="F741" t="s">
        <v>127</v>
      </c>
      <c r="G741" t="s">
        <v>64</v>
      </c>
      <c r="H741" s="1">
        <v>45323</v>
      </c>
      <c r="I741" t="s">
        <v>70</v>
      </c>
      <c r="J741" t="s">
        <v>606</v>
      </c>
      <c r="K741">
        <v>1</v>
      </c>
      <c r="N741">
        <v>1063</v>
      </c>
      <c r="O741">
        <v>50</v>
      </c>
      <c r="P741" s="1">
        <v>45512</v>
      </c>
      <c r="Q741" s="1"/>
      <c r="R741">
        <v>531.5</v>
      </c>
      <c r="T741">
        <v>0</v>
      </c>
      <c r="U741" t="s">
        <v>428</v>
      </c>
      <c r="V741">
        <v>0</v>
      </c>
      <c r="W741">
        <v>0</v>
      </c>
      <c r="X741">
        <v>0</v>
      </c>
      <c r="Y741">
        <v>0</v>
      </c>
      <c r="Z741">
        <v>0</v>
      </c>
      <c r="AA741">
        <v>0</v>
      </c>
      <c r="AB741">
        <v>0</v>
      </c>
      <c r="AC741" t="s">
        <v>52</v>
      </c>
      <c r="AD741">
        <v>3</v>
      </c>
    </row>
    <row r="742" spans="1:30">
      <c r="A742" t="s">
        <v>821</v>
      </c>
      <c r="B742" t="s">
        <v>80</v>
      </c>
      <c r="C742">
        <v>38.736946000000003</v>
      </c>
      <c r="D742">
        <v>-9.1426850000000002</v>
      </c>
      <c r="E742" t="s">
        <v>78</v>
      </c>
      <c r="F742" t="s">
        <v>127</v>
      </c>
      <c r="G742" t="s">
        <v>76</v>
      </c>
      <c r="H742" s="1">
        <v>45361</v>
      </c>
      <c r="I742" t="s">
        <v>35</v>
      </c>
      <c r="J742" t="s">
        <v>606</v>
      </c>
      <c r="K742">
        <v>1</v>
      </c>
      <c r="N742">
        <v>738</v>
      </c>
      <c r="O742">
        <v>20</v>
      </c>
      <c r="P742" s="1">
        <v>45576</v>
      </c>
      <c r="Q742" s="1"/>
      <c r="R742">
        <v>147.6</v>
      </c>
      <c r="T742">
        <v>0</v>
      </c>
      <c r="U742" t="s">
        <v>428</v>
      </c>
      <c r="V742">
        <v>0</v>
      </c>
      <c r="W742">
        <v>0</v>
      </c>
      <c r="X742">
        <v>0</v>
      </c>
      <c r="Y742">
        <v>0</v>
      </c>
      <c r="Z742">
        <v>0</v>
      </c>
      <c r="AA742">
        <v>0</v>
      </c>
      <c r="AB742">
        <v>0</v>
      </c>
      <c r="AC742" t="s">
        <v>48</v>
      </c>
      <c r="AD742">
        <v>1</v>
      </c>
    </row>
    <row r="743" spans="1:30">
      <c r="A743" t="s">
        <v>822</v>
      </c>
      <c r="B743" t="s">
        <v>45</v>
      </c>
      <c r="C743">
        <v>41.902782000000002</v>
      </c>
      <c r="D743">
        <v>12.496366</v>
      </c>
      <c r="E743" t="s">
        <v>124</v>
      </c>
      <c r="F743" t="s">
        <v>127</v>
      </c>
      <c r="G743" t="s">
        <v>56</v>
      </c>
      <c r="H743" s="1">
        <v>45424</v>
      </c>
      <c r="I743" t="s">
        <v>35</v>
      </c>
      <c r="J743" t="s">
        <v>606</v>
      </c>
      <c r="K743">
        <v>1</v>
      </c>
      <c r="N743">
        <v>425</v>
      </c>
      <c r="O743">
        <v>60</v>
      </c>
      <c r="P743" s="1">
        <v>45464</v>
      </c>
      <c r="Q743" s="1"/>
      <c r="R743">
        <v>255</v>
      </c>
      <c r="T743">
        <v>0</v>
      </c>
      <c r="U743" t="s">
        <v>428</v>
      </c>
      <c r="V743">
        <v>0</v>
      </c>
      <c r="W743">
        <v>0</v>
      </c>
      <c r="X743">
        <v>0</v>
      </c>
      <c r="Y743">
        <v>0</v>
      </c>
      <c r="Z743">
        <v>0</v>
      </c>
      <c r="AA743">
        <v>0</v>
      </c>
      <c r="AB743">
        <v>0</v>
      </c>
      <c r="AC743" t="s">
        <v>52</v>
      </c>
      <c r="AD743">
        <v>3</v>
      </c>
    </row>
    <row r="744" spans="1:30">
      <c r="A744" t="s">
        <v>823</v>
      </c>
      <c r="B744" t="s">
        <v>67</v>
      </c>
      <c r="C744">
        <v>48.864716000000001</v>
      </c>
      <c r="D744">
        <v>2.3490139999999999</v>
      </c>
      <c r="E744" t="s">
        <v>72</v>
      </c>
      <c r="F744" t="s">
        <v>127</v>
      </c>
      <c r="G744" t="s">
        <v>85</v>
      </c>
      <c r="H744" s="1">
        <v>45300</v>
      </c>
      <c r="I744" t="s">
        <v>35</v>
      </c>
      <c r="J744" t="s">
        <v>606</v>
      </c>
      <c r="K744">
        <v>1</v>
      </c>
      <c r="N744">
        <v>854</v>
      </c>
      <c r="O744">
        <v>40</v>
      </c>
      <c r="P744" s="1">
        <v>45446</v>
      </c>
      <c r="Q744" s="1"/>
      <c r="R744">
        <v>341.6</v>
      </c>
      <c r="T744">
        <v>0</v>
      </c>
      <c r="U744" t="s">
        <v>428</v>
      </c>
      <c r="V744">
        <v>0</v>
      </c>
      <c r="W744">
        <v>0</v>
      </c>
      <c r="X744">
        <v>0</v>
      </c>
      <c r="Y744">
        <v>0</v>
      </c>
      <c r="Z744">
        <v>0</v>
      </c>
      <c r="AA744">
        <v>0</v>
      </c>
      <c r="AB744">
        <v>0</v>
      </c>
      <c r="AC744" t="s">
        <v>43</v>
      </c>
      <c r="AD744">
        <v>2</v>
      </c>
    </row>
    <row r="745" spans="1:30">
      <c r="A745" t="s">
        <v>824</v>
      </c>
      <c r="B745" t="s">
        <v>45</v>
      </c>
      <c r="C745">
        <v>41.902782000000002</v>
      </c>
      <c r="D745">
        <v>12.496366</v>
      </c>
      <c r="E745" t="s">
        <v>68</v>
      </c>
      <c r="F745" t="s">
        <v>127</v>
      </c>
      <c r="G745" t="s">
        <v>64</v>
      </c>
      <c r="H745" s="1">
        <v>45337</v>
      </c>
      <c r="I745" t="s">
        <v>70</v>
      </c>
      <c r="J745" t="s">
        <v>606</v>
      </c>
      <c r="K745">
        <v>1</v>
      </c>
      <c r="N745">
        <v>627</v>
      </c>
      <c r="O745">
        <v>20</v>
      </c>
      <c r="P745" s="1">
        <v>45551</v>
      </c>
      <c r="Q745" s="1"/>
      <c r="R745">
        <v>125.4</v>
      </c>
      <c r="T745">
        <v>0</v>
      </c>
      <c r="U745" t="s">
        <v>428</v>
      </c>
      <c r="V745">
        <v>0</v>
      </c>
      <c r="W745">
        <v>0</v>
      </c>
      <c r="X745">
        <v>0</v>
      </c>
      <c r="Y745">
        <v>0</v>
      </c>
      <c r="Z745">
        <v>0</v>
      </c>
      <c r="AA745">
        <v>0</v>
      </c>
      <c r="AB745">
        <v>0</v>
      </c>
      <c r="AC745" t="s">
        <v>48</v>
      </c>
      <c r="AD745">
        <v>1</v>
      </c>
    </row>
    <row r="746" spans="1:30">
      <c r="A746" t="s">
        <v>825</v>
      </c>
      <c r="B746" t="s">
        <v>75</v>
      </c>
      <c r="C746">
        <v>48.210033000000003</v>
      </c>
      <c r="D746">
        <v>16.363448999999999</v>
      </c>
      <c r="E746" t="s">
        <v>32</v>
      </c>
      <c r="F746" t="s">
        <v>127</v>
      </c>
      <c r="G746" t="s">
        <v>42</v>
      </c>
      <c r="H746" s="1">
        <v>45411</v>
      </c>
      <c r="I746" t="s">
        <v>57</v>
      </c>
      <c r="J746" t="s">
        <v>606</v>
      </c>
      <c r="K746">
        <v>1</v>
      </c>
      <c r="N746">
        <v>365</v>
      </c>
      <c r="O746">
        <v>100</v>
      </c>
      <c r="P746" s="1">
        <v>45507</v>
      </c>
      <c r="Q746" s="1"/>
      <c r="R746">
        <v>365</v>
      </c>
      <c r="T746">
        <v>0</v>
      </c>
      <c r="U746" t="s">
        <v>428</v>
      </c>
      <c r="V746">
        <v>0</v>
      </c>
      <c r="W746">
        <v>0</v>
      </c>
      <c r="X746">
        <v>0</v>
      </c>
      <c r="Y746">
        <v>0</v>
      </c>
      <c r="Z746">
        <v>0</v>
      </c>
      <c r="AA746">
        <v>0</v>
      </c>
      <c r="AB746">
        <v>0</v>
      </c>
      <c r="AC746" t="s">
        <v>38</v>
      </c>
      <c r="AD746">
        <v>5</v>
      </c>
    </row>
    <row r="747" spans="1:30">
      <c r="A747" t="s">
        <v>826</v>
      </c>
      <c r="B747" t="s">
        <v>45</v>
      </c>
      <c r="C747">
        <v>41.902782000000002</v>
      </c>
      <c r="D747">
        <v>12.496366</v>
      </c>
      <c r="E747" t="s">
        <v>55</v>
      </c>
      <c r="F747" t="s">
        <v>127</v>
      </c>
      <c r="G747" t="s">
        <v>76</v>
      </c>
      <c r="H747" s="1">
        <v>45403</v>
      </c>
      <c r="I747" t="s">
        <v>70</v>
      </c>
      <c r="J747" t="s">
        <v>606</v>
      </c>
      <c r="K747">
        <v>1</v>
      </c>
      <c r="N747">
        <v>852</v>
      </c>
      <c r="O747">
        <v>70</v>
      </c>
      <c r="P747" s="1">
        <v>45708</v>
      </c>
      <c r="Q747" s="1"/>
      <c r="R747">
        <v>596.4</v>
      </c>
      <c r="T747">
        <v>0</v>
      </c>
      <c r="U747" t="s">
        <v>428</v>
      </c>
      <c r="V747">
        <v>0</v>
      </c>
      <c r="W747">
        <v>0</v>
      </c>
      <c r="X747">
        <v>0</v>
      </c>
      <c r="Y747">
        <v>0</v>
      </c>
      <c r="Z747">
        <v>0</v>
      </c>
      <c r="AA747">
        <v>0</v>
      </c>
      <c r="AB747">
        <v>0</v>
      </c>
      <c r="AC747" t="s">
        <v>65</v>
      </c>
      <c r="AD747">
        <v>4</v>
      </c>
    </row>
    <row r="748" spans="1:30">
      <c r="A748" t="s">
        <v>827</v>
      </c>
      <c r="B748" t="s">
        <v>45</v>
      </c>
      <c r="C748">
        <v>41.902782000000002</v>
      </c>
      <c r="D748">
        <v>12.496366</v>
      </c>
      <c r="E748" t="s">
        <v>55</v>
      </c>
      <c r="F748" t="s">
        <v>127</v>
      </c>
      <c r="G748" t="s">
        <v>56</v>
      </c>
      <c r="H748" s="1">
        <v>45402</v>
      </c>
      <c r="I748" t="s">
        <v>70</v>
      </c>
      <c r="J748" t="s">
        <v>606</v>
      </c>
      <c r="K748">
        <v>1</v>
      </c>
      <c r="N748">
        <v>1139</v>
      </c>
      <c r="O748">
        <v>80</v>
      </c>
      <c r="P748" s="1">
        <v>45473</v>
      </c>
      <c r="Q748" s="1"/>
      <c r="R748">
        <v>911.2</v>
      </c>
      <c r="T748">
        <v>0</v>
      </c>
      <c r="U748" t="s">
        <v>428</v>
      </c>
      <c r="V748">
        <v>0</v>
      </c>
      <c r="W748">
        <v>0</v>
      </c>
      <c r="X748">
        <v>0</v>
      </c>
      <c r="Y748">
        <v>0</v>
      </c>
      <c r="Z748">
        <v>0</v>
      </c>
      <c r="AA748">
        <v>0</v>
      </c>
      <c r="AB748">
        <v>0</v>
      </c>
      <c r="AC748" t="s">
        <v>65</v>
      </c>
      <c r="AD748">
        <v>4</v>
      </c>
    </row>
    <row r="749" spans="1:30">
      <c r="A749" t="s">
        <v>828</v>
      </c>
      <c r="B749" t="s">
        <v>67</v>
      </c>
      <c r="C749">
        <v>48.864716000000001</v>
      </c>
      <c r="D749">
        <v>2.3490139999999999</v>
      </c>
      <c r="E749" t="s">
        <v>32</v>
      </c>
      <c r="F749" t="s">
        <v>127</v>
      </c>
      <c r="G749" t="s">
        <v>47</v>
      </c>
      <c r="H749" s="1">
        <v>45365</v>
      </c>
      <c r="I749" t="s">
        <v>70</v>
      </c>
      <c r="J749" t="s">
        <v>606</v>
      </c>
      <c r="K749">
        <v>1</v>
      </c>
      <c r="N749">
        <v>286</v>
      </c>
      <c r="O749">
        <v>40</v>
      </c>
      <c r="P749" s="1">
        <v>45642</v>
      </c>
      <c r="Q749" s="1"/>
      <c r="R749">
        <v>114.4</v>
      </c>
      <c r="T749">
        <v>0</v>
      </c>
      <c r="U749" t="s">
        <v>428</v>
      </c>
      <c r="V749">
        <v>0</v>
      </c>
      <c r="W749">
        <v>0</v>
      </c>
      <c r="X749">
        <v>0</v>
      </c>
      <c r="Y749">
        <v>0</v>
      </c>
      <c r="Z749">
        <v>0</v>
      </c>
      <c r="AA749">
        <v>0</v>
      </c>
      <c r="AB749">
        <v>0</v>
      </c>
      <c r="AC749" t="s">
        <v>43</v>
      </c>
      <c r="AD749">
        <v>2</v>
      </c>
    </row>
    <row r="750" spans="1:30">
      <c r="A750" t="s">
        <v>829</v>
      </c>
      <c r="B750" t="s">
        <v>67</v>
      </c>
      <c r="C750">
        <v>48.864716000000001</v>
      </c>
      <c r="D750">
        <v>2.3490139999999999</v>
      </c>
      <c r="E750" t="s">
        <v>60</v>
      </c>
      <c r="F750" t="s">
        <v>127</v>
      </c>
      <c r="G750" t="s">
        <v>56</v>
      </c>
      <c r="H750" s="1">
        <v>45348</v>
      </c>
      <c r="I750" t="s">
        <v>70</v>
      </c>
      <c r="J750" t="s">
        <v>606</v>
      </c>
      <c r="K750">
        <v>1</v>
      </c>
      <c r="N750">
        <v>563</v>
      </c>
      <c r="O750">
        <v>30</v>
      </c>
      <c r="P750" s="1">
        <v>45417</v>
      </c>
      <c r="Q750" s="1"/>
      <c r="R750">
        <v>168.9</v>
      </c>
      <c r="T750">
        <v>0</v>
      </c>
      <c r="U750" t="s">
        <v>428</v>
      </c>
      <c r="V750">
        <v>0</v>
      </c>
      <c r="W750">
        <v>0</v>
      </c>
      <c r="X750">
        <v>0</v>
      </c>
      <c r="Y750">
        <v>0</v>
      </c>
      <c r="Z750">
        <v>0</v>
      </c>
      <c r="AA750">
        <v>0</v>
      </c>
      <c r="AB750">
        <v>0</v>
      </c>
      <c r="AC750" t="s">
        <v>43</v>
      </c>
      <c r="AD750">
        <v>2</v>
      </c>
    </row>
    <row r="751" spans="1:30">
      <c r="A751" t="s">
        <v>830</v>
      </c>
      <c r="B751" t="s">
        <v>50</v>
      </c>
      <c r="C751">
        <v>52.520007999999997</v>
      </c>
      <c r="D751">
        <v>13.404954</v>
      </c>
      <c r="E751" t="s">
        <v>60</v>
      </c>
      <c r="F751" t="s">
        <v>127</v>
      </c>
      <c r="G751" t="s">
        <v>87</v>
      </c>
      <c r="H751" s="1">
        <v>45375</v>
      </c>
      <c r="I751" t="s">
        <v>70</v>
      </c>
      <c r="J751" t="s">
        <v>606</v>
      </c>
      <c r="K751">
        <v>1</v>
      </c>
      <c r="N751">
        <v>1130</v>
      </c>
      <c r="O751">
        <v>30</v>
      </c>
      <c r="P751" s="1">
        <v>45711</v>
      </c>
      <c r="Q751" s="1"/>
      <c r="R751">
        <v>339</v>
      </c>
      <c r="T751">
        <v>0</v>
      </c>
      <c r="U751" t="s">
        <v>428</v>
      </c>
      <c r="V751">
        <v>0</v>
      </c>
      <c r="W751">
        <v>0</v>
      </c>
      <c r="X751">
        <v>0</v>
      </c>
      <c r="Y751">
        <v>0</v>
      </c>
      <c r="Z751">
        <v>0</v>
      </c>
      <c r="AA751">
        <v>0</v>
      </c>
      <c r="AB751">
        <v>0</v>
      </c>
      <c r="AC751" t="s">
        <v>43</v>
      </c>
      <c r="AD751">
        <v>2</v>
      </c>
    </row>
    <row r="752" spans="1:30">
      <c r="A752" t="s">
        <v>831</v>
      </c>
      <c r="B752" t="s">
        <v>31</v>
      </c>
      <c r="C752">
        <v>52.370215999999999</v>
      </c>
      <c r="D752">
        <v>4.895168</v>
      </c>
      <c r="E752" t="s">
        <v>41</v>
      </c>
      <c r="F752" t="s">
        <v>127</v>
      </c>
      <c r="G752" t="s">
        <v>87</v>
      </c>
      <c r="H752" s="1">
        <v>45383</v>
      </c>
      <c r="I752" t="s">
        <v>57</v>
      </c>
      <c r="J752" t="s">
        <v>606</v>
      </c>
      <c r="K752">
        <v>1</v>
      </c>
      <c r="N752">
        <v>850</v>
      </c>
      <c r="O752">
        <v>30</v>
      </c>
      <c r="P752" s="1">
        <v>45428</v>
      </c>
      <c r="Q752" s="1"/>
      <c r="R752">
        <v>255</v>
      </c>
      <c r="T752">
        <v>0</v>
      </c>
      <c r="U752" t="s">
        <v>428</v>
      </c>
      <c r="V752">
        <v>0</v>
      </c>
      <c r="W752">
        <v>0</v>
      </c>
      <c r="X752">
        <v>0</v>
      </c>
      <c r="Y752">
        <v>0</v>
      </c>
      <c r="Z752">
        <v>0</v>
      </c>
      <c r="AA752">
        <v>0</v>
      </c>
      <c r="AB752">
        <v>0</v>
      </c>
      <c r="AC752" t="s">
        <v>43</v>
      </c>
      <c r="AD752">
        <v>2</v>
      </c>
    </row>
    <row r="753" spans="1:30">
      <c r="A753" t="s">
        <v>832</v>
      </c>
      <c r="B753" t="s">
        <v>63</v>
      </c>
      <c r="C753">
        <v>46.204391000000001</v>
      </c>
      <c r="D753">
        <v>6.1431579999999997</v>
      </c>
      <c r="E753" t="s">
        <v>120</v>
      </c>
      <c r="F753" t="s">
        <v>127</v>
      </c>
      <c r="G753" t="s">
        <v>47</v>
      </c>
      <c r="H753" s="1">
        <v>45347</v>
      </c>
      <c r="I753" t="s">
        <v>35</v>
      </c>
      <c r="J753" t="s">
        <v>606</v>
      </c>
      <c r="K753">
        <v>1</v>
      </c>
      <c r="N753">
        <v>866</v>
      </c>
      <c r="O753">
        <v>20</v>
      </c>
      <c r="P753" s="1">
        <v>45705</v>
      </c>
      <c r="Q753" s="1"/>
      <c r="R753">
        <v>173.2</v>
      </c>
      <c r="T753">
        <v>0</v>
      </c>
      <c r="U753" t="s">
        <v>428</v>
      </c>
      <c r="V753">
        <v>0</v>
      </c>
      <c r="W753">
        <v>0</v>
      </c>
      <c r="X753">
        <v>0</v>
      </c>
      <c r="Y753">
        <v>0</v>
      </c>
      <c r="Z753">
        <v>0</v>
      </c>
      <c r="AA753">
        <v>0</v>
      </c>
      <c r="AB753">
        <v>0</v>
      </c>
      <c r="AC753" t="s">
        <v>48</v>
      </c>
      <c r="AD753">
        <v>1</v>
      </c>
    </row>
    <row r="754" spans="1:30">
      <c r="A754" t="s">
        <v>833</v>
      </c>
      <c r="B754" t="s">
        <v>67</v>
      </c>
      <c r="C754">
        <v>48.864716000000001</v>
      </c>
      <c r="D754">
        <v>2.3490139999999999</v>
      </c>
      <c r="E754" t="s">
        <v>51</v>
      </c>
      <c r="F754" t="s">
        <v>127</v>
      </c>
      <c r="G754" t="s">
        <v>34</v>
      </c>
      <c r="H754" s="1">
        <v>45342</v>
      </c>
      <c r="I754" t="s">
        <v>70</v>
      </c>
      <c r="J754" t="s">
        <v>606</v>
      </c>
      <c r="K754">
        <v>1</v>
      </c>
      <c r="N754">
        <v>940</v>
      </c>
      <c r="O754">
        <v>50</v>
      </c>
      <c r="P754" s="1">
        <v>45625</v>
      </c>
      <c r="Q754" s="1"/>
      <c r="R754">
        <v>470</v>
      </c>
      <c r="T754">
        <v>0</v>
      </c>
      <c r="U754" t="s">
        <v>428</v>
      </c>
      <c r="V754">
        <v>0</v>
      </c>
      <c r="W754">
        <v>0</v>
      </c>
      <c r="X754">
        <v>0</v>
      </c>
      <c r="Y754">
        <v>0</v>
      </c>
      <c r="Z754">
        <v>0</v>
      </c>
      <c r="AA754">
        <v>0</v>
      </c>
      <c r="AB754">
        <v>0</v>
      </c>
      <c r="AC754" t="s">
        <v>52</v>
      </c>
      <c r="AD754">
        <v>3</v>
      </c>
    </row>
    <row r="755" spans="1:30">
      <c r="A755" t="s">
        <v>834</v>
      </c>
      <c r="B755" t="s">
        <v>80</v>
      </c>
      <c r="C755">
        <v>38.736946000000003</v>
      </c>
      <c r="D755">
        <v>-9.1426850000000002</v>
      </c>
      <c r="E755" t="s">
        <v>32</v>
      </c>
      <c r="F755" t="s">
        <v>127</v>
      </c>
      <c r="G755" t="s">
        <v>34</v>
      </c>
      <c r="H755" s="1">
        <v>45314</v>
      </c>
      <c r="I755" t="s">
        <v>57</v>
      </c>
      <c r="J755" t="s">
        <v>606</v>
      </c>
      <c r="K755">
        <v>1</v>
      </c>
      <c r="N755">
        <v>1024</v>
      </c>
      <c r="O755">
        <v>30</v>
      </c>
      <c r="P755" s="1">
        <v>45381</v>
      </c>
      <c r="Q755" s="1"/>
      <c r="R755">
        <v>307.2</v>
      </c>
      <c r="T755">
        <v>0</v>
      </c>
      <c r="U755" t="s">
        <v>428</v>
      </c>
      <c r="V755">
        <v>0</v>
      </c>
      <c r="W755">
        <v>0</v>
      </c>
      <c r="X755">
        <v>0</v>
      </c>
      <c r="Y755">
        <v>0</v>
      </c>
      <c r="Z755">
        <v>0</v>
      </c>
      <c r="AA755">
        <v>0</v>
      </c>
      <c r="AB755">
        <v>0</v>
      </c>
      <c r="AC755" t="s">
        <v>43</v>
      </c>
      <c r="AD755">
        <v>2</v>
      </c>
    </row>
    <row r="756" spans="1:30">
      <c r="A756" t="s">
        <v>835</v>
      </c>
      <c r="B756" t="s">
        <v>50</v>
      </c>
      <c r="C756">
        <v>52.520007999999997</v>
      </c>
      <c r="D756">
        <v>13.404954</v>
      </c>
      <c r="E756" t="s">
        <v>55</v>
      </c>
      <c r="F756" t="s">
        <v>127</v>
      </c>
      <c r="G756" t="s">
        <v>42</v>
      </c>
      <c r="H756" s="1">
        <v>45397</v>
      </c>
      <c r="I756" t="s">
        <v>35</v>
      </c>
      <c r="J756" t="s">
        <v>606</v>
      </c>
      <c r="K756">
        <v>1</v>
      </c>
      <c r="N756">
        <v>1068</v>
      </c>
      <c r="O756">
        <v>20</v>
      </c>
      <c r="P756" s="1">
        <v>45651</v>
      </c>
      <c r="Q756" s="1"/>
      <c r="R756">
        <v>213.6</v>
      </c>
      <c r="T756">
        <v>0</v>
      </c>
      <c r="U756" t="s">
        <v>428</v>
      </c>
      <c r="V756">
        <v>0</v>
      </c>
      <c r="W756">
        <v>0</v>
      </c>
      <c r="X756">
        <v>0</v>
      </c>
      <c r="Y756">
        <v>0</v>
      </c>
      <c r="Z756">
        <v>0</v>
      </c>
      <c r="AA756">
        <v>0</v>
      </c>
      <c r="AB756">
        <v>0</v>
      </c>
      <c r="AC756" t="s">
        <v>48</v>
      </c>
      <c r="AD756">
        <v>1</v>
      </c>
    </row>
    <row r="757" spans="1:30">
      <c r="A757" t="s">
        <v>836</v>
      </c>
      <c r="B757" t="s">
        <v>45</v>
      </c>
      <c r="C757">
        <v>41.902782000000002</v>
      </c>
      <c r="D757">
        <v>12.496366</v>
      </c>
      <c r="E757" t="s">
        <v>120</v>
      </c>
      <c r="F757" t="s">
        <v>127</v>
      </c>
      <c r="G757" t="s">
        <v>34</v>
      </c>
      <c r="H757" s="1">
        <v>45328</v>
      </c>
      <c r="I757" t="s">
        <v>70</v>
      </c>
      <c r="J757" t="s">
        <v>606</v>
      </c>
      <c r="K757">
        <v>1</v>
      </c>
      <c r="N757">
        <v>902</v>
      </c>
      <c r="O757">
        <v>20</v>
      </c>
      <c r="P757" s="1">
        <v>45549</v>
      </c>
      <c r="Q757" s="1"/>
      <c r="R757">
        <v>180.4</v>
      </c>
      <c r="T757">
        <v>0</v>
      </c>
      <c r="U757" t="s">
        <v>428</v>
      </c>
      <c r="V757">
        <v>0</v>
      </c>
      <c r="W757">
        <v>0</v>
      </c>
      <c r="X757">
        <v>0</v>
      </c>
      <c r="Y757">
        <v>0</v>
      </c>
      <c r="Z757">
        <v>0</v>
      </c>
      <c r="AA757">
        <v>0</v>
      </c>
      <c r="AB757">
        <v>0</v>
      </c>
      <c r="AC757" t="s">
        <v>48</v>
      </c>
      <c r="AD757">
        <v>1</v>
      </c>
    </row>
    <row r="758" spans="1:30">
      <c r="A758" t="s">
        <v>837</v>
      </c>
      <c r="B758" t="s">
        <v>45</v>
      </c>
      <c r="C758">
        <v>41.902782000000002</v>
      </c>
      <c r="D758">
        <v>12.496366</v>
      </c>
      <c r="E758" t="s">
        <v>51</v>
      </c>
      <c r="F758" t="s">
        <v>127</v>
      </c>
      <c r="G758" t="s">
        <v>42</v>
      </c>
      <c r="H758" s="1">
        <v>45399</v>
      </c>
      <c r="I758" t="s">
        <v>57</v>
      </c>
      <c r="J758" t="s">
        <v>606</v>
      </c>
      <c r="K758">
        <v>1</v>
      </c>
      <c r="N758">
        <v>922</v>
      </c>
      <c r="O758">
        <v>50</v>
      </c>
      <c r="P758" s="1">
        <v>45575</v>
      </c>
      <c r="Q758" s="1"/>
      <c r="R758">
        <v>461</v>
      </c>
      <c r="T758">
        <v>0</v>
      </c>
      <c r="U758" t="s">
        <v>428</v>
      </c>
      <c r="V758">
        <v>0</v>
      </c>
      <c r="W758">
        <v>0</v>
      </c>
      <c r="X758">
        <v>0</v>
      </c>
      <c r="Y758">
        <v>0</v>
      </c>
      <c r="Z758">
        <v>0</v>
      </c>
      <c r="AA758">
        <v>0</v>
      </c>
      <c r="AB758">
        <v>0</v>
      </c>
      <c r="AC758" t="s">
        <v>52</v>
      </c>
      <c r="AD758">
        <v>3</v>
      </c>
    </row>
    <row r="759" spans="1:30">
      <c r="A759" t="s">
        <v>838</v>
      </c>
      <c r="B759" t="s">
        <v>45</v>
      </c>
      <c r="C759">
        <v>41.902782000000002</v>
      </c>
      <c r="D759">
        <v>12.496366</v>
      </c>
      <c r="E759" t="s">
        <v>51</v>
      </c>
      <c r="F759" t="s">
        <v>127</v>
      </c>
      <c r="G759" t="s">
        <v>87</v>
      </c>
      <c r="H759" s="1">
        <v>45330</v>
      </c>
      <c r="I759" t="s">
        <v>35</v>
      </c>
      <c r="J759" t="s">
        <v>606</v>
      </c>
      <c r="K759">
        <v>1</v>
      </c>
      <c r="N759">
        <v>780</v>
      </c>
      <c r="O759">
        <v>50</v>
      </c>
      <c r="P759" s="1">
        <v>45576</v>
      </c>
      <c r="Q759" s="1"/>
      <c r="R759">
        <v>390</v>
      </c>
      <c r="T759">
        <v>0</v>
      </c>
      <c r="U759" t="s">
        <v>428</v>
      </c>
      <c r="V759">
        <v>0</v>
      </c>
      <c r="W759">
        <v>0</v>
      </c>
      <c r="X759">
        <v>0</v>
      </c>
      <c r="Y759">
        <v>0</v>
      </c>
      <c r="Z759">
        <v>0</v>
      </c>
      <c r="AA759">
        <v>0</v>
      </c>
      <c r="AB759">
        <v>0</v>
      </c>
      <c r="AC759" t="s">
        <v>52</v>
      </c>
      <c r="AD759">
        <v>3</v>
      </c>
    </row>
    <row r="760" spans="1:30">
      <c r="A760" t="s">
        <v>839</v>
      </c>
      <c r="B760" t="s">
        <v>31</v>
      </c>
      <c r="C760">
        <v>52.370215999999999</v>
      </c>
      <c r="D760">
        <v>4.895168</v>
      </c>
      <c r="E760" t="s">
        <v>60</v>
      </c>
      <c r="F760" t="s">
        <v>127</v>
      </c>
      <c r="G760" t="s">
        <v>64</v>
      </c>
      <c r="H760" s="1">
        <v>45342</v>
      </c>
      <c r="I760" t="s">
        <v>70</v>
      </c>
      <c r="J760" t="s">
        <v>606</v>
      </c>
      <c r="K760">
        <v>1</v>
      </c>
      <c r="N760">
        <v>387</v>
      </c>
      <c r="O760">
        <v>30</v>
      </c>
      <c r="P760" s="1">
        <v>45691</v>
      </c>
      <c r="Q760" s="1"/>
      <c r="R760">
        <v>116.1</v>
      </c>
      <c r="T760">
        <v>0</v>
      </c>
      <c r="U760" t="s">
        <v>428</v>
      </c>
      <c r="V760">
        <v>0</v>
      </c>
      <c r="W760">
        <v>0</v>
      </c>
      <c r="X760">
        <v>0</v>
      </c>
      <c r="Y760">
        <v>0</v>
      </c>
      <c r="Z760">
        <v>0</v>
      </c>
      <c r="AA760">
        <v>0</v>
      </c>
      <c r="AB760">
        <v>0</v>
      </c>
      <c r="AC760" t="s">
        <v>43</v>
      </c>
      <c r="AD760">
        <v>2</v>
      </c>
    </row>
    <row r="761" spans="1:30">
      <c r="A761" t="s">
        <v>840</v>
      </c>
      <c r="B761" t="s">
        <v>63</v>
      </c>
      <c r="C761">
        <v>46.204391000000001</v>
      </c>
      <c r="D761">
        <v>6.1431579999999997</v>
      </c>
      <c r="E761" t="s">
        <v>51</v>
      </c>
      <c r="F761" t="s">
        <v>127</v>
      </c>
      <c r="G761" t="s">
        <v>34</v>
      </c>
      <c r="H761" s="1">
        <v>45357</v>
      </c>
      <c r="I761" t="s">
        <v>70</v>
      </c>
      <c r="J761" t="s">
        <v>606</v>
      </c>
      <c r="K761">
        <v>1</v>
      </c>
      <c r="N761">
        <v>905</v>
      </c>
      <c r="O761">
        <v>50</v>
      </c>
      <c r="P761" s="1">
        <v>45672</v>
      </c>
      <c r="Q761" s="1"/>
      <c r="R761">
        <v>452.5</v>
      </c>
      <c r="T761">
        <v>0</v>
      </c>
      <c r="U761" t="s">
        <v>428</v>
      </c>
      <c r="V761">
        <v>0</v>
      </c>
      <c r="W761">
        <v>0</v>
      </c>
      <c r="X761">
        <v>0</v>
      </c>
      <c r="Y761">
        <v>0</v>
      </c>
      <c r="Z761">
        <v>0</v>
      </c>
      <c r="AA761">
        <v>0</v>
      </c>
      <c r="AB761">
        <v>0</v>
      </c>
      <c r="AC761" t="s">
        <v>52</v>
      </c>
      <c r="AD761">
        <v>3</v>
      </c>
    </row>
    <row r="762" spans="1:30">
      <c r="A762" t="s">
        <v>841</v>
      </c>
      <c r="B762" t="s">
        <v>80</v>
      </c>
      <c r="C762">
        <v>38.736946000000003</v>
      </c>
      <c r="D762">
        <v>-9.1426850000000002</v>
      </c>
      <c r="E762" t="s">
        <v>84</v>
      </c>
      <c r="F762" t="s">
        <v>127</v>
      </c>
      <c r="G762" t="s">
        <v>47</v>
      </c>
      <c r="H762" s="1">
        <v>45320</v>
      </c>
      <c r="I762" t="s">
        <v>35</v>
      </c>
      <c r="J762" t="s">
        <v>606</v>
      </c>
      <c r="K762">
        <v>1</v>
      </c>
      <c r="N762">
        <v>678</v>
      </c>
      <c r="O762">
        <v>20</v>
      </c>
      <c r="P762" s="1">
        <v>45450</v>
      </c>
      <c r="Q762" s="1"/>
      <c r="R762">
        <v>135.6</v>
      </c>
      <c r="T762">
        <v>0</v>
      </c>
      <c r="U762" t="s">
        <v>428</v>
      </c>
      <c r="V762">
        <v>0</v>
      </c>
      <c r="W762">
        <v>0</v>
      </c>
      <c r="X762">
        <v>0</v>
      </c>
      <c r="Y762">
        <v>0</v>
      </c>
      <c r="Z762">
        <v>0</v>
      </c>
      <c r="AA762">
        <v>0</v>
      </c>
      <c r="AB762">
        <v>0</v>
      </c>
      <c r="AC762" t="s">
        <v>48</v>
      </c>
      <c r="AD762">
        <v>1</v>
      </c>
    </row>
    <row r="763" spans="1:30">
      <c r="A763" t="s">
        <v>842</v>
      </c>
      <c r="B763" t="s">
        <v>80</v>
      </c>
      <c r="C763">
        <v>38.736946000000003</v>
      </c>
      <c r="D763">
        <v>-9.1426850000000002</v>
      </c>
      <c r="E763" t="s">
        <v>120</v>
      </c>
      <c r="F763" t="s">
        <v>127</v>
      </c>
      <c r="G763" t="s">
        <v>64</v>
      </c>
      <c r="H763" s="1">
        <v>45399</v>
      </c>
      <c r="I763" t="s">
        <v>35</v>
      </c>
      <c r="J763" t="s">
        <v>606</v>
      </c>
      <c r="K763">
        <v>1</v>
      </c>
      <c r="N763">
        <v>883</v>
      </c>
      <c r="O763">
        <v>70</v>
      </c>
      <c r="P763" s="1">
        <v>45636</v>
      </c>
      <c r="Q763" s="1"/>
      <c r="R763">
        <v>618.1</v>
      </c>
      <c r="T763">
        <v>0</v>
      </c>
      <c r="U763" t="s">
        <v>428</v>
      </c>
      <c r="V763">
        <v>0</v>
      </c>
      <c r="W763">
        <v>0</v>
      </c>
      <c r="X763">
        <v>0</v>
      </c>
      <c r="Y763">
        <v>0</v>
      </c>
      <c r="Z763">
        <v>0</v>
      </c>
      <c r="AA763">
        <v>0</v>
      </c>
      <c r="AB763">
        <v>0</v>
      </c>
      <c r="AC763" t="s">
        <v>65</v>
      </c>
      <c r="AD763">
        <v>4</v>
      </c>
    </row>
    <row r="764" spans="1:30">
      <c r="A764" t="s">
        <v>843</v>
      </c>
      <c r="B764" t="s">
        <v>80</v>
      </c>
      <c r="C764">
        <v>38.736946000000003</v>
      </c>
      <c r="D764">
        <v>-9.1426850000000002</v>
      </c>
      <c r="E764" t="s">
        <v>51</v>
      </c>
      <c r="F764" t="s">
        <v>127</v>
      </c>
      <c r="G764" t="s">
        <v>47</v>
      </c>
      <c r="H764" s="1">
        <v>45437</v>
      </c>
      <c r="I764" t="s">
        <v>35</v>
      </c>
      <c r="J764" t="s">
        <v>606</v>
      </c>
      <c r="K764">
        <v>1</v>
      </c>
      <c r="N764">
        <v>1175</v>
      </c>
      <c r="O764">
        <v>90</v>
      </c>
      <c r="P764" s="1">
        <v>45673</v>
      </c>
      <c r="Q764" s="1"/>
      <c r="R764">
        <v>1057.5</v>
      </c>
      <c r="T764">
        <v>0</v>
      </c>
      <c r="U764" t="s">
        <v>428</v>
      </c>
      <c r="V764">
        <v>0</v>
      </c>
      <c r="W764">
        <v>0</v>
      </c>
      <c r="X764">
        <v>0</v>
      </c>
      <c r="Y764">
        <v>0</v>
      </c>
      <c r="Z764">
        <v>0</v>
      </c>
      <c r="AA764">
        <v>0</v>
      </c>
      <c r="AB764">
        <v>0</v>
      </c>
      <c r="AC764" t="s">
        <v>38</v>
      </c>
      <c r="AD764">
        <v>5</v>
      </c>
    </row>
    <row r="765" spans="1:30">
      <c r="A765" t="s">
        <v>844</v>
      </c>
      <c r="B765" t="s">
        <v>67</v>
      </c>
      <c r="C765">
        <v>48.864716000000001</v>
      </c>
      <c r="D765">
        <v>2.3490139999999999</v>
      </c>
      <c r="E765" t="s">
        <v>68</v>
      </c>
      <c r="F765" t="s">
        <v>127</v>
      </c>
      <c r="G765" t="s">
        <v>56</v>
      </c>
      <c r="H765" s="1">
        <v>45418</v>
      </c>
      <c r="I765" t="s">
        <v>35</v>
      </c>
      <c r="J765" t="s">
        <v>606</v>
      </c>
      <c r="K765">
        <v>1</v>
      </c>
      <c r="N765">
        <v>493</v>
      </c>
      <c r="O765">
        <v>20</v>
      </c>
      <c r="P765" s="1">
        <v>45451</v>
      </c>
      <c r="Q765" s="1"/>
      <c r="R765">
        <v>98.6</v>
      </c>
      <c r="T765">
        <v>0</v>
      </c>
      <c r="U765" t="s">
        <v>428</v>
      </c>
      <c r="V765">
        <v>0</v>
      </c>
      <c r="W765">
        <v>0</v>
      </c>
      <c r="X765">
        <v>0</v>
      </c>
      <c r="Y765">
        <v>0</v>
      </c>
      <c r="Z765">
        <v>0</v>
      </c>
      <c r="AA765">
        <v>0</v>
      </c>
      <c r="AB765">
        <v>0</v>
      </c>
      <c r="AC765" t="s">
        <v>48</v>
      </c>
      <c r="AD765">
        <v>1</v>
      </c>
    </row>
    <row r="766" spans="1:30">
      <c r="A766" t="s">
        <v>845</v>
      </c>
      <c r="B766" t="s">
        <v>40</v>
      </c>
      <c r="C766">
        <v>40.416775000000001</v>
      </c>
      <c r="D766">
        <v>-3.7037900000000001</v>
      </c>
      <c r="E766" t="s">
        <v>55</v>
      </c>
      <c r="F766" t="s">
        <v>127</v>
      </c>
      <c r="G766" t="s">
        <v>64</v>
      </c>
      <c r="H766" s="1">
        <v>45428</v>
      </c>
      <c r="I766" t="s">
        <v>35</v>
      </c>
      <c r="J766" t="s">
        <v>606</v>
      </c>
      <c r="K766">
        <v>1</v>
      </c>
      <c r="N766">
        <v>995</v>
      </c>
      <c r="O766">
        <v>30</v>
      </c>
      <c r="P766" s="1">
        <v>45453</v>
      </c>
      <c r="Q766" s="1"/>
      <c r="R766">
        <v>298.5</v>
      </c>
      <c r="T766">
        <v>0</v>
      </c>
      <c r="U766" t="s">
        <v>428</v>
      </c>
      <c r="V766">
        <v>0</v>
      </c>
      <c r="W766">
        <v>0</v>
      </c>
      <c r="X766">
        <v>0</v>
      </c>
      <c r="Y766">
        <v>0</v>
      </c>
      <c r="Z766">
        <v>0</v>
      </c>
      <c r="AA766">
        <v>0</v>
      </c>
      <c r="AB766">
        <v>0</v>
      </c>
      <c r="AC766" t="s">
        <v>43</v>
      </c>
      <c r="AD766">
        <v>2</v>
      </c>
    </row>
    <row r="767" spans="1:30">
      <c r="A767" t="s">
        <v>846</v>
      </c>
      <c r="B767" t="s">
        <v>50</v>
      </c>
      <c r="C767">
        <v>52.520007999999997</v>
      </c>
      <c r="D767">
        <v>13.404954</v>
      </c>
      <c r="E767" t="s">
        <v>55</v>
      </c>
      <c r="F767" t="s">
        <v>127</v>
      </c>
      <c r="G767" t="s">
        <v>34</v>
      </c>
      <c r="H767" s="1">
        <v>45435</v>
      </c>
      <c r="I767" t="s">
        <v>70</v>
      </c>
      <c r="J767" t="s">
        <v>606</v>
      </c>
      <c r="K767">
        <v>1</v>
      </c>
      <c r="N767">
        <v>236</v>
      </c>
      <c r="O767">
        <v>100</v>
      </c>
      <c r="P767" s="1">
        <v>45694</v>
      </c>
      <c r="Q767" s="1"/>
      <c r="R767">
        <v>236</v>
      </c>
      <c r="T767">
        <v>0</v>
      </c>
      <c r="U767" t="s">
        <v>428</v>
      </c>
      <c r="V767">
        <v>0</v>
      </c>
      <c r="W767">
        <v>0</v>
      </c>
      <c r="X767">
        <v>0</v>
      </c>
      <c r="Y767">
        <v>0</v>
      </c>
      <c r="Z767">
        <v>0</v>
      </c>
      <c r="AA767">
        <v>0</v>
      </c>
      <c r="AB767">
        <v>0</v>
      </c>
      <c r="AC767" t="s">
        <v>38</v>
      </c>
      <c r="AD767">
        <v>5</v>
      </c>
    </row>
    <row r="768" spans="1:30">
      <c r="A768" t="s">
        <v>847</v>
      </c>
      <c r="B768" t="s">
        <v>45</v>
      </c>
      <c r="C768">
        <v>41.902782000000002</v>
      </c>
      <c r="D768">
        <v>12.496366</v>
      </c>
      <c r="E768" t="s">
        <v>55</v>
      </c>
      <c r="F768" t="s">
        <v>127</v>
      </c>
      <c r="G768" t="s">
        <v>34</v>
      </c>
      <c r="H768" s="1">
        <v>45399</v>
      </c>
      <c r="I768" t="s">
        <v>70</v>
      </c>
      <c r="J768" t="s">
        <v>606</v>
      </c>
      <c r="K768">
        <v>1</v>
      </c>
      <c r="N768">
        <v>762</v>
      </c>
      <c r="O768">
        <v>20</v>
      </c>
      <c r="P768" s="1">
        <v>45564</v>
      </c>
      <c r="Q768" s="1"/>
      <c r="R768">
        <v>152.4</v>
      </c>
      <c r="T768">
        <v>0</v>
      </c>
      <c r="U768" t="s">
        <v>428</v>
      </c>
      <c r="V768">
        <v>0</v>
      </c>
      <c r="W768">
        <v>0</v>
      </c>
      <c r="X768">
        <v>0</v>
      </c>
      <c r="Y768">
        <v>0</v>
      </c>
      <c r="Z768">
        <v>0</v>
      </c>
      <c r="AA768">
        <v>0</v>
      </c>
      <c r="AB768">
        <v>0</v>
      </c>
      <c r="AC768" t="s">
        <v>48</v>
      </c>
      <c r="AD768">
        <v>1</v>
      </c>
    </row>
    <row r="769" spans="1:30">
      <c r="A769" t="s">
        <v>848</v>
      </c>
      <c r="B769" t="s">
        <v>45</v>
      </c>
      <c r="C769">
        <v>41.902782000000002</v>
      </c>
      <c r="D769">
        <v>12.496366</v>
      </c>
      <c r="E769" t="s">
        <v>32</v>
      </c>
      <c r="F769" t="s">
        <v>127</v>
      </c>
      <c r="G769" t="s">
        <v>87</v>
      </c>
      <c r="H769" s="1">
        <v>45364</v>
      </c>
      <c r="I769" t="s">
        <v>70</v>
      </c>
      <c r="J769" t="s">
        <v>606</v>
      </c>
      <c r="K769">
        <v>1</v>
      </c>
      <c r="N769">
        <v>463</v>
      </c>
      <c r="O769">
        <v>40</v>
      </c>
      <c r="P769" s="1">
        <v>45707</v>
      </c>
      <c r="Q769" s="1"/>
      <c r="R769">
        <v>185.2</v>
      </c>
      <c r="T769">
        <v>0</v>
      </c>
      <c r="U769" t="s">
        <v>428</v>
      </c>
      <c r="V769">
        <v>0</v>
      </c>
      <c r="W769">
        <v>0</v>
      </c>
      <c r="X769">
        <v>0</v>
      </c>
      <c r="Y769">
        <v>0</v>
      </c>
      <c r="Z769">
        <v>0</v>
      </c>
      <c r="AA769">
        <v>0</v>
      </c>
      <c r="AB769">
        <v>0</v>
      </c>
      <c r="AC769" t="s">
        <v>43</v>
      </c>
      <c r="AD769">
        <v>2</v>
      </c>
    </row>
    <row r="770" spans="1:30">
      <c r="A770" t="s">
        <v>849</v>
      </c>
      <c r="B770" t="s">
        <v>45</v>
      </c>
      <c r="C770">
        <v>41.902782000000002</v>
      </c>
      <c r="D770">
        <v>12.496366</v>
      </c>
      <c r="E770" t="s">
        <v>55</v>
      </c>
      <c r="F770" t="s">
        <v>127</v>
      </c>
      <c r="G770" t="s">
        <v>47</v>
      </c>
      <c r="H770" s="1">
        <v>45389</v>
      </c>
      <c r="I770" t="s">
        <v>57</v>
      </c>
      <c r="J770" t="s">
        <v>606</v>
      </c>
      <c r="K770">
        <v>1</v>
      </c>
      <c r="N770">
        <v>421</v>
      </c>
      <c r="O770">
        <v>40</v>
      </c>
      <c r="P770" s="1">
        <v>45727</v>
      </c>
      <c r="Q770" s="1"/>
      <c r="R770">
        <v>168.4</v>
      </c>
      <c r="T770">
        <v>0</v>
      </c>
      <c r="U770" t="s">
        <v>428</v>
      </c>
      <c r="V770">
        <v>0</v>
      </c>
      <c r="W770">
        <v>0</v>
      </c>
      <c r="X770">
        <v>0</v>
      </c>
      <c r="Y770">
        <v>0</v>
      </c>
      <c r="Z770">
        <v>0</v>
      </c>
      <c r="AA770">
        <v>0</v>
      </c>
      <c r="AB770">
        <v>0</v>
      </c>
      <c r="AC770" t="s">
        <v>43</v>
      </c>
      <c r="AD770">
        <v>2</v>
      </c>
    </row>
    <row r="771" spans="1:30">
      <c r="A771" t="s">
        <v>850</v>
      </c>
      <c r="B771" t="s">
        <v>31</v>
      </c>
      <c r="C771">
        <v>52.370215999999999</v>
      </c>
      <c r="D771">
        <v>4.895168</v>
      </c>
      <c r="E771" t="s">
        <v>32</v>
      </c>
      <c r="F771" t="s">
        <v>127</v>
      </c>
      <c r="G771" t="s">
        <v>47</v>
      </c>
      <c r="H771" s="1">
        <v>45320</v>
      </c>
      <c r="I771" t="s">
        <v>35</v>
      </c>
      <c r="J771" t="s">
        <v>606</v>
      </c>
      <c r="K771">
        <v>1</v>
      </c>
      <c r="N771">
        <v>1089</v>
      </c>
      <c r="O771">
        <v>30</v>
      </c>
      <c r="P771" s="1">
        <v>45628</v>
      </c>
      <c r="Q771" s="1"/>
      <c r="R771">
        <v>326.7</v>
      </c>
      <c r="T771">
        <v>0</v>
      </c>
      <c r="U771" t="s">
        <v>428</v>
      </c>
      <c r="V771">
        <v>0</v>
      </c>
      <c r="W771">
        <v>0</v>
      </c>
      <c r="X771">
        <v>0</v>
      </c>
      <c r="Y771">
        <v>0</v>
      </c>
      <c r="Z771">
        <v>0</v>
      </c>
      <c r="AA771">
        <v>0</v>
      </c>
      <c r="AB771">
        <v>0</v>
      </c>
      <c r="AC771" t="s">
        <v>43</v>
      </c>
      <c r="AD771">
        <v>2</v>
      </c>
    </row>
    <row r="772" spans="1:30">
      <c r="A772" t="s">
        <v>851</v>
      </c>
      <c r="B772" t="s">
        <v>75</v>
      </c>
      <c r="C772">
        <v>48.210033000000003</v>
      </c>
      <c r="D772">
        <v>16.363448999999999</v>
      </c>
      <c r="E772" t="s">
        <v>32</v>
      </c>
      <c r="F772" t="s">
        <v>127</v>
      </c>
      <c r="G772" t="s">
        <v>56</v>
      </c>
      <c r="H772" s="1">
        <v>45415</v>
      </c>
      <c r="I772" t="s">
        <v>35</v>
      </c>
      <c r="J772" t="s">
        <v>606</v>
      </c>
      <c r="K772">
        <v>1</v>
      </c>
      <c r="N772">
        <v>655</v>
      </c>
      <c r="O772">
        <v>80</v>
      </c>
      <c r="P772" s="1">
        <v>45552</v>
      </c>
      <c r="Q772" s="1"/>
      <c r="R772">
        <v>524</v>
      </c>
      <c r="T772">
        <v>0</v>
      </c>
      <c r="U772" t="s">
        <v>428</v>
      </c>
      <c r="V772">
        <v>0</v>
      </c>
      <c r="W772">
        <v>0</v>
      </c>
      <c r="X772">
        <v>0</v>
      </c>
      <c r="Y772">
        <v>0</v>
      </c>
      <c r="Z772">
        <v>0</v>
      </c>
      <c r="AA772">
        <v>0</v>
      </c>
      <c r="AB772">
        <v>0</v>
      </c>
      <c r="AC772" t="s">
        <v>65</v>
      </c>
      <c r="AD772">
        <v>4</v>
      </c>
    </row>
    <row r="773" spans="1:30">
      <c r="A773" t="s">
        <v>852</v>
      </c>
      <c r="B773" t="s">
        <v>63</v>
      </c>
      <c r="C773">
        <v>46.204391000000001</v>
      </c>
      <c r="D773">
        <v>6.1431579999999997</v>
      </c>
      <c r="E773" t="s">
        <v>55</v>
      </c>
      <c r="F773" t="s">
        <v>127</v>
      </c>
      <c r="G773" t="s">
        <v>34</v>
      </c>
      <c r="H773" s="1">
        <v>45344</v>
      </c>
      <c r="I773" t="s">
        <v>70</v>
      </c>
      <c r="J773" t="s">
        <v>606</v>
      </c>
      <c r="K773">
        <v>1</v>
      </c>
      <c r="N773">
        <v>453</v>
      </c>
      <c r="O773">
        <v>10</v>
      </c>
      <c r="P773" s="1">
        <v>45439</v>
      </c>
      <c r="Q773" s="1"/>
      <c r="R773">
        <v>45.3</v>
      </c>
      <c r="T773">
        <v>0</v>
      </c>
      <c r="U773" t="s">
        <v>428</v>
      </c>
      <c r="V773">
        <v>0</v>
      </c>
      <c r="W773">
        <v>0</v>
      </c>
      <c r="X773">
        <v>0</v>
      </c>
      <c r="Y773">
        <v>0</v>
      </c>
      <c r="Z773">
        <v>0</v>
      </c>
      <c r="AA773">
        <v>0</v>
      </c>
      <c r="AB773">
        <v>0</v>
      </c>
      <c r="AC773" t="s">
        <v>48</v>
      </c>
      <c r="AD773">
        <v>1</v>
      </c>
    </row>
    <row r="774" spans="1:30">
      <c r="A774" t="s">
        <v>853</v>
      </c>
      <c r="B774" t="s">
        <v>63</v>
      </c>
      <c r="C774">
        <v>46.204391000000001</v>
      </c>
      <c r="D774">
        <v>6.1431579999999997</v>
      </c>
      <c r="E774" t="s">
        <v>51</v>
      </c>
      <c r="F774" t="s">
        <v>127</v>
      </c>
      <c r="G774" t="s">
        <v>64</v>
      </c>
      <c r="H774" s="1">
        <v>45396</v>
      </c>
      <c r="I774" t="s">
        <v>35</v>
      </c>
      <c r="J774" t="s">
        <v>606</v>
      </c>
      <c r="K774">
        <v>1</v>
      </c>
      <c r="N774">
        <v>777</v>
      </c>
      <c r="O774">
        <v>40</v>
      </c>
      <c r="P774" s="1">
        <v>45509</v>
      </c>
      <c r="Q774" s="1"/>
      <c r="R774">
        <v>310.8</v>
      </c>
      <c r="T774">
        <v>0</v>
      </c>
      <c r="U774" t="s">
        <v>428</v>
      </c>
      <c r="V774">
        <v>0</v>
      </c>
      <c r="W774">
        <v>0</v>
      </c>
      <c r="X774">
        <v>0</v>
      </c>
      <c r="Y774">
        <v>0</v>
      </c>
      <c r="Z774">
        <v>0</v>
      </c>
      <c r="AA774">
        <v>0</v>
      </c>
      <c r="AB774">
        <v>0</v>
      </c>
      <c r="AC774" t="s">
        <v>43</v>
      </c>
      <c r="AD774">
        <v>2</v>
      </c>
    </row>
    <row r="775" spans="1:30">
      <c r="A775" t="s">
        <v>854</v>
      </c>
      <c r="B775" t="s">
        <v>67</v>
      </c>
      <c r="C775">
        <v>48.864716000000001</v>
      </c>
      <c r="D775">
        <v>2.3490139999999999</v>
      </c>
      <c r="E775" t="s">
        <v>60</v>
      </c>
      <c r="F775" t="s">
        <v>127</v>
      </c>
      <c r="G775" t="s">
        <v>56</v>
      </c>
      <c r="H775" s="1">
        <v>45332</v>
      </c>
      <c r="I775" t="s">
        <v>70</v>
      </c>
      <c r="J775" t="s">
        <v>606</v>
      </c>
      <c r="K775">
        <v>1</v>
      </c>
      <c r="N775">
        <v>719</v>
      </c>
      <c r="O775">
        <v>80</v>
      </c>
      <c r="P775" s="1">
        <v>45481</v>
      </c>
      <c r="Q775" s="1"/>
      <c r="R775">
        <v>575.20000000000005</v>
      </c>
      <c r="T775">
        <v>0</v>
      </c>
      <c r="U775" t="s">
        <v>428</v>
      </c>
      <c r="V775">
        <v>0</v>
      </c>
      <c r="W775">
        <v>0</v>
      </c>
      <c r="X775">
        <v>0</v>
      </c>
      <c r="Y775">
        <v>0</v>
      </c>
      <c r="Z775">
        <v>0</v>
      </c>
      <c r="AA775">
        <v>0</v>
      </c>
      <c r="AB775">
        <v>0</v>
      </c>
      <c r="AC775" t="s">
        <v>65</v>
      </c>
      <c r="AD775">
        <v>4</v>
      </c>
    </row>
    <row r="776" spans="1:30">
      <c r="A776" t="s">
        <v>855</v>
      </c>
      <c r="B776" t="s">
        <v>80</v>
      </c>
      <c r="C776">
        <v>38.736946000000003</v>
      </c>
      <c r="D776">
        <v>-9.1426850000000002</v>
      </c>
      <c r="E776" t="s">
        <v>60</v>
      </c>
      <c r="F776" t="s">
        <v>127</v>
      </c>
      <c r="G776" t="s">
        <v>42</v>
      </c>
      <c r="H776" s="1">
        <v>45418</v>
      </c>
      <c r="I776" t="s">
        <v>70</v>
      </c>
      <c r="J776" t="s">
        <v>606</v>
      </c>
      <c r="K776">
        <v>1</v>
      </c>
      <c r="N776">
        <v>657</v>
      </c>
      <c r="O776">
        <v>20</v>
      </c>
      <c r="P776" s="1">
        <v>45688</v>
      </c>
      <c r="Q776" s="1"/>
      <c r="R776">
        <v>131.4</v>
      </c>
      <c r="T776">
        <v>0</v>
      </c>
      <c r="U776" t="s">
        <v>428</v>
      </c>
      <c r="V776">
        <v>0</v>
      </c>
      <c r="W776">
        <v>0</v>
      </c>
      <c r="X776">
        <v>0</v>
      </c>
      <c r="Y776">
        <v>0</v>
      </c>
      <c r="Z776">
        <v>0</v>
      </c>
      <c r="AA776">
        <v>0</v>
      </c>
      <c r="AB776">
        <v>0</v>
      </c>
      <c r="AC776" t="s">
        <v>48</v>
      </c>
      <c r="AD776">
        <v>1</v>
      </c>
    </row>
    <row r="777" spans="1:30">
      <c r="A777" t="s">
        <v>856</v>
      </c>
      <c r="B777" t="s">
        <v>63</v>
      </c>
      <c r="C777">
        <v>46.204391000000001</v>
      </c>
      <c r="D777">
        <v>6.1431579999999997</v>
      </c>
      <c r="E777" t="s">
        <v>55</v>
      </c>
      <c r="F777" t="s">
        <v>127</v>
      </c>
      <c r="G777" t="s">
        <v>56</v>
      </c>
      <c r="H777" s="1">
        <v>45300</v>
      </c>
      <c r="I777" t="s">
        <v>70</v>
      </c>
      <c r="J777" t="s">
        <v>606</v>
      </c>
      <c r="K777">
        <v>1</v>
      </c>
      <c r="N777">
        <v>226</v>
      </c>
      <c r="O777">
        <v>20</v>
      </c>
      <c r="P777" s="1">
        <v>45499</v>
      </c>
      <c r="Q777" s="1"/>
      <c r="R777">
        <v>45.2</v>
      </c>
      <c r="T777">
        <v>0</v>
      </c>
      <c r="U777" t="s">
        <v>428</v>
      </c>
      <c r="V777">
        <v>0</v>
      </c>
      <c r="W777">
        <v>0</v>
      </c>
      <c r="X777">
        <v>0</v>
      </c>
      <c r="Y777">
        <v>0</v>
      </c>
      <c r="Z777">
        <v>0</v>
      </c>
      <c r="AA777">
        <v>0</v>
      </c>
      <c r="AB777">
        <v>0</v>
      </c>
      <c r="AC777" t="s">
        <v>48</v>
      </c>
      <c r="AD777">
        <v>1</v>
      </c>
    </row>
    <row r="778" spans="1:30">
      <c r="A778" t="s">
        <v>857</v>
      </c>
      <c r="B778" t="s">
        <v>50</v>
      </c>
      <c r="C778">
        <v>52.520007999999997</v>
      </c>
      <c r="D778">
        <v>13.404954</v>
      </c>
      <c r="E778" t="s">
        <v>124</v>
      </c>
      <c r="F778" t="s">
        <v>127</v>
      </c>
      <c r="G778" t="s">
        <v>56</v>
      </c>
      <c r="H778" s="1">
        <v>45317</v>
      </c>
      <c r="I778" t="s">
        <v>70</v>
      </c>
      <c r="J778" t="s">
        <v>606</v>
      </c>
      <c r="K778">
        <v>1</v>
      </c>
      <c r="N778">
        <v>439</v>
      </c>
      <c r="O778">
        <v>30</v>
      </c>
      <c r="P778" s="1">
        <v>45479</v>
      </c>
      <c r="Q778" s="1"/>
      <c r="R778">
        <v>131.69999999999999</v>
      </c>
      <c r="T778">
        <v>0</v>
      </c>
      <c r="U778" t="s">
        <v>428</v>
      </c>
      <c r="V778">
        <v>0</v>
      </c>
      <c r="W778">
        <v>0</v>
      </c>
      <c r="X778">
        <v>0</v>
      </c>
      <c r="Y778">
        <v>0</v>
      </c>
      <c r="Z778">
        <v>0</v>
      </c>
      <c r="AA778">
        <v>0</v>
      </c>
      <c r="AB778">
        <v>0</v>
      </c>
      <c r="AC778" t="s">
        <v>43</v>
      </c>
      <c r="AD778">
        <v>2</v>
      </c>
    </row>
    <row r="779" spans="1:30">
      <c r="A779" t="s">
        <v>858</v>
      </c>
      <c r="B779" t="s">
        <v>63</v>
      </c>
      <c r="C779">
        <v>46.204391000000001</v>
      </c>
      <c r="D779">
        <v>6.1431579999999997</v>
      </c>
      <c r="E779" t="s">
        <v>72</v>
      </c>
      <c r="F779" t="s">
        <v>127</v>
      </c>
      <c r="G779" t="s">
        <v>42</v>
      </c>
      <c r="H779" s="1">
        <v>45344</v>
      </c>
      <c r="I779" t="s">
        <v>57</v>
      </c>
      <c r="J779" t="s">
        <v>606</v>
      </c>
      <c r="K779">
        <v>1</v>
      </c>
      <c r="N779">
        <v>311</v>
      </c>
      <c r="O779">
        <v>20</v>
      </c>
      <c r="P779" s="1">
        <v>45501</v>
      </c>
      <c r="Q779" s="1"/>
      <c r="R779">
        <v>62.2</v>
      </c>
      <c r="T779">
        <v>0</v>
      </c>
      <c r="U779" t="s">
        <v>428</v>
      </c>
      <c r="V779">
        <v>0</v>
      </c>
      <c r="W779">
        <v>0</v>
      </c>
      <c r="X779">
        <v>0</v>
      </c>
      <c r="Y779">
        <v>0</v>
      </c>
      <c r="Z779">
        <v>0</v>
      </c>
      <c r="AA779">
        <v>0</v>
      </c>
      <c r="AB779">
        <v>0</v>
      </c>
      <c r="AC779" t="s">
        <v>48</v>
      </c>
      <c r="AD779">
        <v>1</v>
      </c>
    </row>
    <row r="780" spans="1:30">
      <c r="A780" t="s">
        <v>859</v>
      </c>
      <c r="B780" t="s">
        <v>75</v>
      </c>
      <c r="C780">
        <v>48.210033000000003</v>
      </c>
      <c r="D780">
        <v>16.363448999999999</v>
      </c>
      <c r="E780" t="s">
        <v>60</v>
      </c>
      <c r="F780" t="s">
        <v>127</v>
      </c>
      <c r="G780" t="s">
        <v>64</v>
      </c>
      <c r="H780" s="1">
        <v>45332</v>
      </c>
      <c r="I780" t="s">
        <v>35</v>
      </c>
      <c r="J780" t="s">
        <v>606</v>
      </c>
      <c r="K780">
        <v>1</v>
      </c>
      <c r="N780">
        <v>1160</v>
      </c>
      <c r="O780">
        <v>60</v>
      </c>
      <c r="P780" s="1">
        <v>45551</v>
      </c>
      <c r="Q780" s="1"/>
      <c r="R780">
        <v>696</v>
      </c>
      <c r="T780">
        <v>0</v>
      </c>
      <c r="U780" t="s">
        <v>428</v>
      </c>
      <c r="V780">
        <v>0</v>
      </c>
      <c r="W780">
        <v>0</v>
      </c>
      <c r="X780">
        <v>0</v>
      </c>
      <c r="Y780">
        <v>0</v>
      </c>
      <c r="Z780">
        <v>0</v>
      </c>
      <c r="AA780">
        <v>0</v>
      </c>
      <c r="AB780">
        <v>0</v>
      </c>
      <c r="AC780" t="s">
        <v>52</v>
      </c>
      <c r="AD780">
        <v>3</v>
      </c>
    </row>
    <row r="781" spans="1:30">
      <c r="A781" t="s">
        <v>860</v>
      </c>
      <c r="B781" t="s">
        <v>40</v>
      </c>
      <c r="C781">
        <v>40.416775000000001</v>
      </c>
      <c r="D781">
        <v>-3.7037900000000001</v>
      </c>
      <c r="E781" t="s">
        <v>84</v>
      </c>
      <c r="F781" t="s">
        <v>127</v>
      </c>
      <c r="G781" t="s">
        <v>47</v>
      </c>
      <c r="H781" s="1">
        <v>45413</v>
      </c>
      <c r="I781" t="s">
        <v>35</v>
      </c>
      <c r="J781" t="s">
        <v>606</v>
      </c>
      <c r="K781">
        <v>1</v>
      </c>
      <c r="N781">
        <v>696</v>
      </c>
      <c r="O781">
        <v>10</v>
      </c>
      <c r="P781" s="1">
        <v>45493</v>
      </c>
      <c r="Q781" s="1"/>
      <c r="R781">
        <v>69.599999999999994</v>
      </c>
      <c r="T781">
        <v>0</v>
      </c>
      <c r="U781" t="s">
        <v>428</v>
      </c>
      <c r="V781">
        <v>0</v>
      </c>
      <c r="W781">
        <v>0</v>
      </c>
      <c r="X781">
        <v>0</v>
      </c>
      <c r="Y781">
        <v>0</v>
      </c>
      <c r="Z781">
        <v>0</v>
      </c>
      <c r="AA781">
        <v>0</v>
      </c>
      <c r="AB781">
        <v>0</v>
      </c>
      <c r="AC781" t="s">
        <v>48</v>
      </c>
      <c r="AD781">
        <v>1</v>
      </c>
    </row>
    <row r="782" spans="1:30">
      <c r="A782" t="s">
        <v>861</v>
      </c>
      <c r="B782" t="s">
        <v>40</v>
      </c>
      <c r="C782">
        <v>40.416775000000001</v>
      </c>
      <c r="D782">
        <v>-3.7037900000000001</v>
      </c>
      <c r="E782" t="s">
        <v>124</v>
      </c>
      <c r="F782" t="s">
        <v>127</v>
      </c>
      <c r="G782" t="s">
        <v>56</v>
      </c>
      <c r="H782" s="1">
        <v>45402</v>
      </c>
      <c r="I782" t="s">
        <v>57</v>
      </c>
      <c r="J782" t="s">
        <v>606</v>
      </c>
      <c r="K782">
        <v>1</v>
      </c>
      <c r="N782">
        <v>696</v>
      </c>
      <c r="O782">
        <v>50</v>
      </c>
      <c r="P782" s="1">
        <v>45454</v>
      </c>
      <c r="Q782" s="1"/>
      <c r="R782">
        <v>348</v>
      </c>
      <c r="T782">
        <v>0</v>
      </c>
      <c r="U782" t="s">
        <v>428</v>
      </c>
      <c r="V782">
        <v>0</v>
      </c>
      <c r="W782">
        <v>0</v>
      </c>
      <c r="X782">
        <v>0</v>
      </c>
      <c r="Y782">
        <v>0</v>
      </c>
      <c r="Z782">
        <v>0</v>
      </c>
      <c r="AA782">
        <v>0</v>
      </c>
      <c r="AB782">
        <v>0</v>
      </c>
      <c r="AC782" t="s">
        <v>52</v>
      </c>
      <c r="AD782">
        <v>3</v>
      </c>
    </row>
    <row r="783" spans="1:30">
      <c r="A783" t="s">
        <v>862</v>
      </c>
      <c r="B783" t="s">
        <v>50</v>
      </c>
      <c r="C783">
        <v>52.520007999999997</v>
      </c>
      <c r="D783">
        <v>13.404954</v>
      </c>
      <c r="E783" t="s">
        <v>32</v>
      </c>
      <c r="F783" t="s">
        <v>127</v>
      </c>
      <c r="G783" t="s">
        <v>42</v>
      </c>
      <c r="H783" s="1">
        <v>45386</v>
      </c>
      <c r="I783" t="s">
        <v>57</v>
      </c>
      <c r="J783" t="s">
        <v>606</v>
      </c>
      <c r="K783">
        <v>1</v>
      </c>
      <c r="N783">
        <v>633</v>
      </c>
      <c r="O783">
        <v>50</v>
      </c>
      <c r="P783" s="1">
        <v>45524</v>
      </c>
      <c r="Q783" s="1"/>
      <c r="R783">
        <v>316.5</v>
      </c>
      <c r="T783">
        <v>0</v>
      </c>
      <c r="U783" t="s">
        <v>428</v>
      </c>
      <c r="V783">
        <v>0</v>
      </c>
      <c r="W783">
        <v>0</v>
      </c>
      <c r="X783">
        <v>0</v>
      </c>
      <c r="Y783">
        <v>0</v>
      </c>
      <c r="Z783">
        <v>0</v>
      </c>
      <c r="AA783">
        <v>0</v>
      </c>
      <c r="AB783">
        <v>0</v>
      </c>
      <c r="AC783" t="s">
        <v>52</v>
      </c>
      <c r="AD783">
        <v>3</v>
      </c>
    </row>
    <row r="784" spans="1:30">
      <c r="A784" t="s">
        <v>863</v>
      </c>
      <c r="B784" t="s">
        <v>75</v>
      </c>
      <c r="C784">
        <v>48.210033000000003</v>
      </c>
      <c r="D784">
        <v>16.363448999999999</v>
      </c>
      <c r="E784" t="s">
        <v>68</v>
      </c>
      <c r="F784" t="s">
        <v>127</v>
      </c>
      <c r="G784" t="s">
        <v>56</v>
      </c>
      <c r="H784" s="1">
        <v>45442</v>
      </c>
      <c r="I784" t="s">
        <v>70</v>
      </c>
      <c r="J784" t="s">
        <v>606</v>
      </c>
      <c r="K784">
        <v>1</v>
      </c>
      <c r="N784">
        <v>683</v>
      </c>
      <c r="O784">
        <v>20</v>
      </c>
      <c r="P784" s="1">
        <v>45567</v>
      </c>
      <c r="Q784" s="1"/>
      <c r="R784">
        <v>136.6</v>
      </c>
      <c r="T784">
        <v>0</v>
      </c>
      <c r="U784" t="s">
        <v>428</v>
      </c>
      <c r="V784">
        <v>0</v>
      </c>
      <c r="W784">
        <v>0</v>
      </c>
      <c r="X784">
        <v>0</v>
      </c>
      <c r="Y784">
        <v>0</v>
      </c>
      <c r="Z784">
        <v>0</v>
      </c>
      <c r="AA784">
        <v>0</v>
      </c>
      <c r="AB784">
        <v>0</v>
      </c>
      <c r="AC784" t="s">
        <v>48</v>
      </c>
      <c r="AD784">
        <v>1</v>
      </c>
    </row>
    <row r="785" spans="1:30">
      <c r="A785" t="s">
        <v>864</v>
      </c>
      <c r="B785" t="s">
        <v>59</v>
      </c>
      <c r="C785">
        <v>51.260196999999998</v>
      </c>
      <c r="D785">
        <v>4.4027710000000004</v>
      </c>
      <c r="E785" t="s">
        <v>68</v>
      </c>
      <c r="F785" t="s">
        <v>127</v>
      </c>
      <c r="G785" t="s">
        <v>56</v>
      </c>
      <c r="H785" s="1">
        <v>45396</v>
      </c>
      <c r="I785" t="s">
        <v>35</v>
      </c>
      <c r="J785" t="s">
        <v>606</v>
      </c>
      <c r="K785">
        <v>1</v>
      </c>
      <c r="N785">
        <v>433</v>
      </c>
      <c r="O785">
        <v>70</v>
      </c>
      <c r="P785" s="1">
        <v>45647</v>
      </c>
      <c r="Q785" s="1"/>
      <c r="R785">
        <v>303.10000000000002</v>
      </c>
      <c r="T785">
        <v>0</v>
      </c>
      <c r="U785" t="s">
        <v>428</v>
      </c>
      <c r="V785">
        <v>0</v>
      </c>
      <c r="W785">
        <v>0</v>
      </c>
      <c r="X785">
        <v>0</v>
      </c>
      <c r="Y785">
        <v>0</v>
      </c>
      <c r="Z785">
        <v>0</v>
      </c>
      <c r="AA785">
        <v>0</v>
      </c>
      <c r="AB785">
        <v>0</v>
      </c>
      <c r="AC785" t="s">
        <v>65</v>
      </c>
      <c r="AD785">
        <v>4</v>
      </c>
    </row>
    <row r="786" spans="1:30">
      <c r="A786" t="s">
        <v>865</v>
      </c>
      <c r="B786" t="s">
        <v>50</v>
      </c>
      <c r="C786">
        <v>52.520007999999997</v>
      </c>
      <c r="D786">
        <v>13.404954</v>
      </c>
      <c r="E786" t="s">
        <v>32</v>
      </c>
      <c r="F786" t="s">
        <v>127</v>
      </c>
      <c r="G786" t="s">
        <v>47</v>
      </c>
      <c r="H786" s="1">
        <v>45334</v>
      </c>
      <c r="I786" t="s">
        <v>35</v>
      </c>
      <c r="J786" t="s">
        <v>606</v>
      </c>
      <c r="K786">
        <v>1</v>
      </c>
      <c r="N786">
        <v>456</v>
      </c>
      <c r="O786">
        <v>100</v>
      </c>
      <c r="P786" s="1">
        <v>45584</v>
      </c>
      <c r="Q786" s="1"/>
      <c r="R786">
        <v>456</v>
      </c>
      <c r="T786">
        <v>0</v>
      </c>
      <c r="U786" t="s">
        <v>428</v>
      </c>
      <c r="V786">
        <v>0</v>
      </c>
      <c r="W786">
        <v>0</v>
      </c>
      <c r="X786">
        <v>0</v>
      </c>
      <c r="Y786">
        <v>0</v>
      </c>
      <c r="Z786">
        <v>0</v>
      </c>
      <c r="AA786">
        <v>0</v>
      </c>
      <c r="AB786">
        <v>0</v>
      </c>
      <c r="AC786" t="s">
        <v>38</v>
      </c>
      <c r="AD786">
        <v>5</v>
      </c>
    </row>
    <row r="787" spans="1:30">
      <c r="A787" t="s">
        <v>866</v>
      </c>
      <c r="B787" t="s">
        <v>80</v>
      </c>
      <c r="C787">
        <v>38.736946000000003</v>
      </c>
      <c r="D787">
        <v>-9.1426850000000002</v>
      </c>
      <c r="E787" t="s">
        <v>51</v>
      </c>
      <c r="F787" t="s">
        <v>127</v>
      </c>
      <c r="G787" t="s">
        <v>85</v>
      </c>
      <c r="H787" s="1">
        <v>45423</v>
      </c>
      <c r="I787" t="s">
        <v>35</v>
      </c>
      <c r="J787" t="s">
        <v>606</v>
      </c>
      <c r="K787">
        <v>1</v>
      </c>
      <c r="N787">
        <v>211</v>
      </c>
      <c r="O787">
        <v>30</v>
      </c>
      <c r="P787" s="1">
        <v>45546</v>
      </c>
      <c r="Q787" s="1"/>
      <c r="R787">
        <v>63.3</v>
      </c>
      <c r="T787">
        <v>0</v>
      </c>
      <c r="U787" t="s">
        <v>428</v>
      </c>
      <c r="V787">
        <v>0</v>
      </c>
      <c r="W787">
        <v>0</v>
      </c>
      <c r="X787">
        <v>0</v>
      </c>
      <c r="Y787">
        <v>0</v>
      </c>
      <c r="Z787">
        <v>0</v>
      </c>
      <c r="AA787">
        <v>0</v>
      </c>
      <c r="AB787">
        <v>0</v>
      </c>
      <c r="AC787" t="s">
        <v>43</v>
      </c>
      <c r="AD787">
        <v>2</v>
      </c>
    </row>
    <row r="788" spans="1:30">
      <c r="A788" t="s">
        <v>867</v>
      </c>
      <c r="B788" t="s">
        <v>67</v>
      </c>
      <c r="C788">
        <v>48.864716000000001</v>
      </c>
      <c r="D788">
        <v>2.3490139999999999</v>
      </c>
      <c r="E788" t="s">
        <v>46</v>
      </c>
      <c r="F788" t="s">
        <v>127</v>
      </c>
      <c r="G788" t="s">
        <v>87</v>
      </c>
      <c r="H788" s="1">
        <v>45396</v>
      </c>
      <c r="I788" t="s">
        <v>70</v>
      </c>
      <c r="J788" t="s">
        <v>606</v>
      </c>
      <c r="K788">
        <v>1</v>
      </c>
      <c r="N788">
        <v>345</v>
      </c>
      <c r="O788">
        <v>40</v>
      </c>
      <c r="P788" s="1">
        <v>45679</v>
      </c>
      <c r="Q788" s="1"/>
      <c r="R788">
        <v>138</v>
      </c>
      <c r="T788">
        <v>0</v>
      </c>
      <c r="U788" t="s">
        <v>428</v>
      </c>
      <c r="V788">
        <v>0</v>
      </c>
      <c r="W788">
        <v>0</v>
      </c>
      <c r="X788">
        <v>0</v>
      </c>
      <c r="Y788">
        <v>0</v>
      </c>
      <c r="Z788">
        <v>0</v>
      </c>
      <c r="AA788">
        <v>0</v>
      </c>
      <c r="AB788">
        <v>0</v>
      </c>
      <c r="AC788" t="s">
        <v>43</v>
      </c>
      <c r="AD788">
        <v>2</v>
      </c>
    </row>
    <row r="789" spans="1:30">
      <c r="A789" t="s">
        <v>868</v>
      </c>
      <c r="B789" t="s">
        <v>40</v>
      </c>
      <c r="C789">
        <v>40.416775000000001</v>
      </c>
      <c r="D789">
        <v>-3.7037900000000001</v>
      </c>
      <c r="E789" t="s">
        <v>68</v>
      </c>
      <c r="F789" t="s">
        <v>127</v>
      </c>
      <c r="G789" t="s">
        <v>64</v>
      </c>
      <c r="H789" s="1">
        <v>45363</v>
      </c>
      <c r="I789" t="s">
        <v>35</v>
      </c>
      <c r="J789" t="s">
        <v>606</v>
      </c>
      <c r="K789">
        <v>1</v>
      </c>
      <c r="N789">
        <v>496</v>
      </c>
      <c r="O789">
        <v>70</v>
      </c>
      <c r="P789" s="1">
        <v>45466</v>
      </c>
      <c r="Q789" s="1"/>
      <c r="R789">
        <v>347.2</v>
      </c>
      <c r="T789">
        <v>0</v>
      </c>
      <c r="U789" t="s">
        <v>428</v>
      </c>
      <c r="V789">
        <v>0</v>
      </c>
      <c r="W789">
        <v>0</v>
      </c>
      <c r="X789">
        <v>0</v>
      </c>
      <c r="Y789">
        <v>0</v>
      </c>
      <c r="Z789">
        <v>0</v>
      </c>
      <c r="AA789">
        <v>0</v>
      </c>
      <c r="AB789">
        <v>0</v>
      </c>
      <c r="AC789" t="s">
        <v>65</v>
      </c>
      <c r="AD789">
        <v>4</v>
      </c>
    </row>
    <row r="790" spans="1:30">
      <c r="A790" t="s">
        <v>869</v>
      </c>
      <c r="B790" t="s">
        <v>80</v>
      </c>
      <c r="C790">
        <v>38.736946000000003</v>
      </c>
      <c r="D790">
        <v>-9.1426850000000002</v>
      </c>
      <c r="E790" t="s">
        <v>32</v>
      </c>
      <c r="F790" t="s">
        <v>127</v>
      </c>
      <c r="G790" t="s">
        <v>56</v>
      </c>
      <c r="H790" s="1">
        <v>45426</v>
      </c>
      <c r="I790" t="s">
        <v>35</v>
      </c>
      <c r="J790" t="s">
        <v>606</v>
      </c>
      <c r="K790">
        <v>1</v>
      </c>
      <c r="N790">
        <v>897</v>
      </c>
      <c r="O790">
        <v>50</v>
      </c>
      <c r="P790" s="1">
        <v>45515</v>
      </c>
      <c r="Q790" s="1"/>
      <c r="R790">
        <v>448.5</v>
      </c>
      <c r="T790">
        <v>0</v>
      </c>
      <c r="U790" t="s">
        <v>428</v>
      </c>
      <c r="V790">
        <v>0</v>
      </c>
      <c r="W790">
        <v>0</v>
      </c>
      <c r="X790">
        <v>0</v>
      </c>
      <c r="Y790">
        <v>0</v>
      </c>
      <c r="Z790">
        <v>0</v>
      </c>
      <c r="AA790">
        <v>0</v>
      </c>
      <c r="AB790">
        <v>0</v>
      </c>
      <c r="AC790" t="s">
        <v>52</v>
      </c>
      <c r="AD790">
        <v>3</v>
      </c>
    </row>
    <row r="791" spans="1:30">
      <c r="A791" t="s">
        <v>870</v>
      </c>
      <c r="B791" t="s">
        <v>45</v>
      </c>
      <c r="C791">
        <v>41.902782000000002</v>
      </c>
      <c r="D791">
        <v>12.496366</v>
      </c>
      <c r="E791" t="s">
        <v>100</v>
      </c>
      <c r="F791" t="s">
        <v>127</v>
      </c>
      <c r="G791" t="s">
        <v>87</v>
      </c>
      <c r="H791" s="1">
        <v>45410</v>
      </c>
      <c r="I791" t="s">
        <v>57</v>
      </c>
      <c r="J791" t="s">
        <v>606</v>
      </c>
      <c r="K791">
        <v>1</v>
      </c>
      <c r="N791">
        <v>244</v>
      </c>
      <c r="O791">
        <v>100</v>
      </c>
      <c r="P791" s="1">
        <v>45767</v>
      </c>
      <c r="Q791" s="1"/>
      <c r="R791">
        <v>244</v>
      </c>
      <c r="T791">
        <v>0</v>
      </c>
      <c r="U791" t="s">
        <v>428</v>
      </c>
      <c r="V791">
        <v>0</v>
      </c>
      <c r="W791">
        <v>0</v>
      </c>
      <c r="X791">
        <v>0</v>
      </c>
      <c r="Y791">
        <v>0</v>
      </c>
      <c r="Z791">
        <v>0</v>
      </c>
      <c r="AA791">
        <v>0</v>
      </c>
      <c r="AB791">
        <v>0</v>
      </c>
      <c r="AC791" t="s">
        <v>38</v>
      </c>
      <c r="AD791">
        <v>5</v>
      </c>
    </row>
    <row r="792" spans="1:30">
      <c r="A792" t="s">
        <v>871</v>
      </c>
      <c r="B792" t="s">
        <v>31</v>
      </c>
      <c r="C792">
        <v>52.370215999999999</v>
      </c>
      <c r="D792">
        <v>4.895168</v>
      </c>
      <c r="E792" t="s">
        <v>120</v>
      </c>
      <c r="F792" t="s">
        <v>127</v>
      </c>
      <c r="G792" t="s">
        <v>34</v>
      </c>
      <c r="H792" s="1">
        <v>45411</v>
      </c>
      <c r="I792" t="s">
        <v>35</v>
      </c>
      <c r="J792" t="s">
        <v>606</v>
      </c>
      <c r="K792">
        <v>1</v>
      </c>
      <c r="N792">
        <v>1181</v>
      </c>
      <c r="O792">
        <v>20</v>
      </c>
      <c r="P792" s="1">
        <v>45456</v>
      </c>
      <c r="Q792" s="1"/>
      <c r="R792">
        <v>236.2</v>
      </c>
      <c r="T792">
        <v>0</v>
      </c>
      <c r="U792" t="s">
        <v>428</v>
      </c>
      <c r="V792">
        <v>0</v>
      </c>
      <c r="W792">
        <v>0</v>
      </c>
      <c r="X792">
        <v>0</v>
      </c>
      <c r="Y792">
        <v>0</v>
      </c>
      <c r="Z792">
        <v>0</v>
      </c>
      <c r="AA792">
        <v>0</v>
      </c>
      <c r="AB792">
        <v>0</v>
      </c>
      <c r="AC792" t="s">
        <v>48</v>
      </c>
      <c r="AD792">
        <v>1</v>
      </c>
    </row>
    <row r="793" spans="1:30">
      <c r="A793" t="s">
        <v>872</v>
      </c>
      <c r="B793" t="s">
        <v>63</v>
      </c>
      <c r="C793">
        <v>46.204391000000001</v>
      </c>
      <c r="D793">
        <v>6.1431579999999997</v>
      </c>
      <c r="E793" t="s">
        <v>55</v>
      </c>
      <c r="F793" t="s">
        <v>127</v>
      </c>
      <c r="G793" t="s">
        <v>85</v>
      </c>
      <c r="H793" s="1">
        <v>45334</v>
      </c>
      <c r="I793" t="s">
        <v>70</v>
      </c>
      <c r="J793" t="s">
        <v>606</v>
      </c>
      <c r="K793">
        <v>1</v>
      </c>
      <c r="N793">
        <v>447</v>
      </c>
      <c r="O793">
        <v>90</v>
      </c>
      <c r="P793" s="1">
        <v>45519</v>
      </c>
      <c r="Q793" s="1"/>
      <c r="R793">
        <v>402.3</v>
      </c>
      <c r="T793">
        <v>0</v>
      </c>
      <c r="U793" t="s">
        <v>428</v>
      </c>
      <c r="V793">
        <v>0</v>
      </c>
      <c r="W793">
        <v>0</v>
      </c>
      <c r="X793">
        <v>0</v>
      </c>
      <c r="Y793">
        <v>0</v>
      </c>
      <c r="Z793">
        <v>0</v>
      </c>
      <c r="AA793">
        <v>0</v>
      </c>
      <c r="AB793">
        <v>0</v>
      </c>
      <c r="AC793" t="s">
        <v>38</v>
      </c>
      <c r="AD793">
        <v>5</v>
      </c>
    </row>
    <row r="794" spans="1:30">
      <c r="A794" t="s">
        <v>873</v>
      </c>
      <c r="B794" t="s">
        <v>80</v>
      </c>
      <c r="C794">
        <v>38.736946000000003</v>
      </c>
      <c r="D794">
        <v>-9.1426850000000002</v>
      </c>
      <c r="E794" t="s">
        <v>78</v>
      </c>
      <c r="F794" t="s">
        <v>127</v>
      </c>
      <c r="G794" t="s">
        <v>56</v>
      </c>
      <c r="H794" s="1">
        <v>45420</v>
      </c>
      <c r="I794" t="s">
        <v>70</v>
      </c>
      <c r="J794" t="s">
        <v>606</v>
      </c>
      <c r="K794">
        <v>1</v>
      </c>
      <c r="N794">
        <v>679</v>
      </c>
      <c r="O794">
        <v>80</v>
      </c>
      <c r="P794" s="1">
        <v>45676</v>
      </c>
      <c r="Q794" s="1"/>
      <c r="R794">
        <v>543.20000000000005</v>
      </c>
      <c r="T794">
        <v>0</v>
      </c>
      <c r="U794" t="s">
        <v>428</v>
      </c>
      <c r="V794">
        <v>0</v>
      </c>
      <c r="W794">
        <v>0</v>
      </c>
      <c r="X794">
        <v>0</v>
      </c>
      <c r="Y794">
        <v>0</v>
      </c>
      <c r="Z794">
        <v>0</v>
      </c>
      <c r="AA794">
        <v>0</v>
      </c>
      <c r="AB794">
        <v>0</v>
      </c>
      <c r="AC794" t="s">
        <v>65</v>
      </c>
      <c r="AD794">
        <v>4</v>
      </c>
    </row>
    <row r="795" spans="1:30">
      <c r="A795" t="s">
        <v>874</v>
      </c>
      <c r="B795" t="s">
        <v>63</v>
      </c>
      <c r="C795">
        <v>46.204391000000001</v>
      </c>
      <c r="D795">
        <v>6.1431579999999997</v>
      </c>
      <c r="E795" t="s">
        <v>55</v>
      </c>
      <c r="F795" t="s">
        <v>127</v>
      </c>
      <c r="G795" t="s">
        <v>64</v>
      </c>
      <c r="H795" s="1">
        <v>45397</v>
      </c>
      <c r="I795" t="s">
        <v>57</v>
      </c>
      <c r="J795" t="s">
        <v>606</v>
      </c>
      <c r="K795">
        <v>1</v>
      </c>
      <c r="N795">
        <v>705</v>
      </c>
      <c r="O795">
        <v>50</v>
      </c>
      <c r="P795" s="1">
        <v>45480</v>
      </c>
      <c r="Q795" s="1"/>
      <c r="R795">
        <v>352.5</v>
      </c>
      <c r="T795">
        <v>0</v>
      </c>
      <c r="U795" t="s">
        <v>428</v>
      </c>
      <c r="V795">
        <v>0</v>
      </c>
      <c r="W795">
        <v>0</v>
      </c>
      <c r="X795">
        <v>0</v>
      </c>
      <c r="Y795">
        <v>0</v>
      </c>
      <c r="Z795">
        <v>0</v>
      </c>
      <c r="AA795">
        <v>0</v>
      </c>
      <c r="AB795">
        <v>0</v>
      </c>
      <c r="AC795" t="s">
        <v>52</v>
      </c>
      <c r="AD795">
        <v>3</v>
      </c>
    </row>
    <row r="796" spans="1:30">
      <c r="A796" t="s">
        <v>875</v>
      </c>
      <c r="B796" t="s">
        <v>31</v>
      </c>
      <c r="C796">
        <v>52.370215999999999</v>
      </c>
      <c r="D796">
        <v>4.895168</v>
      </c>
      <c r="E796" t="s">
        <v>68</v>
      </c>
      <c r="F796" t="s">
        <v>127</v>
      </c>
      <c r="G796" t="s">
        <v>47</v>
      </c>
      <c r="H796" s="1">
        <v>45435</v>
      </c>
      <c r="I796" t="s">
        <v>70</v>
      </c>
      <c r="J796" t="s">
        <v>606</v>
      </c>
      <c r="K796">
        <v>1</v>
      </c>
      <c r="N796">
        <v>1155</v>
      </c>
      <c r="O796">
        <v>70</v>
      </c>
      <c r="P796" s="1">
        <v>45513</v>
      </c>
      <c r="Q796" s="1"/>
      <c r="R796">
        <v>808.5</v>
      </c>
      <c r="T796">
        <v>0</v>
      </c>
      <c r="U796" t="s">
        <v>428</v>
      </c>
      <c r="V796">
        <v>0</v>
      </c>
      <c r="W796">
        <v>0</v>
      </c>
      <c r="X796">
        <v>0</v>
      </c>
      <c r="Y796">
        <v>0</v>
      </c>
      <c r="Z796">
        <v>0</v>
      </c>
      <c r="AA796">
        <v>0</v>
      </c>
      <c r="AB796">
        <v>0</v>
      </c>
      <c r="AC796" t="s">
        <v>65</v>
      </c>
      <c r="AD796">
        <v>4</v>
      </c>
    </row>
    <row r="797" spans="1:30">
      <c r="A797" t="s">
        <v>876</v>
      </c>
      <c r="B797" t="s">
        <v>31</v>
      </c>
      <c r="C797">
        <v>52.370215999999999</v>
      </c>
      <c r="D797">
        <v>4.895168</v>
      </c>
      <c r="E797" t="s">
        <v>78</v>
      </c>
      <c r="F797" t="s">
        <v>127</v>
      </c>
      <c r="G797" t="s">
        <v>64</v>
      </c>
      <c r="H797" s="1">
        <v>45344</v>
      </c>
      <c r="I797" t="s">
        <v>35</v>
      </c>
      <c r="J797" t="s">
        <v>606</v>
      </c>
      <c r="K797">
        <v>1</v>
      </c>
      <c r="N797">
        <v>856</v>
      </c>
      <c r="O797">
        <v>20</v>
      </c>
      <c r="P797" s="1">
        <v>45573</v>
      </c>
      <c r="Q797" s="1"/>
      <c r="R797">
        <v>171.2</v>
      </c>
      <c r="T797">
        <v>0</v>
      </c>
      <c r="U797" t="s">
        <v>428</v>
      </c>
      <c r="V797">
        <v>0</v>
      </c>
      <c r="W797">
        <v>0</v>
      </c>
      <c r="X797">
        <v>0</v>
      </c>
      <c r="Y797">
        <v>0</v>
      </c>
      <c r="Z797">
        <v>0</v>
      </c>
      <c r="AA797">
        <v>0</v>
      </c>
      <c r="AB797">
        <v>0</v>
      </c>
      <c r="AC797" t="s">
        <v>48</v>
      </c>
      <c r="AD797">
        <v>1</v>
      </c>
    </row>
    <row r="798" spans="1:30">
      <c r="A798" t="s">
        <v>877</v>
      </c>
      <c r="B798" t="s">
        <v>80</v>
      </c>
      <c r="C798">
        <v>38.736946000000003</v>
      </c>
      <c r="D798">
        <v>-9.1426850000000002</v>
      </c>
      <c r="E798" t="s">
        <v>41</v>
      </c>
      <c r="F798" t="s">
        <v>127</v>
      </c>
      <c r="G798" t="s">
        <v>42</v>
      </c>
      <c r="H798" s="1">
        <v>45337</v>
      </c>
      <c r="I798" t="s">
        <v>35</v>
      </c>
      <c r="J798" t="s">
        <v>606</v>
      </c>
      <c r="K798">
        <v>1</v>
      </c>
      <c r="N798">
        <v>1100</v>
      </c>
      <c r="O798">
        <v>40</v>
      </c>
      <c r="P798" s="1">
        <v>45664</v>
      </c>
      <c r="Q798" s="1"/>
      <c r="R798">
        <v>440</v>
      </c>
      <c r="T798">
        <v>0</v>
      </c>
      <c r="U798" t="s">
        <v>428</v>
      </c>
      <c r="V798">
        <v>0</v>
      </c>
      <c r="W798">
        <v>0</v>
      </c>
      <c r="X798">
        <v>0</v>
      </c>
      <c r="Y798">
        <v>0</v>
      </c>
      <c r="Z798">
        <v>0</v>
      </c>
      <c r="AA798">
        <v>0</v>
      </c>
      <c r="AB798">
        <v>0</v>
      </c>
      <c r="AC798" t="s">
        <v>43</v>
      </c>
      <c r="AD798">
        <v>2</v>
      </c>
    </row>
    <row r="799" spans="1:30">
      <c r="A799" t="s">
        <v>878</v>
      </c>
      <c r="B799" t="s">
        <v>80</v>
      </c>
      <c r="C799">
        <v>38.736946000000003</v>
      </c>
      <c r="D799">
        <v>-9.1426850000000002</v>
      </c>
      <c r="E799" t="s">
        <v>51</v>
      </c>
      <c r="F799" t="s">
        <v>127</v>
      </c>
      <c r="G799" t="s">
        <v>87</v>
      </c>
      <c r="H799" s="1">
        <v>45317</v>
      </c>
      <c r="I799" t="s">
        <v>70</v>
      </c>
      <c r="J799" t="s">
        <v>606</v>
      </c>
      <c r="K799">
        <v>1</v>
      </c>
      <c r="N799">
        <v>277</v>
      </c>
      <c r="O799">
        <v>30</v>
      </c>
      <c r="P799" s="1">
        <v>45620</v>
      </c>
      <c r="Q799" s="1"/>
      <c r="R799">
        <v>83.1</v>
      </c>
      <c r="T799">
        <v>0</v>
      </c>
      <c r="U799" t="s">
        <v>428</v>
      </c>
      <c r="V799">
        <v>0</v>
      </c>
      <c r="W799">
        <v>0</v>
      </c>
      <c r="X799">
        <v>0</v>
      </c>
      <c r="Y799">
        <v>0</v>
      </c>
      <c r="Z799">
        <v>0</v>
      </c>
      <c r="AA799">
        <v>0</v>
      </c>
      <c r="AB799">
        <v>0</v>
      </c>
      <c r="AC799" t="s">
        <v>43</v>
      </c>
      <c r="AD799">
        <v>2</v>
      </c>
    </row>
    <row r="800" spans="1:30">
      <c r="A800" t="s">
        <v>879</v>
      </c>
      <c r="B800" t="s">
        <v>80</v>
      </c>
      <c r="C800">
        <v>38.736946000000003</v>
      </c>
      <c r="D800">
        <v>-9.1426850000000002</v>
      </c>
      <c r="E800" t="s">
        <v>100</v>
      </c>
      <c r="F800" t="s">
        <v>127</v>
      </c>
      <c r="G800" t="s">
        <v>47</v>
      </c>
      <c r="H800" s="1">
        <v>45389</v>
      </c>
      <c r="I800" t="s">
        <v>70</v>
      </c>
      <c r="J800" t="s">
        <v>606</v>
      </c>
      <c r="K800">
        <v>1</v>
      </c>
      <c r="N800">
        <v>597</v>
      </c>
      <c r="O800">
        <v>90</v>
      </c>
      <c r="P800" s="1">
        <v>45470</v>
      </c>
      <c r="Q800" s="1"/>
      <c r="R800">
        <v>537.29999999999995</v>
      </c>
      <c r="T800">
        <v>0</v>
      </c>
      <c r="U800" t="s">
        <v>428</v>
      </c>
      <c r="V800">
        <v>0</v>
      </c>
      <c r="W800">
        <v>0</v>
      </c>
      <c r="X800">
        <v>0</v>
      </c>
      <c r="Y800">
        <v>0</v>
      </c>
      <c r="Z800">
        <v>0</v>
      </c>
      <c r="AA800">
        <v>0</v>
      </c>
      <c r="AB800">
        <v>0</v>
      </c>
      <c r="AC800" t="s">
        <v>38</v>
      </c>
      <c r="AD800">
        <v>5</v>
      </c>
    </row>
    <row r="801" spans="1:30">
      <c r="A801" t="s">
        <v>880</v>
      </c>
      <c r="B801" t="s">
        <v>75</v>
      </c>
      <c r="C801">
        <v>48.210033000000003</v>
      </c>
      <c r="D801">
        <v>16.363448999999999</v>
      </c>
      <c r="E801" t="s">
        <v>72</v>
      </c>
      <c r="F801" t="s">
        <v>127</v>
      </c>
      <c r="G801" t="s">
        <v>64</v>
      </c>
      <c r="H801" s="1">
        <v>45434</v>
      </c>
      <c r="I801" t="s">
        <v>70</v>
      </c>
      <c r="J801" t="s">
        <v>606</v>
      </c>
      <c r="K801">
        <v>1</v>
      </c>
      <c r="N801">
        <v>618</v>
      </c>
      <c r="O801">
        <v>90</v>
      </c>
      <c r="P801" s="1">
        <v>45487</v>
      </c>
      <c r="Q801" s="1"/>
      <c r="R801">
        <v>556.20000000000005</v>
      </c>
      <c r="T801">
        <v>0</v>
      </c>
      <c r="U801" t="s">
        <v>428</v>
      </c>
      <c r="V801">
        <v>0</v>
      </c>
      <c r="W801">
        <v>0</v>
      </c>
      <c r="X801">
        <v>0</v>
      </c>
      <c r="Y801">
        <v>0</v>
      </c>
      <c r="Z801">
        <v>0</v>
      </c>
      <c r="AA801">
        <v>0</v>
      </c>
      <c r="AB801">
        <v>0</v>
      </c>
      <c r="AC801" t="s">
        <v>38</v>
      </c>
      <c r="AD801">
        <v>5</v>
      </c>
    </row>
    <row r="802" spans="1:30">
      <c r="A802" t="s">
        <v>881</v>
      </c>
      <c r="B802" t="s">
        <v>59</v>
      </c>
      <c r="C802">
        <v>51.260196999999998</v>
      </c>
      <c r="D802">
        <v>4.4027710000000004</v>
      </c>
      <c r="E802" t="s">
        <v>103</v>
      </c>
      <c r="F802" t="s">
        <v>127</v>
      </c>
      <c r="G802" t="s">
        <v>56</v>
      </c>
      <c r="H802" s="1">
        <v>45421</v>
      </c>
      <c r="I802" t="s">
        <v>35</v>
      </c>
      <c r="J802" t="s">
        <v>606</v>
      </c>
      <c r="K802">
        <v>1</v>
      </c>
      <c r="N802">
        <v>960</v>
      </c>
      <c r="O802">
        <v>20</v>
      </c>
      <c r="P802" s="1">
        <v>45770</v>
      </c>
      <c r="Q802" s="1"/>
      <c r="R802">
        <v>192</v>
      </c>
      <c r="T802">
        <v>0</v>
      </c>
      <c r="U802" t="s">
        <v>428</v>
      </c>
      <c r="V802">
        <v>0</v>
      </c>
      <c r="W802">
        <v>0</v>
      </c>
      <c r="X802">
        <v>0</v>
      </c>
      <c r="Y802">
        <v>0</v>
      </c>
      <c r="Z802">
        <v>0</v>
      </c>
      <c r="AA802">
        <v>0</v>
      </c>
      <c r="AB802">
        <v>0</v>
      </c>
      <c r="AC802" t="s">
        <v>48</v>
      </c>
      <c r="AD802">
        <v>1</v>
      </c>
    </row>
    <row r="803" spans="1:30">
      <c r="A803" t="s">
        <v>882</v>
      </c>
      <c r="B803" t="s">
        <v>31</v>
      </c>
      <c r="C803">
        <v>52.370215999999999</v>
      </c>
      <c r="D803">
        <v>4.895168</v>
      </c>
      <c r="E803" t="s">
        <v>51</v>
      </c>
      <c r="F803" t="s">
        <v>127</v>
      </c>
      <c r="G803" t="s">
        <v>64</v>
      </c>
      <c r="H803" s="1">
        <v>45324</v>
      </c>
      <c r="I803" t="s">
        <v>35</v>
      </c>
      <c r="J803" t="s">
        <v>606</v>
      </c>
      <c r="K803">
        <v>1</v>
      </c>
      <c r="N803">
        <v>944</v>
      </c>
      <c r="O803">
        <v>30</v>
      </c>
      <c r="P803" s="1">
        <v>45668</v>
      </c>
      <c r="Q803" s="1"/>
      <c r="R803">
        <v>283.2</v>
      </c>
      <c r="T803">
        <v>0</v>
      </c>
      <c r="U803" t="s">
        <v>428</v>
      </c>
      <c r="V803">
        <v>0</v>
      </c>
      <c r="W803">
        <v>0</v>
      </c>
      <c r="X803">
        <v>0</v>
      </c>
      <c r="Y803">
        <v>0</v>
      </c>
      <c r="Z803">
        <v>0</v>
      </c>
      <c r="AA803">
        <v>0</v>
      </c>
      <c r="AB803">
        <v>0</v>
      </c>
      <c r="AC803" t="s">
        <v>43</v>
      </c>
      <c r="AD803">
        <v>2</v>
      </c>
    </row>
    <row r="804" spans="1:30">
      <c r="A804" t="s">
        <v>883</v>
      </c>
      <c r="B804" t="s">
        <v>45</v>
      </c>
      <c r="C804">
        <v>41.902782000000002</v>
      </c>
      <c r="D804">
        <v>12.496366</v>
      </c>
      <c r="E804" t="s">
        <v>78</v>
      </c>
      <c r="F804" t="s">
        <v>127</v>
      </c>
      <c r="G804" t="s">
        <v>56</v>
      </c>
      <c r="H804" s="1">
        <v>45353</v>
      </c>
      <c r="I804" t="s">
        <v>35</v>
      </c>
      <c r="J804" t="s">
        <v>606</v>
      </c>
      <c r="K804">
        <v>1</v>
      </c>
      <c r="N804">
        <v>343</v>
      </c>
      <c r="O804">
        <v>100</v>
      </c>
      <c r="P804" s="1">
        <v>45425</v>
      </c>
      <c r="Q804" s="1"/>
      <c r="R804">
        <v>343</v>
      </c>
      <c r="T804">
        <v>0</v>
      </c>
      <c r="U804" t="s">
        <v>428</v>
      </c>
      <c r="V804">
        <v>0</v>
      </c>
      <c r="W804">
        <v>0</v>
      </c>
      <c r="X804">
        <v>0</v>
      </c>
      <c r="Y804">
        <v>0</v>
      </c>
      <c r="Z804">
        <v>0</v>
      </c>
      <c r="AA804">
        <v>0</v>
      </c>
      <c r="AB804">
        <v>0</v>
      </c>
      <c r="AC804" t="s">
        <v>38</v>
      </c>
      <c r="AD804">
        <v>5</v>
      </c>
    </row>
    <row r="805" spans="1:30">
      <c r="A805" t="s">
        <v>884</v>
      </c>
      <c r="B805" t="s">
        <v>63</v>
      </c>
      <c r="C805">
        <v>46.204391000000001</v>
      </c>
      <c r="D805">
        <v>6.1431579999999997</v>
      </c>
      <c r="E805" t="s">
        <v>103</v>
      </c>
      <c r="F805" t="s">
        <v>127</v>
      </c>
      <c r="G805" t="s">
        <v>64</v>
      </c>
      <c r="H805" s="1">
        <v>45297</v>
      </c>
      <c r="I805" t="s">
        <v>35</v>
      </c>
      <c r="J805" t="s">
        <v>606</v>
      </c>
      <c r="K805">
        <v>1</v>
      </c>
      <c r="N805">
        <v>272</v>
      </c>
      <c r="O805">
        <v>100</v>
      </c>
      <c r="P805" s="1">
        <v>45630</v>
      </c>
      <c r="Q805" s="1"/>
      <c r="R805">
        <v>272</v>
      </c>
      <c r="T805">
        <v>0</v>
      </c>
      <c r="U805" t="s">
        <v>428</v>
      </c>
      <c r="V805">
        <v>0</v>
      </c>
      <c r="W805">
        <v>0</v>
      </c>
      <c r="X805">
        <v>0</v>
      </c>
      <c r="Y805">
        <v>0</v>
      </c>
      <c r="Z805">
        <v>0</v>
      </c>
      <c r="AA805">
        <v>0</v>
      </c>
      <c r="AB805">
        <v>0</v>
      </c>
      <c r="AC805" t="s">
        <v>38</v>
      </c>
      <c r="AD805">
        <v>5</v>
      </c>
    </row>
    <row r="806" spans="1:30">
      <c r="A806" t="s">
        <v>885</v>
      </c>
      <c r="B806" t="s">
        <v>67</v>
      </c>
      <c r="C806">
        <v>48.864716000000001</v>
      </c>
      <c r="D806">
        <v>2.3490139999999999</v>
      </c>
      <c r="E806" t="s">
        <v>32</v>
      </c>
      <c r="F806" t="s">
        <v>127</v>
      </c>
      <c r="G806" t="s">
        <v>64</v>
      </c>
      <c r="H806" s="1">
        <v>45329</v>
      </c>
      <c r="I806" t="s">
        <v>35</v>
      </c>
      <c r="J806" t="s">
        <v>606</v>
      </c>
      <c r="K806">
        <v>1</v>
      </c>
      <c r="N806">
        <v>946</v>
      </c>
      <c r="O806">
        <v>30</v>
      </c>
      <c r="P806" s="1">
        <v>45630</v>
      </c>
      <c r="Q806" s="1"/>
      <c r="R806">
        <v>283.8</v>
      </c>
      <c r="T806">
        <v>0</v>
      </c>
      <c r="U806" t="s">
        <v>428</v>
      </c>
      <c r="V806">
        <v>0</v>
      </c>
      <c r="W806">
        <v>0</v>
      </c>
      <c r="X806">
        <v>0</v>
      </c>
      <c r="Y806">
        <v>0</v>
      </c>
      <c r="Z806">
        <v>0</v>
      </c>
      <c r="AA806">
        <v>0</v>
      </c>
      <c r="AB806">
        <v>0</v>
      </c>
      <c r="AC806" t="s">
        <v>43</v>
      </c>
      <c r="AD806">
        <v>2</v>
      </c>
    </row>
    <row r="807" spans="1:30">
      <c r="A807" t="s">
        <v>886</v>
      </c>
      <c r="B807" t="s">
        <v>80</v>
      </c>
      <c r="C807">
        <v>38.736946000000003</v>
      </c>
      <c r="D807">
        <v>-9.1426850000000002</v>
      </c>
      <c r="E807" t="s">
        <v>120</v>
      </c>
      <c r="F807" t="s">
        <v>127</v>
      </c>
      <c r="G807" t="s">
        <v>47</v>
      </c>
      <c r="H807" s="1">
        <v>45360</v>
      </c>
      <c r="I807" t="s">
        <v>70</v>
      </c>
      <c r="J807" t="s">
        <v>606</v>
      </c>
      <c r="K807">
        <v>1</v>
      </c>
      <c r="N807">
        <v>720</v>
      </c>
      <c r="O807">
        <v>40</v>
      </c>
      <c r="P807" s="1">
        <v>45570</v>
      </c>
      <c r="Q807" s="1"/>
      <c r="R807">
        <v>288</v>
      </c>
      <c r="T807">
        <v>0</v>
      </c>
      <c r="U807" t="s">
        <v>428</v>
      </c>
      <c r="V807">
        <v>0</v>
      </c>
      <c r="W807">
        <v>0</v>
      </c>
      <c r="X807">
        <v>0</v>
      </c>
      <c r="Y807">
        <v>0</v>
      </c>
      <c r="Z807">
        <v>0</v>
      </c>
      <c r="AA807">
        <v>0</v>
      </c>
      <c r="AB807">
        <v>0</v>
      </c>
      <c r="AC807" t="s">
        <v>43</v>
      </c>
      <c r="AD807">
        <v>2</v>
      </c>
    </row>
    <row r="808" spans="1:30">
      <c r="A808" t="s">
        <v>887</v>
      </c>
      <c r="B808" t="s">
        <v>59</v>
      </c>
      <c r="C808">
        <v>51.260196999999998</v>
      </c>
      <c r="D808">
        <v>4.4027710000000004</v>
      </c>
      <c r="E808" t="s">
        <v>78</v>
      </c>
      <c r="F808" t="s">
        <v>127</v>
      </c>
      <c r="G808" t="s">
        <v>47</v>
      </c>
      <c r="H808" s="1">
        <v>45329</v>
      </c>
      <c r="I808" t="s">
        <v>70</v>
      </c>
      <c r="J808" t="s">
        <v>606</v>
      </c>
      <c r="K808">
        <v>1</v>
      </c>
      <c r="N808">
        <v>1196</v>
      </c>
      <c r="O808">
        <v>50</v>
      </c>
      <c r="P808" s="1">
        <v>45412</v>
      </c>
      <c r="Q808" s="1"/>
      <c r="R808">
        <v>598</v>
      </c>
      <c r="T808">
        <v>0</v>
      </c>
      <c r="U808" t="s">
        <v>428</v>
      </c>
      <c r="V808">
        <v>0</v>
      </c>
      <c r="W808">
        <v>0</v>
      </c>
      <c r="X808">
        <v>0</v>
      </c>
      <c r="Y808">
        <v>0</v>
      </c>
      <c r="Z808">
        <v>0</v>
      </c>
      <c r="AA808">
        <v>0</v>
      </c>
      <c r="AB808">
        <v>0</v>
      </c>
      <c r="AC808" t="s">
        <v>52</v>
      </c>
      <c r="AD808">
        <v>3</v>
      </c>
    </row>
    <row r="809" spans="1:30">
      <c r="A809" t="s">
        <v>888</v>
      </c>
      <c r="B809" t="s">
        <v>80</v>
      </c>
      <c r="C809">
        <v>38.736946000000003</v>
      </c>
      <c r="D809">
        <v>-9.1426850000000002</v>
      </c>
      <c r="E809" t="s">
        <v>72</v>
      </c>
      <c r="F809" t="s">
        <v>127</v>
      </c>
      <c r="G809" t="s">
        <v>64</v>
      </c>
      <c r="H809" s="1">
        <v>45380</v>
      </c>
      <c r="I809" t="s">
        <v>57</v>
      </c>
      <c r="J809" t="s">
        <v>606</v>
      </c>
      <c r="K809">
        <v>1</v>
      </c>
      <c r="N809">
        <v>429</v>
      </c>
      <c r="O809">
        <v>20</v>
      </c>
      <c r="P809" s="1">
        <v>45696</v>
      </c>
      <c r="Q809" s="1"/>
      <c r="R809">
        <v>85.8</v>
      </c>
      <c r="T809">
        <v>0</v>
      </c>
      <c r="U809" t="s">
        <v>428</v>
      </c>
      <c r="V809">
        <v>0</v>
      </c>
      <c r="W809">
        <v>0</v>
      </c>
      <c r="X809">
        <v>0</v>
      </c>
      <c r="Y809">
        <v>0</v>
      </c>
      <c r="Z809">
        <v>0</v>
      </c>
      <c r="AA809">
        <v>0</v>
      </c>
      <c r="AB809">
        <v>0</v>
      </c>
      <c r="AC809" t="s">
        <v>48</v>
      </c>
      <c r="AD809">
        <v>1</v>
      </c>
    </row>
    <row r="810" spans="1:30">
      <c r="A810" t="s">
        <v>889</v>
      </c>
      <c r="B810" t="s">
        <v>59</v>
      </c>
      <c r="C810">
        <v>51.260196999999998</v>
      </c>
      <c r="D810">
        <v>4.4027710000000004</v>
      </c>
      <c r="E810" t="s">
        <v>60</v>
      </c>
      <c r="F810" t="s">
        <v>169</v>
      </c>
      <c r="G810" t="s">
        <v>47</v>
      </c>
      <c r="H810" s="1">
        <v>45339</v>
      </c>
      <c r="I810" t="s">
        <v>35</v>
      </c>
      <c r="J810" t="s">
        <v>606</v>
      </c>
      <c r="K810">
        <v>1</v>
      </c>
      <c r="N810">
        <v>2023</v>
      </c>
      <c r="O810">
        <v>40</v>
      </c>
      <c r="P810" s="1">
        <v>45559</v>
      </c>
      <c r="Q810" s="1"/>
      <c r="R810">
        <v>809.2</v>
      </c>
      <c r="T810">
        <v>0</v>
      </c>
      <c r="U810" t="s">
        <v>428</v>
      </c>
      <c r="V810">
        <v>0</v>
      </c>
      <c r="W810">
        <v>0</v>
      </c>
      <c r="X810">
        <v>0</v>
      </c>
      <c r="Y810">
        <v>0</v>
      </c>
      <c r="Z810">
        <v>0</v>
      </c>
      <c r="AA810">
        <v>0</v>
      </c>
      <c r="AB810">
        <v>0</v>
      </c>
      <c r="AC810" t="s">
        <v>43</v>
      </c>
      <c r="AD810">
        <v>2</v>
      </c>
    </row>
    <row r="811" spans="1:30">
      <c r="A811" t="s">
        <v>890</v>
      </c>
      <c r="B811" t="s">
        <v>50</v>
      </c>
      <c r="C811">
        <v>52.520007999999997</v>
      </c>
      <c r="D811">
        <v>13.404954</v>
      </c>
      <c r="E811" t="s">
        <v>51</v>
      </c>
      <c r="F811" t="s">
        <v>169</v>
      </c>
      <c r="G811" t="s">
        <v>47</v>
      </c>
      <c r="H811" s="1">
        <v>45388</v>
      </c>
      <c r="I811" t="s">
        <v>70</v>
      </c>
      <c r="J811" t="s">
        <v>606</v>
      </c>
      <c r="K811">
        <v>1</v>
      </c>
      <c r="N811">
        <v>7694</v>
      </c>
      <c r="O811">
        <v>60</v>
      </c>
      <c r="P811" s="1">
        <v>45512</v>
      </c>
      <c r="Q811" s="1"/>
      <c r="R811">
        <v>4616.3999999999996</v>
      </c>
      <c r="T811">
        <v>0</v>
      </c>
      <c r="U811" t="s">
        <v>428</v>
      </c>
      <c r="V811">
        <v>0</v>
      </c>
      <c r="W811">
        <v>0</v>
      </c>
      <c r="X811">
        <v>0</v>
      </c>
      <c r="Y811">
        <v>0</v>
      </c>
      <c r="Z811">
        <v>0</v>
      </c>
      <c r="AA811">
        <v>0</v>
      </c>
      <c r="AB811">
        <v>0</v>
      </c>
      <c r="AC811" t="s">
        <v>52</v>
      </c>
      <c r="AD811">
        <v>3</v>
      </c>
    </row>
    <row r="812" spans="1:30">
      <c r="A812" t="s">
        <v>891</v>
      </c>
      <c r="B812" t="s">
        <v>31</v>
      </c>
      <c r="C812">
        <v>52.370215999999999</v>
      </c>
      <c r="D812">
        <v>4.895168</v>
      </c>
      <c r="E812" t="s">
        <v>72</v>
      </c>
      <c r="F812" t="s">
        <v>169</v>
      </c>
      <c r="G812" t="s">
        <v>42</v>
      </c>
      <c r="H812" s="1">
        <v>45394</v>
      </c>
      <c r="I812" t="s">
        <v>70</v>
      </c>
      <c r="J812" t="s">
        <v>606</v>
      </c>
      <c r="K812">
        <v>1</v>
      </c>
      <c r="N812">
        <v>3165</v>
      </c>
      <c r="O812">
        <v>20</v>
      </c>
      <c r="P812" s="1">
        <v>45450</v>
      </c>
      <c r="Q812" s="1"/>
      <c r="R812">
        <v>633</v>
      </c>
      <c r="T812">
        <v>0</v>
      </c>
      <c r="U812" t="s">
        <v>428</v>
      </c>
      <c r="V812">
        <v>0</v>
      </c>
      <c r="W812">
        <v>0</v>
      </c>
      <c r="X812">
        <v>0</v>
      </c>
      <c r="Y812">
        <v>0</v>
      </c>
      <c r="Z812">
        <v>0</v>
      </c>
      <c r="AA812">
        <v>0</v>
      </c>
      <c r="AB812">
        <v>0</v>
      </c>
      <c r="AC812" t="s">
        <v>48</v>
      </c>
      <c r="AD812">
        <v>1</v>
      </c>
    </row>
    <row r="813" spans="1:30">
      <c r="A813" t="s">
        <v>892</v>
      </c>
      <c r="B813" t="s">
        <v>75</v>
      </c>
      <c r="C813">
        <v>48.210033000000003</v>
      </c>
      <c r="D813">
        <v>16.363448999999999</v>
      </c>
      <c r="E813" t="s">
        <v>124</v>
      </c>
      <c r="F813" t="s">
        <v>169</v>
      </c>
      <c r="G813" t="s">
        <v>34</v>
      </c>
      <c r="H813" s="1">
        <v>45334</v>
      </c>
      <c r="I813" t="s">
        <v>35</v>
      </c>
      <c r="J813" t="s">
        <v>606</v>
      </c>
      <c r="K813">
        <v>1</v>
      </c>
      <c r="N813">
        <v>7131</v>
      </c>
      <c r="O813">
        <v>40</v>
      </c>
      <c r="P813" s="1">
        <v>45608</v>
      </c>
      <c r="Q813" s="1"/>
      <c r="R813">
        <v>2852.4</v>
      </c>
      <c r="T813">
        <v>0</v>
      </c>
      <c r="U813" t="s">
        <v>428</v>
      </c>
      <c r="V813">
        <v>0</v>
      </c>
      <c r="W813">
        <v>0</v>
      </c>
      <c r="X813">
        <v>0</v>
      </c>
      <c r="Y813">
        <v>0</v>
      </c>
      <c r="Z813">
        <v>0</v>
      </c>
      <c r="AA813">
        <v>0</v>
      </c>
      <c r="AB813">
        <v>0</v>
      </c>
      <c r="AC813" t="s">
        <v>43</v>
      </c>
      <c r="AD813">
        <v>2</v>
      </c>
    </row>
    <row r="814" spans="1:30">
      <c r="A814" t="s">
        <v>893</v>
      </c>
      <c r="B814" t="s">
        <v>45</v>
      </c>
      <c r="C814">
        <v>41.902782000000002</v>
      </c>
      <c r="D814">
        <v>12.496366</v>
      </c>
      <c r="E814" t="s">
        <v>60</v>
      </c>
      <c r="F814" t="s">
        <v>169</v>
      </c>
      <c r="G814" t="s">
        <v>56</v>
      </c>
      <c r="H814" s="1">
        <v>45375</v>
      </c>
      <c r="I814" t="s">
        <v>70</v>
      </c>
      <c r="J814" t="s">
        <v>606</v>
      </c>
      <c r="K814">
        <v>1</v>
      </c>
      <c r="N814">
        <v>648</v>
      </c>
      <c r="O814">
        <v>60</v>
      </c>
      <c r="P814" s="1">
        <v>45467</v>
      </c>
      <c r="Q814" s="1"/>
      <c r="R814">
        <v>388.8</v>
      </c>
      <c r="T814">
        <v>0</v>
      </c>
      <c r="U814" t="s">
        <v>428</v>
      </c>
      <c r="V814">
        <v>0</v>
      </c>
      <c r="W814">
        <v>0</v>
      </c>
      <c r="X814">
        <v>0</v>
      </c>
      <c r="Y814">
        <v>0</v>
      </c>
      <c r="Z814">
        <v>0</v>
      </c>
      <c r="AA814">
        <v>0</v>
      </c>
      <c r="AB814">
        <v>0</v>
      </c>
      <c r="AC814" t="s">
        <v>52</v>
      </c>
      <c r="AD814">
        <v>3</v>
      </c>
    </row>
    <row r="815" spans="1:30">
      <c r="A815" t="s">
        <v>894</v>
      </c>
      <c r="B815" t="s">
        <v>50</v>
      </c>
      <c r="C815">
        <v>52.520007999999997</v>
      </c>
      <c r="D815">
        <v>13.404954</v>
      </c>
      <c r="E815" t="s">
        <v>84</v>
      </c>
      <c r="F815" t="s">
        <v>169</v>
      </c>
      <c r="G815" t="s">
        <v>47</v>
      </c>
      <c r="H815" s="1">
        <v>45340</v>
      </c>
      <c r="I815" t="s">
        <v>70</v>
      </c>
      <c r="J815" t="s">
        <v>606</v>
      </c>
      <c r="K815">
        <v>1</v>
      </c>
      <c r="N815">
        <v>3927</v>
      </c>
      <c r="O815">
        <v>60</v>
      </c>
      <c r="P815" s="1">
        <v>45396</v>
      </c>
      <c r="Q815" s="1"/>
      <c r="R815">
        <v>2356.1999999999998</v>
      </c>
      <c r="T815">
        <v>0</v>
      </c>
      <c r="U815" t="s">
        <v>428</v>
      </c>
      <c r="V815">
        <v>0</v>
      </c>
      <c r="W815">
        <v>0</v>
      </c>
      <c r="X815">
        <v>0</v>
      </c>
      <c r="Y815">
        <v>0</v>
      </c>
      <c r="Z815">
        <v>0</v>
      </c>
      <c r="AA815">
        <v>0</v>
      </c>
      <c r="AB815">
        <v>0</v>
      </c>
      <c r="AC815" t="s">
        <v>52</v>
      </c>
      <c r="AD815">
        <v>3</v>
      </c>
    </row>
    <row r="816" spans="1:30">
      <c r="A816" t="s">
        <v>895</v>
      </c>
      <c r="B816" t="s">
        <v>63</v>
      </c>
      <c r="C816">
        <v>46.204391000000001</v>
      </c>
      <c r="D816">
        <v>6.1431579999999997</v>
      </c>
      <c r="E816" t="s">
        <v>60</v>
      </c>
      <c r="F816" t="s">
        <v>169</v>
      </c>
      <c r="G816" t="s">
        <v>47</v>
      </c>
      <c r="H816" s="1">
        <v>45374</v>
      </c>
      <c r="I816" t="s">
        <v>35</v>
      </c>
      <c r="J816" t="s">
        <v>606</v>
      </c>
      <c r="K816">
        <v>1</v>
      </c>
      <c r="N816">
        <v>4421</v>
      </c>
      <c r="O816">
        <v>30</v>
      </c>
      <c r="P816" s="1">
        <v>45656</v>
      </c>
      <c r="Q816" s="1"/>
      <c r="R816">
        <v>1326.3</v>
      </c>
      <c r="T816">
        <v>0</v>
      </c>
      <c r="U816" t="s">
        <v>428</v>
      </c>
      <c r="V816">
        <v>0</v>
      </c>
      <c r="W816">
        <v>0</v>
      </c>
      <c r="X816">
        <v>0</v>
      </c>
      <c r="Y816">
        <v>0</v>
      </c>
      <c r="Z816">
        <v>0</v>
      </c>
      <c r="AA816">
        <v>0</v>
      </c>
      <c r="AB816">
        <v>0</v>
      </c>
      <c r="AC816" t="s">
        <v>43</v>
      </c>
      <c r="AD816">
        <v>2</v>
      </c>
    </row>
    <row r="817" spans="1:30">
      <c r="A817" t="s">
        <v>896</v>
      </c>
      <c r="B817" t="s">
        <v>40</v>
      </c>
      <c r="C817">
        <v>40.416775000000001</v>
      </c>
      <c r="D817">
        <v>-3.7037900000000001</v>
      </c>
      <c r="E817" t="s">
        <v>32</v>
      </c>
      <c r="F817" t="s">
        <v>169</v>
      </c>
      <c r="G817" t="s">
        <v>47</v>
      </c>
      <c r="H817" s="1">
        <v>45427</v>
      </c>
      <c r="I817" t="s">
        <v>70</v>
      </c>
      <c r="J817" t="s">
        <v>606</v>
      </c>
      <c r="K817">
        <v>1</v>
      </c>
      <c r="N817">
        <v>290</v>
      </c>
      <c r="O817">
        <v>20</v>
      </c>
      <c r="P817" s="1">
        <v>45680</v>
      </c>
      <c r="Q817" s="1"/>
      <c r="R817">
        <v>58</v>
      </c>
      <c r="T817">
        <v>0</v>
      </c>
      <c r="U817" t="s">
        <v>428</v>
      </c>
      <c r="V817">
        <v>0</v>
      </c>
      <c r="W817">
        <v>0</v>
      </c>
      <c r="X817">
        <v>0</v>
      </c>
      <c r="Y817">
        <v>0</v>
      </c>
      <c r="Z817">
        <v>0</v>
      </c>
      <c r="AA817">
        <v>0</v>
      </c>
      <c r="AB817">
        <v>0</v>
      </c>
      <c r="AC817" t="s">
        <v>48</v>
      </c>
      <c r="AD817">
        <v>1</v>
      </c>
    </row>
    <row r="818" spans="1:30">
      <c r="A818" t="s">
        <v>897</v>
      </c>
      <c r="B818" t="s">
        <v>63</v>
      </c>
      <c r="C818">
        <v>46.204391000000001</v>
      </c>
      <c r="D818">
        <v>6.1431579999999997</v>
      </c>
      <c r="E818" t="s">
        <v>55</v>
      </c>
      <c r="F818" t="s">
        <v>169</v>
      </c>
      <c r="G818" t="s">
        <v>64</v>
      </c>
      <c r="H818" s="1">
        <v>45362</v>
      </c>
      <c r="I818" t="s">
        <v>35</v>
      </c>
      <c r="J818" t="s">
        <v>606</v>
      </c>
      <c r="K818">
        <v>1</v>
      </c>
      <c r="N818">
        <v>2699</v>
      </c>
      <c r="O818">
        <v>80</v>
      </c>
      <c r="P818" s="1">
        <v>45401</v>
      </c>
      <c r="Q818" s="1"/>
      <c r="R818">
        <v>2159.1999999999998</v>
      </c>
      <c r="T818">
        <v>0</v>
      </c>
      <c r="U818" t="s">
        <v>428</v>
      </c>
      <c r="V818">
        <v>0</v>
      </c>
      <c r="W818">
        <v>0</v>
      </c>
      <c r="X818">
        <v>0</v>
      </c>
      <c r="Y818">
        <v>0</v>
      </c>
      <c r="Z818">
        <v>0</v>
      </c>
      <c r="AA818">
        <v>0</v>
      </c>
      <c r="AB818">
        <v>0</v>
      </c>
      <c r="AC818" t="s">
        <v>65</v>
      </c>
      <c r="AD818">
        <v>4</v>
      </c>
    </row>
    <row r="819" spans="1:30">
      <c r="A819" t="s">
        <v>898</v>
      </c>
      <c r="B819" t="s">
        <v>63</v>
      </c>
      <c r="C819">
        <v>46.204391000000001</v>
      </c>
      <c r="D819">
        <v>6.1431579999999997</v>
      </c>
      <c r="E819" t="s">
        <v>32</v>
      </c>
      <c r="F819" t="s">
        <v>169</v>
      </c>
      <c r="G819" t="s">
        <v>87</v>
      </c>
      <c r="H819" s="1">
        <v>45297</v>
      </c>
      <c r="I819" t="s">
        <v>35</v>
      </c>
      <c r="J819" t="s">
        <v>606</v>
      </c>
      <c r="K819">
        <v>1</v>
      </c>
      <c r="N819">
        <v>3195</v>
      </c>
      <c r="O819">
        <v>100</v>
      </c>
      <c r="P819" s="1">
        <v>45339</v>
      </c>
      <c r="Q819" s="1"/>
      <c r="R819">
        <v>3195</v>
      </c>
      <c r="T819">
        <v>0</v>
      </c>
      <c r="U819" t="s">
        <v>428</v>
      </c>
      <c r="V819">
        <v>0</v>
      </c>
      <c r="W819">
        <v>0</v>
      </c>
      <c r="X819">
        <v>0</v>
      </c>
      <c r="Y819">
        <v>0</v>
      </c>
      <c r="Z819">
        <v>0</v>
      </c>
      <c r="AA819">
        <v>0</v>
      </c>
      <c r="AB819">
        <v>0</v>
      </c>
      <c r="AC819" t="s">
        <v>38</v>
      </c>
      <c r="AD819">
        <v>5</v>
      </c>
    </row>
    <row r="820" spans="1:30">
      <c r="A820" t="s">
        <v>899</v>
      </c>
      <c r="B820" t="s">
        <v>40</v>
      </c>
      <c r="C820">
        <v>40.416775000000001</v>
      </c>
      <c r="D820">
        <v>-3.7037900000000001</v>
      </c>
      <c r="E820" t="s">
        <v>68</v>
      </c>
      <c r="F820" t="s">
        <v>169</v>
      </c>
      <c r="G820" t="s">
        <v>47</v>
      </c>
      <c r="H820" s="1">
        <v>45356</v>
      </c>
      <c r="I820" t="s">
        <v>70</v>
      </c>
      <c r="J820" t="s">
        <v>606</v>
      </c>
      <c r="K820">
        <v>1</v>
      </c>
      <c r="N820">
        <v>1765</v>
      </c>
      <c r="O820">
        <v>50</v>
      </c>
      <c r="P820" s="1">
        <v>45396</v>
      </c>
      <c r="Q820" s="1"/>
      <c r="R820">
        <v>882.5</v>
      </c>
      <c r="T820">
        <v>0</v>
      </c>
      <c r="U820" t="s">
        <v>428</v>
      </c>
      <c r="V820">
        <v>0</v>
      </c>
      <c r="W820">
        <v>0</v>
      </c>
      <c r="X820">
        <v>0</v>
      </c>
      <c r="Y820">
        <v>0</v>
      </c>
      <c r="Z820">
        <v>0</v>
      </c>
      <c r="AA820">
        <v>0</v>
      </c>
      <c r="AB820">
        <v>0</v>
      </c>
      <c r="AC820" t="s">
        <v>52</v>
      </c>
      <c r="AD820">
        <v>3</v>
      </c>
    </row>
    <row r="821" spans="1:30">
      <c r="A821" t="s">
        <v>900</v>
      </c>
      <c r="B821" t="s">
        <v>50</v>
      </c>
      <c r="C821">
        <v>52.520007999999997</v>
      </c>
      <c r="D821">
        <v>13.404954</v>
      </c>
      <c r="E821" t="s">
        <v>72</v>
      </c>
      <c r="F821" t="s">
        <v>169</v>
      </c>
      <c r="G821" t="s">
        <v>76</v>
      </c>
      <c r="H821" s="1">
        <v>45390</v>
      </c>
      <c r="I821" t="s">
        <v>35</v>
      </c>
      <c r="J821" t="s">
        <v>606</v>
      </c>
      <c r="K821">
        <v>1</v>
      </c>
      <c r="N821">
        <v>7602</v>
      </c>
      <c r="O821">
        <v>30</v>
      </c>
      <c r="P821" s="1">
        <v>45697</v>
      </c>
      <c r="Q821" s="1"/>
      <c r="R821">
        <v>2280.6</v>
      </c>
      <c r="T821">
        <v>0</v>
      </c>
      <c r="U821" t="s">
        <v>428</v>
      </c>
      <c r="V821">
        <v>0</v>
      </c>
      <c r="W821">
        <v>0</v>
      </c>
      <c r="X821">
        <v>0</v>
      </c>
      <c r="Y821">
        <v>0</v>
      </c>
      <c r="Z821">
        <v>0</v>
      </c>
      <c r="AA821">
        <v>0</v>
      </c>
      <c r="AB821">
        <v>0</v>
      </c>
      <c r="AC821" t="s">
        <v>43</v>
      </c>
      <c r="AD821">
        <v>2</v>
      </c>
    </row>
    <row r="822" spans="1:30">
      <c r="A822" t="s">
        <v>901</v>
      </c>
      <c r="B822" t="s">
        <v>45</v>
      </c>
      <c r="C822">
        <v>41.902782000000002</v>
      </c>
      <c r="D822">
        <v>12.496366</v>
      </c>
      <c r="E822" t="s">
        <v>46</v>
      </c>
      <c r="F822" t="s">
        <v>169</v>
      </c>
      <c r="G822" t="s">
        <v>87</v>
      </c>
      <c r="H822" s="1">
        <v>45347</v>
      </c>
      <c r="I822" t="s">
        <v>35</v>
      </c>
      <c r="J822" t="s">
        <v>606</v>
      </c>
      <c r="K822">
        <v>1</v>
      </c>
      <c r="N822">
        <v>3872</v>
      </c>
      <c r="O822">
        <v>20</v>
      </c>
      <c r="P822" s="1">
        <v>45467</v>
      </c>
      <c r="Q822" s="1"/>
      <c r="R822">
        <v>774.4</v>
      </c>
      <c r="T822">
        <v>0</v>
      </c>
      <c r="U822" t="s">
        <v>428</v>
      </c>
      <c r="V822">
        <v>0</v>
      </c>
      <c r="W822">
        <v>0</v>
      </c>
      <c r="X822">
        <v>0</v>
      </c>
      <c r="Y822">
        <v>0</v>
      </c>
      <c r="Z822">
        <v>0</v>
      </c>
      <c r="AA822">
        <v>0</v>
      </c>
      <c r="AB822">
        <v>0</v>
      </c>
      <c r="AC822" t="s">
        <v>48</v>
      </c>
      <c r="AD822">
        <v>1</v>
      </c>
    </row>
    <row r="823" spans="1:30">
      <c r="A823" t="s">
        <v>902</v>
      </c>
      <c r="B823" t="s">
        <v>67</v>
      </c>
      <c r="C823">
        <v>48.864716000000001</v>
      </c>
      <c r="D823">
        <v>2.3490139999999999</v>
      </c>
      <c r="E823" t="s">
        <v>32</v>
      </c>
      <c r="F823" t="s">
        <v>169</v>
      </c>
      <c r="G823" t="s">
        <v>47</v>
      </c>
      <c r="H823" s="1">
        <v>45443</v>
      </c>
      <c r="I823" t="s">
        <v>70</v>
      </c>
      <c r="J823" t="s">
        <v>606</v>
      </c>
      <c r="K823">
        <v>1</v>
      </c>
      <c r="N823">
        <v>6817</v>
      </c>
      <c r="O823">
        <v>20</v>
      </c>
      <c r="P823" s="1">
        <v>45531</v>
      </c>
      <c r="Q823" s="1"/>
      <c r="R823">
        <v>1363.4</v>
      </c>
      <c r="T823">
        <v>0</v>
      </c>
      <c r="U823" t="s">
        <v>428</v>
      </c>
      <c r="V823">
        <v>0</v>
      </c>
      <c r="W823">
        <v>0</v>
      </c>
      <c r="X823">
        <v>0</v>
      </c>
      <c r="Y823">
        <v>0</v>
      </c>
      <c r="Z823">
        <v>0</v>
      </c>
      <c r="AA823">
        <v>0</v>
      </c>
      <c r="AB823">
        <v>0</v>
      </c>
      <c r="AC823" t="s">
        <v>48</v>
      </c>
      <c r="AD823">
        <v>1</v>
      </c>
    </row>
    <row r="824" spans="1:30">
      <c r="A824" t="s">
        <v>903</v>
      </c>
      <c r="B824" t="s">
        <v>50</v>
      </c>
      <c r="C824">
        <v>52.520007999999997</v>
      </c>
      <c r="D824">
        <v>13.404954</v>
      </c>
      <c r="E824" t="s">
        <v>55</v>
      </c>
      <c r="F824" t="s">
        <v>169</v>
      </c>
      <c r="G824" t="s">
        <v>64</v>
      </c>
      <c r="H824" s="1">
        <v>45370</v>
      </c>
      <c r="I824" t="s">
        <v>35</v>
      </c>
      <c r="J824" t="s">
        <v>606</v>
      </c>
      <c r="K824">
        <v>1</v>
      </c>
      <c r="N824">
        <v>686</v>
      </c>
      <c r="O824">
        <v>60</v>
      </c>
      <c r="P824" s="1">
        <v>45695</v>
      </c>
      <c r="Q824" s="1"/>
      <c r="R824">
        <v>411.6</v>
      </c>
      <c r="T824">
        <v>0</v>
      </c>
      <c r="U824" t="s">
        <v>428</v>
      </c>
      <c r="V824">
        <v>0</v>
      </c>
      <c r="W824">
        <v>0</v>
      </c>
      <c r="X824">
        <v>0</v>
      </c>
      <c r="Y824">
        <v>0</v>
      </c>
      <c r="Z824">
        <v>0</v>
      </c>
      <c r="AA824">
        <v>0</v>
      </c>
      <c r="AB824">
        <v>0</v>
      </c>
      <c r="AC824" t="s">
        <v>52</v>
      </c>
      <c r="AD824">
        <v>3</v>
      </c>
    </row>
    <row r="825" spans="1:30">
      <c r="A825" t="s">
        <v>904</v>
      </c>
      <c r="B825" t="s">
        <v>67</v>
      </c>
      <c r="C825">
        <v>48.864716000000001</v>
      </c>
      <c r="D825">
        <v>2.3490139999999999</v>
      </c>
      <c r="E825" t="s">
        <v>124</v>
      </c>
      <c r="F825" t="s">
        <v>169</v>
      </c>
      <c r="G825" t="s">
        <v>47</v>
      </c>
      <c r="H825" s="1">
        <v>45419</v>
      </c>
      <c r="I825" t="s">
        <v>70</v>
      </c>
      <c r="J825" t="s">
        <v>606</v>
      </c>
      <c r="K825">
        <v>1</v>
      </c>
      <c r="N825">
        <v>7489</v>
      </c>
      <c r="O825">
        <v>40</v>
      </c>
      <c r="P825" s="1">
        <v>45501</v>
      </c>
      <c r="Q825" s="1"/>
      <c r="R825">
        <v>2995.6</v>
      </c>
      <c r="T825">
        <v>0</v>
      </c>
      <c r="U825" t="s">
        <v>428</v>
      </c>
      <c r="V825">
        <v>0</v>
      </c>
      <c r="W825">
        <v>0</v>
      </c>
      <c r="X825">
        <v>0</v>
      </c>
      <c r="Y825">
        <v>0</v>
      </c>
      <c r="Z825">
        <v>0</v>
      </c>
      <c r="AA825">
        <v>0</v>
      </c>
      <c r="AB825">
        <v>0</v>
      </c>
      <c r="AC825" t="s">
        <v>43</v>
      </c>
      <c r="AD825">
        <v>2</v>
      </c>
    </row>
    <row r="826" spans="1:30">
      <c r="A826" t="s">
        <v>905</v>
      </c>
      <c r="B826" t="s">
        <v>67</v>
      </c>
      <c r="C826">
        <v>48.864716000000001</v>
      </c>
      <c r="D826">
        <v>2.3490139999999999</v>
      </c>
      <c r="E826" t="s">
        <v>78</v>
      </c>
      <c r="F826" t="s">
        <v>169</v>
      </c>
      <c r="G826" t="s">
        <v>56</v>
      </c>
      <c r="H826" s="1">
        <v>45323</v>
      </c>
      <c r="I826" t="s">
        <v>70</v>
      </c>
      <c r="J826" t="s">
        <v>606</v>
      </c>
      <c r="K826">
        <v>1</v>
      </c>
      <c r="N826">
        <v>361</v>
      </c>
      <c r="O826">
        <v>20</v>
      </c>
      <c r="P826" s="1">
        <v>45506</v>
      </c>
      <c r="Q826" s="1"/>
      <c r="R826">
        <v>72.2</v>
      </c>
      <c r="T826">
        <v>0</v>
      </c>
      <c r="U826" t="s">
        <v>428</v>
      </c>
      <c r="V826">
        <v>0</v>
      </c>
      <c r="W826">
        <v>0</v>
      </c>
      <c r="X826">
        <v>0</v>
      </c>
      <c r="Y826">
        <v>0</v>
      </c>
      <c r="Z826">
        <v>0</v>
      </c>
      <c r="AA826">
        <v>0</v>
      </c>
      <c r="AB826">
        <v>0</v>
      </c>
      <c r="AC826" t="s">
        <v>48</v>
      </c>
      <c r="AD826">
        <v>1</v>
      </c>
    </row>
    <row r="827" spans="1:30">
      <c r="A827" t="s">
        <v>906</v>
      </c>
      <c r="B827" t="s">
        <v>67</v>
      </c>
      <c r="C827">
        <v>48.864716000000001</v>
      </c>
      <c r="D827">
        <v>2.3490139999999999</v>
      </c>
      <c r="E827" t="s">
        <v>55</v>
      </c>
      <c r="F827" t="s">
        <v>169</v>
      </c>
      <c r="G827" t="s">
        <v>87</v>
      </c>
      <c r="H827" s="1">
        <v>45320</v>
      </c>
      <c r="I827" t="s">
        <v>35</v>
      </c>
      <c r="J827" t="s">
        <v>606</v>
      </c>
      <c r="K827">
        <v>1</v>
      </c>
      <c r="N827">
        <v>6737</v>
      </c>
      <c r="O827">
        <v>80</v>
      </c>
      <c r="P827" s="1">
        <v>45496</v>
      </c>
      <c r="Q827" s="1"/>
      <c r="R827">
        <v>5389.6</v>
      </c>
      <c r="T827">
        <v>0</v>
      </c>
      <c r="U827" t="s">
        <v>428</v>
      </c>
      <c r="V827">
        <v>0</v>
      </c>
      <c r="W827">
        <v>0</v>
      </c>
      <c r="X827">
        <v>0</v>
      </c>
      <c r="Y827">
        <v>0</v>
      </c>
      <c r="Z827">
        <v>0</v>
      </c>
      <c r="AA827">
        <v>0</v>
      </c>
      <c r="AB827">
        <v>0</v>
      </c>
      <c r="AC827" t="s">
        <v>65</v>
      </c>
      <c r="AD827">
        <v>4</v>
      </c>
    </row>
    <row r="828" spans="1:30">
      <c r="A828" t="s">
        <v>907</v>
      </c>
      <c r="B828" t="s">
        <v>63</v>
      </c>
      <c r="C828">
        <v>46.204391000000001</v>
      </c>
      <c r="D828">
        <v>6.1431579999999997</v>
      </c>
      <c r="E828" t="s">
        <v>46</v>
      </c>
      <c r="F828" t="s">
        <v>169</v>
      </c>
      <c r="G828" t="s">
        <v>56</v>
      </c>
      <c r="H828" s="1">
        <v>45299</v>
      </c>
      <c r="I828" t="s">
        <v>57</v>
      </c>
      <c r="J828" t="s">
        <v>606</v>
      </c>
      <c r="K828">
        <v>1</v>
      </c>
      <c r="N828">
        <v>3058</v>
      </c>
      <c r="O828">
        <v>10</v>
      </c>
      <c r="P828" s="1">
        <v>45376</v>
      </c>
      <c r="Q828" s="1"/>
      <c r="R828">
        <v>305.8</v>
      </c>
      <c r="T828">
        <v>0</v>
      </c>
      <c r="U828" t="s">
        <v>428</v>
      </c>
      <c r="V828">
        <v>0</v>
      </c>
      <c r="W828">
        <v>0</v>
      </c>
      <c r="X828">
        <v>0</v>
      </c>
      <c r="Y828">
        <v>0</v>
      </c>
      <c r="Z828">
        <v>0</v>
      </c>
      <c r="AA828">
        <v>0</v>
      </c>
      <c r="AB828">
        <v>0</v>
      </c>
      <c r="AC828" t="s">
        <v>48</v>
      </c>
      <c r="AD828">
        <v>1</v>
      </c>
    </row>
    <row r="829" spans="1:30">
      <c r="A829" t="s">
        <v>908</v>
      </c>
      <c r="B829" t="s">
        <v>75</v>
      </c>
      <c r="C829">
        <v>48.210033000000003</v>
      </c>
      <c r="D829">
        <v>16.363448999999999</v>
      </c>
      <c r="E829" t="s">
        <v>84</v>
      </c>
      <c r="F829" t="s">
        <v>169</v>
      </c>
      <c r="G829" t="s">
        <v>42</v>
      </c>
      <c r="H829" s="1">
        <v>45404</v>
      </c>
      <c r="I829" t="s">
        <v>35</v>
      </c>
      <c r="J829" t="s">
        <v>606</v>
      </c>
      <c r="K829">
        <v>1</v>
      </c>
      <c r="N829">
        <v>6586</v>
      </c>
      <c r="O829">
        <v>40</v>
      </c>
      <c r="P829" s="1">
        <v>45691</v>
      </c>
      <c r="Q829" s="1"/>
      <c r="R829">
        <v>2634.4</v>
      </c>
      <c r="T829">
        <v>0</v>
      </c>
      <c r="U829" t="s">
        <v>428</v>
      </c>
      <c r="V829">
        <v>0</v>
      </c>
      <c r="W829">
        <v>0</v>
      </c>
      <c r="X829">
        <v>0</v>
      </c>
      <c r="Y829">
        <v>0</v>
      </c>
      <c r="Z829">
        <v>0</v>
      </c>
      <c r="AA829">
        <v>0</v>
      </c>
      <c r="AB829">
        <v>0</v>
      </c>
      <c r="AC829" t="s">
        <v>43</v>
      </c>
      <c r="AD829">
        <v>2</v>
      </c>
    </row>
    <row r="830" spans="1:30">
      <c r="A830" t="s">
        <v>909</v>
      </c>
      <c r="B830" t="s">
        <v>45</v>
      </c>
      <c r="C830">
        <v>41.902782000000002</v>
      </c>
      <c r="D830">
        <v>12.496366</v>
      </c>
      <c r="E830" t="s">
        <v>103</v>
      </c>
      <c r="F830" t="s">
        <v>169</v>
      </c>
      <c r="G830" t="s">
        <v>56</v>
      </c>
      <c r="H830" s="1">
        <v>45430</v>
      </c>
      <c r="I830" t="s">
        <v>70</v>
      </c>
      <c r="J830" t="s">
        <v>606</v>
      </c>
      <c r="K830">
        <v>1</v>
      </c>
      <c r="N830">
        <v>3108</v>
      </c>
      <c r="O830">
        <v>40</v>
      </c>
      <c r="P830" s="1">
        <v>45771</v>
      </c>
      <c r="Q830" s="1"/>
      <c r="R830">
        <v>1243.2</v>
      </c>
      <c r="T830">
        <v>0</v>
      </c>
      <c r="U830" t="s">
        <v>428</v>
      </c>
      <c r="V830">
        <v>0</v>
      </c>
      <c r="W830">
        <v>0</v>
      </c>
      <c r="X830">
        <v>0</v>
      </c>
      <c r="Y830">
        <v>0</v>
      </c>
      <c r="Z830">
        <v>0</v>
      </c>
      <c r="AA830">
        <v>0</v>
      </c>
      <c r="AB830">
        <v>0</v>
      </c>
      <c r="AC830" t="s">
        <v>43</v>
      </c>
      <c r="AD830">
        <v>2</v>
      </c>
    </row>
    <row r="831" spans="1:30">
      <c r="A831" t="s">
        <v>910</v>
      </c>
      <c r="B831" t="s">
        <v>75</v>
      </c>
      <c r="C831">
        <v>48.210033000000003</v>
      </c>
      <c r="D831">
        <v>16.363448999999999</v>
      </c>
      <c r="E831" t="s">
        <v>41</v>
      </c>
      <c r="F831" t="s">
        <v>169</v>
      </c>
      <c r="G831" t="s">
        <v>64</v>
      </c>
      <c r="H831" s="1">
        <v>45431</v>
      </c>
      <c r="I831" t="s">
        <v>35</v>
      </c>
      <c r="J831" t="s">
        <v>606</v>
      </c>
      <c r="K831">
        <v>1</v>
      </c>
      <c r="N831">
        <v>2864</v>
      </c>
      <c r="O831">
        <v>20</v>
      </c>
      <c r="P831" s="1">
        <v>45601</v>
      </c>
      <c r="Q831" s="1"/>
      <c r="R831">
        <v>572.79999999999995</v>
      </c>
      <c r="T831">
        <v>0</v>
      </c>
      <c r="U831" t="s">
        <v>428</v>
      </c>
      <c r="V831">
        <v>0</v>
      </c>
      <c r="W831">
        <v>0</v>
      </c>
      <c r="X831">
        <v>0</v>
      </c>
      <c r="Y831">
        <v>0</v>
      </c>
      <c r="Z831">
        <v>0</v>
      </c>
      <c r="AA831">
        <v>0</v>
      </c>
      <c r="AB831">
        <v>0</v>
      </c>
      <c r="AC831" t="s">
        <v>48</v>
      </c>
      <c r="AD831">
        <v>1</v>
      </c>
    </row>
    <row r="832" spans="1:30">
      <c r="A832" t="s">
        <v>911</v>
      </c>
      <c r="B832" t="s">
        <v>59</v>
      </c>
      <c r="C832">
        <v>51.260196999999998</v>
      </c>
      <c r="D832">
        <v>4.4027710000000004</v>
      </c>
      <c r="E832" t="s">
        <v>60</v>
      </c>
      <c r="F832" t="s">
        <v>169</v>
      </c>
      <c r="G832" t="s">
        <v>76</v>
      </c>
      <c r="H832" s="1">
        <v>45389</v>
      </c>
      <c r="I832" t="s">
        <v>70</v>
      </c>
      <c r="J832" t="s">
        <v>606</v>
      </c>
      <c r="K832">
        <v>1</v>
      </c>
      <c r="N832">
        <v>2513</v>
      </c>
      <c r="O832">
        <v>20</v>
      </c>
      <c r="P832" s="1">
        <v>45604</v>
      </c>
      <c r="Q832" s="1"/>
      <c r="R832">
        <v>502.6</v>
      </c>
      <c r="T832">
        <v>0</v>
      </c>
      <c r="U832" t="s">
        <v>428</v>
      </c>
      <c r="V832">
        <v>0</v>
      </c>
      <c r="W832">
        <v>0</v>
      </c>
      <c r="X832">
        <v>0</v>
      </c>
      <c r="Y832">
        <v>0</v>
      </c>
      <c r="Z832">
        <v>0</v>
      </c>
      <c r="AA832">
        <v>0</v>
      </c>
      <c r="AB832">
        <v>0</v>
      </c>
      <c r="AC832" t="s">
        <v>48</v>
      </c>
      <c r="AD832">
        <v>1</v>
      </c>
    </row>
    <row r="833" spans="1:30">
      <c r="A833" t="s">
        <v>912</v>
      </c>
      <c r="B833" t="s">
        <v>45</v>
      </c>
      <c r="C833">
        <v>41.902782000000002</v>
      </c>
      <c r="D833">
        <v>12.496366</v>
      </c>
      <c r="E833" t="s">
        <v>55</v>
      </c>
      <c r="F833" t="s">
        <v>169</v>
      </c>
      <c r="G833" t="s">
        <v>64</v>
      </c>
      <c r="H833" s="1">
        <v>45301</v>
      </c>
      <c r="I833" t="s">
        <v>35</v>
      </c>
      <c r="J833" t="s">
        <v>606</v>
      </c>
      <c r="K833">
        <v>1</v>
      </c>
      <c r="N833">
        <v>2504</v>
      </c>
      <c r="O833">
        <v>30</v>
      </c>
      <c r="P833" s="1">
        <v>45474</v>
      </c>
      <c r="Q833" s="1"/>
      <c r="R833">
        <v>751.2</v>
      </c>
      <c r="T833">
        <v>0</v>
      </c>
      <c r="U833" t="s">
        <v>428</v>
      </c>
      <c r="V833">
        <v>0</v>
      </c>
      <c r="W833">
        <v>0</v>
      </c>
      <c r="X833">
        <v>0</v>
      </c>
      <c r="Y833">
        <v>0</v>
      </c>
      <c r="Z833">
        <v>0</v>
      </c>
      <c r="AA833">
        <v>0</v>
      </c>
      <c r="AB833">
        <v>0</v>
      </c>
      <c r="AC833" t="s">
        <v>43</v>
      </c>
      <c r="AD833">
        <v>2</v>
      </c>
    </row>
    <row r="834" spans="1:30">
      <c r="A834" t="s">
        <v>913</v>
      </c>
      <c r="B834" t="s">
        <v>75</v>
      </c>
      <c r="C834">
        <v>48.210033000000003</v>
      </c>
      <c r="D834">
        <v>16.363448999999999</v>
      </c>
      <c r="E834" t="s">
        <v>55</v>
      </c>
      <c r="F834" t="s">
        <v>169</v>
      </c>
      <c r="G834" t="s">
        <v>85</v>
      </c>
      <c r="H834" s="1">
        <v>45306</v>
      </c>
      <c r="I834" t="s">
        <v>70</v>
      </c>
      <c r="J834" t="s">
        <v>606</v>
      </c>
      <c r="K834">
        <v>1</v>
      </c>
      <c r="N834">
        <v>3666</v>
      </c>
      <c r="O834">
        <v>40</v>
      </c>
      <c r="P834" s="1">
        <v>45655</v>
      </c>
      <c r="Q834" s="1"/>
      <c r="R834">
        <v>1466.4</v>
      </c>
      <c r="T834">
        <v>0</v>
      </c>
      <c r="U834" t="s">
        <v>428</v>
      </c>
      <c r="V834">
        <v>0</v>
      </c>
      <c r="W834">
        <v>0</v>
      </c>
      <c r="X834">
        <v>0</v>
      </c>
      <c r="Y834">
        <v>0</v>
      </c>
      <c r="Z834">
        <v>0</v>
      </c>
      <c r="AA834">
        <v>0</v>
      </c>
      <c r="AB834">
        <v>0</v>
      </c>
      <c r="AC834" t="s">
        <v>43</v>
      </c>
      <c r="AD834">
        <v>2</v>
      </c>
    </row>
    <row r="835" spans="1:30">
      <c r="A835" t="s">
        <v>914</v>
      </c>
      <c r="B835" t="s">
        <v>67</v>
      </c>
      <c r="C835">
        <v>48.864716000000001</v>
      </c>
      <c r="D835">
        <v>2.3490139999999999</v>
      </c>
      <c r="E835" t="s">
        <v>84</v>
      </c>
      <c r="F835" t="s">
        <v>169</v>
      </c>
      <c r="G835" t="s">
        <v>56</v>
      </c>
      <c r="H835" s="1">
        <v>45421</v>
      </c>
      <c r="I835" t="s">
        <v>70</v>
      </c>
      <c r="J835" t="s">
        <v>606</v>
      </c>
      <c r="K835">
        <v>1</v>
      </c>
      <c r="N835">
        <v>5438</v>
      </c>
      <c r="O835">
        <v>60</v>
      </c>
      <c r="P835" s="1">
        <v>45607</v>
      </c>
      <c r="Q835" s="1"/>
      <c r="R835">
        <v>3262.8</v>
      </c>
      <c r="T835">
        <v>0</v>
      </c>
      <c r="U835" t="s">
        <v>428</v>
      </c>
      <c r="V835">
        <v>0</v>
      </c>
      <c r="W835">
        <v>0</v>
      </c>
      <c r="X835">
        <v>0</v>
      </c>
      <c r="Y835">
        <v>0</v>
      </c>
      <c r="Z835">
        <v>0</v>
      </c>
      <c r="AA835">
        <v>0</v>
      </c>
      <c r="AB835">
        <v>0</v>
      </c>
      <c r="AC835" t="s">
        <v>52</v>
      </c>
      <c r="AD835">
        <v>3</v>
      </c>
    </row>
    <row r="836" spans="1:30">
      <c r="A836" t="s">
        <v>915</v>
      </c>
      <c r="B836" t="s">
        <v>31</v>
      </c>
      <c r="C836">
        <v>52.370215999999999</v>
      </c>
      <c r="D836">
        <v>4.895168</v>
      </c>
      <c r="E836" t="s">
        <v>55</v>
      </c>
      <c r="F836" t="s">
        <v>169</v>
      </c>
      <c r="G836" t="s">
        <v>56</v>
      </c>
      <c r="H836" s="1">
        <v>45434</v>
      </c>
      <c r="I836" t="s">
        <v>70</v>
      </c>
      <c r="J836" t="s">
        <v>606</v>
      </c>
      <c r="K836">
        <v>1</v>
      </c>
      <c r="N836">
        <v>1631</v>
      </c>
      <c r="O836">
        <v>20</v>
      </c>
      <c r="P836" s="1">
        <v>45635</v>
      </c>
      <c r="Q836" s="1"/>
      <c r="R836">
        <v>326.2</v>
      </c>
      <c r="T836">
        <v>0</v>
      </c>
      <c r="U836" t="s">
        <v>428</v>
      </c>
      <c r="V836">
        <v>0</v>
      </c>
      <c r="W836">
        <v>0</v>
      </c>
      <c r="X836">
        <v>0</v>
      </c>
      <c r="Y836">
        <v>0</v>
      </c>
      <c r="Z836">
        <v>0</v>
      </c>
      <c r="AA836">
        <v>0</v>
      </c>
      <c r="AB836">
        <v>0</v>
      </c>
      <c r="AC836" t="s">
        <v>48</v>
      </c>
      <c r="AD836">
        <v>1</v>
      </c>
    </row>
    <row r="837" spans="1:30">
      <c r="A837" t="s">
        <v>916</v>
      </c>
      <c r="B837" t="s">
        <v>67</v>
      </c>
      <c r="C837">
        <v>48.864716000000001</v>
      </c>
      <c r="D837">
        <v>2.3490139999999999</v>
      </c>
      <c r="E837" t="s">
        <v>46</v>
      </c>
      <c r="F837" t="s">
        <v>169</v>
      </c>
      <c r="G837" t="s">
        <v>87</v>
      </c>
      <c r="H837" s="1">
        <v>45315</v>
      </c>
      <c r="I837" t="s">
        <v>35</v>
      </c>
      <c r="J837" t="s">
        <v>606</v>
      </c>
      <c r="K837">
        <v>1</v>
      </c>
      <c r="N837">
        <v>926</v>
      </c>
      <c r="O837">
        <v>20</v>
      </c>
      <c r="P837" s="1">
        <v>45400</v>
      </c>
      <c r="Q837" s="1"/>
      <c r="R837">
        <v>185.2</v>
      </c>
      <c r="T837">
        <v>0</v>
      </c>
      <c r="U837" t="s">
        <v>428</v>
      </c>
      <c r="V837">
        <v>0</v>
      </c>
      <c r="W837">
        <v>0</v>
      </c>
      <c r="X837">
        <v>0</v>
      </c>
      <c r="Y837">
        <v>0</v>
      </c>
      <c r="Z837">
        <v>0</v>
      </c>
      <c r="AA837">
        <v>0</v>
      </c>
      <c r="AB837">
        <v>0</v>
      </c>
      <c r="AC837" t="s">
        <v>48</v>
      </c>
      <c r="AD837">
        <v>1</v>
      </c>
    </row>
    <row r="838" spans="1:30">
      <c r="A838" t="s">
        <v>917</v>
      </c>
      <c r="B838" t="s">
        <v>67</v>
      </c>
      <c r="C838">
        <v>48.864716000000001</v>
      </c>
      <c r="D838">
        <v>2.3490139999999999</v>
      </c>
      <c r="E838" t="s">
        <v>68</v>
      </c>
      <c r="F838" t="s">
        <v>169</v>
      </c>
      <c r="G838" t="s">
        <v>64</v>
      </c>
      <c r="H838" s="1">
        <v>45304</v>
      </c>
      <c r="I838" t="s">
        <v>35</v>
      </c>
      <c r="J838" t="s">
        <v>606</v>
      </c>
      <c r="K838">
        <v>1</v>
      </c>
      <c r="N838">
        <v>4198</v>
      </c>
      <c r="O838">
        <v>90</v>
      </c>
      <c r="P838" s="1">
        <v>45341</v>
      </c>
      <c r="Q838" s="1"/>
      <c r="R838">
        <v>3778.2</v>
      </c>
      <c r="T838">
        <v>0</v>
      </c>
      <c r="U838" t="s">
        <v>428</v>
      </c>
      <c r="V838">
        <v>0</v>
      </c>
      <c r="W838">
        <v>0</v>
      </c>
      <c r="X838">
        <v>0</v>
      </c>
      <c r="Y838">
        <v>0</v>
      </c>
      <c r="Z838">
        <v>0</v>
      </c>
      <c r="AA838">
        <v>0</v>
      </c>
      <c r="AB838">
        <v>0</v>
      </c>
      <c r="AC838" t="s">
        <v>38</v>
      </c>
      <c r="AD838">
        <v>5</v>
      </c>
    </row>
    <row r="839" spans="1:30">
      <c r="A839" t="s">
        <v>918</v>
      </c>
      <c r="B839" t="s">
        <v>67</v>
      </c>
      <c r="C839">
        <v>48.864716000000001</v>
      </c>
      <c r="D839">
        <v>2.3490139999999999</v>
      </c>
      <c r="E839" t="s">
        <v>68</v>
      </c>
      <c r="F839" t="s">
        <v>169</v>
      </c>
      <c r="G839" t="s">
        <v>64</v>
      </c>
      <c r="H839" s="1">
        <v>45415</v>
      </c>
      <c r="I839" t="s">
        <v>57</v>
      </c>
      <c r="J839" t="s">
        <v>606</v>
      </c>
      <c r="K839">
        <v>1</v>
      </c>
      <c r="N839">
        <v>6604</v>
      </c>
      <c r="O839">
        <v>50</v>
      </c>
      <c r="P839" s="1">
        <v>45730</v>
      </c>
      <c r="Q839" s="1"/>
      <c r="R839">
        <v>3302</v>
      </c>
      <c r="T839">
        <v>0</v>
      </c>
      <c r="U839" t="s">
        <v>428</v>
      </c>
      <c r="V839">
        <v>0</v>
      </c>
      <c r="W839">
        <v>0</v>
      </c>
      <c r="X839">
        <v>0</v>
      </c>
      <c r="Y839">
        <v>0</v>
      </c>
      <c r="Z839">
        <v>0</v>
      </c>
      <c r="AA839">
        <v>0</v>
      </c>
      <c r="AB839">
        <v>0</v>
      </c>
      <c r="AC839" t="s">
        <v>52</v>
      </c>
      <c r="AD839">
        <v>3</v>
      </c>
    </row>
    <row r="840" spans="1:30">
      <c r="A840" t="s">
        <v>919</v>
      </c>
      <c r="B840" t="s">
        <v>80</v>
      </c>
      <c r="C840">
        <v>38.736946000000003</v>
      </c>
      <c r="D840">
        <v>-9.1426850000000002</v>
      </c>
      <c r="E840" t="s">
        <v>55</v>
      </c>
      <c r="F840" t="s">
        <v>169</v>
      </c>
      <c r="G840" t="s">
        <v>64</v>
      </c>
      <c r="H840" s="1">
        <v>45357</v>
      </c>
      <c r="I840" t="s">
        <v>35</v>
      </c>
      <c r="J840" t="s">
        <v>606</v>
      </c>
      <c r="K840">
        <v>1</v>
      </c>
      <c r="N840">
        <v>959</v>
      </c>
      <c r="O840">
        <v>50</v>
      </c>
      <c r="P840" s="1">
        <v>45717</v>
      </c>
      <c r="Q840" s="1"/>
      <c r="R840">
        <v>479.5</v>
      </c>
      <c r="T840">
        <v>0</v>
      </c>
      <c r="U840" t="s">
        <v>428</v>
      </c>
      <c r="V840">
        <v>0</v>
      </c>
      <c r="W840">
        <v>0</v>
      </c>
      <c r="X840">
        <v>0</v>
      </c>
      <c r="Y840">
        <v>0</v>
      </c>
      <c r="Z840">
        <v>0</v>
      </c>
      <c r="AA840">
        <v>0</v>
      </c>
      <c r="AB840">
        <v>0</v>
      </c>
      <c r="AC840" t="s">
        <v>52</v>
      </c>
      <c r="AD840">
        <v>3</v>
      </c>
    </row>
    <row r="841" spans="1:30">
      <c r="A841" t="s">
        <v>920</v>
      </c>
      <c r="B841" t="s">
        <v>31</v>
      </c>
      <c r="C841">
        <v>52.370215999999999</v>
      </c>
      <c r="D841">
        <v>4.895168</v>
      </c>
      <c r="E841" t="s">
        <v>41</v>
      </c>
      <c r="F841" t="s">
        <v>169</v>
      </c>
      <c r="G841" t="s">
        <v>42</v>
      </c>
      <c r="H841" s="1">
        <v>45303</v>
      </c>
      <c r="I841" t="s">
        <v>35</v>
      </c>
      <c r="J841" t="s">
        <v>606</v>
      </c>
      <c r="K841">
        <v>1</v>
      </c>
      <c r="N841">
        <v>2332</v>
      </c>
      <c r="O841">
        <v>20</v>
      </c>
      <c r="P841" s="1">
        <v>45367</v>
      </c>
      <c r="Q841" s="1"/>
      <c r="R841">
        <v>466.4</v>
      </c>
      <c r="T841">
        <v>0</v>
      </c>
      <c r="U841" t="s">
        <v>428</v>
      </c>
      <c r="V841">
        <v>0</v>
      </c>
      <c r="W841">
        <v>0</v>
      </c>
      <c r="X841">
        <v>0</v>
      </c>
      <c r="Y841">
        <v>0</v>
      </c>
      <c r="Z841">
        <v>0</v>
      </c>
      <c r="AA841">
        <v>0</v>
      </c>
      <c r="AB841">
        <v>0</v>
      </c>
      <c r="AC841" t="s">
        <v>48</v>
      </c>
      <c r="AD841">
        <v>1</v>
      </c>
    </row>
    <row r="842" spans="1:30">
      <c r="A842" t="s">
        <v>921</v>
      </c>
      <c r="B842" t="s">
        <v>50</v>
      </c>
      <c r="C842">
        <v>52.520007999999997</v>
      </c>
      <c r="D842">
        <v>13.404954</v>
      </c>
      <c r="E842" t="s">
        <v>55</v>
      </c>
      <c r="F842" t="s">
        <v>169</v>
      </c>
      <c r="G842" t="s">
        <v>56</v>
      </c>
      <c r="H842" s="1">
        <v>45311</v>
      </c>
      <c r="I842" t="s">
        <v>70</v>
      </c>
      <c r="J842" t="s">
        <v>606</v>
      </c>
      <c r="K842">
        <v>1</v>
      </c>
      <c r="N842">
        <v>5288</v>
      </c>
      <c r="O842">
        <v>40</v>
      </c>
      <c r="P842" s="1">
        <v>45476</v>
      </c>
      <c r="Q842" s="1"/>
      <c r="R842">
        <v>2115.1999999999998</v>
      </c>
      <c r="T842">
        <v>0</v>
      </c>
      <c r="U842" t="s">
        <v>428</v>
      </c>
      <c r="V842">
        <v>0</v>
      </c>
      <c r="W842">
        <v>0</v>
      </c>
      <c r="X842">
        <v>0</v>
      </c>
      <c r="Y842">
        <v>0</v>
      </c>
      <c r="Z842">
        <v>0</v>
      </c>
      <c r="AA842">
        <v>0</v>
      </c>
      <c r="AB842">
        <v>0</v>
      </c>
      <c r="AC842" t="s">
        <v>43</v>
      </c>
      <c r="AD842">
        <v>2</v>
      </c>
    </row>
    <row r="843" spans="1:30">
      <c r="A843" t="s">
        <v>922</v>
      </c>
      <c r="B843" t="s">
        <v>45</v>
      </c>
      <c r="C843">
        <v>41.902782000000002</v>
      </c>
      <c r="D843">
        <v>12.496366</v>
      </c>
      <c r="E843" t="s">
        <v>32</v>
      </c>
      <c r="F843" t="s">
        <v>169</v>
      </c>
      <c r="G843" t="s">
        <v>56</v>
      </c>
      <c r="H843" s="1">
        <v>45359</v>
      </c>
      <c r="I843" t="s">
        <v>57</v>
      </c>
      <c r="J843" t="s">
        <v>606</v>
      </c>
      <c r="K843">
        <v>1</v>
      </c>
      <c r="N843">
        <v>2839</v>
      </c>
      <c r="O843">
        <v>30</v>
      </c>
      <c r="P843" s="1">
        <v>45680</v>
      </c>
      <c r="Q843" s="1"/>
      <c r="R843">
        <v>851.7</v>
      </c>
      <c r="T843">
        <v>0</v>
      </c>
      <c r="U843" t="s">
        <v>428</v>
      </c>
      <c r="V843">
        <v>0</v>
      </c>
      <c r="W843">
        <v>0</v>
      </c>
      <c r="X843">
        <v>0</v>
      </c>
      <c r="Y843">
        <v>0</v>
      </c>
      <c r="Z843">
        <v>0</v>
      </c>
      <c r="AA843">
        <v>0</v>
      </c>
      <c r="AB843">
        <v>0</v>
      </c>
      <c r="AC843" t="s">
        <v>43</v>
      </c>
      <c r="AD843">
        <v>2</v>
      </c>
    </row>
    <row r="844" spans="1:30">
      <c r="A844" t="s">
        <v>923</v>
      </c>
      <c r="B844" t="s">
        <v>63</v>
      </c>
      <c r="C844">
        <v>46.204391000000001</v>
      </c>
      <c r="D844">
        <v>6.1431579999999997</v>
      </c>
      <c r="E844" t="s">
        <v>46</v>
      </c>
      <c r="F844" t="s">
        <v>169</v>
      </c>
      <c r="G844" t="s">
        <v>47</v>
      </c>
      <c r="H844" s="1">
        <v>45395</v>
      </c>
      <c r="I844" t="s">
        <v>35</v>
      </c>
      <c r="J844" t="s">
        <v>606</v>
      </c>
      <c r="K844">
        <v>1</v>
      </c>
      <c r="N844">
        <v>3677</v>
      </c>
      <c r="O844">
        <v>70</v>
      </c>
      <c r="P844" s="1">
        <v>45437</v>
      </c>
      <c r="Q844" s="1"/>
      <c r="R844">
        <v>2573.9</v>
      </c>
      <c r="T844">
        <v>0</v>
      </c>
      <c r="U844" t="s">
        <v>428</v>
      </c>
      <c r="V844">
        <v>0</v>
      </c>
      <c r="W844">
        <v>0</v>
      </c>
      <c r="X844">
        <v>0</v>
      </c>
      <c r="Y844">
        <v>0</v>
      </c>
      <c r="Z844">
        <v>0</v>
      </c>
      <c r="AA844">
        <v>0</v>
      </c>
      <c r="AB844">
        <v>0</v>
      </c>
      <c r="AC844" t="s">
        <v>65</v>
      </c>
      <c r="AD844">
        <v>4</v>
      </c>
    </row>
    <row r="845" spans="1:30">
      <c r="A845" t="s">
        <v>924</v>
      </c>
      <c r="B845" t="s">
        <v>31</v>
      </c>
      <c r="C845">
        <v>52.370215999999999</v>
      </c>
      <c r="D845">
        <v>4.895168</v>
      </c>
      <c r="E845" t="s">
        <v>124</v>
      </c>
      <c r="F845" t="s">
        <v>169</v>
      </c>
      <c r="G845" t="s">
        <v>56</v>
      </c>
      <c r="H845" s="1">
        <v>45338</v>
      </c>
      <c r="I845" t="s">
        <v>57</v>
      </c>
      <c r="J845" t="s">
        <v>606</v>
      </c>
      <c r="K845">
        <v>1</v>
      </c>
      <c r="N845">
        <v>6388</v>
      </c>
      <c r="O845">
        <v>90</v>
      </c>
      <c r="P845" s="1">
        <v>45470</v>
      </c>
      <c r="Q845" s="1"/>
      <c r="R845">
        <v>5749.2</v>
      </c>
      <c r="T845">
        <v>0</v>
      </c>
      <c r="U845" t="s">
        <v>428</v>
      </c>
      <c r="V845">
        <v>0</v>
      </c>
      <c r="W845">
        <v>0</v>
      </c>
      <c r="X845">
        <v>0</v>
      </c>
      <c r="Y845">
        <v>0</v>
      </c>
      <c r="Z845">
        <v>0</v>
      </c>
      <c r="AA845">
        <v>0</v>
      </c>
      <c r="AB845">
        <v>0</v>
      </c>
      <c r="AC845" t="s">
        <v>38</v>
      </c>
      <c r="AD845">
        <v>5</v>
      </c>
    </row>
    <row r="846" spans="1:30">
      <c r="A846" t="s">
        <v>925</v>
      </c>
      <c r="B846" t="s">
        <v>50</v>
      </c>
      <c r="C846">
        <v>52.520007999999997</v>
      </c>
      <c r="D846">
        <v>13.404954</v>
      </c>
      <c r="E846" t="s">
        <v>100</v>
      </c>
      <c r="F846" t="s">
        <v>169</v>
      </c>
      <c r="G846" t="s">
        <v>85</v>
      </c>
      <c r="H846" s="1">
        <v>45318</v>
      </c>
      <c r="I846" t="s">
        <v>70</v>
      </c>
      <c r="J846" t="s">
        <v>606</v>
      </c>
      <c r="K846">
        <v>1</v>
      </c>
      <c r="N846">
        <v>4941</v>
      </c>
      <c r="O846">
        <v>40</v>
      </c>
      <c r="P846" s="1">
        <v>45385</v>
      </c>
      <c r="Q846" s="1"/>
      <c r="R846">
        <v>1976.4</v>
      </c>
      <c r="T846">
        <v>0</v>
      </c>
      <c r="U846" t="s">
        <v>428</v>
      </c>
      <c r="V846">
        <v>0</v>
      </c>
      <c r="W846">
        <v>0</v>
      </c>
      <c r="X846">
        <v>0</v>
      </c>
      <c r="Y846">
        <v>0</v>
      </c>
      <c r="Z846">
        <v>0</v>
      </c>
      <c r="AA846">
        <v>0</v>
      </c>
      <c r="AB846">
        <v>0</v>
      </c>
      <c r="AC846" t="s">
        <v>43</v>
      </c>
      <c r="AD846">
        <v>2</v>
      </c>
    </row>
    <row r="847" spans="1:30">
      <c r="A847" t="s">
        <v>926</v>
      </c>
      <c r="B847" t="s">
        <v>80</v>
      </c>
      <c r="C847">
        <v>38.736946000000003</v>
      </c>
      <c r="D847">
        <v>-9.1426850000000002</v>
      </c>
      <c r="E847" t="s">
        <v>72</v>
      </c>
      <c r="F847" t="s">
        <v>169</v>
      </c>
      <c r="G847" t="s">
        <v>64</v>
      </c>
      <c r="H847" s="1">
        <v>45365</v>
      </c>
      <c r="I847" t="s">
        <v>70</v>
      </c>
      <c r="J847" t="s">
        <v>606</v>
      </c>
      <c r="K847">
        <v>1</v>
      </c>
      <c r="N847">
        <v>1652</v>
      </c>
      <c r="O847">
        <v>40</v>
      </c>
      <c r="P847" s="1">
        <v>45714</v>
      </c>
      <c r="Q847" s="1"/>
      <c r="R847">
        <v>660.8</v>
      </c>
      <c r="T847">
        <v>0</v>
      </c>
      <c r="U847" t="s">
        <v>428</v>
      </c>
      <c r="V847">
        <v>0</v>
      </c>
      <c r="W847">
        <v>0</v>
      </c>
      <c r="X847">
        <v>0</v>
      </c>
      <c r="Y847">
        <v>0</v>
      </c>
      <c r="Z847">
        <v>0</v>
      </c>
      <c r="AA847">
        <v>0</v>
      </c>
      <c r="AB847">
        <v>0</v>
      </c>
      <c r="AC847" t="s">
        <v>43</v>
      </c>
      <c r="AD847">
        <v>2</v>
      </c>
    </row>
    <row r="848" spans="1:30">
      <c r="A848" t="s">
        <v>927</v>
      </c>
      <c r="B848" t="s">
        <v>31</v>
      </c>
      <c r="C848">
        <v>52.370215999999999</v>
      </c>
      <c r="D848">
        <v>4.895168</v>
      </c>
      <c r="E848" t="s">
        <v>51</v>
      </c>
      <c r="F848" t="s">
        <v>169</v>
      </c>
      <c r="G848" t="s">
        <v>47</v>
      </c>
      <c r="H848" s="1">
        <v>45398</v>
      </c>
      <c r="I848" t="s">
        <v>70</v>
      </c>
      <c r="J848" t="s">
        <v>606</v>
      </c>
      <c r="K848">
        <v>1</v>
      </c>
      <c r="N848">
        <v>1813</v>
      </c>
      <c r="O848">
        <v>50</v>
      </c>
      <c r="P848" s="1">
        <v>45546</v>
      </c>
      <c r="Q848" s="1"/>
      <c r="R848">
        <v>906.5</v>
      </c>
      <c r="T848">
        <v>0</v>
      </c>
      <c r="U848" t="s">
        <v>428</v>
      </c>
      <c r="V848">
        <v>0</v>
      </c>
      <c r="W848">
        <v>0</v>
      </c>
      <c r="X848">
        <v>0</v>
      </c>
      <c r="Y848">
        <v>0</v>
      </c>
      <c r="Z848">
        <v>0</v>
      </c>
      <c r="AA848">
        <v>0</v>
      </c>
      <c r="AB848">
        <v>0</v>
      </c>
      <c r="AC848" t="s">
        <v>52</v>
      </c>
      <c r="AD848">
        <v>3</v>
      </c>
    </row>
    <row r="849" spans="1:30">
      <c r="A849" t="s">
        <v>928</v>
      </c>
      <c r="B849" t="s">
        <v>67</v>
      </c>
      <c r="C849">
        <v>48.864716000000001</v>
      </c>
      <c r="D849">
        <v>2.3490139999999999</v>
      </c>
      <c r="E849" t="s">
        <v>84</v>
      </c>
      <c r="F849" t="s">
        <v>169</v>
      </c>
      <c r="G849" t="s">
        <v>64</v>
      </c>
      <c r="H849" s="1">
        <v>45378</v>
      </c>
      <c r="I849" t="s">
        <v>70</v>
      </c>
      <c r="J849" t="s">
        <v>606</v>
      </c>
      <c r="K849">
        <v>1</v>
      </c>
      <c r="N849">
        <v>4568</v>
      </c>
      <c r="O849">
        <v>20</v>
      </c>
      <c r="P849" s="1">
        <v>45528</v>
      </c>
      <c r="Q849" s="1"/>
      <c r="R849">
        <v>913.6</v>
      </c>
      <c r="T849">
        <v>0</v>
      </c>
      <c r="U849" t="s">
        <v>428</v>
      </c>
      <c r="V849">
        <v>0</v>
      </c>
      <c r="W849">
        <v>0</v>
      </c>
      <c r="X849">
        <v>0</v>
      </c>
      <c r="Y849">
        <v>0</v>
      </c>
      <c r="Z849">
        <v>0</v>
      </c>
      <c r="AA849">
        <v>0</v>
      </c>
      <c r="AB849">
        <v>0</v>
      </c>
      <c r="AC849" t="s">
        <v>48</v>
      </c>
      <c r="AD849">
        <v>1</v>
      </c>
    </row>
    <row r="850" spans="1:30">
      <c r="A850" t="s">
        <v>929</v>
      </c>
      <c r="B850" t="s">
        <v>40</v>
      </c>
      <c r="C850">
        <v>40.416775000000001</v>
      </c>
      <c r="D850">
        <v>-3.7037900000000001</v>
      </c>
      <c r="E850" t="s">
        <v>60</v>
      </c>
      <c r="F850" t="s">
        <v>169</v>
      </c>
      <c r="G850" t="s">
        <v>47</v>
      </c>
      <c r="H850" s="1">
        <v>45342</v>
      </c>
      <c r="I850" t="s">
        <v>57</v>
      </c>
      <c r="J850" t="s">
        <v>606</v>
      </c>
      <c r="K850">
        <v>1</v>
      </c>
      <c r="N850">
        <v>761</v>
      </c>
      <c r="O850">
        <v>40</v>
      </c>
      <c r="P850" s="1">
        <v>45689</v>
      </c>
      <c r="Q850" s="1"/>
      <c r="R850">
        <v>304.39999999999998</v>
      </c>
      <c r="T850">
        <v>0</v>
      </c>
      <c r="U850" t="s">
        <v>428</v>
      </c>
      <c r="V850">
        <v>0</v>
      </c>
      <c r="W850">
        <v>0</v>
      </c>
      <c r="X850">
        <v>0</v>
      </c>
      <c r="Y850">
        <v>0</v>
      </c>
      <c r="Z850">
        <v>0</v>
      </c>
      <c r="AA850">
        <v>0</v>
      </c>
      <c r="AB850">
        <v>0</v>
      </c>
      <c r="AC850" t="s">
        <v>43</v>
      </c>
      <c r="AD850">
        <v>2</v>
      </c>
    </row>
    <row r="851" spans="1:30">
      <c r="A851" t="s">
        <v>930</v>
      </c>
      <c r="B851" t="s">
        <v>75</v>
      </c>
      <c r="C851">
        <v>48.210033000000003</v>
      </c>
      <c r="D851">
        <v>16.363448999999999</v>
      </c>
      <c r="E851" t="s">
        <v>32</v>
      </c>
      <c r="F851" t="s">
        <v>169</v>
      </c>
      <c r="G851" t="s">
        <v>56</v>
      </c>
      <c r="H851" s="1">
        <v>45417</v>
      </c>
      <c r="I851" t="s">
        <v>57</v>
      </c>
      <c r="J851" t="s">
        <v>606</v>
      </c>
      <c r="K851">
        <v>1</v>
      </c>
      <c r="N851">
        <v>6194</v>
      </c>
      <c r="O851">
        <v>50</v>
      </c>
      <c r="P851" s="1">
        <v>45727</v>
      </c>
      <c r="Q851" s="1"/>
      <c r="R851">
        <v>3097</v>
      </c>
      <c r="T851">
        <v>0</v>
      </c>
      <c r="U851" t="s">
        <v>428</v>
      </c>
      <c r="V851">
        <v>0</v>
      </c>
      <c r="W851">
        <v>0</v>
      </c>
      <c r="X851">
        <v>0</v>
      </c>
      <c r="Y851">
        <v>0</v>
      </c>
      <c r="Z851">
        <v>0</v>
      </c>
      <c r="AA851">
        <v>0</v>
      </c>
      <c r="AB851">
        <v>0</v>
      </c>
      <c r="AC851" t="s">
        <v>52</v>
      </c>
      <c r="AD851">
        <v>3</v>
      </c>
    </row>
    <row r="852" spans="1:30">
      <c r="A852" t="s">
        <v>931</v>
      </c>
      <c r="B852" t="s">
        <v>75</v>
      </c>
      <c r="C852">
        <v>48.210033000000003</v>
      </c>
      <c r="D852">
        <v>16.363448999999999</v>
      </c>
      <c r="E852" t="s">
        <v>41</v>
      </c>
      <c r="F852" t="s">
        <v>169</v>
      </c>
      <c r="G852" t="s">
        <v>76</v>
      </c>
      <c r="H852" s="1">
        <v>45339</v>
      </c>
      <c r="I852" t="s">
        <v>35</v>
      </c>
      <c r="J852" t="s">
        <v>606</v>
      </c>
      <c r="K852">
        <v>1</v>
      </c>
      <c r="N852">
        <v>1538</v>
      </c>
      <c r="O852">
        <v>30</v>
      </c>
      <c r="P852" s="1">
        <v>45443</v>
      </c>
      <c r="Q852" s="1"/>
      <c r="R852">
        <v>461.4</v>
      </c>
      <c r="T852">
        <v>0</v>
      </c>
      <c r="U852" t="s">
        <v>428</v>
      </c>
      <c r="V852">
        <v>0</v>
      </c>
      <c r="W852">
        <v>0</v>
      </c>
      <c r="X852">
        <v>0</v>
      </c>
      <c r="Y852">
        <v>0</v>
      </c>
      <c r="Z852">
        <v>0</v>
      </c>
      <c r="AA852">
        <v>0</v>
      </c>
      <c r="AB852">
        <v>0</v>
      </c>
      <c r="AC852" t="s">
        <v>43</v>
      </c>
      <c r="AD852">
        <v>2</v>
      </c>
    </row>
    <row r="853" spans="1:30">
      <c r="A853" t="s">
        <v>932</v>
      </c>
      <c r="B853" t="s">
        <v>63</v>
      </c>
      <c r="C853">
        <v>46.204391000000001</v>
      </c>
      <c r="D853">
        <v>6.1431579999999997</v>
      </c>
      <c r="E853" t="s">
        <v>72</v>
      </c>
      <c r="F853" t="s">
        <v>169</v>
      </c>
      <c r="G853" t="s">
        <v>56</v>
      </c>
      <c r="H853" s="1">
        <v>45377</v>
      </c>
      <c r="I853" t="s">
        <v>70</v>
      </c>
      <c r="J853" t="s">
        <v>606</v>
      </c>
      <c r="K853">
        <v>1</v>
      </c>
      <c r="N853">
        <v>5141</v>
      </c>
      <c r="O853">
        <v>80</v>
      </c>
      <c r="P853" s="1">
        <v>45479</v>
      </c>
      <c r="Q853" s="1"/>
      <c r="R853">
        <v>4112.8</v>
      </c>
      <c r="T853">
        <v>0</v>
      </c>
      <c r="U853" t="s">
        <v>428</v>
      </c>
      <c r="V853">
        <v>0</v>
      </c>
      <c r="W853">
        <v>0</v>
      </c>
      <c r="X853">
        <v>0</v>
      </c>
      <c r="Y853">
        <v>0</v>
      </c>
      <c r="Z853">
        <v>0</v>
      </c>
      <c r="AA853">
        <v>0</v>
      </c>
      <c r="AB853">
        <v>0</v>
      </c>
      <c r="AC853" t="s">
        <v>65</v>
      </c>
      <c r="AD853">
        <v>4</v>
      </c>
    </row>
    <row r="854" spans="1:30">
      <c r="A854" t="s">
        <v>933</v>
      </c>
      <c r="B854" t="s">
        <v>67</v>
      </c>
      <c r="C854">
        <v>48.864716000000001</v>
      </c>
      <c r="D854">
        <v>2.3490139999999999</v>
      </c>
      <c r="E854" t="s">
        <v>60</v>
      </c>
      <c r="F854" t="s">
        <v>169</v>
      </c>
      <c r="G854" t="s">
        <v>56</v>
      </c>
      <c r="H854" s="1">
        <v>45403</v>
      </c>
      <c r="I854" t="s">
        <v>70</v>
      </c>
      <c r="J854" t="s">
        <v>606</v>
      </c>
      <c r="K854">
        <v>1</v>
      </c>
      <c r="N854">
        <v>4067</v>
      </c>
      <c r="O854">
        <v>50</v>
      </c>
      <c r="P854" s="1">
        <v>45600</v>
      </c>
      <c r="Q854" s="1"/>
      <c r="R854">
        <v>2033.5</v>
      </c>
      <c r="T854">
        <v>0</v>
      </c>
      <c r="U854" t="s">
        <v>428</v>
      </c>
      <c r="V854">
        <v>0</v>
      </c>
      <c r="W854">
        <v>0</v>
      </c>
      <c r="X854">
        <v>0</v>
      </c>
      <c r="Y854">
        <v>0</v>
      </c>
      <c r="Z854">
        <v>0</v>
      </c>
      <c r="AA854">
        <v>0</v>
      </c>
      <c r="AB854">
        <v>0</v>
      </c>
      <c r="AC854" t="s">
        <v>52</v>
      </c>
      <c r="AD854">
        <v>3</v>
      </c>
    </row>
    <row r="855" spans="1:30">
      <c r="A855" t="s">
        <v>934</v>
      </c>
      <c r="B855" t="s">
        <v>75</v>
      </c>
      <c r="C855">
        <v>48.210033000000003</v>
      </c>
      <c r="D855">
        <v>16.363448999999999</v>
      </c>
      <c r="E855" t="s">
        <v>78</v>
      </c>
      <c r="F855" t="s">
        <v>169</v>
      </c>
      <c r="G855" t="s">
        <v>85</v>
      </c>
      <c r="H855" s="1">
        <v>45440</v>
      </c>
      <c r="I855" t="s">
        <v>70</v>
      </c>
      <c r="J855" t="s">
        <v>606</v>
      </c>
      <c r="K855">
        <v>1</v>
      </c>
      <c r="N855">
        <v>2214</v>
      </c>
      <c r="O855">
        <v>60</v>
      </c>
      <c r="P855" s="1">
        <v>45555</v>
      </c>
      <c r="Q855" s="1"/>
      <c r="R855">
        <v>1328.4</v>
      </c>
      <c r="T855">
        <v>0</v>
      </c>
      <c r="U855" t="s">
        <v>428</v>
      </c>
      <c r="V855">
        <v>0</v>
      </c>
      <c r="W855">
        <v>0</v>
      </c>
      <c r="X855">
        <v>0</v>
      </c>
      <c r="Y855">
        <v>0</v>
      </c>
      <c r="Z855">
        <v>0</v>
      </c>
      <c r="AA855">
        <v>0</v>
      </c>
      <c r="AB855">
        <v>0</v>
      </c>
      <c r="AC855" t="s">
        <v>52</v>
      </c>
      <c r="AD855">
        <v>3</v>
      </c>
    </row>
    <row r="856" spans="1:30">
      <c r="A856" t="s">
        <v>935</v>
      </c>
      <c r="B856" t="s">
        <v>67</v>
      </c>
      <c r="C856">
        <v>48.864716000000001</v>
      </c>
      <c r="D856">
        <v>2.3490139999999999</v>
      </c>
      <c r="E856" t="s">
        <v>100</v>
      </c>
      <c r="F856" t="s">
        <v>169</v>
      </c>
      <c r="G856" t="s">
        <v>56</v>
      </c>
      <c r="H856" s="1">
        <v>45385</v>
      </c>
      <c r="I856" t="s">
        <v>35</v>
      </c>
      <c r="J856" t="s">
        <v>606</v>
      </c>
      <c r="K856">
        <v>1</v>
      </c>
      <c r="N856">
        <v>7441</v>
      </c>
      <c r="O856">
        <v>20</v>
      </c>
      <c r="P856" s="1">
        <v>45557</v>
      </c>
      <c r="Q856" s="1"/>
      <c r="R856">
        <v>1488.2</v>
      </c>
      <c r="T856">
        <v>0</v>
      </c>
      <c r="U856" t="s">
        <v>428</v>
      </c>
      <c r="V856">
        <v>0</v>
      </c>
      <c r="W856">
        <v>0</v>
      </c>
      <c r="X856">
        <v>0</v>
      </c>
      <c r="Y856">
        <v>0</v>
      </c>
      <c r="Z856">
        <v>0</v>
      </c>
      <c r="AA856">
        <v>0</v>
      </c>
      <c r="AB856">
        <v>0</v>
      </c>
      <c r="AC856" t="s">
        <v>48</v>
      </c>
      <c r="AD856">
        <v>1</v>
      </c>
    </row>
    <row r="857" spans="1:30">
      <c r="A857" t="s">
        <v>936</v>
      </c>
      <c r="B857" t="s">
        <v>75</v>
      </c>
      <c r="C857">
        <v>48.210033000000003</v>
      </c>
      <c r="D857">
        <v>16.363448999999999</v>
      </c>
      <c r="E857" t="s">
        <v>32</v>
      </c>
      <c r="F857" t="s">
        <v>169</v>
      </c>
      <c r="G857" t="s">
        <v>76</v>
      </c>
      <c r="H857" s="1">
        <v>45325</v>
      </c>
      <c r="I857" t="s">
        <v>57</v>
      </c>
      <c r="J857" t="s">
        <v>606</v>
      </c>
      <c r="K857">
        <v>1</v>
      </c>
      <c r="N857">
        <v>2263</v>
      </c>
      <c r="O857">
        <v>20</v>
      </c>
      <c r="P857" s="1">
        <v>45447</v>
      </c>
      <c r="Q857" s="1"/>
      <c r="R857">
        <v>452.6</v>
      </c>
      <c r="T857">
        <v>0</v>
      </c>
      <c r="U857" t="s">
        <v>428</v>
      </c>
      <c r="V857">
        <v>0</v>
      </c>
      <c r="W857">
        <v>0</v>
      </c>
      <c r="X857">
        <v>0</v>
      </c>
      <c r="Y857">
        <v>0</v>
      </c>
      <c r="Z857">
        <v>0</v>
      </c>
      <c r="AA857">
        <v>0</v>
      </c>
      <c r="AB857">
        <v>0</v>
      </c>
      <c r="AC857" t="s">
        <v>48</v>
      </c>
      <c r="AD857">
        <v>1</v>
      </c>
    </row>
    <row r="858" spans="1:30">
      <c r="A858" t="s">
        <v>937</v>
      </c>
      <c r="B858" t="s">
        <v>31</v>
      </c>
      <c r="C858">
        <v>52.370215999999999</v>
      </c>
      <c r="D858">
        <v>4.895168</v>
      </c>
      <c r="E858" t="s">
        <v>32</v>
      </c>
      <c r="F858" t="s">
        <v>169</v>
      </c>
      <c r="G858" t="s">
        <v>87</v>
      </c>
      <c r="H858" s="1">
        <v>45305</v>
      </c>
      <c r="I858" t="s">
        <v>35</v>
      </c>
      <c r="J858" t="s">
        <v>606</v>
      </c>
      <c r="K858">
        <v>1</v>
      </c>
      <c r="N858">
        <v>4085</v>
      </c>
      <c r="O858">
        <v>50</v>
      </c>
      <c r="P858" s="1">
        <v>45441</v>
      </c>
      <c r="Q858" s="1"/>
      <c r="R858">
        <v>2042.5</v>
      </c>
      <c r="T858">
        <v>0</v>
      </c>
      <c r="U858" t="s">
        <v>428</v>
      </c>
      <c r="V858">
        <v>0</v>
      </c>
      <c r="W858">
        <v>0</v>
      </c>
      <c r="X858">
        <v>0</v>
      </c>
      <c r="Y858">
        <v>0</v>
      </c>
      <c r="Z858">
        <v>0</v>
      </c>
      <c r="AA858">
        <v>0</v>
      </c>
      <c r="AB858">
        <v>0</v>
      </c>
      <c r="AC858" t="s">
        <v>52</v>
      </c>
      <c r="AD858">
        <v>3</v>
      </c>
    </row>
    <row r="859" spans="1:30">
      <c r="A859" t="s">
        <v>938</v>
      </c>
      <c r="B859" t="s">
        <v>45</v>
      </c>
      <c r="C859">
        <v>41.902782000000002</v>
      </c>
      <c r="D859">
        <v>12.496366</v>
      </c>
      <c r="E859" t="s">
        <v>120</v>
      </c>
      <c r="F859" t="s">
        <v>169</v>
      </c>
      <c r="G859" t="s">
        <v>76</v>
      </c>
      <c r="H859" s="1">
        <v>45401</v>
      </c>
      <c r="I859" t="s">
        <v>35</v>
      </c>
      <c r="J859" t="s">
        <v>606</v>
      </c>
      <c r="K859">
        <v>1</v>
      </c>
      <c r="N859">
        <v>6749</v>
      </c>
      <c r="O859">
        <v>20</v>
      </c>
      <c r="P859" s="1">
        <v>45518</v>
      </c>
      <c r="Q859" s="1"/>
      <c r="R859">
        <v>1349.8</v>
      </c>
      <c r="T859">
        <v>0</v>
      </c>
      <c r="U859" t="s">
        <v>428</v>
      </c>
      <c r="V859">
        <v>0</v>
      </c>
      <c r="W859">
        <v>0</v>
      </c>
      <c r="X859">
        <v>0</v>
      </c>
      <c r="Y859">
        <v>0</v>
      </c>
      <c r="Z859">
        <v>0</v>
      </c>
      <c r="AA859">
        <v>0</v>
      </c>
      <c r="AB859">
        <v>0</v>
      </c>
      <c r="AC859" t="s">
        <v>48</v>
      </c>
      <c r="AD859">
        <v>1</v>
      </c>
    </row>
    <row r="860" spans="1:30">
      <c r="A860" t="s">
        <v>939</v>
      </c>
      <c r="B860" t="s">
        <v>75</v>
      </c>
      <c r="C860">
        <v>48.210033000000003</v>
      </c>
      <c r="D860">
        <v>16.363448999999999</v>
      </c>
      <c r="E860" t="s">
        <v>78</v>
      </c>
      <c r="F860" t="s">
        <v>169</v>
      </c>
      <c r="G860" t="s">
        <v>47</v>
      </c>
      <c r="H860" s="1">
        <v>45307</v>
      </c>
      <c r="I860" t="s">
        <v>35</v>
      </c>
      <c r="J860" t="s">
        <v>606</v>
      </c>
      <c r="K860">
        <v>1</v>
      </c>
      <c r="N860">
        <v>422</v>
      </c>
      <c r="O860">
        <v>40</v>
      </c>
      <c r="P860" s="1">
        <v>45372</v>
      </c>
      <c r="Q860" s="1"/>
      <c r="R860">
        <v>168.8</v>
      </c>
      <c r="T860">
        <v>0</v>
      </c>
      <c r="U860" t="s">
        <v>428</v>
      </c>
      <c r="V860">
        <v>0</v>
      </c>
      <c r="W860">
        <v>0</v>
      </c>
      <c r="X860">
        <v>0</v>
      </c>
      <c r="Y860">
        <v>0</v>
      </c>
      <c r="Z860">
        <v>0</v>
      </c>
      <c r="AA860">
        <v>0</v>
      </c>
      <c r="AB860">
        <v>0</v>
      </c>
      <c r="AC860" t="s">
        <v>43</v>
      </c>
      <c r="AD860">
        <v>2</v>
      </c>
    </row>
    <row r="861" spans="1:30">
      <c r="A861" t="s">
        <v>940</v>
      </c>
      <c r="B861" t="s">
        <v>45</v>
      </c>
      <c r="C861">
        <v>41.902782000000002</v>
      </c>
      <c r="D861">
        <v>12.496366</v>
      </c>
      <c r="E861" t="s">
        <v>41</v>
      </c>
      <c r="F861" t="s">
        <v>169</v>
      </c>
      <c r="G861" t="s">
        <v>64</v>
      </c>
      <c r="H861" s="1">
        <v>45442</v>
      </c>
      <c r="I861" t="s">
        <v>57</v>
      </c>
      <c r="J861" t="s">
        <v>606</v>
      </c>
      <c r="K861">
        <v>1</v>
      </c>
      <c r="N861">
        <v>3211</v>
      </c>
      <c r="O861">
        <v>30</v>
      </c>
      <c r="P861" s="1">
        <v>45713</v>
      </c>
      <c r="Q861" s="1"/>
      <c r="R861">
        <v>963.3</v>
      </c>
      <c r="T861">
        <v>0</v>
      </c>
      <c r="U861" t="s">
        <v>428</v>
      </c>
      <c r="V861">
        <v>0</v>
      </c>
      <c r="W861">
        <v>0</v>
      </c>
      <c r="X861">
        <v>0</v>
      </c>
      <c r="Y861">
        <v>0</v>
      </c>
      <c r="Z861">
        <v>0</v>
      </c>
      <c r="AA861">
        <v>0</v>
      </c>
      <c r="AB861">
        <v>0</v>
      </c>
      <c r="AC861" t="s">
        <v>43</v>
      </c>
      <c r="AD861">
        <v>2</v>
      </c>
    </row>
    <row r="862" spans="1:30">
      <c r="A862" t="s">
        <v>941</v>
      </c>
      <c r="B862" t="s">
        <v>50</v>
      </c>
      <c r="C862">
        <v>52.520007999999997</v>
      </c>
      <c r="D862">
        <v>13.404954</v>
      </c>
      <c r="E862" t="s">
        <v>55</v>
      </c>
      <c r="F862" t="s">
        <v>169</v>
      </c>
      <c r="G862" t="s">
        <v>64</v>
      </c>
      <c r="H862" s="1">
        <v>45304</v>
      </c>
      <c r="I862" t="s">
        <v>35</v>
      </c>
      <c r="J862" t="s">
        <v>606</v>
      </c>
      <c r="K862">
        <v>1</v>
      </c>
      <c r="N862">
        <v>1894</v>
      </c>
      <c r="O862">
        <v>20</v>
      </c>
      <c r="P862" s="1">
        <v>45419</v>
      </c>
      <c r="Q862" s="1"/>
      <c r="R862">
        <v>378.8</v>
      </c>
      <c r="T862">
        <v>0</v>
      </c>
      <c r="U862" t="s">
        <v>428</v>
      </c>
      <c r="V862">
        <v>0</v>
      </c>
      <c r="W862">
        <v>0</v>
      </c>
      <c r="X862">
        <v>0</v>
      </c>
      <c r="Y862">
        <v>0</v>
      </c>
      <c r="Z862">
        <v>0</v>
      </c>
      <c r="AA862">
        <v>0</v>
      </c>
      <c r="AB862">
        <v>0</v>
      </c>
      <c r="AC862" t="s">
        <v>48</v>
      </c>
      <c r="AD862">
        <v>1</v>
      </c>
    </row>
    <row r="863" spans="1:30">
      <c r="A863" t="s">
        <v>942</v>
      </c>
      <c r="B863" t="s">
        <v>59</v>
      </c>
      <c r="C863">
        <v>51.260196999999998</v>
      </c>
      <c r="D863">
        <v>4.4027710000000004</v>
      </c>
      <c r="E863" t="s">
        <v>51</v>
      </c>
      <c r="F863" t="s">
        <v>169</v>
      </c>
      <c r="G863" t="s">
        <v>42</v>
      </c>
      <c r="H863" s="1">
        <v>45376</v>
      </c>
      <c r="I863" t="s">
        <v>70</v>
      </c>
      <c r="J863" t="s">
        <v>606</v>
      </c>
      <c r="K863">
        <v>1</v>
      </c>
      <c r="N863">
        <v>6133</v>
      </c>
      <c r="O863">
        <v>30</v>
      </c>
      <c r="P863" s="1">
        <v>45478</v>
      </c>
      <c r="Q863" s="1"/>
      <c r="R863">
        <v>1839.9</v>
      </c>
      <c r="T863">
        <v>0</v>
      </c>
      <c r="U863" t="s">
        <v>428</v>
      </c>
      <c r="V863">
        <v>0</v>
      </c>
      <c r="W863">
        <v>0</v>
      </c>
      <c r="X863">
        <v>0</v>
      </c>
      <c r="Y863">
        <v>0</v>
      </c>
      <c r="Z863">
        <v>0</v>
      </c>
      <c r="AA863">
        <v>0</v>
      </c>
      <c r="AB863">
        <v>0</v>
      </c>
      <c r="AC863" t="s">
        <v>43</v>
      </c>
      <c r="AD863">
        <v>2</v>
      </c>
    </row>
    <row r="864" spans="1:30">
      <c r="A864" t="s">
        <v>943</v>
      </c>
      <c r="B864" t="s">
        <v>67</v>
      </c>
      <c r="C864">
        <v>48.864716000000001</v>
      </c>
      <c r="D864">
        <v>2.3490139999999999</v>
      </c>
      <c r="E864" t="s">
        <v>55</v>
      </c>
      <c r="F864" t="s">
        <v>169</v>
      </c>
      <c r="G864" t="s">
        <v>42</v>
      </c>
      <c r="H864" s="1">
        <v>45323</v>
      </c>
      <c r="I864" t="s">
        <v>70</v>
      </c>
      <c r="J864" t="s">
        <v>606</v>
      </c>
      <c r="K864">
        <v>1</v>
      </c>
      <c r="N864">
        <v>3536</v>
      </c>
      <c r="O864">
        <v>50</v>
      </c>
      <c r="P864" s="1">
        <v>45387</v>
      </c>
      <c r="Q864" s="1"/>
      <c r="R864">
        <v>1768</v>
      </c>
      <c r="T864">
        <v>0</v>
      </c>
      <c r="U864" t="s">
        <v>428</v>
      </c>
      <c r="V864">
        <v>0</v>
      </c>
      <c r="W864">
        <v>0</v>
      </c>
      <c r="X864">
        <v>0</v>
      </c>
      <c r="Y864">
        <v>0</v>
      </c>
      <c r="Z864">
        <v>0</v>
      </c>
      <c r="AA864">
        <v>0</v>
      </c>
      <c r="AB864">
        <v>0</v>
      </c>
      <c r="AC864" t="s">
        <v>52</v>
      </c>
      <c r="AD864">
        <v>3</v>
      </c>
    </row>
    <row r="865" spans="1:30">
      <c r="A865" t="s">
        <v>944</v>
      </c>
      <c r="B865" t="s">
        <v>45</v>
      </c>
      <c r="C865">
        <v>41.902782000000002</v>
      </c>
      <c r="D865">
        <v>12.496366</v>
      </c>
      <c r="E865" t="s">
        <v>32</v>
      </c>
      <c r="F865" t="s">
        <v>169</v>
      </c>
      <c r="G865" t="s">
        <v>85</v>
      </c>
      <c r="H865" s="1">
        <v>45443</v>
      </c>
      <c r="I865" t="s">
        <v>57</v>
      </c>
      <c r="J865" t="s">
        <v>606</v>
      </c>
      <c r="K865">
        <v>1</v>
      </c>
      <c r="N865">
        <v>6276</v>
      </c>
      <c r="O865">
        <v>20</v>
      </c>
      <c r="P865" s="1">
        <v>45700</v>
      </c>
      <c r="Q865" s="1"/>
      <c r="R865">
        <v>1255.2</v>
      </c>
      <c r="T865">
        <v>0</v>
      </c>
      <c r="U865" t="s">
        <v>428</v>
      </c>
      <c r="V865">
        <v>0</v>
      </c>
      <c r="W865">
        <v>0</v>
      </c>
      <c r="X865">
        <v>0</v>
      </c>
      <c r="Y865">
        <v>0</v>
      </c>
      <c r="Z865">
        <v>0</v>
      </c>
      <c r="AA865">
        <v>0</v>
      </c>
      <c r="AB865">
        <v>0</v>
      </c>
      <c r="AC865" t="s">
        <v>48</v>
      </c>
      <c r="AD865">
        <v>1</v>
      </c>
    </row>
    <row r="866" spans="1:30">
      <c r="A866" t="s">
        <v>945</v>
      </c>
      <c r="B866" t="s">
        <v>67</v>
      </c>
      <c r="C866">
        <v>48.864716000000001</v>
      </c>
      <c r="D866">
        <v>2.3490139999999999</v>
      </c>
      <c r="E866" t="s">
        <v>72</v>
      </c>
      <c r="F866" t="s">
        <v>169</v>
      </c>
      <c r="G866" t="s">
        <v>56</v>
      </c>
      <c r="H866" s="1">
        <v>45423</v>
      </c>
      <c r="I866" t="s">
        <v>70</v>
      </c>
      <c r="J866" t="s">
        <v>606</v>
      </c>
      <c r="K866">
        <v>1</v>
      </c>
      <c r="N866">
        <v>5423</v>
      </c>
      <c r="O866">
        <v>50</v>
      </c>
      <c r="P866" s="1">
        <v>45649</v>
      </c>
      <c r="Q866" s="1"/>
      <c r="R866">
        <v>2711.5</v>
      </c>
      <c r="T866">
        <v>0</v>
      </c>
      <c r="U866" t="s">
        <v>428</v>
      </c>
      <c r="V866">
        <v>0</v>
      </c>
      <c r="W866">
        <v>0</v>
      </c>
      <c r="X866">
        <v>0</v>
      </c>
      <c r="Y866">
        <v>0</v>
      </c>
      <c r="Z866">
        <v>0</v>
      </c>
      <c r="AA866">
        <v>0</v>
      </c>
      <c r="AB866">
        <v>0</v>
      </c>
      <c r="AC866" t="s">
        <v>52</v>
      </c>
      <c r="AD866">
        <v>3</v>
      </c>
    </row>
    <row r="867" spans="1:30">
      <c r="A867" t="s">
        <v>946</v>
      </c>
      <c r="B867" t="s">
        <v>50</v>
      </c>
      <c r="C867">
        <v>52.520007999999997</v>
      </c>
      <c r="D867">
        <v>13.404954</v>
      </c>
      <c r="E867" t="s">
        <v>120</v>
      </c>
      <c r="F867" t="s">
        <v>169</v>
      </c>
      <c r="G867" t="s">
        <v>64</v>
      </c>
      <c r="H867" s="1">
        <v>45402</v>
      </c>
      <c r="I867" t="s">
        <v>70</v>
      </c>
      <c r="J867" t="s">
        <v>606</v>
      </c>
      <c r="K867">
        <v>1</v>
      </c>
      <c r="N867">
        <v>1217</v>
      </c>
      <c r="O867">
        <v>20</v>
      </c>
      <c r="P867" s="1">
        <v>45712</v>
      </c>
      <c r="Q867" s="1"/>
      <c r="R867">
        <v>243.4</v>
      </c>
      <c r="T867">
        <v>0</v>
      </c>
      <c r="U867" t="s">
        <v>428</v>
      </c>
      <c r="V867">
        <v>0</v>
      </c>
      <c r="W867">
        <v>0</v>
      </c>
      <c r="X867">
        <v>0</v>
      </c>
      <c r="Y867">
        <v>0</v>
      </c>
      <c r="Z867">
        <v>0</v>
      </c>
      <c r="AA867">
        <v>0</v>
      </c>
      <c r="AB867">
        <v>0</v>
      </c>
      <c r="AC867" t="s">
        <v>48</v>
      </c>
      <c r="AD867">
        <v>1</v>
      </c>
    </row>
    <row r="868" spans="1:30">
      <c r="A868" t="s">
        <v>947</v>
      </c>
      <c r="B868" t="s">
        <v>50</v>
      </c>
      <c r="C868">
        <v>52.520007999999997</v>
      </c>
      <c r="D868">
        <v>13.404954</v>
      </c>
      <c r="E868" t="s">
        <v>51</v>
      </c>
      <c r="F868" t="s">
        <v>169</v>
      </c>
      <c r="G868" t="s">
        <v>47</v>
      </c>
      <c r="H868" s="1">
        <v>45322</v>
      </c>
      <c r="I868" t="s">
        <v>70</v>
      </c>
      <c r="J868" t="s">
        <v>606</v>
      </c>
      <c r="K868">
        <v>1</v>
      </c>
      <c r="N868">
        <v>4737</v>
      </c>
      <c r="O868">
        <v>80</v>
      </c>
      <c r="P868" s="1">
        <v>45434</v>
      </c>
      <c r="Q868" s="1"/>
      <c r="R868">
        <v>3789.6</v>
      </c>
      <c r="T868">
        <v>0</v>
      </c>
      <c r="U868" t="s">
        <v>428</v>
      </c>
      <c r="V868">
        <v>0</v>
      </c>
      <c r="W868">
        <v>0</v>
      </c>
      <c r="X868">
        <v>0</v>
      </c>
      <c r="Y868">
        <v>0</v>
      </c>
      <c r="Z868">
        <v>0</v>
      </c>
      <c r="AA868">
        <v>0</v>
      </c>
      <c r="AB868">
        <v>0</v>
      </c>
      <c r="AC868" t="s">
        <v>65</v>
      </c>
      <c r="AD868">
        <v>4</v>
      </c>
    </row>
    <row r="869" spans="1:30">
      <c r="A869" t="s">
        <v>948</v>
      </c>
      <c r="B869" t="s">
        <v>63</v>
      </c>
      <c r="C869">
        <v>46.204391000000001</v>
      </c>
      <c r="D869">
        <v>6.1431579999999997</v>
      </c>
      <c r="E869" t="s">
        <v>55</v>
      </c>
      <c r="F869" t="s">
        <v>169</v>
      </c>
      <c r="G869" t="s">
        <v>34</v>
      </c>
      <c r="H869" s="1">
        <v>45411</v>
      </c>
      <c r="I869" t="s">
        <v>35</v>
      </c>
      <c r="J869" t="s">
        <v>606</v>
      </c>
      <c r="K869">
        <v>1</v>
      </c>
      <c r="N869">
        <v>5200</v>
      </c>
      <c r="O869">
        <v>20</v>
      </c>
      <c r="P869" s="1">
        <v>45771</v>
      </c>
      <c r="Q869" s="1"/>
      <c r="R869">
        <v>1040</v>
      </c>
      <c r="T869">
        <v>0</v>
      </c>
      <c r="U869" t="s">
        <v>428</v>
      </c>
      <c r="V869">
        <v>0</v>
      </c>
      <c r="W869">
        <v>0</v>
      </c>
      <c r="X869">
        <v>0</v>
      </c>
      <c r="Y869">
        <v>0</v>
      </c>
      <c r="Z869">
        <v>0</v>
      </c>
      <c r="AA869">
        <v>0</v>
      </c>
      <c r="AB869">
        <v>0</v>
      </c>
      <c r="AC869" t="s">
        <v>48</v>
      </c>
      <c r="AD869">
        <v>1</v>
      </c>
    </row>
    <row r="870" spans="1:30">
      <c r="A870" t="s">
        <v>949</v>
      </c>
      <c r="B870" t="s">
        <v>45</v>
      </c>
      <c r="C870">
        <v>41.902782000000002</v>
      </c>
      <c r="D870">
        <v>12.496366</v>
      </c>
      <c r="E870" t="s">
        <v>60</v>
      </c>
      <c r="F870" t="s">
        <v>169</v>
      </c>
      <c r="G870" t="s">
        <v>76</v>
      </c>
      <c r="H870" s="1">
        <v>45301</v>
      </c>
      <c r="I870" t="s">
        <v>57</v>
      </c>
      <c r="J870" t="s">
        <v>606</v>
      </c>
      <c r="K870">
        <v>1</v>
      </c>
      <c r="N870">
        <v>6127</v>
      </c>
      <c r="O870">
        <v>60</v>
      </c>
      <c r="P870" s="1">
        <v>45475</v>
      </c>
      <c r="Q870" s="1"/>
      <c r="R870">
        <v>3676.2</v>
      </c>
      <c r="T870">
        <v>0</v>
      </c>
      <c r="U870" t="s">
        <v>428</v>
      </c>
      <c r="V870">
        <v>0</v>
      </c>
      <c r="W870">
        <v>0</v>
      </c>
      <c r="X870">
        <v>0</v>
      </c>
      <c r="Y870">
        <v>0</v>
      </c>
      <c r="Z870">
        <v>0</v>
      </c>
      <c r="AA870">
        <v>0</v>
      </c>
      <c r="AB870">
        <v>0</v>
      </c>
      <c r="AC870" t="s">
        <v>52</v>
      </c>
      <c r="AD870">
        <v>3</v>
      </c>
    </row>
    <row r="871" spans="1:30">
      <c r="A871" t="s">
        <v>950</v>
      </c>
      <c r="B871" t="s">
        <v>63</v>
      </c>
      <c r="C871">
        <v>46.204391000000001</v>
      </c>
      <c r="D871">
        <v>6.1431579999999997</v>
      </c>
      <c r="E871" t="s">
        <v>84</v>
      </c>
      <c r="F871" t="s">
        <v>169</v>
      </c>
      <c r="G871" t="s">
        <v>56</v>
      </c>
      <c r="H871" s="1">
        <v>45294</v>
      </c>
      <c r="I871" t="s">
        <v>57</v>
      </c>
      <c r="J871" t="s">
        <v>606</v>
      </c>
      <c r="K871">
        <v>1</v>
      </c>
      <c r="N871">
        <v>1449</v>
      </c>
      <c r="O871">
        <v>10</v>
      </c>
      <c r="P871" s="1">
        <v>45496</v>
      </c>
      <c r="Q871" s="1"/>
      <c r="R871">
        <v>144.9</v>
      </c>
      <c r="T871">
        <v>0</v>
      </c>
      <c r="U871" t="s">
        <v>428</v>
      </c>
      <c r="V871">
        <v>0</v>
      </c>
      <c r="W871">
        <v>0</v>
      </c>
      <c r="X871">
        <v>0</v>
      </c>
      <c r="Y871">
        <v>0</v>
      </c>
      <c r="Z871">
        <v>0</v>
      </c>
      <c r="AA871">
        <v>0</v>
      </c>
      <c r="AB871">
        <v>0</v>
      </c>
      <c r="AC871" t="s">
        <v>48</v>
      </c>
      <c r="AD871">
        <v>1</v>
      </c>
    </row>
    <row r="872" spans="1:30">
      <c r="A872" t="s">
        <v>951</v>
      </c>
      <c r="B872" t="s">
        <v>67</v>
      </c>
      <c r="C872">
        <v>48.864716000000001</v>
      </c>
      <c r="D872">
        <v>2.3490139999999999</v>
      </c>
      <c r="E872" t="s">
        <v>72</v>
      </c>
      <c r="F872" t="s">
        <v>169</v>
      </c>
      <c r="G872" t="s">
        <v>87</v>
      </c>
      <c r="H872" s="1">
        <v>45371</v>
      </c>
      <c r="I872" t="s">
        <v>70</v>
      </c>
      <c r="J872" t="s">
        <v>606</v>
      </c>
      <c r="K872">
        <v>1</v>
      </c>
      <c r="N872">
        <v>4897</v>
      </c>
      <c r="O872">
        <v>40</v>
      </c>
      <c r="P872" s="1">
        <v>45644</v>
      </c>
      <c r="Q872" s="1"/>
      <c r="R872">
        <v>1958.8</v>
      </c>
      <c r="T872">
        <v>0</v>
      </c>
      <c r="U872" t="s">
        <v>428</v>
      </c>
      <c r="V872">
        <v>0</v>
      </c>
      <c r="W872">
        <v>0</v>
      </c>
      <c r="X872">
        <v>0</v>
      </c>
      <c r="Y872">
        <v>0</v>
      </c>
      <c r="Z872">
        <v>0</v>
      </c>
      <c r="AA872">
        <v>0</v>
      </c>
      <c r="AB872">
        <v>0</v>
      </c>
      <c r="AC872" t="s">
        <v>43</v>
      </c>
      <c r="AD872">
        <v>2</v>
      </c>
    </row>
    <row r="873" spans="1:30">
      <c r="A873" t="s">
        <v>952</v>
      </c>
      <c r="B873" t="s">
        <v>80</v>
      </c>
      <c r="C873">
        <v>38.736946000000003</v>
      </c>
      <c r="D873">
        <v>-9.1426850000000002</v>
      </c>
      <c r="E873" t="s">
        <v>124</v>
      </c>
      <c r="F873" t="s">
        <v>169</v>
      </c>
      <c r="G873" t="s">
        <v>64</v>
      </c>
      <c r="H873" s="1">
        <v>45366</v>
      </c>
      <c r="I873" t="s">
        <v>35</v>
      </c>
      <c r="J873" t="s">
        <v>606</v>
      </c>
      <c r="K873">
        <v>1</v>
      </c>
      <c r="N873">
        <v>2131</v>
      </c>
      <c r="O873">
        <v>20</v>
      </c>
      <c r="P873" s="1">
        <v>45436</v>
      </c>
      <c r="Q873" s="1"/>
      <c r="R873">
        <v>426.2</v>
      </c>
      <c r="T873">
        <v>0</v>
      </c>
      <c r="U873" t="s">
        <v>428</v>
      </c>
      <c r="V873">
        <v>0</v>
      </c>
      <c r="W873">
        <v>0</v>
      </c>
      <c r="X873">
        <v>0</v>
      </c>
      <c r="Y873">
        <v>0</v>
      </c>
      <c r="Z873">
        <v>0</v>
      </c>
      <c r="AA873">
        <v>0</v>
      </c>
      <c r="AB873">
        <v>0</v>
      </c>
      <c r="AC873" t="s">
        <v>48</v>
      </c>
      <c r="AD873">
        <v>1</v>
      </c>
    </row>
    <row r="874" spans="1:30">
      <c r="A874" t="s">
        <v>953</v>
      </c>
      <c r="B874" t="s">
        <v>67</v>
      </c>
      <c r="C874">
        <v>48.864716000000001</v>
      </c>
      <c r="D874">
        <v>2.3490139999999999</v>
      </c>
      <c r="E874" t="s">
        <v>55</v>
      </c>
      <c r="F874" t="s">
        <v>169</v>
      </c>
      <c r="G874" t="s">
        <v>56</v>
      </c>
      <c r="H874" s="1">
        <v>45342</v>
      </c>
      <c r="I874" t="s">
        <v>35</v>
      </c>
      <c r="J874" t="s">
        <v>606</v>
      </c>
      <c r="K874">
        <v>1</v>
      </c>
      <c r="N874">
        <v>3412</v>
      </c>
      <c r="O874">
        <v>50</v>
      </c>
      <c r="P874" s="1">
        <v>45665</v>
      </c>
      <c r="Q874" s="1"/>
      <c r="R874">
        <v>1706</v>
      </c>
      <c r="T874">
        <v>0</v>
      </c>
      <c r="U874" t="s">
        <v>428</v>
      </c>
      <c r="V874">
        <v>0</v>
      </c>
      <c r="W874">
        <v>0</v>
      </c>
      <c r="X874">
        <v>0</v>
      </c>
      <c r="Y874">
        <v>0</v>
      </c>
      <c r="Z874">
        <v>0</v>
      </c>
      <c r="AA874">
        <v>0</v>
      </c>
      <c r="AB874">
        <v>0</v>
      </c>
      <c r="AC874" t="s">
        <v>52</v>
      </c>
      <c r="AD874">
        <v>3</v>
      </c>
    </row>
    <row r="875" spans="1:30">
      <c r="A875" t="s">
        <v>954</v>
      </c>
      <c r="B875" t="s">
        <v>63</v>
      </c>
      <c r="C875">
        <v>46.204391000000001</v>
      </c>
      <c r="D875">
        <v>6.1431579999999997</v>
      </c>
      <c r="E875" t="s">
        <v>60</v>
      </c>
      <c r="F875" t="s">
        <v>169</v>
      </c>
      <c r="G875" t="s">
        <v>42</v>
      </c>
      <c r="H875" s="1">
        <v>45295</v>
      </c>
      <c r="I875" t="s">
        <v>57</v>
      </c>
      <c r="J875" t="s">
        <v>606</v>
      </c>
      <c r="K875">
        <v>1</v>
      </c>
      <c r="N875">
        <v>6066</v>
      </c>
      <c r="O875">
        <v>40</v>
      </c>
      <c r="P875" s="1">
        <v>45430</v>
      </c>
      <c r="Q875" s="1"/>
      <c r="R875">
        <v>2426.4</v>
      </c>
      <c r="T875">
        <v>0</v>
      </c>
      <c r="U875" t="s">
        <v>428</v>
      </c>
      <c r="V875">
        <v>0</v>
      </c>
      <c r="W875">
        <v>0</v>
      </c>
      <c r="X875">
        <v>0</v>
      </c>
      <c r="Y875">
        <v>0</v>
      </c>
      <c r="Z875">
        <v>0</v>
      </c>
      <c r="AA875">
        <v>0</v>
      </c>
      <c r="AB875">
        <v>0</v>
      </c>
      <c r="AC875" t="s">
        <v>43</v>
      </c>
      <c r="AD875">
        <v>2</v>
      </c>
    </row>
    <row r="876" spans="1:30">
      <c r="A876" t="s">
        <v>955</v>
      </c>
      <c r="B876" t="s">
        <v>75</v>
      </c>
      <c r="C876">
        <v>48.210033000000003</v>
      </c>
      <c r="D876">
        <v>16.363448999999999</v>
      </c>
      <c r="E876" t="s">
        <v>41</v>
      </c>
      <c r="F876" t="s">
        <v>169</v>
      </c>
      <c r="G876" t="s">
        <v>64</v>
      </c>
      <c r="H876" s="1">
        <v>45334</v>
      </c>
      <c r="I876" t="s">
        <v>70</v>
      </c>
      <c r="J876" t="s">
        <v>606</v>
      </c>
      <c r="K876">
        <v>1</v>
      </c>
      <c r="N876">
        <v>7000</v>
      </c>
      <c r="O876">
        <v>40</v>
      </c>
      <c r="P876" s="1">
        <v>45396</v>
      </c>
      <c r="Q876" s="1"/>
      <c r="R876">
        <v>2800</v>
      </c>
      <c r="T876">
        <v>0</v>
      </c>
      <c r="U876" t="s">
        <v>428</v>
      </c>
      <c r="V876">
        <v>0</v>
      </c>
      <c r="W876">
        <v>0</v>
      </c>
      <c r="X876">
        <v>0</v>
      </c>
      <c r="Y876">
        <v>0</v>
      </c>
      <c r="Z876">
        <v>0</v>
      </c>
      <c r="AA876">
        <v>0</v>
      </c>
      <c r="AB876">
        <v>0</v>
      </c>
      <c r="AC876" t="s">
        <v>43</v>
      </c>
      <c r="AD876">
        <v>2</v>
      </c>
    </row>
    <row r="877" spans="1:30">
      <c r="A877" t="s">
        <v>956</v>
      </c>
      <c r="B877" t="s">
        <v>59</v>
      </c>
      <c r="C877">
        <v>51.260196999999998</v>
      </c>
      <c r="D877">
        <v>4.4027710000000004</v>
      </c>
      <c r="E877" t="s">
        <v>120</v>
      </c>
      <c r="F877" t="s">
        <v>169</v>
      </c>
      <c r="G877" t="s">
        <v>56</v>
      </c>
      <c r="H877" s="1">
        <v>45334</v>
      </c>
      <c r="I877" t="s">
        <v>57</v>
      </c>
      <c r="J877" t="s">
        <v>606</v>
      </c>
      <c r="K877">
        <v>1</v>
      </c>
      <c r="N877">
        <v>5247</v>
      </c>
      <c r="O877">
        <v>50</v>
      </c>
      <c r="P877" s="1">
        <v>45685</v>
      </c>
      <c r="Q877" s="1"/>
      <c r="R877">
        <v>2623.5</v>
      </c>
      <c r="T877">
        <v>0</v>
      </c>
      <c r="U877" t="s">
        <v>428</v>
      </c>
      <c r="V877">
        <v>0</v>
      </c>
      <c r="W877">
        <v>0</v>
      </c>
      <c r="X877">
        <v>0</v>
      </c>
      <c r="Y877">
        <v>0</v>
      </c>
      <c r="Z877">
        <v>0</v>
      </c>
      <c r="AA877">
        <v>0</v>
      </c>
      <c r="AB877">
        <v>0</v>
      </c>
      <c r="AC877" t="s">
        <v>52</v>
      </c>
      <c r="AD877">
        <v>3</v>
      </c>
    </row>
    <row r="878" spans="1:30">
      <c r="A878" t="s">
        <v>957</v>
      </c>
      <c r="B878" t="s">
        <v>67</v>
      </c>
      <c r="C878">
        <v>48.864716000000001</v>
      </c>
      <c r="D878">
        <v>2.3490139999999999</v>
      </c>
      <c r="E878" t="s">
        <v>84</v>
      </c>
      <c r="F878" t="s">
        <v>169</v>
      </c>
      <c r="G878" t="s">
        <v>56</v>
      </c>
      <c r="H878" s="1">
        <v>45392</v>
      </c>
      <c r="I878" t="s">
        <v>70</v>
      </c>
      <c r="J878" t="s">
        <v>606</v>
      </c>
      <c r="K878">
        <v>1</v>
      </c>
      <c r="N878">
        <v>6449</v>
      </c>
      <c r="O878">
        <v>10</v>
      </c>
      <c r="P878" s="1">
        <v>45700</v>
      </c>
      <c r="Q878" s="1"/>
      <c r="R878">
        <v>644.9</v>
      </c>
      <c r="T878">
        <v>0</v>
      </c>
      <c r="U878" t="s">
        <v>428</v>
      </c>
      <c r="V878">
        <v>0</v>
      </c>
      <c r="W878">
        <v>0</v>
      </c>
      <c r="X878">
        <v>0</v>
      </c>
      <c r="Y878">
        <v>0</v>
      </c>
      <c r="Z878">
        <v>0</v>
      </c>
      <c r="AA878">
        <v>0</v>
      </c>
      <c r="AB878">
        <v>0</v>
      </c>
      <c r="AC878" t="s">
        <v>48</v>
      </c>
      <c r="AD878">
        <v>1</v>
      </c>
    </row>
    <row r="879" spans="1:30">
      <c r="A879" t="s">
        <v>958</v>
      </c>
      <c r="B879" t="s">
        <v>80</v>
      </c>
      <c r="C879">
        <v>38.736946000000003</v>
      </c>
      <c r="D879">
        <v>-9.1426850000000002</v>
      </c>
      <c r="E879" t="s">
        <v>32</v>
      </c>
      <c r="F879" t="s">
        <v>169</v>
      </c>
      <c r="G879" t="s">
        <v>76</v>
      </c>
      <c r="H879" s="1">
        <v>45441</v>
      </c>
      <c r="I879" t="s">
        <v>35</v>
      </c>
      <c r="J879" t="s">
        <v>606</v>
      </c>
      <c r="K879">
        <v>1</v>
      </c>
      <c r="N879">
        <v>774</v>
      </c>
      <c r="O879">
        <v>70</v>
      </c>
      <c r="P879" s="1">
        <v>45785</v>
      </c>
      <c r="Q879" s="1"/>
      <c r="R879">
        <v>541.79999999999995</v>
      </c>
      <c r="T879">
        <v>0</v>
      </c>
      <c r="U879" t="s">
        <v>428</v>
      </c>
      <c r="V879">
        <v>0</v>
      </c>
      <c r="W879">
        <v>0</v>
      </c>
      <c r="X879">
        <v>0</v>
      </c>
      <c r="Y879">
        <v>0</v>
      </c>
      <c r="Z879">
        <v>0</v>
      </c>
      <c r="AA879">
        <v>0</v>
      </c>
      <c r="AB879">
        <v>0</v>
      </c>
      <c r="AC879" t="s">
        <v>65</v>
      </c>
      <c r="AD879">
        <v>4</v>
      </c>
    </row>
    <row r="880" spans="1:30">
      <c r="A880" t="s">
        <v>959</v>
      </c>
      <c r="B880" t="s">
        <v>67</v>
      </c>
      <c r="C880">
        <v>48.864716000000001</v>
      </c>
      <c r="D880">
        <v>2.3490139999999999</v>
      </c>
      <c r="E880" t="s">
        <v>51</v>
      </c>
      <c r="F880" t="s">
        <v>169</v>
      </c>
      <c r="G880" t="s">
        <v>64</v>
      </c>
      <c r="H880" s="1">
        <v>45382</v>
      </c>
      <c r="I880" t="s">
        <v>70</v>
      </c>
      <c r="J880" t="s">
        <v>606</v>
      </c>
      <c r="K880">
        <v>1</v>
      </c>
      <c r="N880">
        <v>3600</v>
      </c>
      <c r="O880">
        <v>70</v>
      </c>
      <c r="P880" s="1">
        <v>45432</v>
      </c>
      <c r="Q880" s="1"/>
      <c r="R880">
        <v>2520</v>
      </c>
      <c r="T880">
        <v>0</v>
      </c>
      <c r="U880" t="s">
        <v>428</v>
      </c>
      <c r="V880">
        <v>0</v>
      </c>
      <c r="W880">
        <v>0</v>
      </c>
      <c r="X880">
        <v>0</v>
      </c>
      <c r="Y880">
        <v>0</v>
      </c>
      <c r="Z880">
        <v>0</v>
      </c>
      <c r="AA880">
        <v>0</v>
      </c>
      <c r="AB880">
        <v>0</v>
      </c>
      <c r="AC880" t="s">
        <v>65</v>
      </c>
      <c r="AD880">
        <v>4</v>
      </c>
    </row>
    <row r="881" spans="1:30">
      <c r="A881" t="s">
        <v>960</v>
      </c>
      <c r="B881" t="s">
        <v>45</v>
      </c>
      <c r="C881">
        <v>41.902782000000002</v>
      </c>
      <c r="D881">
        <v>12.496366</v>
      </c>
      <c r="E881" t="s">
        <v>68</v>
      </c>
      <c r="F881" t="s">
        <v>169</v>
      </c>
      <c r="G881" t="s">
        <v>87</v>
      </c>
      <c r="H881" s="1">
        <v>45362</v>
      </c>
      <c r="I881" t="s">
        <v>70</v>
      </c>
      <c r="J881" t="s">
        <v>606</v>
      </c>
      <c r="K881">
        <v>1</v>
      </c>
      <c r="N881">
        <v>478</v>
      </c>
      <c r="O881">
        <v>20</v>
      </c>
      <c r="P881" s="1">
        <v>45690</v>
      </c>
      <c r="Q881" s="1"/>
      <c r="R881">
        <v>95.6</v>
      </c>
      <c r="T881">
        <v>0</v>
      </c>
      <c r="U881" t="s">
        <v>428</v>
      </c>
      <c r="V881">
        <v>0</v>
      </c>
      <c r="W881">
        <v>0</v>
      </c>
      <c r="X881">
        <v>0</v>
      </c>
      <c r="Y881">
        <v>0</v>
      </c>
      <c r="Z881">
        <v>0</v>
      </c>
      <c r="AA881">
        <v>0</v>
      </c>
      <c r="AB881">
        <v>0</v>
      </c>
      <c r="AC881" t="s">
        <v>48</v>
      </c>
      <c r="AD881">
        <v>1</v>
      </c>
    </row>
    <row r="882" spans="1:30">
      <c r="A882" t="s">
        <v>961</v>
      </c>
      <c r="B882" t="s">
        <v>45</v>
      </c>
      <c r="C882">
        <v>41.902782000000002</v>
      </c>
      <c r="D882">
        <v>12.496366</v>
      </c>
      <c r="E882" t="s">
        <v>55</v>
      </c>
      <c r="F882" t="s">
        <v>169</v>
      </c>
      <c r="G882" t="s">
        <v>56</v>
      </c>
      <c r="H882" s="1">
        <v>45431</v>
      </c>
      <c r="I882" t="s">
        <v>70</v>
      </c>
      <c r="J882" t="s">
        <v>606</v>
      </c>
      <c r="K882">
        <v>1</v>
      </c>
      <c r="N882">
        <v>6164</v>
      </c>
      <c r="O882">
        <v>40</v>
      </c>
      <c r="P882" s="1">
        <v>45694</v>
      </c>
      <c r="Q882" s="1"/>
      <c r="R882">
        <v>2465.6</v>
      </c>
      <c r="T882">
        <v>0</v>
      </c>
      <c r="U882" t="s">
        <v>428</v>
      </c>
      <c r="V882">
        <v>0</v>
      </c>
      <c r="W882">
        <v>0</v>
      </c>
      <c r="X882">
        <v>0</v>
      </c>
      <c r="Y882">
        <v>0</v>
      </c>
      <c r="Z882">
        <v>0</v>
      </c>
      <c r="AA882">
        <v>0</v>
      </c>
      <c r="AB882">
        <v>0</v>
      </c>
      <c r="AC882" t="s">
        <v>43</v>
      </c>
      <c r="AD882">
        <v>2</v>
      </c>
    </row>
    <row r="883" spans="1:30">
      <c r="A883" t="s">
        <v>962</v>
      </c>
      <c r="B883" t="s">
        <v>59</v>
      </c>
      <c r="C883">
        <v>51.260196999999998</v>
      </c>
      <c r="D883">
        <v>4.4027710000000004</v>
      </c>
      <c r="E883" t="s">
        <v>78</v>
      </c>
      <c r="F883" t="s">
        <v>169</v>
      </c>
      <c r="G883" t="s">
        <v>85</v>
      </c>
      <c r="H883" s="1">
        <v>45384</v>
      </c>
      <c r="I883" t="s">
        <v>35</v>
      </c>
      <c r="J883" t="s">
        <v>606</v>
      </c>
      <c r="K883">
        <v>1</v>
      </c>
      <c r="N883">
        <v>1794</v>
      </c>
      <c r="O883">
        <v>50</v>
      </c>
      <c r="P883" s="1">
        <v>45441</v>
      </c>
      <c r="Q883" s="1"/>
      <c r="R883">
        <v>897</v>
      </c>
      <c r="T883">
        <v>0</v>
      </c>
      <c r="U883" t="s">
        <v>428</v>
      </c>
      <c r="V883">
        <v>0</v>
      </c>
      <c r="W883">
        <v>0</v>
      </c>
      <c r="X883">
        <v>0</v>
      </c>
      <c r="Y883">
        <v>0</v>
      </c>
      <c r="Z883">
        <v>0</v>
      </c>
      <c r="AA883">
        <v>0</v>
      </c>
      <c r="AB883">
        <v>0</v>
      </c>
      <c r="AC883" t="s">
        <v>52</v>
      </c>
      <c r="AD883">
        <v>3</v>
      </c>
    </row>
    <row r="884" spans="1:30">
      <c r="A884" t="s">
        <v>963</v>
      </c>
      <c r="B884" t="s">
        <v>45</v>
      </c>
      <c r="C884">
        <v>41.902782000000002</v>
      </c>
      <c r="D884">
        <v>12.496366</v>
      </c>
      <c r="E884" t="s">
        <v>60</v>
      </c>
      <c r="F884" t="s">
        <v>169</v>
      </c>
      <c r="G884" t="s">
        <v>85</v>
      </c>
      <c r="H884" s="1">
        <v>45293</v>
      </c>
      <c r="I884" t="s">
        <v>57</v>
      </c>
      <c r="J884" t="s">
        <v>606</v>
      </c>
      <c r="K884">
        <v>1</v>
      </c>
      <c r="N884">
        <v>6881</v>
      </c>
      <c r="O884">
        <v>20</v>
      </c>
      <c r="P884" s="1">
        <v>45513</v>
      </c>
      <c r="Q884" s="1"/>
      <c r="R884">
        <v>1376.2</v>
      </c>
      <c r="T884">
        <v>0</v>
      </c>
      <c r="U884" t="s">
        <v>428</v>
      </c>
      <c r="V884">
        <v>0</v>
      </c>
      <c r="W884">
        <v>0</v>
      </c>
      <c r="X884">
        <v>0</v>
      </c>
      <c r="Y884">
        <v>0</v>
      </c>
      <c r="Z884">
        <v>0</v>
      </c>
      <c r="AA884">
        <v>0</v>
      </c>
      <c r="AB884">
        <v>0</v>
      </c>
      <c r="AC884" t="s">
        <v>48</v>
      </c>
      <c r="AD884">
        <v>1</v>
      </c>
    </row>
    <row r="885" spans="1:30">
      <c r="A885" t="s">
        <v>964</v>
      </c>
      <c r="B885" t="s">
        <v>45</v>
      </c>
      <c r="C885">
        <v>41.902782000000002</v>
      </c>
      <c r="D885">
        <v>12.496366</v>
      </c>
      <c r="E885" t="s">
        <v>78</v>
      </c>
      <c r="F885" t="s">
        <v>169</v>
      </c>
      <c r="G885" t="s">
        <v>47</v>
      </c>
      <c r="H885" s="1">
        <v>45404</v>
      </c>
      <c r="I885" t="s">
        <v>57</v>
      </c>
      <c r="J885" t="s">
        <v>606</v>
      </c>
      <c r="K885">
        <v>1</v>
      </c>
      <c r="N885">
        <v>1580</v>
      </c>
      <c r="O885">
        <v>10</v>
      </c>
      <c r="P885" s="1">
        <v>45759</v>
      </c>
      <c r="Q885" s="1"/>
      <c r="R885">
        <v>158</v>
      </c>
      <c r="T885">
        <v>0</v>
      </c>
      <c r="U885" t="s">
        <v>428</v>
      </c>
      <c r="V885">
        <v>0</v>
      </c>
      <c r="W885">
        <v>0</v>
      </c>
      <c r="X885">
        <v>0</v>
      </c>
      <c r="Y885">
        <v>0</v>
      </c>
      <c r="Z885">
        <v>0</v>
      </c>
      <c r="AA885">
        <v>0</v>
      </c>
      <c r="AB885">
        <v>0</v>
      </c>
      <c r="AC885" t="s">
        <v>48</v>
      </c>
      <c r="AD885">
        <v>1</v>
      </c>
    </row>
    <row r="886" spans="1:30">
      <c r="A886" t="s">
        <v>965</v>
      </c>
      <c r="B886" t="s">
        <v>45</v>
      </c>
      <c r="C886">
        <v>41.902782000000002</v>
      </c>
      <c r="D886">
        <v>12.496366</v>
      </c>
      <c r="E886" t="s">
        <v>46</v>
      </c>
      <c r="F886" t="s">
        <v>169</v>
      </c>
      <c r="G886" t="s">
        <v>47</v>
      </c>
      <c r="H886" s="1">
        <v>45360</v>
      </c>
      <c r="I886" t="s">
        <v>35</v>
      </c>
      <c r="J886" t="s">
        <v>606</v>
      </c>
      <c r="K886">
        <v>1</v>
      </c>
      <c r="N886">
        <v>4840</v>
      </c>
      <c r="O886">
        <v>10</v>
      </c>
      <c r="P886" s="1">
        <v>45587</v>
      </c>
      <c r="Q886" s="1"/>
      <c r="R886">
        <v>484</v>
      </c>
      <c r="T886">
        <v>0</v>
      </c>
      <c r="U886" t="s">
        <v>428</v>
      </c>
      <c r="V886">
        <v>0</v>
      </c>
      <c r="W886">
        <v>0</v>
      </c>
      <c r="X886">
        <v>0</v>
      </c>
      <c r="Y886">
        <v>0</v>
      </c>
      <c r="Z886">
        <v>0</v>
      </c>
      <c r="AA886">
        <v>0</v>
      </c>
      <c r="AB886">
        <v>0</v>
      </c>
      <c r="AC886" t="s">
        <v>48</v>
      </c>
      <c r="AD886">
        <v>1</v>
      </c>
    </row>
    <row r="887" spans="1:30">
      <c r="A887" t="s">
        <v>966</v>
      </c>
      <c r="B887" t="s">
        <v>40</v>
      </c>
      <c r="C887">
        <v>40.416775000000001</v>
      </c>
      <c r="D887">
        <v>-3.7037900000000001</v>
      </c>
      <c r="E887" t="s">
        <v>100</v>
      </c>
      <c r="F887" t="s">
        <v>169</v>
      </c>
      <c r="G887" t="s">
        <v>56</v>
      </c>
      <c r="H887" s="1">
        <v>45322</v>
      </c>
      <c r="I887" t="s">
        <v>70</v>
      </c>
      <c r="J887" t="s">
        <v>606</v>
      </c>
      <c r="K887">
        <v>1</v>
      </c>
      <c r="N887">
        <v>5943</v>
      </c>
      <c r="O887">
        <v>30</v>
      </c>
      <c r="P887" s="1">
        <v>45483</v>
      </c>
      <c r="Q887" s="1"/>
      <c r="R887">
        <v>1782.9</v>
      </c>
      <c r="T887">
        <v>0</v>
      </c>
      <c r="U887" t="s">
        <v>428</v>
      </c>
      <c r="V887">
        <v>0</v>
      </c>
      <c r="W887">
        <v>0</v>
      </c>
      <c r="X887">
        <v>0</v>
      </c>
      <c r="Y887">
        <v>0</v>
      </c>
      <c r="Z887">
        <v>0</v>
      </c>
      <c r="AA887">
        <v>0</v>
      </c>
      <c r="AB887">
        <v>0</v>
      </c>
      <c r="AC887" t="s">
        <v>43</v>
      </c>
      <c r="AD887">
        <v>2</v>
      </c>
    </row>
    <row r="888" spans="1:30">
      <c r="A888" t="s">
        <v>967</v>
      </c>
      <c r="B888" t="s">
        <v>63</v>
      </c>
      <c r="C888">
        <v>46.204391000000001</v>
      </c>
      <c r="D888">
        <v>6.1431579999999997</v>
      </c>
      <c r="E888" t="s">
        <v>32</v>
      </c>
      <c r="F888" t="s">
        <v>169</v>
      </c>
      <c r="G888" t="s">
        <v>56</v>
      </c>
      <c r="H888" s="1">
        <v>45322</v>
      </c>
      <c r="I888" t="s">
        <v>35</v>
      </c>
      <c r="J888" t="s">
        <v>606</v>
      </c>
      <c r="K888">
        <v>1</v>
      </c>
      <c r="N888">
        <v>4116</v>
      </c>
      <c r="O888">
        <v>90</v>
      </c>
      <c r="P888" s="1">
        <v>45602</v>
      </c>
      <c r="Q888" s="1"/>
      <c r="R888">
        <v>3704.4</v>
      </c>
      <c r="T888">
        <v>0</v>
      </c>
      <c r="U888" t="s">
        <v>428</v>
      </c>
      <c r="V888">
        <v>0</v>
      </c>
      <c r="W888">
        <v>0</v>
      </c>
      <c r="X888">
        <v>0</v>
      </c>
      <c r="Y888">
        <v>0</v>
      </c>
      <c r="Z888">
        <v>0</v>
      </c>
      <c r="AA888">
        <v>0</v>
      </c>
      <c r="AB888">
        <v>0</v>
      </c>
      <c r="AC888" t="s">
        <v>38</v>
      </c>
      <c r="AD888">
        <v>5</v>
      </c>
    </row>
    <row r="889" spans="1:30">
      <c r="A889" t="s">
        <v>968</v>
      </c>
      <c r="B889" t="s">
        <v>45</v>
      </c>
      <c r="C889">
        <v>41.902782000000002</v>
      </c>
      <c r="D889">
        <v>12.496366</v>
      </c>
      <c r="E889" t="s">
        <v>51</v>
      </c>
      <c r="F889" t="s">
        <v>169</v>
      </c>
      <c r="G889" t="s">
        <v>56</v>
      </c>
      <c r="H889" s="1">
        <v>45418</v>
      </c>
      <c r="I889" t="s">
        <v>35</v>
      </c>
      <c r="J889" t="s">
        <v>606</v>
      </c>
      <c r="K889">
        <v>1</v>
      </c>
      <c r="N889">
        <v>4588</v>
      </c>
      <c r="O889">
        <v>30</v>
      </c>
      <c r="P889" s="1">
        <v>45722</v>
      </c>
      <c r="Q889" s="1"/>
      <c r="R889">
        <v>1376.4</v>
      </c>
      <c r="T889">
        <v>0</v>
      </c>
      <c r="U889" t="s">
        <v>428</v>
      </c>
      <c r="V889">
        <v>0</v>
      </c>
      <c r="W889">
        <v>0</v>
      </c>
      <c r="X889">
        <v>0</v>
      </c>
      <c r="Y889">
        <v>0</v>
      </c>
      <c r="Z889">
        <v>0</v>
      </c>
      <c r="AA889">
        <v>0</v>
      </c>
      <c r="AB889">
        <v>0</v>
      </c>
      <c r="AC889" t="s">
        <v>43</v>
      </c>
      <c r="AD889">
        <v>2</v>
      </c>
    </row>
    <row r="890" spans="1:30">
      <c r="A890" t="s">
        <v>969</v>
      </c>
      <c r="B890" t="s">
        <v>50</v>
      </c>
      <c r="C890">
        <v>52.520007999999997</v>
      </c>
      <c r="D890">
        <v>13.404954</v>
      </c>
      <c r="E890" t="s">
        <v>32</v>
      </c>
      <c r="F890" t="s">
        <v>169</v>
      </c>
      <c r="G890" t="s">
        <v>47</v>
      </c>
      <c r="H890" s="1">
        <v>45321</v>
      </c>
      <c r="I890" t="s">
        <v>35</v>
      </c>
      <c r="J890" t="s">
        <v>606</v>
      </c>
      <c r="K890">
        <v>1</v>
      </c>
      <c r="N890">
        <v>7420</v>
      </c>
      <c r="O890">
        <v>80</v>
      </c>
      <c r="P890" s="1">
        <v>45552</v>
      </c>
      <c r="Q890" s="1"/>
      <c r="R890">
        <v>5936</v>
      </c>
      <c r="T890">
        <v>0</v>
      </c>
      <c r="U890" t="s">
        <v>428</v>
      </c>
      <c r="V890">
        <v>0</v>
      </c>
      <c r="W890">
        <v>0</v>
      </c>
      <c r="X890">
        <v>0</v>
      </c>
      <c r="Y890">
        <v>0</v>
      </c>
      <c r="Z890">
        <v>0</v>
      </c>
      <c r="AA890">
        <v>0</v>
      </c>
      <c r="AB890">
        <v>0</v>
      </c>
      <c r="AC890" t="s">
        <v>65</v>
      </c>
      <c r="AD890">
        <v>4</v>
      </c>
    </row>
    <row r="891" spans="1:30">
      <c r="A891" t="s">
        <v>970</v>
      </c>
      <c r="B891" t="s">
        <v>80</v>
      </c>
      <c r="C891">
        <v>38.736946000000003</v>
      </c>
      <c r="D891">
        <v>-9.1426850000000002</v>
      </c>
      <c r="E891" t="s">
        <v>60</v>
      </c>
      <c r="F891" t="s">
        <v>169</v>
      </c>
      <c r="G891" t="s">
        <v>47</v>
      </c>
      <c r="H891" s="1">
        <v>45357</v>
      </c>
      <c r="I891" t="s">
        <v>35</v>
      </c>
      <c r="J891" t="s">
        <v>606</v>
      </c>
      <c r="K891">
        <v>1</v>
      </c>
      <c r="N891">
        <v>1956</v>
      </c>
      <c r="O891">
        <v>40</v>
      </c>
      <c r="P891" s="1">
        <v>45514</v>
      </c>
      <c r="Q891" s="1"/>
      <c r="R891">
        <v>782.4</v>
      </c>
      <c r="T891">
        <v>0</v>
      </c>
      <c r="U891" t="s">
        <v>428</v>
      </c>
      <c r="V891">
        <v>0</v>
      </c>
      <c r="W891">
        <v>0</v>
      </c>
      <c r="X891">
        <v>0</v>
      </c>
      <c r="Y891">
        <v>0</v>
      </c>
      <c r="Z891">
        <v>0</v>
      </c>
      <c r="AA891">
        <v>0</v>
      </c>
      <c r="AB891">
        <v>0</v>
      </c>
      <c r="AC891" t="s">
        <v>43</v>
      </c>
      <c r="AD891">
        <v>2</v>
      </c>
    </row>
    <row r="892" spans="1:30">
      <c r="A892" t="s">
        <v>971</v>
      </c>
      <c r="B892" t="s">
        <v>63</v>
      </c>
      <c r="C892">
        <v>46.204391000000001</v>
      </c>
      <c r="D892">
        <v>6.1431579999999997</v>
      </c>
      <c r="E892" t="s">
        <v>32</v>
      </c>
      <c r="F892" t="s">
        <v>169</v>
      </c>
      <c r="G892" t="s">
        <v>85</v>
      </c>
      <c r="H892" s="1">
        <v>45428</v>
      </c>
      <c r="I892" t="s">
        <v>35</v>
      </c>
      <c r="J892" t="s">
        <v>606</v>
      </c>
      <c r="K892">
        <v>1</v>
      </c>
      <c r="N892">
        <v>3137</v>
      </c>
      <c r="O892">
        <v>30</v>
      </c>
      <c r="P892" s="1">
        <v>45448</v>
      </c>
      <c r="Q892" s="1"/>
      <c r="R892">
        <v>941.1</v>
      </c>
      <c r="T892">
        <v>0</v>
      </c>
      <c r="U892" t="s">
        <v>428</v>
      </c>
      <c r="V892">
        <v>0</v>
      </c>
      <c r="W892">
        <v>0</v>
      </c>
      <c r="X892">
        <v>0</v>
      </c>
      <c r="Y892">
        <v>0</v>
      </c>
      <c r="Z892">
        <v>0</v>
      </c>
      <c r="AA892">
        <v>0</v>
      </c>
      <c r="AB892">
        <v>0</v>
      </c>
      <c r="AC892" t="s">
        <v>43</v>
      </c>
      <c r="AD892">
        <v>2</v>
      </c>
    </row>
    <row r="893" spans="1:30">
      <c r="A893" t="s">
        <v>972</v>
      </c>
      <c r="B893" t="s">
        <v>40</v>
      </c>
      <c r="C893">
        <v>40.416775000000001</v>
      </c>
      <c r="D893">
        <v>-3.7037900000000001</v>
      </c>
      <c r="E893" t="s">
        <v>55</v>
      </c>
      <c r="F893" t="s">
        <v>169</v>
      </c>
      <c r="G893" t="s">
        <v>56</v>
      </c>
      <c r="H893" s="1">
        <v>45382</v>
      </c>
      <c r="I893" t="s">
        <v>70</v>
      </c>
      <c r="J893" t="s">
        <v>606</v>
      </c>
      <c r="K893">
        <v>1</v>
      </c>
      <c r="N893">
        <v>3915</v>
      </c>
      <c r="O893">
        <v>20</v>
      </c>
      <c r="P893" s="1">
        <v>45415</v>
      </c>
      <c r="Q893" s="1"/>
      <c r="R893">
        <v>783</v>
      </c>
      <c r="T893">
        <v>0</v>
      </c>
      <c r="U893" t="s">
        <v>428</v>
      </c>
      <c r="V893">
        <v>0</v>
      </c>
      <c r="W893">
        <v>0</v>
      </c>
      <c r="X893">
        <v>0</v>
      </c>
      <c r="Y893">
        <v>0</v>
      </c>
      <c r="Z893">
        <v>0</v>
      </c>
      <c r="AA893">
        <v>0</v>
      </c>
      <c r="AB893">
        <v>0</v>
      </c>
      <c r="AC893" t="s">
        <v>48</v>
      </c>
      <c r="AD893">
        <v>1</v>
      </c>
    </row>
    <row r="894" spans="1:30">
      <c r="A894" t="s">
        <v>973</v>
      </c>
      <c r="B894" t="s">
        <v>63</v>
      </c>
      <c r="C894">
        <v>46.204391000000001</v>
      </c>
      <c r="D894">
        <v>6.1431579999999997</v>
      </c>
      <c r="E894" t="s">
        <v>72</v>
      </c>
      <c r="F894" t="s">
        <v>169</v>
      </c>
      <c r="G894" t="s">
        <v>85</v>
      </c>
      <c r="H894" s="1">
        <v>45434</v>
      </c>
      <c r="I894" t="s">
        <v>35</v>
      </c>
      <c r="J894" t="s">
        <v>606</v>
      </c>
      <c r="K894">
        <v>1</v>
      </c>
      <c r="N894">
        <v>764</v>
      </c>
      <c r="O894">
        <v>90</v>
      </c>
      <c r="P894" s="1">
        <v>45619</v>
      </c>
      <c r="Q894" s="1"/>
      <c r="R894">
        <v>687.6</v>
      </c>
      <c r="T894">
        <v>0</v>
      </c>
      <c r="U894" t="s">
        <v>428</v>
      </c>
      <c r="V894">
        <v>0</v>
      </c>
      <c r="W894">
        <v>0</v>
      </c>
      <c r="X894">
        <v>0</v>
      </c>
      <c r="Y894">
        <v>0</v>
      </c>
      <c r="Z894">
        <v>0</v>
      </c>
      <c r="AA894">
        <v>0</v>
      </c>
      <c r="AB894">
        <v>0</v>
      </c>
      <c r="AC894" t="s">
        <v>38</v>
      </c>
      <c r="AD894">
        <v>5</v>
      </c>
    </row>
    <row r="895" spans="1:30">
      <c r="A895" t="s">
        <v>974</v>
      </c>
      <c r="B895" t="s">
        <v>50</v>
      </c>
      <c r="C895">
        <v>52.520007999999997</v>
      </c>
      <c r="D895">
        <v>13.404954</v>
      </c>
      <c r="E895" t="s">
        <v>103</v>
      </c>
      <c r="F895" t="s">
        <v>169</v>
      </c>
      <c r="G895" t="s">
        <v>56</v>
      </c>
      <c r="H895" s="1">
        <v>45402</v>
      </c>
      <c r="I895" t="s">
        <v>70</v>
      </c>
      <c r="J895" t="s">
        <v>606</v>
      </c>
      <c r="K895">
        <v>1</v>
      </c>
      <c r="N895">
        <v>3298</v>
      </c>
      <c r="O895">
        <v>20</v>
      </c>
      <c r="P895" s="1">
        <v>45605</v>
      </c>
      <c r="Q895" s="1"/>
      <c r="R895">
        <v>659.6</v>
      </c>
      <c r="T895">
        <v>0</v>
      </c>
      <c r="U895" t="s">
        <v>428</v>
      </c>
      <c r="V895">
        <v>0</v>
      </c>
      <c r="W895">
        <v>0</v>
      </c>
      <c r="X895">
        <v>0</v>
      </c>
      <c r="Y895">
        <v>0</v>
      </c>
      <c r="Z895">
        <v>0</v>
      </c>
      <c r="AA895">
        <v>0</v>
      </c>
      <c r="AB895">
        <v>0</v>
      </c>
      <c r="AC895" t="s">
        <v>48</v>
      </c>
      <c r="AD895">
        <v>1</v>
      </c>
    </row>
    <row r="896" spans="1:30">
      <c r="A896" t="s">
        <v>975</v>
      </c>
      <c r="B896" t="s">
        <v>31</v>
      </c>
      <c r="C896">
        <v>52.370215999999999</v>
      </c>
      <c r="D896">
        <v>4.895168</v>
      </c>
      <c r="E896" t="s">
        <v>55</v>
      </c>
      <c r="F896" t="s">
        <v>169</v>
      </c>
      <c r="G896" t="s">
        <v>34</v>
      </c>
      <c r="H896" s="1">
        <v>45440</v>
      </c>
      <c r="I896" t="s">
        <v>70</v>
      </c>
      <c r="J896" t="s">
        <v>606</v>
      </c>
      <c r="K896">
        <v>1</v>
      </c>
      <c r="N896">
        <v>5766</v>
      </c>
      <c r="O896">
        <v>20</v>
      </c>
      <c r="P896" s="1">
        <v>45496</v>
      </c>
      <c r="Q896" s="1"/>
      <c r="R896">
        <v>1153.2</v>
      </c>
      <c r="T896">
        <v>0</v>
      </c>
      <c r="U896" t="s">
        <v>428</v>
      </c>
      <c r="V896">
        <v>0</v>
      </c>
      <c r="W896">
        <v>0</v>
      </c>
      <c r="X896">
        <v>0</v>
      </c>
      <c r="Y896">
        <v>0</v>
      </c>
      <c r="Z896">
        <v>0</v>
      </c>
      <c r="AA896">
        <v>0</v>
      </c>
      <c r="AB896">
        <v>0</v>
      </c>
      <c r="AC896" t="s">
        <v>48</v>
      </c>
      <c r="AD896">
        <v>1</v>
      </c>
    </row>
    <row r="897" spans="1:30">
      <c r="A897" t="s">
        <v>976</v>
      </c>
      <c r="B897" t="s">
        <v>75</v>
      </c>
      <c r="C897">
        <v>48.210033000000003</v>
      </c>
      <c r="D897">
        <v>16.363448999999999</v>
      </c>
      <c r="E897" t="s">
        <v>55</v>
      </c>
      <c r="F897" t="s">
        <v>169</v>
      </c>
      <c r="G897" t="s">
        <v>47</v>
      </c>
      <c r="H897" s="1">
        <v>45415</v>
      </c>
      <c r="I897" t="s">
        <v>70</v>
      </c>
      <c r="J897" t="s">
        <v>606</v>
      </c>
      <c r="K897">
        <v>1</v>
      </c>
      <c r="N897">
        <v>1937</v>
      </c>
      <c r="O897">
        <v>30</v>
      </c>
      <c r="P897" s="1">
        <v>45469</v>
      </c>
      <c r="Q897" s="1"/>
      <c r="R897">
        <v>581.1</v>
      </c>
      <c r="T897">
        <v>0</v>
      </c>
      <c r="U897" t="s">
        <v>428</v>
      </c>
      <c r="V897">
        <v>0</v>
      </c>
      <c r="W897">
        <v>0</v>
      </c>
      <c r="X897">
        <v>0</v>
      </c>
      <c r="Y897">
        <v>0</v>
      </c>
      <c r="Z897">
        <v>0</v>
      </c>
      <c r="AA897">
        <v>0</v>
      </c>
      <c r="AB897">
        <v>0</v>
      </c>
      <c r="AC897" t="s">
        <v>43</v>
      </c>
      <c r="AD897">
        <v>2</v>
      </c>
    </row>
    <row r="898" spans="1:30">
      <c r="A898" t="s">
        <v>977</v>
      </c>
      <c r="B898" t="s">
        <v>31</v>
      </c>
      <c r="C898">
        <v>52.370215999999999</v>
      </c>
      <c r="D898">
        <v>4.895168</v>
      </c>
      <c r="E898" t="s">
        <v>60</v>
      </c>
      <c r="F898" t="s">
        <v>169</v>
      </c>
      <c r="G898" t="s">
        <v>42</v>
      </c>
      <c r="H898" s="1">
        <v>45333</v>
      </c>
      <c r="I898" t="s">
        <v>70</v>
      </c>
      <c r="J898" t="s">
        <v>606</v>
      </c>
      <c r="K898">
        <v>1</v>
      </c>
      <c r="N898">
        <v>6782</v>
      </c>
      <c r="O898">
        <v>60</v>
      </c>
      <c r="P898" s="1">
        <v>45383</v>
      </c>
      <c r="Q898" s="1"/>
      <c r="R898">
        <v>4069.2</v>
      </c>
      <c r="T898">
        <v>0</v>
      </c>
      <c r="U898" t="s">
        <v>428</v>
      </c>
      <c r="V898">
        <v>0</v>
      </c>
      <c r="W898">
        <v>0</v>
      </c>
      <c r="X898">
        <v>0</v>
      </c>
      <c r="Y898">
        <v>0</v>
      </c>
      <c r="Z898">
        <v>0</v>
      </c>
      <c r="AA898">
        <v>0</v>
      </c>
      <c r="AB898">
        <v>0</v>
      </c>
      <c r="AC898" t="s">
        <v>52</v>
      </c>
      <c r="AD898">
        <v>3</v>
      </c>
    </row>
    <row r="899" spans="1:30">
      <c r="A899" t="s">
        <v>978</v>
      </c>
      <c r="B899" t="s">
        <v>31</v>
      </c>
      <c r="C899">
        <v>52.370215999999999</v>
      </c>
      <c r="D899">
        <v>4.895168</v>
      </c>
      <c r="E899" t="s">
        <v>103</v>
      </c>
      <c r="F899" t="s">
        <v>169</v>
      </c>
      <c r="G899" t="s">
        <v>42</v>
      </c>
      <c r="H899" s="1">
        <v>45368</v>
      </c>
      <c r="I899" t="s">
        <v>70</v>
      </c>
      <c r="J899" t="s">
        <v>606</v>
      </c>
      <c r="K899">
        <v>1</v>
      </c>
      <c r="N899">
        <v>2270</v>
      </c>
      <c r="O899">
        <v>10</v>
      </c>
      <c r="P899" s="1">
        <v>45553</v>
      </c>
      <c r="Q899" s="1"/>
      <c r="R899">
        <v>227</v>
      </c>
      <c r="T899">
        <v>0</v>
      </c>
      <c r="U899" t="s">
        <v>428</v>
      </c>
      <c r="V899">
        <v>0</v>
      </c>
      <c r="W899">
        <v>0</v>
      </c>
      <c r="X899">
        <v>0</v>
      </c>
      <c r="Y899">
        <v>0</v>
      </c>
      <c r="Z899">
        <v>0</v>
      </c>
      <c r="AA899">
        <v>0</v>
      </c>
      <c r="AB899">
        <v>0</v>
      </c>
      <c r="AC899" t="s">
        <v>48</v>
      </c>
      <c r="AD899">
        <v>1</v>
      </c>
    </row>
    <row r="900" spans="1:30">
      <c r="A900" t="s">
        <v>979</v>
      </c>
      <c r="B900" t="s">
        <v>50</v>
      </c>
      <c r="C900">
        <v>52.520007999999997</v>
      </c>
      <c r="D900">
        <v>13.404954</v>
      </c>
      <c r="E900" t="s">
        <v>120</v>
      </c>
      <c r="F900" t="s">
        <v>169</v>
      </c>
      <c r="G900" t="s">
        <v>47</v>
      </c>
      <c r="H900" s="1">
        <v>45380</v>
      </c>
      <c r="I900" t="s">
        <v>70</v>
      </c>
      <c r="J900" t="s">
        <v>606</v>
      </c>
      <c r="K900">
        <v>1</v>
      </c>
      <c r="N900">
        <v>7722</v>
      </c>
      <c r="O900">
        <v>80</v>
      </c>
      <c r="P900" s="1">
        <v>45544</v>
      </c>
      <c r="Q900" s="1"/>
      <c r="R900">
        <v>6177.6</v>
      </c>
      <c r="T900">
        <v>0</v>
      </c>
      <c r="U900" t="s">
        <v>428</v>
      </c>
      <c r="V900">
        <v>0</v>
      </c>
      <c r="W900">
        <v>0</v>
      </c>
      <c r="X900">
        <v>0</v>
      </c>
      <c r="Y900">
        <v>0</v>
      </c>
      <c r="Z900">
        <v>0</v>
      </c>
      <c r="AA900">
        <v>0</v>
      </c>
      <c r="AB900">
        <v>0</v>
      </c>
      <c r="AC900" t="s">
        <v>65</v>
      </c>
      <c r="AD900">
        <v>4</v>
      </c>
    </row>
    <row r="901" spans="1:30">
      <c r="A901" t="s">
        <v>980</v>
      </c>
      <c r="B901" t="s">
        <v>59</v>
      </c>
      <c r="C901">
        <v>51.260196999999998</v>
      </c>
      <c r="D901">
        <v>4.4027710000000004</v>
      </c>
      <c r="E901" t="s">
        <v>55</v>
      </c>
      <c r="F901" t="s">
        <v>169</v>
      </c>
      <c r="G901" t="s">
        <v>76</v>
      </c>
      <c r="H901" s="1">
        <v>45430</v>
      </c>
      <c r="I901" t="s">
        <v>70</v>
      </c>
      <c r="J901" t="s">
        <v>606</v>
      </c>
      <c r="K901">
        <v>1</v>
      </c>
      <c r="N901">
        <v>3419</v>
      </c>
      <c r="O901">
        <v>90</v>
      </c>
      <c r="P901" s="1">
        <v>45707</v>
      </c>
      <c r="Q901" s="1"/>
      <c r="R901">
        <v>3077.1</v>
      </c>
      <c r="T901">
        <v>0</v>
      </c>
      <c r="U901" t="s">
        <v>428</v>
      </c>
      <c r="V901">
        <v>0</v>
      </c>
      <c r="W901">
        <v>0</v>
      </c>
      <c r="X901">
        <v>0</v>
      </c>
      <c r="Y901">
        <v>0</v>
      </c>
      <c r="Z901">
        <v>0</v>
      </c>
      <c r="AA901">
        <v>0</v>
      </c>
      <c r="AB901">
        <v>0</v>
      </c>
      <c r="AC901" t="s">
        <v>38</v>
      </c>
      <c r="AD901">
        <v>5</v>
      </c>
    </row>
    <row r="902" spans="1:30">
      <c r="A902" t="s">
        <v>981</v>
      </c>
      <c r="B902" t="s">
        <v>50</v>
      </c>
      <c r="C902">
        <v>52.520007999999997</v>
      </c>
      <c r="D902">
        <v>13.404954</v>
      </c>
      <c r="E902" t="s">
        <v>46</v>
      </c>
      <c r="F902" t="s">
        <v>169</v>
      </c>
      <c r="G902" t="s">
        <v>85</v>
      </c>
      <c r="H902" s="1">
        <v>45351</v>
      </c>
      <c r="I902" t="s">
        <v>35</v>
      </c>
      <c r="J902" t="s">
        <v>606</v>
      </c>
      <c r="K902">
        <v>1</v>
      </c>
      <c r="N902">
        <v>7103</v>
      </c>
      <c r="O902">
        <v>50</v>
      </c>
      <c r="P902" s="1">
        <v>45661</v>
      </c>
      <c r="Q902" s="1"/>
      <c r="R902">
        <v>3551.5</v>
      </c>
      <c r="T902">
        <v>0</v>
      </c>
      <c r="U902" t="s">
        <v>428</v>
      </c>
      <c r="V902">
        <v>0</v>
      </c>
      <c r="W902">
        <v>0</v>
      </c>
      <c r="X902">
        <v>0</v>
      </c>
      <c r="Y902">
        <v>0</v>
      </c>
      <c r="Z902">
        <v>0</v>
      </c>
      <c r="AA902">
        <v>0</v>
      </c>
      <c r="AB902">
        <v>0</v>
      </c>
      <c r="AC902" t="s">
        <v>52</v>
      </c>
      <c r="AD902">
        <v>3</v>
      </c>
    </row>
    <row r="903" spans="1:30">
      <c r="A903" t="s">
        <v>982</v>
      </c>
      <c r="B903" t="s">
        <v>45</v>
      </c>
      <c r="C903">
        <v>41.902782000000002</v>
      </c>
      <c r="D903">
        <v>12.496366</v>
      </c>
      <c r="E903" t="s">
        <v>60</v>
      </c>
      <c r="F903" t="s">
        <v>169</v>
      </c>
      <c r="G903" t="s">
        <v>56</v>
      </c>
      <c r="H903" s="1">
        <v>45371</v>
      </c>
      <c r="I903" t="s">
        <v>70</v>
      </c>
      <c r="J903" t="s">
        <v>606</v>
      </c>
      <c r="K903">
        <v>1</v>
      </c>
      <c r="N903">
        <v>7155</v>
      </c>
      <c r="O903">
        <v>40</v>
      </c>
      <c r="P903" s="1">
        <v>45703</v>
      </c>
      <c r="Q903" s="1"/>
      <c r="R903">
        <v>2862</v>
      </c>
      <c r="T903">
        <v>0</v>
      </c>
      <c r="U903" t="s">
        <v>428</v>
      </c>
      <c r="V903">
        <v>0</v>
      </c>
      <c r="W903">
        <v>0</v>
      </c>
      <c r="X903">
        <v>0</v>
      </c>
      <c r="Y903">
        <v>0</v>
      </c>
      <c r="Z903">
        <v>0</v>
      </c>
      <c r="AA903">
        <v>0</v>
      </c>
      <c r="AB903">
        <v>0</v>
      </c>
      <c r="AC903" t="s">
        <v>43</v>
      </c>
      <c r="AD903">
        <v>2</v>
      </c>
    </row>
    <row r="904" spans="1:30">
      <c r="A904" t="s">
        <v>983</v>
      </c>
      <c r="B904" t="s">
        <v>63</v>
      </c>
      <c r="C904">
        <v>46.204391000000001</v>
      </c>
      <c r="D904">
        <v>6.1431579999999997</v>
      </c>
      <c r="E904" t="s">
        <v>100</v>
      </c>
      <c r="F904" t="s">
        <v>169</v>
      </c>
      <c r="G904" t="s">
        <v>42</v>
      </c>
      <c r="H904" s="1">
        <v>45293</v>
      </c>
      <c r="I904" t="s">
        <v>35</v>
      </c>
      <c r="J904" t="s">
        <v>606</v>
      </c>
      <c r="K904">
        <v>1</v>
      </c>
      <c r="N904">
        <v>7505</v>
      </c>
      <c r="O904">
        <v>50</v>
      </c>
      <c r="P904" s="1">
        <v>45529</v>
      </c>
      <c r="Q904" s="1"/>
      <c r="R904">
        <v>3752.5</v>
      </c>
      <c r="T904">
        <v>0</v>
      </c>
      <c r="U904" t="s">
        <v>428</v>
      </c>
      <c r="V904">
        <v>0</v>
      </c>
      <c r="W904">
        <v>0</v>
      </c>
      <c r="X904">
        <v>0</v>
      </c>
      <c r="Y904">
        <v>0</v>
      </c>
      <c r="Z904">
        <v>0</v>
      </c>
      <c r="AA904">
        <v>0</v>
      </c>
      <c r="AB904">
        <v>0</v>
      </c>
      <c r="AC904" t="s">
        <v>52</v>
      </c>
      <c r="AD904">
        <v>3</v>
      </c>
    </row>
    <row r="905" spans="1:30">
      <c r="A905" t="s">
        <v>984</v>
      </c>
      <c r="B905" t="s">
        <v>45</v>
      </c>
      <c r="C905">
        <v>41.902782000000002</v>
      </c>
      <c r="D905">
        <v>12.496366</v>
      </c>
      <c r="E905" t="s">
        <v>32</v>
      </c>
      <c r="F905" t="s">
        <v>169</v>
      </c>
      <c r="G905" t="s">
        <v>42</v>
      </c>
      <c r="H905" s="1">
        <v>45418</v>
      </c>
      <c r="I905" t="s">
        <v>35</v>
      </c>
      <c r="J905" t="s">
        <v>606</v>
      </c>
      <c r="K905">
        <v>1</v>
      </c>
      <c r="N905">
        <v>1076</v>
      </c>
      <c r="O905">
        <v>20</v>
      </c>
      <c r="P905" s="1">
        <v>45508</v>
      </c>
      <c r="Q905" s="1"/>
      <c r="R905">
        <v>215.2</v>
      </c>
      <c r="T905">
        <v>0</v>
      </c>
      <c r="U905" t="s">
        <v>428</v>
      </c>
      <c r="V905">
        <v>0</v>
      </c>
      <c r="W905">
        <v>0</v>
      </c>
      <c r="X905">
        <v>0</v>
      </c>
      <c r="Y905">
        <v>0</v>
      </c>
      <c r="Z905">
        <v>0</v>
      </c>
      <c r="AA905">
        <v>0</v>
      </c>
      <c r="AB905">
        <v>0</v>
      </c>
      <c r="AC905" t="s">
        <v>48</v>
      </c>
      <c r="AD905">
        <v>1</v>
      </c>
    </row>
    <row r="906" spans="1:30">
      <c r="A906" t="s">
        <v>985</v>
      </c>
      <c r="B906" t="s">
        <v>50</v>
      </c>
      <c r="C906">
        <v>52.520007999999997</v>
      </c>
      <c r="D906">
        <v>13.404954</v>
      </c>
      <c r="E906" t="s">
        <v>55</v>
      </c>
      <c r="F906" t="s">
        <v>169</v>
      </c>
      <c r="G906" t="s">
        <v>56</v>
      </c>
      <c r="H906" s="1">
        <v>45340</v>
      </c>
      <c r="I906" t="s">
        <v>35</v>
      </c>
      <c r="J906" t="s">
        <v>606</v>
      </c>
      <c r="K906">
        <v>1</v>
      </c>
      <c r="N906">
        <v>3880</v>
      </c>
      <c r="O906">
        <v>20</v>
      </c>
      <c r="P906" s="1">
        <v>45421</v>
      </c>
      <c r="Q906" s="1"/>
      <c r="R906">
        <v>776</v>
      </c>
      <c r="T906">
        <v>0</v>
      </c>
      <c r="U906" t="s">
        <v>428</v>
      </c>
      <c r="V906">
        <v>0</v>
      </c>
      <c r="W906">
        <v>0</v>
      </c>
      <c r="X906">
        <v>0</v>
      </c>
      <c r="Y906">
        <v>0</v>
      </c>
      <c r="Z906">
        <v>0</v>
      </c>
      <c r="AA906">
        <v>0</v>
      </c>
      <c r="AB906">
        <v>0</v>
      </c>
      <c r="AC906" t="s">
        <v>48</v>
      </c>
      <c r="AD906">
        <v>1</v>
      </c>
    </row>
    <row r="907" spans="1:30">
      <c r="A907" t="s">
        <v>986</v>
      </c>
      <c r="B907" t="s">
        <v>67</v>
      </c>
      <c r="C907">
        <v>48.864716000000001</v>
      </c>
      <c r="D907">
        <v>2.3490139999999999</v>
      </c>
      <c r="E907" t="s">
        <v>103</v>
      </c>
      <c r="F907" t="s">
        <v>169</v>
      </c>
      <c r="G907" t="s">
        <v>47</v>
      </c>
      <c r="H907" s="1">
        <v>45349</v>
      </c>
      <c r="I907" t="s">
        <v>57</v>
      </c>
      <c r="J907" t="s">
        <v>606</v>
      </c>
      <c r="K907">
        <v>1</v>
      </c>
      <c r="N907">
        <v>1854</v>
      </c>
      <c r="O907">
        <v>20</v>
      </c>
      <c r="P907" s="1">
        <v>45546</v>
      </c>
      <c r="Q907" s="1"/>
      <c r="R907">
        <v>370.8</v>
      </c>
      <c r="T907">
        <v>0</v>
      </c>
      <c r="U907" t="s">
        <v>428</v>
      </c>
      <c r="V907">
        <v>0</v>
      </c>
      <c r="W907">
        <v>0</v>
      </c>
      <c r="X907">
        <v>0</v>
      </c>
      <c r="Y907">
        <v>0</v>
      </c>
      <c r="Z907">
        <v>0</v>
      </c>
      <c r="AA907">
        <v>0</v>
      </c>
      <c r="AB907">
        <v>0</v>
      </c>
      <c r="AC907" t="s">
        <v>48</v>
      </c>
      <c r="AD907">
        <v>1</v>
      </c>
    </row>
    <row r="908" spans="1:30">
      <c r="A908" t="s">
        <v>987</v>
      </c>
      <c r="B908" t="s">
        <v>80</v>
      </c>
      <c r="C908">
        <v>38.736946000000003</v>
      </c>
      <c r="D908">
        <v>-9.1426850000000002</v>
      </c>
      <c r="E908" t="s">
        <v>84</v>
      </c>
      <c r="F908" t="s">
        <v>169</v>
      </c>
      <c r="G908" t="s">
        <v>76</v>
      </c>
      <c r="H908" s="1">
        <v>45390</v>
      </c>
      <c r="I908" t="s">
        <v>70</v>
      </c>
      <c r="J908" t="s">
        <v>606</v>
      </c>
      <c r="K908">
        <v>1</v>
      </c>
      <c r="N908">
        <v>6316</v>
      </c>
      <c r="O908">
        <v>40</v>
      </c>
      <c r="P908" s="1">
        <v>45649</v>
      </c>
      <c r="Q908" s="1"/>
      <c r="R908">
        <v>2526.4</v>
      </c>
      <c r="T908">
        <v>0</v>
      </c>
      <c r="U908" t="s">
        <v>428</v>
      </c>
      <c r="V908">
        <v>0</v>
      </c>
      <c r="W908">
        <v>0</v>
      </c>
      <c r="X908">
        <v>0</v>
      </c>
      <c r="Y908">
        <v>0</v>
      </c>
      <c r="Z908">
        <v>0</v>
      </c>
      <c r="AA908">
        <v>0</v>
      </c>
      <c r="AB908">
        <v>0</v>
      </c>
      <c r="AC908" t="s">
        <v>43</v>
      </c>
      <c r="AD908">
        <v>2</v>
      </c>
    </row>
    <row r="909" spans="1:30">
      <c r="A909" t="s">
        <v>988</v>
      </c>
      <c r="B909" t="s">
        <v>45</v>
      </c>
      <c r="C909">
        <v>41.902782000000002</v>
      </c>
      <c r="D909">
        <v>12.496366</v>
      </c>
      <c r="E909" t="s">
        <v>32</v>
      </c>
      <c r="F909" t="s">
        <v>169</v>
      </c>
      <c r="G909" t="s">
        <v>56</v>
      </c>
      <c r="H909" s="1">
        <v>45422</v>
      </c>
      <c r="I909" t="s">
        <v>70</v>
      </c>
      <c r="J909" t="s">
        <v>606</v>
      </c>
      <c r="K909">
        <v>1</v>
      </c>
      <c r="N909">
        <v>7557</v>
      </c>
      <c r="O909">
        <v>90</v>
      </c>
      <c r="P909" s="1">
        <v>45696</v>
      </c>
      <c r="Q909" s="1"/>
      <c r="R909">
        <v>6801.3</v>
      </c>
      <c r="T909">
        <v>0</v>
      </c>
      <c r="U909" t="s">
        <v>428</v>
      </c>
      <c r="V909">
        <v>0</v>
      </c>
      <c r="W909">
        <v>0</v>
      </c>
      <c r="X909">
        <v>0</v>
      </c>
      <c r="Y909">
        <v>0</v>
      </c>
      <c r="Z909">
        <v>0</v>
      </c>
      <c r="AA909">
        <v>0</v>
      </c>
      <c r="AB909">
        <v>0</v>
      </c>
      <c r="AC909" t="s">
        <v>38</v>
      </c>
      <c r="AD909">
        <v>5</v>
      </c>
    </row>
    <row r="910" spans="1:30">
      <c r="A910" t="s">
        <v>989</v>
      </c>
      <c r="B910" t="s">
        <v>59</v>
      </c>
      <c r="C910">
        <v>51.260196999999998</v>
      </c>
      <c r="D910">
        <v>4.4027710000000004</v>
      </c>
      <c r="E910" t="s">
        <v>32</v>
      </c>
      <c r="F910" t="s">
        <v>169</v>
      </c>
      <c r="G910" t="s">
        <v>87</v>
      </c>
      <c r="H910" s="1">
        <v>45380</v>
      </c>
      <c r="I910" t="s">
        <v>70</v>
      </c>
      <c r="J910" t="s">
        <v>606</v>
      </c>
      <c r="K910">
        <v>1</v>
      </c>
      <c r="N910">
        <v>5533</v>
      </c>
      <c r="O910">
        <v>60</v>
      </c>
      <c r="P910" s="1">
        <v>45656</v>
      </c>
      <c r="Q910" s="1"/>
      <c r="R910">
        <v>3319.8</v>
      </c>
      <c r="T910">
        <v>0</v>
      </c>
      <c r="U910" t="s">
        <v>428</v>
      </c>
      <c r="V910">
        <v>0</v>
      </c>
      <c r="W910">
        <v>0</v>
      </c>
      <c r="X910">
        <v>0</v>
      </c>
      <c r="Y910">
        <v>0</v>
      </c>
      <c r="Z910">
        <v>0</v>
      </c>
      <c r="AA910">
        <v>0</v>
      </c>
      <c r="AB910">
        <v>0</v>
      </c>
      <c r="AC910" t="s">
        <v>52</v>
      </c>
      <c r="AD910">
        <v>3</v>
      </c>
    </row>
    <row r="911" spans="1:30">
      <c r="A911" t="s">
        <v>990</v>
      </c>
      <c r="B911" t="s">
        <v>67</v>
      </c>
      <c r="C911">
        <v>48.864716000000001</v>
      </c>
      <c r="D911">
        <v>2.3490139999999999</v>
      </c>
      <c r="E911" t="s">
        <v>41</v>
      </c>
      <c r="F911" t="s">
        <v>169</v>
      </c>
      <c r="G911" t="s">
        <v>85</v>
      </c>
      <c r="H911" s="1">
        <v>45363</v>
      </c>
      <c r="I911" t="s">
        <v>70</v>
      </c>
      <c r="J911" t="s">
        <v>606</v>
      </c>
      <c r="K911">
        <v>1</v>
      </c>
      <c r="N911">
        <v>3045</v>
      </c>
      <c r="O911">
        <v>20</v>
      </c>
      <c r="P911" s="1">
        <v>45411</v>
      </c>
      <c r="Q911" s="1"/>
      <c r="R911">
        <v>609</v>
      </c>
      <c r="T911">
        <v>0</v>
      </c>
      <c r="U911" t="s">
        <v>428</v>
      </c>
      <c r="V911">
        <v>0</v>
      </c>
      <c r="W911">
        <v>0</v>
      </c>
      <c r="X911">
        <v>0</v>
      </c>
      <c r="Y911">
        <v>0</v>
      </c>
      <c r="Z911">
        <v>0</v>
      </c>
      <c r="AA911">
        <v>0</v>
      </c>
      <c r="AB911">
        <v>0</v>
      </c>
      <c r="AC911" t="s">
        <v>48</v>
      </c>
      <c r="AD911">
        <v>1</v>
      </c>
    </row>
    <row r="912" spans="1:30">
      <c r="A912" t="s">
        <v>991</v>
      </c>
      <c r="B912" t="s">
        <v>50</v>
      </c>
      <c r="C912">
        <v>52.520007999999997</v>
      </c>
      <c r="D912">
        <v>13.404954</v>
      </c>
      <c r="E912" t="s">
        <v>60</v>
      </c>
      <c r="F912" t="s">
        <v>169</v>
      </c>
      <c r="G912" t="s">
        <v>64</v>
      </c>
      <c r="H912" s="1">
        <v>45352</v>
      </c>
      <c r="I912" t="s">
        <v>70</v>
      </c>
      <c r="J912" t="s">
        <v>606</v>
      </c>
      <c r="K912">
        <v>1</v>
      </c>
      <c r="N912">
        <v>6633</v>
      </c>
      <c r="O912">
        <v>100</v>
      </c>
      <c r="P912" s="1">
        <v>45586</v>
      </c>
      <c r="Q912" s="1"/>
      <c r="R912">
        <v>6633</v>
      </c>
      <c r="T912">
        <v>0</v>
      </c>
      <c r="U912" t="s">
        <v>428</v>
      </c>
      <c r="V912">
        <v>0</v>
      </c>
      <c r="W912">
        <v>0</v>
      </c>
      <c r="X912">
        <v>0</v>
      </c>
      <c r="Y912">
        <v>0</v>
      </c>
      <c r="Z912">
        <v>0</v>
      </c>
      <c r="AA912">
        <v>0</v>
      </c>
      <c r="AB912">
        <v>0</v>
      </c>
      <c r="AC912" t="s">
        <v>38</v>
      </c>
      <c r="AD912">
        <v>5</v>
      </c>
    </row>
    <row r="913" spans="1:30">
      <c r="A913" t="s">
        <v>992</v>
      </c>
      <c r="B913" t="s">
        <v>80</v>
      </c>
      <c r="C913">
        <v>38.736946000000003</v>
      </c>
      <c r="D913">
        <v>-9.1426850000000002</v>
      </c>
      <c r="E913" t="s">
        <v>55</v>
      </c>
      <c r="F913" t="s">
        <v>169</v>
      </c>
      <c r="G913" t="s">
        <v>42</v>
      </c>
      <c r="H913" s="1">
        <v>45331</v>
      </c>
      <c r="I913" t="s">
        <v>57</v>
      </c>
      <c r="J913" t="s">
        <v>606</v>
      </c>
      <c r="K913">
        <v>1</v>
      </c>
      <c r="N913">
        <v>707</v>
      </c>
      <c r="O913">
        <v>30</v>
      </c>
      <c r="P913" s="1">
        <v>45351</v>
      </c>
      <c r="Q913" s="1"/>
      <c r="R913">
        <v>212.1</v>
      </c>
      <c r="T913">
        <v>0</v>
      </c>
      <c r="U913" t="s">
        <v>428</v>
      </c>
      <c r="V913">
        <v>0</v>
      </c>
      <c r="W913">
        <v>0</v>
      </c>
      <c r="X913">
        <v>0</v>
      </c>
      <c r="Y913">
        <v>0</v>
      </c>
      <c r="Z913">
        <v>0</v>
      </c>
      <c r="AA913">
        <v>0</v>
      </c>
      <c r="AB913">
        <v>0</v>
      </c>
      <c r="AC913" t="s">
        <v>43</v>
      </c>
      <c r="AD913">
        <v>2</v>
      </c>
    </row>
    <row r="914" spans="1:30">
      <c r="A914" t="s">
        <v>993</v>
      </c>
      <c r="B914" t="s">
        <v>45</v>
      </c>
      <c r="C914">
        <v>41.902782000000002</v>
      </c>
      <c r="D914">
        <v>12.496366</v>
      </c>
      <c r="E914" t="s">
        <v>55</v>
      </c>
      <c r="F914" t="s">
        <v>169</v>
      </c>
      <c r="G914" t="s">
        <v>56</v>
      </c>
      <c r="H914" s="1">
        <v>45347</v>
      </c>
      <c r="I914" t="s">
        <v>35</v>
      </c>
      <c r="J914" t="s">
        <v>606</v>
      </c>
      <c r="K914">
        <v>1</v>
      </c>
      <c r="N914">
        <v>2422</v>
      </c>
      <c r="O914">
        <v>30</v>
      </c>
      <c r="P914" s="1">
        <v>45645</v>
      </c>
      <c r="Q914" s="1"/>
      <c r="R914">
        <v>726.6</v>
      </c>
      <c r="T914">
        <v>0</v>
      </c>
      <c r="U914" t="s">
        <v>428</v>
      </c>
      <c r="V914">
        <v>0</v>
      </c>
      <c r="W914">
        <v>0</v>
      </c>
      <c r="X914">
        <v>0</v>
      </c>
      <c r="Y914">
        <v>0</v>
      </c>
      <c r="Z914">
        <v>0</v>
      </c>
      <c r="AA914">
        <v>0</v>
      </c>
      <c r="AB914">
        <v>0</v>
      </c>
      <c r="AC914" t="s">
        <v>43</v>
      </c>
      <c r="AD914">
        <v>2</v>
      </c>
    </row>
    <row r="915" spans="1:30">
      <c r="A915" t="s">
        <v>994</v>
      </c>
      <c r="B915" t="s">
        <v>59</v>
      </c>
      <c r="C915">
        <v>51.260196999999998</v>
      </c>
      <c r="D915">
        <v>4.4027710000000004</v>
      </c>
      <c r="E915" t="s">
        <v>55</v>
      </c>
      <c r="F915" t="s">
        <v>169</v>
      </c>
      <c r="G915" t="s">
        <v>56</v>
      </c>
      <c r="H915" s="1">
        <v>45345</v>
      </c>
      <c r="I915" t="s">
        <v>70</v>
      </c>
      <c r="J915" t="s">
        <v>606</v>
      </c>
      <c r="K915">
        <v>1</v>
      </c>
      <c r="N915">
        <v>4070</v>
      </c>
      <c r="O915">
        <v>60</v>
      </c>
      <c r="P915" s="1">
        <v>45386</v>
      </c>
      <c r="Q915" s="1"/>
      <c r="R915">
        <v>2442</v>
      </c>
      <c r="T915">
        <v>0</v>
      </c>
      <c r="U915" t="s">
        <v>428</v>
      </c>
      <c r="V915">
        <v>0</v>
      </c>
      <c r="W915">
        <v>0</v>
      </c>
      <c r="X915">
        <v>0</v>
      </c>
      <c r="Y915">
        <v>0</v>
      </c>
      <c r="Z915">
        <v>0</v>
      </c>
      <c r="AA915">
        <v>0</v>
      </c>
      <c r="AB915">
        <v>0</v>
      </c>
      <c r="AC915" t="s">
        <v>52</v>
      </c>
      <c r="AD915">
        <v>3</v>
      </c>
    </row>
    <row r="916" spans="1:30">
      <c r="A916" t="s">
        <v>995</v>
      </c>
      <c r="B916" t="s">
        <v>31</v>
      </c>
      <c r="C916">
        <v>52.370215999999999</v>
      </c>
      <c r="D916">
        <v>4.895168</v>
      </c>
      <c r="E916" t="s">
        <v>32</v>
      </c>
      <c r="F916" t="s">
        <v>169</v>
      </c>
      <c r="G916" t="s">
        <v>56</v>
      </c>
      <c r="H916" s="1">
        <v>45308</v>
      </c>
      <c r="I916" t="s">
        <v>70</v>
      </c>
      <c r="J916" t="s">
        <v>606</v>
      </c>
      <c r="K916">
        <v>1</v>
      </c>
      <c r="N916">
        <v>2596</v>
      </c>
      <c r="O916">
        <v>20</v>
      </c>
      <c r="P916" s="1">
        <v>45448</v>
      </c>
      <c r="Q916" s="1"/>
      <c r="R916">
        <v>519.20000000000005</v>
      </c>
      <c r="T916">
        <v>0</v>
      </c>
      <c r="U916" t="s">
        <v>428</v>
      </c>
      <c r="V916">
        <v>0</v>
      </c>
      <c r="W916">
        <v>0</v>
      </c>
      <c r="X916">
        <v>0</v>
      </c>
      <c r="Y916">
        <v>0</v>
      </c>
      <c r="Z916">
        <v>0</v>
      </c>
      <c r="AA916">
        <v>0</v>
      </c>
      <c r="AB916">
        <v>0</v>
      </c>
      <c r="AC916" t="s">
        <v>48</v>
      </c>
      <c r="AD916">
        <v>1</v>
      </c>
    </row>
    <row r="917" spans="1:30">
      <c r="A917" t="s">
        <v>996</v>
      </c>
      <c r="B917" t="s">
        <v>50</v>
      </c>
      <c r="C917">
        <v>52.520007999999997</v>
      </c>
      <c r="D917">
        <v>13.404954</v>
      </c>
      <c r="E917" t="s">
        <v>55</v>
      </c>
      <c r="F917" t="s">
        <v>169</v>
      </c>
      <c r="G917" t="s">
        <v>87</v>
      </c>
      <c r="H917" s="1">
        <v>45337</v>
      </c>
      <c r="I917" t="s">
        <v>35</v>
      </c>
      <c r="J917" t="s">
        <v>606</v>
      </c>
      <c r="K917">
        <v>1</v>
      </c>
      <c r="N917">
        <v>4915</v>
      </c>
      <c r="O917">
        <v>40</v>
      </c>
      <c r="P917" s="1">
        <v>45625</v>
      </c>
      <c r="Q917" s="1"/>
      <c r="R917">
        <v>1966</v>
      </c>
      <c r="T917">
        <v>0</v>
      </c>
      <c r="U917" t="s">
        <v>428</v>
      </c>
      <c r="V917">
        <v>0</v>
      </c>
      <c r="W917">
        <v>0</v>
      </c>
      <c r="X917">
        <v>0</v>
      </c>
      <c r="Y917">
        <v>0</v>
      </c>
      <c r="Z917">
        <v>0</v>
      </c>
      <c r="AA917">
        <v>0</v>
      </c>
      <c r="AB917">
        <v>0</v>
      </c>
      <c r="AC917" t="s">
        <v>43</v>
      </c>
      <c r="AD917">
        <v>2</v>
      </c>
    </row>
    <row r="918" spans="1:30">
      <c r="A918" t="s">
        <v>997</v>
      </c>
      <c r="B918" t="s">
        <v>45</v>
      </c>
      <c r="C918">
        <v>41.902782000000002</v>
      </c>
      <c r="D918">
        <v>12.496366</v>
      </c>
      <c r="E918" t="s">
        <v>51</v>
      </c>
      <c r="F918" t="s">
        <v>169</v>
      </c>
      <c r="G918" t="s">
        <v>64</v>
      </c>
      <c r="H918" s="1">
        <v>45375</v>
      </c>
      <c r="I918" t="s">
        <v>57</v>
      </c>
      <c r="J918" t="s">
        <v>606</v>
      </c>
      <c r="K918">
        <v>1</v>
      </c>
      <c r="N918">
        <v>7272</v>
      </c>
      <c r="O918">
        <v>60</v>
      </c>
      <c r="P918" s="1">
        <v>45713</v>
      </c>
      <c r="Q918" s="1"/>
      <c r="R918">
        <v>4363.2</v>
      </c>
      <c r="T918">
        <v>0</v>
      </c>
      <c r="U918" t="s">
        <v>428</v>
      </c>
      <c r="V918">
        <v>0</v>
      </c>
      <c r="W918">
        <v>0</v>
      </c>
      <c r="X918">
        <v>0</v>
      </c>
      <c r="Y918">
        <v>0</v>
      </c>
      <c r="Z918">
        <v>0</v>
      </c>
      <c r="AA918">
        <v>0</v>
      </c>
      <c r="AB918">
        <v>0</v>
      </c>
      <c r="AC918" t="s">
        <v>52</v>
      </c>
      <c r="AD918">
        <v>3</v>
      </c>
    </row>
    <row r="919" spans="1:30">
      <c r="A919" t="s">
        <v>998</v>
      </c>
      <c r="B919" t="s">
        <v>45</v>
      </c>
      <c r="C919">
        <v>41.902782000000002</v>
      </c>
      <c r="D919">
        <v>12.496366</v>
      </c>
      <c r="E919" t="s">
        <v>55</v>
      </c>
      <c r="F919" t="s">
        <v>169</v>
      </c>
      <c r="G919" t="s">
        <v>87</v>
      </c>
      <c r="H919" s="1">
        <v>45379</v>
      </c>
      <c r="I919" t="s">
        <v>70</v>
      </c>
      <c r="J919" t="s">
        <v>606</v>
      </c>
      <c r="K919">
        <v>1</v>
      </c>
      <c r="N919">
        <v>2908</v>
      </c>
      <c r="O919">
        <v>40</v>
      </c>
      <c r="P919" s="1">
        <v>45574</v>
      </c>
      <c r="Q919" s="1"/>
      <c r="R919">
        <v>1163.2</v>
      </c>
      <c r="T919">
        <v>0</v>
      </c>
      <c r="U919" t="s">
        <v>428</v>
      </c>
      <c r="V919">
        <v>0</v>
      </c>
      <c r="W919">
        <v>0</v>
      </c>
      <c r="X919">
        <v>0</v>
      </c>
      <c r="Y919">
        <v>0</v>
      </c>
      <c r="Z919">
        <v>0</v>
      </c>
      <c r="AA919">
        <v>0</v>
      </c>
      <c r="AB919">
        <v>0</v>
      </c>
      <c r="AC919" t="s">
        <v>43</v>
      </c>
      <c r="AD919">
        <v>2</v>
      </c>
    </row>
    <row r="920" spans="1:30">
      <c r="A920" t="s">
        <v>999</v>
      </c>
      <c r="B920" t="s">
        <v>63</v>
      </c>
      <c r="C920">
        <v>46.204391000000001</v>
      </c>
      <c r="D920">
        <v>6.1431579999999997</v>
      </c>
      <c r="E920" t="s">
        <v>32</v>
      </c>
      <c r="F920" t="s">
        <v>169</v>
      </c>
      <c r="G920" t="s">
        <v>56</v>
      </c>
      <c r="H920" s="1">
        <v>45416</v>
      </c>
      <c r="I920" t="s">
        <v>35</v>
      </c>
      <c r="J920" t="s">
        <v>606</v>
      </c>
      <c r="K920">
        <v>1</v>
      </c>
      <c r="N920">
        <v>1508</v>
      </c>
      <c r="O920">
        <v>50</v>
      </c>
      <c r="P920" s="1">
        <v>45578</v>
      </c>
      <c r="Q920" s="1"/>
      <c r="R920">
        <v>754</v>
      </c>
      <c r="T920">
        <v>0</v>
      </c>
      <c r="U920" t="s">
        <v>428</v>
      </c>
      <c r="V920">
        <v>0</v>
      </c>
      <c r="W920">
        <v>0</v>
      </c>
      <c r="X920">
        <v>0</v>
      </c>
      <c r="Y920">
        <v>0</v>
      </c>
      <c r="Z920">
        <v>0</v>
      </c>
      <c r="AA920">
        <v>0</v>
      </c>
      <c r="AB920">
        <v>0</v>
      </c>
      <c r="AC920" t="s">
        <v>52</v>
      </c>
      <c r="AD920">
        <v>3</v>
      </c>
    </row>
    <row r="921" spans="1:30">
      <c r="A921" t="s">
        <v>1000</v>
      </c>
      <c r="B921" t="s">
        <v>67</v>
      </c>
      <c r="C921">
        <v>48.864716000000001</v>
      </c>
      <c r="D921">
        <v>2.3490139999999999</v>
      </c>
      <c r="E921" t="s">
        <v>84</v>
      </c>
      <c r="F921" t="s">
        <v>169</v>
      </c>
      <c r="G921" t="s">
        <v>56</v>
      </c>
      <c r="H921" s="1">
        <v>45363</v>
      </c>
      <c r="I921" t="s">
        <v>35</v>
      </c>
      <c r="J921" t="s">
        <v>606</v>
      </c>
      <c r="K921">
        <v>1</v>
      </c>
      <c r="N921">
        <v>349</v>
      </c>
      <c r="O921">
        <v>60</v>
      </c>
      <c r="P921" s="1">
        <v>45700</v>
      </c>
      <c r="Q921" s="1"/>
      <c r="R921">
        <v>209.4</v>
      </c>
      <c r="T921">
        <v>0</v>
      </c>
      <c r="U921" t="s">
        <v>428</v>
      </c>
      <c r="V921">
        <v>0</v>
      </c>
      <c r="W921">
        <v>0</v>
      </c>
      <c r="X921">
        <v>0</v>
      </c>
      <c r="Y921">
        <v>0</v>
      </c>
      <c r="Z921">
        <v>0</v>
      </c>
      <c r="AA921">
        <v>0</v>
      </c>
      <c r="AB921">
        <v>0</v>
      </c>
      <c r="AC921" t="s">
        <v>52</v>
      </c>
      <c r="AD921">
        <v>3</v>
      </c>
    </row>
    <row r="922" spans="1:30">
      <c r="A922" t="s">
        <v>1001</v>
      </c>
      <c r="B922" t="s">
        <v>67</v>
      </c>
      <c r="C922">
        <v>48.864716000000001</v>
      </c>
      <c r="D922">
        <v>2.3490139999999999</v>
      </c>
      <c r="E922" t="s">
        <v>32</v>
      </c>
      <c r="F922" t="s">
        <v>169</v>
      </c>
      <c r="G922" t="s">
        <v>47</v>
      </c>
      <c r="H922" s="1">
        <v>45352</v>
      </c>
      <c r="I922" t="s">
        <v>70</v>
      </c>
      <c r="J922" t="s">
        <v>606</v>
      </c>
      <c r="K922">
        <v>1</v>
      </c>
      <c r="N922">
        <v>6829</v>
      </c>
      <c r="O922">
        <v>40</v>
      </c>
      <c r="P922" s="1">
        <v>45518</v>
      </c>
      <c r="Q922" s="1"/>
      <c r="R922">
        <v>2731.6</v>
      </c>
      <c r="T922">
        <v>0</v>
      </c>
      <c r="U922" t="s">
        <v>428</v>
      </c>
      <c r="V922">
        <v>0</v>
      </c>
      <c r="W922">
        <v>0</v>
      </c>
      <c r="X922">
        <v>0</v>
      </c>
      <c r="Y922">
        <v>0</v>
      </c>
      <c r="Z922">
        <v>0</v>
      </c>
      <c r="AA922">
        <v>0</v>
      </c>
      <c r="AB922">
        <v>0</v>
      </c>
      <c r="AC922" t="s">
        <v>43</v>
      </c>
      <c r="AD922">
        <v>2</v>
      </c>
    </row>
    <row r="923" spans="1:30">
      <c r="A923" t="s">
        <v>1002</v>
      </c>
      <c r="B923" t="s">
        <v>45</v>
      </c>
      <c r="C923">
        <v>41.902782000000002</v>
      </c>
      <c r="D923">
        <v>12.496366</v>
      </c>
      <c r="E923" t="s">
        <v>120</v>
      </c>
      <c r="F923" t="s">
        <v>169</v>
      </c>
      <c r="G923" t="s">
        <v>42</v>
      </c>
      <c r="H923" s="1">
        <v>45371</v>
      </c>
      <c r="I923" t="s">
        <v>70</v>
      </c>
      <c r="J923" t="s">
        <v>606</v>
      </c>
      <c r="K923">
        <v>1</v>
      </c>
      <c r="N923">
        <v>1866</v>
      </c>
      <c r="O923">
        <v>20</v>
      </c>
      <c r="P923" s="1">
        <v>45578</v>
      </c>
      <c r="Q923" s="1"/>
      <c r="R923">
        <v>373.2</v>
      </c>
      <c r="T923">
        <v>0</v>
      </c>
      <c r="U923" t="s">
        <v>428</v>
      </c>
      <c r="V923">
        <v>0</v>
      </c>
      <c r="W923">
        <v>0</v>
      </c>
      <c r="X923">
        <v>0</v>
      </c>
      <c r="Y923">
        <v>0</v>
      </c>
      <c r="Z923">
        <v>0</v>
      </c>
      <c r="AA923">
        <v>0</v>
      </c>
      <c r="AB923">
        <v>0</v>
      </c>
      <c r="AC923" t="s">
        <v>48</v>
      </c>
      <c r="AD923">
        <v>1</v>
      </c>
    </row>
    <row r="924" spans="1:30">
      <c r="A924" t="s">
        <v>1003</v>
      </c>
      <c r="B924" t="s">
        <v>50</v>
      </c>
      <c r="C924">
        <v>52.520007999999997</v>
      </c>
      <c r="D924">
        <v>13.404954</v>
      </c>
      <c r="E924" t="s">
        <v>78</v>
      </c>
      <c r="F924" t="s">
        <v>169</v>
      </c>
      <c r="G924" t="s">
        <v>47</v>
      </c>
      <c r="H924" s="1">
        <v>45371</v>
      </c>
      <c r="I924" t="s">
        <v>70</v>
      </c>
      <c r="J924" t="s">
        <v>606</v>
      </c>
      <c r="K924">
        <v>1</v>
      </c>
      <c r="N924">
        <v>2334</v>
      </c>
      <c r="O924">
        <v>60</v>
      </c>
      <c r="P924" s="1">
        <v>45496</v>
      </c>
      <c r="Q924" s="1"/>
      <c r="R924">
        <v>1400.4</v>
      </c>
      <c r="T924">
        <v>0</v>
      </c>
      <c r="U924" t="s">
        <v>428</v>
      </c>
      <c r="V924">
        <v>0</v>
      </c>
      <c r="W924">
        <v>0</v>
      </c>
      <c r="X924">
        <v>0</v>
      </c>
      <c r="Y924">
        <v>0</v>
      </c>
      <c r="Z924">
        <v>0</v>
      </c>
      <c r="AA924">
        <v>0</v>
      </c>
      <c r="AB924">
        <v>0</v>
      </c>
      <c r="AC924" t="s">
        <v>52</v>
      </c>
      <c r="AD924">
        <v>3</v>
      </c>
    </row>
    <row r="925" spans="1:30">
      <c r="A925" t="s">
        <v>1004</v>
      </c>
      <c r="B925" t="s">
        <v>59</v>
      </c>
      <c r="C925">
        <v>51.260196999999998</v>
      </c>
      <c r="D925">
        <v>4.4027710000000004</v>
      </c>
      <c r="E925" t="s">
        <v>68</v>
      </c>
      <c r="F925" t="s">
        <v>169</v>
      </c>
      <c r="G925" t="s">
        <v>76</v>
      </c>
      <c r="H925" s="1">
        <v>45330</v>
      </c>
      <c r="I925" t="s">
        <v>70</v>
      </c>
      <c r="J925" t="s">
        <v>606</v>
      </c>
      <c r="K925">
        <v>1</v>
      </c>
      <c r="N925">
        <v>612</v>
      </c>
      <c r="O925">
        <v>30</v>
      </c>
      <c r="P925" s="1">
        <v>45466</v>
      </c>
      <c r="Q925" s="1"/>
      <c r="R925">
        <v>183.6</v>
      </c>
      <c r="T925">
        <v>0</v>
      </c>
      <c r="U925" t="s">
        <v>428</v>
      </c>
      <c r="V925">
        <v>0</v>
      </c>
      <c r="W925">
        <v>0</v>
      </c>
      <c r="X925">
        <v>0</v>
      </c>
      <c r="Y925">
        <v>0</v>
      </c>
      <c r="Z925">
        <v>0</v>
      </c>
      <c r="AA925">
        <v>0</v>
      </c>
      <c r="AB925">
        <v>0</v>
      </c>
      <c r="AC925" t="s">
        <v>43</v>
      </c>
      <c r="AD925">
        <v>2</v>
      </c>
    </row>
    <row r="926" spans="1:30">
      <c r="A926" t="s">
        <v>1005</v>
      </c>
      <c r="B926" t="s">
        <v>80</v>
      </c>
      <c r="C926">
        <v>38.736946000000003</v>
      </c>
      <c r="D926">
        <v>-9.1426850000000002</v>
      </c>
      <c r="E926" t="s">
        <v>68</v>
      </c>
      <c r="F926" t="s">
        <v>169</v>
      </c>
      <c r="G926" t="s">
        <v>47</v>
      </c>
      <c r="H926" s="1">
        <v>45423</v>
      </c>
      <c r="I926" t="s">
        <v>35</v>
      </c>
      <c r="J926" t="s">
        <v>606</v>
      </c>
      <c r="K926">
        <v>1</v>
      </c>
      <c r="N926">
        <v>1780</v>
      </c>
      <c r="O926">
        <v>40</v>
      </c>
      <c r="P926" s="1">
        <v>45569</v>
      </c>
      <c r="Q926" s="1"/>
      <c r="R926">
        <v>712</v>
      </c>
      <c r="T926">
        <v>0</v>
      </c>
      <c r="U926" t="s">
        <v>428</v>
      </c>
      <c r="V926">
        <v>0</v>
      </c>
      <c r="W926">
        <v>0</v>
      </c>
      <c r="X926">
        <v>0</v>
      </c>
      <c r="Y926">
        <v>0</v>
      </c>
      <c r="Z926">
        <v>0</v>
      </c>
      <c r="AA926">
        <v>0</v>
      </c>
      <c r="AB926">
        <v>0</v>
      </c>
      <c r="AC926" t="s">
        <v>43</v>
      </c>
      <c r="AD926">
        <v>2</v>
      </c>
    </row>
    <row r="927" spans="1:30">
      <c r="A927" t="s">
        <v>1006</v>
      </c>
      <c r="B927" t="s">
        <v>50</v>
      </c>
      <c r="C927">
        <v>52.520007999999997</v>
      </c>
      <c r="D927">
        <v>13.404954</v>
      </c>
      <c r="E927" t="s">
        <v>78</v>
      </c>
      <c r="F927" t="s">
        <v>169</v>
      </c>
      <c r="G927" t="s">
        <v>87</v>
      </c>
      <c r="H927" s="1">
        <v>45375</v>
      </c>
      <c r="I927" t="s">
        <v>70</v>
      </c>
      <c r="J927" t="s">
        <v>606</v>
      </c>
      <c r="K927">
        <v>1</v>
      </c>
      <c r="N927">
        <v>1157</v>
      </c>
      <c r="O927">
        <v>30</v>
      </c>
      <c r="P927" s="1">
        <v>45502</v>
      </c>
      <c r="Q927" s="1"/>
      <c r="R927">
        <v>347.1</v>
      </c>
      <c r="T927">
        <v>0</v>
      </c>
      <c r="U927" t="s">
        <v>428</v>
      </c>
      <c r="V927">
        <v>0</v>
      </c>
      <c r="W927">
        <v>0</v>
      </c>
      <c r="X927">
        <v>0</v>
      </c>
      <c r="Y927">
        <v>0</v>
      </c>
      <c r="Z927">
        <v>0</v>
      </c>
      <c r="AA927">
        <v>0</v>
      </c>
      <c r="AB927">
        <v>0</v>
      </c>
      <c r="AC927" t="s">
        <v>43</v>
      </c>
      <c r="AD927">
        <v>2</v>
      </c>
    </row>
    <row r="928" spans="1:30">
      <c r="A928" t="s">
        <v>1007</v>
      </c>
      <c r="B928" t="s">
        <v>45</v>
      </c>
      <c r="C928">
        <v>41.902782000000002</v>
      </c>
      <c r="D928">
        <v>12.496366</v>
      </c>
      <c r="E928" t="s">
        <v>32</v>
      </c>
      <c r="F928" t="s">
        <v>169</v>
      </c>
      <c r="G928" t="s">
        <v>56</v>
      </c>
      <c r="H928" s="1">
        <v>45358</v>
      </c>
      <c r="I928" t="s">
        <v>70</v>
      </c>
      <c r="J928" t="s">
        <v>606</v>
      </c>
      <c r="K928">
        <v>1</v>
      </c>
      <c r="N928">
        <v>7851</v>
      </c>
      <c r="O928">
        <v>30</v>
      </c>
      <c r="P928" s="1">
        <v>45576</v>
      </c>
      <c r="Q928" s="1"/>
      <c r="R928">
        <v>2355.3000000000002</v>
      </c>
      <c r="T928">
        <v>0</v>
      </c>
      <c r="U928" t="s">
        <v>428</v>
      </c>
      <c r="V928">
        <v>0</v>
      </c>
      <c r="W928">
        <v>0</v>
      </c>
      <c r="X928">
        <v>0</v>
      </c>
      <c r="Y928">
        <v>0</v>
      </c>
      <c r="Z928">
        <v>0</v>
      </c>
      <c r="AA928">
        <v>0</v>
      </c>
      <c r="AB928">
        <v>0</v>
      </c>
      <c r="AC928" t="s">
        <v>43</v>
      </c>
      <c r="AD928">
        <v>2</v>
      </c>
    </row>
    <row r="929" spans="1:30">
      <c r="A929" t="s">
        <v>1008</v>
      </c>
      <c r="B929" t="s">
        <v>67</v>
      </c>
      <c r="C929">
        <v>48.864716000000001</v>
      </c>
      <c r="D929">
        <v>2.3490139999999999</v>
      </c>
      <c r="E929" t="s">
        <v>78</v>
      </c>
      <c r="F929" t="s">
        <v>169</v>
      </c>
      <c r="G929" t="s">
        <v>85</v>
      </c>
      <c r="H929" s="1">
        <v>45312</v>
      </c>
      <c r="I929" t="s">
        <v>70</v>
      </c>
      <c r="J929" t="s">
        <v>606</v>
      </c>
      <c r="K929">
        <v>1</v>
      </c>
      <c r="N929">
        <v>1721</v>
      </c>
      <c r="O929">
        <v>50</v>
      </c>
      <c r="P929" s="1">
        <v>45513</v>
      </c>
      <c r="Q929" s="1"/>
      <c r="R929">
        <v>860.5</v>
      </c>
      <c r="T929">
        <v>0</v>
      </c>
      <c r="U929" t="s">
        <v>428</v>
      </c>
      <c r="V929">
        <v>0</v>
      </c>
      <c r="W929">
        <v>0</v>
      </c>
      <c r="X929">
        <v>0</v>
      </c>
      <c r="Y929">
        <v>0</v>
      </c>
      <c r="Z929">
        <v>0</v>
      </c>
      <c r="AA929">
        <v>0</v>
      </c>
      <c r="AB929">
        <v>0</v>
      </c>
      <c r="AC929" t="s">
        <v>52</v>
      </c>
      <c r="AD929">
        <v>3</v>
      </c>
    </row>
    <row r="930" spans="1:30">
      <c r="A930" t="s">
        <v>1009</v>
      </c>
      <c r="B930" t="s">
        <v>63</v>
      </c>
      <c r="C930">
        <v>46.204391000000001</v>
      </c>
      <c r="D930">
        <v>6.1431579999999997</v>
      </c>
      <c r="E930" t="s">
        <v>124</v>
      </c>
      <c r="F930" t="s">
        <v>169</v>
      </c>
      <c r="G930" t="s">
        <v>87</v>
      </c>
      <c r="H930" s="1">
        <v>45353</v>
      </c>
      <c r="I930" t="s">
        <v>35</v>
      </c>
      <c r="J930" t="s">
        <v>606</v>
      </c>
      <c r="K930">
        <v>1</v>
      </c>
      <c r="N930">
        <v>3474</v>
      </c>
      <c r="O930">
        <v>40</v>
      </c>
      <c r="P930" s="1">
        <v>45396</v>
      </c>
      <c r="Q930" s="1"/>
      <c r="R930">
        <v>1389.6</v>
      </c>
      <c r="T930">
        <v>0</v>
      </c>
      <c r="U930" t="s">
        <v>428</v>
      </c>
      <c r="V930">
        <v>0</v>
      </c>
      <c r="W930">
        <v>0</v>
      </c>
      <c r="X930">
        <v>0</v>
      </c>
      <c r="Y930">
        <v>0</v>
      </c>
      <c r="Z930">
        <v>0</v>
      </c>
      <c r="AA930">
        <v>0</v>
      </c>
      <c r="AB930">
        <v>0</v>
      </c>
      <c r="AC930" t="s">
        <v>43</v>
      </c>
      <c r="AD930">
        <v>2</v>
      </c>
    </row>
    <row r="931" spans="1:30">
      <c r="A931" t="s">
        <v>1010</v>
      </c>
      <c r="B931" t="s">
        <v>50</v>
      </c>
      <c r="C931">
        <v>52.520007999999997</v>
      </c>
      <c r="D931">
        <v>13.404954</v>
      </c>
      <c r="E931" t="s">
        <v>41</v>
      </c>
      <c r="F931" t="s">
        <v>169</v>
      </c>
      <c r="G931" t="s">
        <v>76</v>
      </c>
      <c r="H931" s="1">
        <v>45395</v>
      </c>
      <c r="I931" t="s">
        <v>70</v>
      </c>
      <c r="J931" t="s">
        <v>606</v>
      </c>
      <c r="K931">
        <v>1</v>
      </c>
      <c r="N931">
        <v>1249</v>
      </c>
      <c r="O931">
        <v>30</v>
      </c>
      <c r="P931" s="1">
        <v>45671</v>
      </c>
      <c r="Q931" s="1"/>
      <c r="R931">
        <v>374.7</v>
      </c>
      <c r="T931">
        <v>0</v>
      </c>
      <c r="U931" t="s">
        <v>428</v>
      </c>
      <c r="V931">
        <v>0</v>
      </c>
      <c r="W931">
        <v>0</v>
      </c>
      <c r="X931">
        <v>0</v>
      </c>
      <c r="Y931">
        <v>0</v>
      </c>
      <c r="Z931">
        <v>0</v>
      </c>
      <c r="AA931">
        <v>0</v>
      </c>
      <c r="AB931">
        <v>0</v>
      </c>
      <c r="AC931" t="s">
        <v>43</v>
      </c>
      <c r="AD931">
        <v>2</v>
      </c>
    </row>
    <row r="932" spans="1:30">
      <c r="A932" t="s">
        <v>1011</v>
      </c>
      <c r="B932" t="s">
        <v>40</v>
      </c>
      <c r="C932">
        <v>40.416775000000001</v>
      </c>
      <c r="D932">
        <v>-3.7037900000000001</v>
      </c>
      <c r="E932" t="s">
        <v>72</v>
      </c>
      <c r="F932" t="s">
        <v>169</v>
      </c>
      <c r="G932" t="s">
        <v>42</v>
      </c>
      <c r="H932" s="1">
        <v>45378</v>
      </c>
      <c r="I932" t="s">
        <v>35</v>
      </c>
      <c r="J932" t="s">
        <v>606</v>
      </c>
      <c r="K932">
        <v>1</v>
      </c>
      <c r="N932">
        <v>2734</v>
      </c>
      <c r="O932">
        <v>40</v>
      </c>
      <c r="P932" s="1">
        <v>45687</v>
      </c>
      <c r="Q932" s="1"/>
      <c r="R932">
        <v>1093.5999999999999</v>
      </c>
      <c r="T932">
        <v>0</v>
      </c>
      <c r="U932" t="s">
        <v>428</v>
      </c>
      <c r="V932">
        <v>0</v>
      </c>
      <c r="W932">
        <v>0</v>
      </c>
      <c r="X932">
        <v>0</v>
      </c>
      <c r="Y932">
        <v>0</v>
      </c>
      <c r="Z932">
        <v>0</v>
      </c>
      <c r="AA932">
        <v>0</v>
      </c>
      <c r="AB932">
        <v>0</v>
      </c>
      <c r="AC932" t="s">
        <v>43</v>
      </c>
      <c r="AD932">
        <v>2</v>
      </c>
    </row>
    <row r="933" spans="1:30">
      <c r="A933" t="s">
        <v>1012</v>
      </c>
      <c r="B933" t="s">
        <v>59</v>
      </c>
      <c r="C933">
        <v>51.260196999999998</v>
      </c>
      <c r="D933">
        <v>4.4027710000000004</v>
      </c>
      <c r="E933" t="s">
        <v>55</v>
      </c>
      <c r="F933" t="s">
        <v>169</v>
      </c>
      <c r="G933" t="s">
        <v>76</v>
      </c>
      <c r="H933" s="1">
        <v>45418</v>
      </c>
      <c r="I933" t="s">
        <v>70</v>
      </c>
      <c r="J933" t="s">
        <v>606</v>
      </c>
      <c r="K933">
        <v>1</v>
      </c>
      <c r="N933">
        <v>6083</v>
      </c>
      <c r="O933">
        <v>40</v>
      </c>
      <c r="P933" s="1">
        <v>45489</v>
      </c>
      <c r="Q933" s="1"/>
      <c r="R933">
        <v>2433.1999999999998</v>
      </c>
      <c r="T933">
        <v>0</v>
      </c>
      <c r="U933" t="s">
        <v>428</v>
      </c>
      <c r="V933">
        <v>0</v>
      </c>
      <c r="W933">
        <v>0</v>
      </c>
      <c r="X933">
        <v>0</v>
      </c>
      <c r="Y933">
        <v>0</v>
      </c>
      <c r="Z933">
        <v>0</v>
      </c>
      <c r="AA933">
        <v>0</v>
      </c>
      <c r="AB933">
        <v>0</v>
      </c>
      <c r="AC933" t="s">
        <v>43</v>
      </c>
      <c r="AD933">
        <v>2</v>
      </c>
    </row>
    <row r="934" spans="1:30">
      <c r="A934" t="s">
        <v>1013</v>
      </c>
      <c r="B934" t="s">
        <v>59</v>
      </c>
      <c r="C934">
        <v>51.260196999999998</v>
      </c>
      <c r="D934">
        <v>4.4027710000000004</v>
      </c>
      <c r="E934" t="s">
        <v>55</v>
      </c>
      <c r="F934" t="s">
        <v>169</v>
      </c>
      <c r="G934" t="s">
        <v>56</v>
      </c>
      <c r="H934" s="1">
        <v>45296</v>
      </c>
      <c r="I934" t="s">
        <v>70</v>
      </c>
      <c r="J934" t="s">
        <v>606</v>
      </c>
      <c r="K934">
        <v>1</v>
      </c>
      <c r="N934">
        <v>2744</v>
      </c>
      <c r="O934">
        <v>70</v>
      </c>
      <c r="P934" s="1">
        <v>45656</v>
      </c>
      <c r="Q934" s="1"/>
      <c r="R934">
        <v>1920.8</v>
      </c>
      <c r="T934">
        <v>0</v>
      </c>
      <c r="U934" t="s">
        <v>428</v>
      </c>
      <c r="V934">
        <v>0</v>
      </c>
      <c r="W934">
        <v>0</v>
      </c>
      <c r="X934">
        <v>0</v>
      </c>
      <c r="Y934">
        <v>0</v>
      </c>
      <c r="Z934">
        <v>0</v>
      </c>
      <c r="AA934">
        <v>0</v>
      </c>
      <c r="AB934">
        <v>0</v>
      </c>
      <c r="AC934" t="s">
        <v>65</v>
      </c>
      <c r="AD934">
        <v>4</v>
      </c>
    </row>
    <row r="935" spans="1:30">
      <c r="A935" t="s">
        <v>1014</v>
      </c>
      <c r="B935" t="s">
        <v>80</v>
      </c>
      <c r="C935">
        <v>38.736946000000003</v>
      </c>
      <c r="D935">
        <v>-9.1426850000000002</v>
      </c>
      <c r="E935" t="s">
        <v>68</v>
      </c>
      <c r="F935" t="s">
        <v>169</v>
      </c>
      <c r="G935" t="s">
        <v>87</v>
      </c>
      <c r="H935" s="1">
        <v>45306</v>
      </c>
      <c r="I935" t="s">
        <v>35</v>
      </c>
      <c r="J935" t="s">
        <v>606</v>
      </c>
      <c r="K935">
        <v>1</v>
      </c>
      <c r="N935">
        <v>2259</v>
      </c>
      <c r="O935">
        <v>80</v>
      </c>
      <c r="P935" s="1">
        <v>45503</v>
      </c>
      <c r="Q935" s="1"/>
      <c r="R935">
        <v>1807.2</v>
      </c>
      <c r="T935">
        <v>0</v>
      </c>
      <c r="U935" t="s">
        <v>428</v>
      </c>
      <c r="V935">
        <v>0</v>
      </c>
      <c r="W935">
        <v>0</v>
      </c>
      <c r="X935">
        <v>0</v>
      </c>
      <c r="Y935">
        <v>0</v>
      </c>
      <c r="Z935">
        <v>0</v>
      </c>
      <c r="AA935">
        <v>0</v>
      </c>
      <c r="AB935">
        <v>0</v>
      </c>
      <c r="AC935" t="s">
        <v>65</v>
      </c>
      <c r="AD935">
        <v>4</v>
      </c>
    </row>
    <row r="936" spans="1:30">
      <c r="A936" t="s">
        <v>1015</v>
      </c>
      <c r="B936" t="s">
        <v>63</v>
      </c>
      <c r="C936">
        <v>46.204391000000001</v>
      </c>
      <c r="D936">
        <v>6.1431579999999997</v>
      </c>
      <c r="E936" t="s">
        <v>32</v>
      </c>
      <c r="F936" t="s">
        <v>169</v>
      </c>
      <c r="G936" t="s">
        <v>64</v>
      </c>
      <c r="H936" s="1">
        <v>45432</v>
      </c>
      <c r="I936" t="s">
        <v>35</v>
      </c>
      <c r="J936" t="s">
        <v>606</v>
      </c>
      <c r="K936">
        <v>1</v>
      </c>
      <c r="N936">
        <v>1092</v>
      </c>
      <c r="O936">
        <v>40</v>
      </c>
      <c r="P936" s="1">
        <v>45770</v>
      </c>
      <c r="Q936" s="1"/>
      <c r="R936">
        <v>436.8</v>
      </c>
      <c r="T936">
        <v>0</v>
      </c>
      <c r="U936" t="s">
        <v>428</v>
      </c>
      <c r="V936">
        <v>0</v>
      </c>
      <c r="W936">
        <v>0</v>
      </c>
      <c r="X936">
        <v>0</v>
      </c>
      <c r="Y936">
        <v>0</v>
      </c>
      <c r="Z936">
        <v>0</v>
      </c>
      <c r="AA936">
        <v>0</v>
      </c>
      <c r="AB936">
        <v>0</v>
      </c>
      <c r="AC936" t="s">
        <v>43</v>
      </c>
      <c r="AD936">
        <v>2</v>
      </c>
    </row>
    <row r="937" spans="1:30">
      <c r="A937" t="s">
        <v>1016</v>
      </c>
      <c r="B937" t="s">
        <v>80</v>
      </c>
      <c r="C937">
        <v>38.736946000000003</v>
      </c>
      <c r="D937">
        <v>-9.1426850000000002</v>
      </c>
      <c r="E937" t="s">
        <v>55</v>
      </c>
      <c r="F937" t="s">
        <v>169</v>
      </c>
      <c r="G937" t="s">
        <v>47</v>
      </c>
      <c r="H937" s="1">
        <v>45328</v>
      </c>
      <c r="I937" t="s">
        <v>35</v>
      </c>
      <c r="J937" t="s">
        <v>606</v>
      </c>
      <c r="K937">
        <v>1</v>
      </c>
      <c r="N937">
        <v>6678</v>
      </c>
      <c r="O937">
        <v>100</v>
      </c>
      <c r="P937" s="1">
        <v>45541</v>
      </c>
      <c r="Q937" s="1"/>
      <c r="R937">
        <v>6678</v>
      </c>
      <c r="T937">
        <v>0</v>
      </c>
      <c r="U937" t="s">
        <v>428</v>
      </c>
      <c r="V937">
        <v>0</v>
      </c>
      <c r="W937">
        <v>0</v>
      </c>
      <c r="X937">
        <v>0</v>
      </c>
      <c r="Y937">
        <v>0</v>
      </c>
      <c r="Z937">
        <v>0</v>
      </c>
      <c r="AA937">
        <v>0</v>
      </c>
      <c r="AB937">
        <v>0</v>
      </c>
      <c r="AC937" t="s">
        <v>38</v>
      </c>
      <c r="AD937">
        <v>5</v>
      </c>
    </row>
    <row r="938" spans="1:30">
      <c r="A938" t="s">
        <v>1017</v>
      </c>
      <c r="B938" t="s">
        <v>67</v>
      </c>
      <c r="C938">
        <v>48.864716000000001</v>
      </c>
      <c r="D938">
        <v>2.3490139999999999</v>
      </c>
      <c r="E938" t="s">
        <v>60</v>
      </c>
      <c r="F938" t="s">
        <v>169</v>
      </c>
      <c r="G938" t="s">
        <v>47</v>
      </c>
      <c r="H938" s="1">
        <v>45387</v>
      </c>
      <c r="I938" t="s">
        <v>57</v>
      </c>
      <c r="J938" t="s">
        <v>606</v>
      </c>
      <c r="K938">
        <v>1</v>
      </c>
      <c r="N938">
        <v>2005</v>
      </c>
      <c r="O938">
        <v>30</v>
      </c>
      <c r="P938" s="1">
        <v>45492</v>
      </c>
      <c r="Q938" s="1"/>
      <c r="R938">
        <v>601.5</v>
      </c>
      <c r="T938">
        <v>0</v>
      </c>
      <c r="U938" t="s">
        <v>428</v>
      </c>
      <c r="V938">
        <v>0</v>
      </c>
      <c r="W938">
        <v>0</v>
      </c>
      <c r="X938">
        <v>0</v>
      </c>
      <c r="Y938">
        <v>0</v>
      </c>
      <c r="Z938">
        <v>0</v>
      </c>
      <c r="AA938">
        <v>0</v>
      </c>
      <c r="AB938">
        <v>0</v>
      </c>
      <c r="AC938" t="s">
        <v>43</v>
      </c>
      <c r="AD938">
        <v>2</v>
      </c>
    </row>
    <row r="939" spans="1:30">
      <c r="A939" t="s">
        <v>1018</v>
      </c>
      <c r="B939" t="s">
        <v>40</v>
      </c>
      <c r="C939">
        <v>40.416775000000001</v>
      </c>
      <c r="D939">
        <v>-3.7037900000000001</v>
      </c>
      <c r="E939" t="s">
        <v>51</v>
      </c>
      <c r="F939" t="s">
        <v>169</v>
      </c>
      <c r="G939" t="s">
        <v>87</v>
      </c>
      <c r="H939" s="1">
        <v>45330</v>
      </c>
      <c r="I939" t="s">
        <v>57</v>
      </c>
      <c r="J939" t="s">
        <v>606</v>
      </c>
      <c r="K939">
        <v>1</v>
      </c>
      <c r="N939">
        <v>7677</v>
      </c>
      <c r="O939">
        <v>10</v>
      </c>
      <c r="P939" s="1">
        <v>45493</v>
      </c>
      <c r="Q939" s="1"/>
      <c r="R939">
        <v>767.7</v>
      </c>
      <c r="T939">
        <v>0</v>
      </c>
      <c r="U939" t="s">
        <v>428</v>
      </c>
      <c r="V939">
        <v>0</v>
      </c>
      <c r="W939">
        <v>0</v>
      </c>
      <c r="X939">
        <v>0</v>
      </c>
      <c r="Y939">
        <v>0</v>
      </c>
      <c r="Z939">
        <v>0</v>
      </c>
      <c r="AA939">
        <v>0</v>
      </c>
      <c r="AB939">
        <v>0</v>
      </c>
      <c r="AC939" t="s">
        <v>48</v>
      </c>
      <c r="AD939">
        <v>1</v>
      </c>
    </row>
    <row r="940" spans="1:30">
      <c r="A940" t="s">
        <v>1019</v>
      </c>
      <c r="B940" t="s">
        <v>63</v>
      </c>
      <c r="C940">
        <v>46.204391000000001</v>
      </c>
      <c r="D940">
        <v>6.1431579999999997</v>
      </c>
      <c r="E940" t="s">
        <v>55</v>
      </c>
      <c r="F940" t="s">
        <v>169</v>
      </c>
      <c r="G940" t="s">
        <v>76</v>
      </c>
      <c r="H940" s="1">
        <v>45364</v>
      </c>
      <c r="I940" t="s">
        <v>70</v>
      </c>
      <c r="J940" t="s">
        <v>606</v>
      </c>
      <c r="K940">
        <v>1</v>
      </c>
      <c r="N940">
        <v>6331</v>
      </c>
      <c r="O940">
        <v>80</v>
      </c>
      <c r="P940" s="1">
        <v>45503</v>
      </c>
      <c r="Q940" s="1"/>
      <c r="R940">
        <v>5064.8</v>
      </c>
      <c r="T940">
        <v>0</v>
      </c>
      <c r="U940" t="s">
        <v>428</v>
      </c>
      <c r="V940">
        <v>0</v>
      </c>
      <c r="W940">
        <v>0</v>
      </c>
      <c r="X940">
        <v>0</v>
      </c>
      <c r="Y940">
        <v>0</v>
      </c>
      <c r="Z940">
        <v>0</v>
      </c>
      <c r="AA940">
        <v>0</v>
      </c>
      <c r="AB940">
        <v>0</v>
      </c>
      <c r="AC940" t="s">
        <v>65</v>
      </c>
      <c r="AD940">
        <v>4</v>
      </c>
    </row>
    <row r="941" spans="1:30">
      <c r="A941" t="s">
        <v>1020</v>
      </c>
      <c r="B941" t="s">
        <v>80</v>
      </c>
      <c r="C941">
        <v>38.736946000000003</v>
      </c>
      <c r="D941">
        <v>-9.1426850000000002</v>
      </c>
      <c r="E941" t="s">
        <v>84</v>
      </c>
      <c r="F941" t="s">
        <v>169</v>
      </c>
      <c r="G941" t="s">
        <v>76</v>
      </c>
      <c r="H941" s="1">
        <v>45318</v>
      </c>
      <c r="I941" t="s">
        <v>70</v>
      </c>
      <c r="J941" t="s">
        <v>606</v>
      </c>
      <c r="K941">
        <v>1</v>
      </c>
      <c r="N941">
        <v>3130</v>
      </c>
      <c r="O941">
        <v>20</v>
      </c>
      <c r="P941" s="1">
        <v>45379</v>
      </c>
      <c r="Q941" s="1"/>
      <c r="R941">
        <v>626</v>
      </c>
      <c r="T941">
        <v>0</v>
      </c>
      <c r="U941" t="s">
        <v>428</v>
      </c>
      <c r="V941">
        <v>0</v>
      </c>
      <c r="W941">
        <v>0</v>
      </c>
      <c r="X941">
        <v>0</v>
      </c>
      <c r="Y941">
        <v>0</v>
      </c>
      <c r="Z941">
        <v>0</v>
      </c>
      <c r="AA941">
        <v>0</v>
      </c>
      <c r="AB941">
        <v>0</v>
      </c>
      <c r="AC941" t="s">
        <v>48</v>
      </c>
      <c r="AD941">
        <v>1</v>
      </c>
    </row>
    <row r="942" spans="1:30">
      <c r="A942" t="s">
        <v>1021</v>
      </c>
      <c r="B942" t="s">
        <v>45</v>
      </c>
      <c r="C942">
        <v>41.902782000000002</v>
      </c>
      <c r="D942">
        <v>12.496366</v>
      </c>
      <c r="E942" t="s">
        <v>84</v>
      </c>
      <c r="F942" t="s">
        <v>169</v>
      </c>
      <c r="G942" t="s">
        <v>85</v>
      </c>
      <c r="H942" s="1">
        <v>45328</v>
      </c>
      <c r="I942" t="s">
        <v>35</v>
      </c>
      <c r="J942" t="s">
        <v>606</v>
      </c>
      <c r="K942">
        <v>1</v>
      </c>
      <c r="N942">
        <v>7247</v>
      </c>
      <c r="O942">
        <v>60</v>
      </c>
      <c r="P942" s="1">
        <v>45440</v>
      </c>
      <c r="Q942" s="1"/>
      <c r="R942">
        <v>4348.2</v>
      </c>
      <c r="T942">
        <v>0</v>
      </c>
      <c r="U942" t="s">
        <v>428</v>
      </c>
      <c r="V942">
        <v>0</v>
      </c>
      <c r="W942">
        <v>0</v>
      </c>
      <c r="X942">
        <v>0</v>
      </c>
      <c r="Y942">
        <v>0</v>
      </c>
      <c r="Z942">
        <v>0</v>
      </c>
      <c r="AA942">
        <v>0</v>
      </c>
      <c r="AB942">
        <v>0</v>
      </c>
      <c r="AC942" t="s">
        <v>52</v>
      </c>
      <c r="AD942">
        <v>3</v>
      </c>
    </row>
    <row r="943" spans="1:30">
      <c r="A943" t="s">
        <v>1022</v>
      </c>
      <c r="B943" t="s">
        <v>50</v>
      </c>
      <c r="C943">
        <v>52.520007999999997</v>
      </c>
      <c r="D943">
        <v>13.404954</v>
      </c>
      <c r="E943" t="s">
        <v>78</v>
      </c>
      <c r="F943" t="s">
        <v>169</v>
      </c>
      <c r="G943" t="s">
        <v>56</v>
      </c>
      <c r="H943" s="1">
        <v>45401</v>
      </c>
      <c r="I943" t="s">
        <v>70</v>
      </c>
      <c r="J943" t="s">
        <v>606</v>
      </c>
      <c r="K943">
        <v>1</v>
      </c>
      <c r="N943">
        <v>5609</v>
      </c>
      <c r="O943">
        <v>90</v>
      </c>
      <c r="P943" s="1">
        <v>45743</v>
      </c>
      <c r="Q943" s="1"/>
      <c r="R943">
        <v>5048.1000000000004</v>
      </c>
      <c r="T943">
        <v>0</v>
      </c>
      <c r="U943" t="s">
        <v>428</v>
      </c>
      <c r="V943">
        <v>0</v>
      </c>
      <c r="W943">
        <v>0</v>
      </c>
      <c r="X943">
        <v>0</v>
      </c>
      <c r="Y943">
        <v>0</v>
      </c>
      <c r="Z943">
        <v>0</v>
      </c>
      <c r="AA943">
        <v>0</v>
      </c>
      <c r="AB943">
        <v>0</v>
      </c>
      <c r="AC943" t="s">
        <v>38</v>
      </c>
      <c r="AD943">
        <v>5</v>
      </c>
    </row>
    <row r="944" spans="1:30">
      <c r="A944" t="s">
        <v>1023</v>
      </c>
      <c r="B944" t="s">
        <v>45</v>
      </c>
      <c r="C944">
        <v>41.902782000000002</v>
      </c>
      <c r="D944">
        <v>12.496366</v>
      </c>
      <c r="E944" t="s">
        <v>55</v>
      </c>
      <c r="F944" t="s">
        <v>169</v>
      </c>
      <c r="G944" t="s">
        <v>42</v>
      </c>
      <c r="H944" s="1">
        <v>45400</v>
      </c>
      <c r="I944" t="s">
        <v>70</v>
      </c>
      <c r="J944" t="s">
        <v>606</v>
      </c>
      <c r="K944">
        <v>1</v>
      </c>
      <c r="N944">
        <v>4369</v>
      </c>
      <c r="O944">
        <v>50</v>
      </c>
      <c r="P944" s="1">
        <v>45729</v>
      </c>
      <c r="Q944" s="1"/>
      <c r="R944">
        <v>2184.5</v>
      </c>
      <c r="T944">
        <v>0</v>
      </c>
      <c r="U944" t="s">
        <v>428</v>
      </c>
      <c r="V944">
        <v>0</v>
      </c>
      <c r="W944">
        <v>0</v>
      </c>
      <c r="X944">
        <v>0</v>
      </c>
      <c r="Y944">
        <v>0</v>
      </c>
      <c r="Z944">
        <v>0</v>
      </c>
      <c r="AA944">
        <v>0</v>
      </c>
      <c r="AB944">
        <v>0</v>
      </c>
      <c r="AC944" t="s">
        <v>52</v>
      </c>
      <c r="AD944">
        <v>3</v>
      </c>
    </row>
    <row r="945" spans="1:30">
      <c r="A945" t="s">
        <v>1024</v>
      </c>
      <c r="B945" t="s">
        <v>63</v>
      </c>
      <c r="C945">
        <v>46.204391000000001</v>
      </c>
      <c r="D945">
        <v>6.1431579999999997</v>
      </c>
      <c r="E945" t="s">
        <v>55</v>
      </c>
      <c r="F945" t="s">
        <v>169</v>
      </c>
      <c r="G945" t="s">
        <v>64</v>
      </c>
      <c r="H945" s="1">
        <v>45378</v>
      </c>
      <c r="I945" t="s">
        <v>57</v>
      </c>
      <c r="J945" t="s">
        <v>606</v>
      </c>
      <c r="K945">
        <v>1</v>
      </c>
      <c r="N945">
        <v>4214</v>
      </c>
      <c r="O945">
        <v>50</v>
      </c>
      <c r="P945" s="1">
        <v>45508</v>
      </c>
      <c r="Q945" s="1"/>
      <c r="R945">
        <v>2107</v>
      </c>
      <c r="T945">
        <v>0</v>
      </c>
      <c r="U945" t="s">
        <v>428</v>
      </c>
      <c r="V945">
        <v>0</v>
      </c>
      <c r="W945">
        <v>0</v>
      </c>
      <c r="X945">
        <v>0</v>
      </c>
      <c r="Y945">
        <v>0</v>
      </c>
      <c r="Z945">
        <v>0</v>
      </c>
      <c r="AA945">
        <v>0</v>
      </c>
      <c r="AB945">
        <v>0</v>
      </c>
      <c r="AC945" t="s">
        <v>52</v>
      </c>
      <c r="AD945">
        <v>3</v>
      </c>
    </row>
    <row r="946" spans="1:30">
      <c r="A946" t="s">
        <v>1025</v>
      </c>
      <c r="B946" t="s">
        <v>63</v>
      </c>
      <c r="C946">
        <v>46.204391000000001</v>
      </c>
      <c r="D946">
        <v>6.1431579999999997</v>
      </c>
      <c r="E946" t="s">
        <v>46</v>
      </c>
      <c r="F946" t="s">
        <v>169</v>
      </c>
      <c r="G946" t="s">
        <v>64</v>
      </c>
      <c r="H946" s="1">
        <v>45443</v>
      </c>
      <c r="I946" t="s">
        <v>35</v>
      </c>
      <c r="J946" t="s">
        <v>606</v>
      </c>
      <c r="K946">
        <v>1</v>
      </c>
      <c r="N946">
        <v>824</v>
      </c>
      <c r="O946">
        <v>80</v>
      </c>
      <c r="P946" s="1">
        <v>45797</v>
      </c>
      <c r="Q946" s="1"/>
      <c r="R946">
        <v>659.2</v>
      </c>
      <c r="T946">
        <v>0</v>
      </c>
      <c r="U946" t="s">
        <v>428</v>
      </c>
      <c r="V946">
        <v>0</v>
      </c>
      <c r="W946">
        <v>0</v>
      </c>
      <c r="X946">
        <v>0</v>
      </c>
      <c r="Y946">
        <v>0</v>
      </c>
      <c r="Z946">
        <v>0</v>
      </c>
      <c r="AA946">
        <v>0</v>
      </c>
      <c r="AB946">
        <v>0</v>
      </c>
      <c r="AC946" t="s">
        <v>65</v>
      </c>
      <c r="AD946">
        <v>4</v>
      </c>
    </row>
    <row r="947" spans="1:30">
      <c r="A947" t="s">
        <v>1026</v>
      </c>
      <c r="B947" t="s">
        <v>75</v>
      </c>
      <c r="C947">
        <v>48.210033000000003</v>
      </c>
      <c r="D947">
        <v>16.363448999999999</v>
      </c>
      <c r="E947" t="s">
        <v>32</v>
      </c>
      <c r="F947" t="s">
        <v>169</v>
      </c>
      <c r="G947" t="s">
        <v>56</v>
      </c>
      <c r="H947" s="1">
        <v>45395</v>
      </c>
      <c r="I947" t="s">
        <v>35</v>
      </c>
      <c r="J947" t="s">
        <v>606</v>
      </c>
      <c r="K947">
        <v>1</v>
      </c>
      <c r="N947">
        <v>639</v>
      </c>
      <c r="O947">
        <v>40</v>
      </c>
      <c r="P947" s="1">
        <v>45580</v>
      </c>
      <c r="Q947" s="1"/>
      <c r="R947">
        <v>255.6</v>
      </c>
      <c r="T947">
        <v>0</v>
      </c>
      <c r="U947" t="s">
        <v>428</v>
      </c>
      <c r="V947">
        <v>0</v>
      </c>
      <c r="W947">
        <v>0</v>
      </c>
      <c r="X947">
        <v>0</v>
      </c>
      <c r="Y947">
        <v>0</v>
      </c>
      <c r="Z947">
        <v>0</v>
      </c>
      <c r="AA947">
        <v>0</v>
      </c>
      <c r="AB947">
        <v>0</v>
      </c>
      <c r="AC947" t="s">
        <v>43</v>
      </c>
      <c r="AD947">
        <v>2</v>
      </c>
    </row>
    <row r="948" spans="1:30">
      <c r="A948" t="s">
        <v>1027</v>
      </c>
      <c r="B948" t="s">
        <v>59</v>
      </c>
      <c r="C948">
        <v>51.260196999999998</v>
      </c>
      <c r="D948">
        <v>4.4027710000000004</v>
      </c>
      <c r="E948" t="s">
        <v>32</v>
      </c>
      <c r="F948" t="s">
        <v>169</v>
      </c>
      <c r="G948" t="s">
        <v>87</v>
      </c>
      <c r="H948" s="1">
        <v>45420</v>
      </c>
      <c r="I948" t="s">
        <v>70</v>
      </c>
      <c r="J948" t="s">
        <v>606</v>
      </c>
      <c r="K948">
        <v>1</v>
      </c>
      <c r="N948">
        <v>2686</v>
      </c>
      <c r="O948">
        <v>20</v>
      </c>
      <c r="P948" s="1">
        <v>45707</v>
      </c>
      <c r="Q948" s="1"/>
      <c r="R948">
        <v>537.20000000000005</v>
      </c>
      <c r="T948">
        <v>0</v>
      </c>
      <c r="U948" t="s">
        <v>428</v>
      </c>
      <c r="V948">
        <v>0</v>
      </c>
      <c r="W948">
        <v>0</v>
      </c>
      <c r="X948">
        <v>0</v>
      </c>
      <c r="Y948">
        <v>0</v>
      </c>
      <c r="Z948">
        <v>0</v>
      </c>
      <c r="AA948">
        <v>0</v>
      </c>
      <c r="AB948">
        <v>0</v>
      </c>
      <c r="AC948" t="s">
        <v>48</v>
      </c>
      <c r="AD948">
        <v>1</v>
      </c>
    </row>
    <row r="949" spans="1:30">
      <c r="A949" t="s">
        <v>1028</v>
      </c>
      <c r="B949" t="s">
        <v>31</v>
      </c>
      <c r="C949">
        <v>52.370215999999999</v>
      </c>
      <c r="D949">
        <v>4.895168</v>
      </c>
      <c r="E949" t="s">
        <v>72</v>
      </c>
      <c r="F949" t="s">
        <v>169</v>
      </c>
      <c r="G949" t="s">
        <v>76</v>
      </c>
      <c r="H949" s="1">
        <v>45413</v>
      </c>
      <c r="I949" t="s">
        <v>35</v>
      </c>
      <c r="J949" t="s">
        <v>606</v>
      </c>
      <c r="K949">
        <v>1</v>
      </c>
      <c r="N949">
        <v>465</v>
      </c>
      <c r="O949">
        <v>20</v>
      </c>
      <c r="P949" s="1">
        <v>45654</v>
      </c>
      <c r="Q949" s="1"/>
      <c r="R949">
        <v>93</v>
      </c>
      <c r="T949">
        <v>0</v>
      </c>
      <c r="U949" t="s">
        <v>428</v>
      </c>
      <c r="V949">
        <v>0</v>
      </c>
      <c r="W949">
        <v>0</v>
      </c>
      <c r="X949">
        <v>0</v>
      </c>
      <c r="Y949">
        <v>0</v>
      </c>
      <c r="Z949">
        <v>0</v>
      </c>
      <c r="AA949">
        <v>0</v>
      </c>
      <c r="AB949">
        <v>0</v>
      </c>
      <c r="AC949" t="s">
        <v>48</v>
      </c>
      <c r="AD949">
        <v>1</v>
      </c>
    </row>
    <row r="950" spans="1:30">
      <c r="A950" t="s">
        <v>1029</v>
      </c>
      <c r="B950" t="s">
        <v>75</v>
      </c>
      <c r="C950">
        <v>48.210033000000003</v>
      </c>
      <c r="D950">
        <v>16.363448999999999</v>
      </c>
      <c r="E950" t="s">
        <v>72</v>
      </c>
      <c r="F950" t="s">
        <v>169</v>
      </c>
      <c r="G950" t="s">
        <v>85</v>
      </c>
      <c r="H950" s="1">
        <v>45312</v>
      </c>
      <c r="I950" t="s">
        <v>70</v>
      </c>
      <c r="J950" t="s">
        <v>606</v>
      </c>
      <c r="K950">
        <v>1</v>
      </c>
      <c r="N950">
        <v>2049</v>
      </c>
      <c r="O950">
        <v>90</v>
      </c>
      <c r="P950" s="1">
        <v>45543</v>
      </c>
      <c r="Q950" s="1"/>
      <c r="R950">
        <v>1844.1</v>
      </c>
      <c r="T950">
        <v>0</v>
      </c>
      <c r="U950" t="s">
        <v>428</v>
      </c>
      <c r="V950">
        <v>0</v>
      </c>
      <c r="W950">
        <v>0</v>
      </c>
      <c r="X950">
        <v>0</v>
      </c>
      <c r="Y950">
        <v>0</v>
      </c>
      <c r="Z950">
        <v>0</v>
      </c>
      <c r="AA950">
        <v>0</v>
      </c>
      <c r="AB950">
        <v>0</v>
      </c>
      <c r="AC950" t="s">
        <v>38</v>
      </c>
      <c r="AD950">
        <v>5</v>
      </c>
    </row>
    <row r="951" spans="1:30">
      <c r="A951" t="s">
        <v>1030</v>
      </c>
      <c r="B951" t="s">
        <v>45</v>
      </c>
      <c r="C951">
        <v>41.902782000000002</v>
      </c>
      <c r="D951">
        <v>12.496366</v>
      </c>
      <c r="E951" t="s">
        <v>68</v>
      </c>
      <c r="F951" t="s">
        <v>169</v>
      </c>
      <c r="G951" t="s">
        <v>85</v>
      </c>
      <c r="H951" s="1">
        <v>45400</v>
      </c>
      <c r="I951" t="s">
        <v>70</v>
      </c>
      <c r="J951" t="s">
        <v>606</v>
      </c>
      <c r="K951">
        <v>1</v>
      </c>
      <c r="N951">
        <v>5160</v>
      </c>
      <c r="O951">
        <v>20</v>
      </c>
      <c r="P951" s="1">
        <v>45513</v>
      </c>
      <c r="Q951" s="1"/>
      <c r="R951">
        <v>1032</v>
      </c>
      <c r="T951">
        <v>0</v>
      </c>
      <c r="U951" t="s">
        <v>428</v>
      </c>
      <c r="V951">
        <v>0</v>
      </c>
      <c r="W951">
        <v>0</v>
      </c>
      <c r="X951">
        <v>0</v>
      </c>
      <c r="Y951">
        <v>0</v>
      </c>
      <c r="Z951">
        <v>0</v>
      </c>
      <c r="AA951">
        <v>0</v>
      </c>
      <c r="AB951">
        <v>0</v>
      </c>
      <c r="AC951" t="s">
        <v>48</v>
      </c>
      <c r="AD951">
        <v>1</v>
      </c>
    </row>
    <row r="952" spans="1:30">
      <c r="A952" t="s">
        <v>1031</v>
      </c>
      <c r="B952" t="s">
        <v>31</v>
      </c>
      <c r="C952">
        <v>52.370215999999999</v>
      </c>
      <c r="D952">
        <v>4.895168</v>
      </c>
      <c r="E952" t="s">
        <v>60</v>
      </c>
      <c r="F952" t="s">
        <v>169</v>
      </c>
      <c r="G952" t="s">
        <v>47</v>
      </c>
      <c r="H952" s="1">
        <v>45297</v>
      </c>
      <c r="I952" t="s">
        <v>70</v>
      </c>
      <c r="J952" t="s">
        <v>606</v>
      </c>
      <c r="K952">
        <v>1</v>
      </c>
      <c r="N952">
        <v>2783</v>
      </c>
      <c r="O952">
        <v>60</v>
      </c>
      <c r="P952" s="1">
        <v>45373</v>
      </c>
      <c r="Q952" s="1"/>
      <c r="R952">
        <v>1669.8</v>
      </c>
      <c r="T952">
        <v>0</v>
      </c>
      <c r="U952" t="s">
        <v>428</v>
      </c>
      <c r="V952">
        <v>0</v>
      </c>
      <c r="W952">
        <v>0</v>
      </c>
      <c r="X952">
        <v>0</v>
      </c>
      <c r="Y952">
        <v>0</v>
      </c>
      <c r="Z952">
        <v>0</v>
      </c>
      <c r="AA952">
        <v>0</v>
      </c>
      <c r="AB952">
        <v>0</v>
      </c>
      <c r="AC952" t="s">
        <v>52</v>
      </c>
      <c r="AD952">
        <v>3</v>
      </c>
    </row>
    <row r="953" spans="1:30">
      <c r="A953" t="s">
        <v>1032</v>
      </c>
      <c r="B953" t="s">
        <v>67</v>
      </c>
      <c r="C953">
        <v>48.864716000000001</v>
      </c>
      <c r="D953">
        <v>2.3490139999999999</v>
      </c>
      <c r="E953" t="s">
        <v>72</v>
      </c>
      <c r="F953" t="s">
        <v>169</v>
      </c>
      <c r="G953" t="s">
        <v>42</v>
      </c>
      <c r="H953" s="1">
        <v>45306</v>
      </c>
      <c r="I953" t="s">
        <v>70</v>
      </c>
      <c r="J953" t="s">
        <v>606</v>
      </c>
      <c r="K953">
        <v>1</v>
      </c>
      <c r="N953">
        <v>727</v>
      </c>
      <c r="O953">
        <v>40</v>
      </c>
      <c r="P953" s="1">
        <v>45608</v>
      </c>
      <c r="Q953" s="1"/>
      <c r="R953">
        <v>290.8</v>
      </c>
      <c r="T953">
        <v>0</v>
      </c>
      <c r="U953" t="s">
        <v>428</v>
      </c>
      <c r="V953">
        <v>0</v>
      </c>
      <c r="W953">
        <v>0</v>
      </c>
      <c r="X953">
        <v>0</v>
      </c>
      <c r="Y953">
        <v>0</v>
      </c>
      <c r="Z953">
        <v>0</v>
      </c>
      <c r="AA953">
        <v>0</v>
      </c>
      <c r="AB953">
        <v>0</v>
      </c>
      <c r="AC953" t="s">
        <v>43</v>
      </c>
      <c r="AD953">
        <v>2</v>
      </c>
    </row>
    <row r="954" spans="1:30">
      <c r="A954" t="s">
        <v>1033</v>
      </c>
      <c r="B954" t="s">
        <v>75</v>
      </c>
      <c r="C954">
        <v>48.210033000000003</v>
      </c>
      <c r="D954">
        <v>16.363448999999999</v>
      </c>
      <c r="E954" t="s">
        <v>51</v>
      </c>
      <c r="F954" t="s">
        <v>169</v>
      </c>
      <c r="G954" t="s">
        <v>56</v>
      </c>
      <c r="H954" s="1">
        <v>45352</v>
      </c>
      <c r="I954" t="s">
        <v>35</v>
      </c>
      <c r="J954" t="s">
        <v>606</v>
      </c>
      <c r="K954">
        <v>1</v>
      </c>
      <c r="N954">
        <v>6977</v>
      </c>
      <c r="O954">
        <v>40</v>
      </c>
      <c r="P954" s="1">
        <v>45519</v>
      </c>
      <c r="Q954" s="1"/>
      <c r="R954">
        <v>2790.8</v>
      </c>
      <c r="T954">
        <v>0</v>
      </c>
      <c r="U954" t="s">
        <v>428</v>
      </c>
      <c r="V954">
        <v>0</v>
      </c>
      <c r="W954">
        <v>0</v>
      </c>
      <c r="X954">
        <v>0</v>
      </c>
      <c r="Y954">
        <v>0</v>
      </c>
      <c r="Z954">
        <v>0</v>
      </c>
      <c r="AA954">
        <v>0</v>
      </c>
      <c r="AB954">
        <v>0</v>
      </c>
      <c r="AC954" t="s">
        <v>43</v>
      </c>
      <c r="AD954">
        <v>2</v>
      </c>
    </row>
    <row r="955" spans="1:30">
      <c r="A955" t="s">
        <v>1034</v>
      </c>
      <c r="B955" t="s">
        <v>45</v>
      </c>
      <c r="C955">
        <v>41.902782000000002</v>
      </c>
      <c r="D955">
        <v>12.496366</v>
      </c>
      <c r="E955" t="s">
        <v>120</v>
      </c>
      <c r="F955" t="s">
        <v>169</v>
      </c>
      <c r="G955" t="s">
        <v>87</v>
      </c>
      <c r="H955" s="1">
        <v>45440</v>
      </c>
      <c r="I955" t="s">
        <v>70</v>
      </c>
      <c r="J955" t="s">
        <v>606</v>
      </c>
      <c r="K955">
        <v>1</v>
      </c>
      <c r="N955">
        <v>5086</v>
      </c>
      <c r="O955">
        <v>60</v>
      </c>
      <c r="P955" s="1">
        <v>45707</v>
      </c>
      <c r="Q955" s="1"/>
      <c r="R955">
        <v>3051.6</v>
      </c>
      <c r="T955">
        <v>0</v>
      </c>
      <c r="U955" t="s">
        <v>428</v>
      </c>
      <c r="V955">
        <v>0</v>
      </c>
      <c r="W955">
        <v>0</v>
      </c>
      <c r="X955">
        <v>0</v>
      </c>
      <c r="Y955">
        <v>0</v>
      </c>
      <c r="Z955">
        <v>0</v>
      </c>
      <c r="AA955">
        <v>0</v>
      </c>
      <c r="AB955">
        <v>0</v>
      </c>
      <c r="AC955" t="s">
        <v>52</v>
      </c>
      <c r="AD955">
        <v>3</v>
      </c>
    </row>
    <row r="956" spans="1:30">
      <c r="A956" t="s">
        <v>1035</v>
      </c>
      <c r="B956" t="s">
        <v>63</v>
      </c>
      <c r="C956">
        <v>46.204391000000001</v>
      </c>
      <c r="D956">
        <v>6.1431579999999997</v>
      </c>
      <c r="E956" t="s">
        <v>78</v>
      </c>
      <c r="F956" t="s">
        <v>169</v>
      </c>
      <c r="G956" t="s">
        <v>47</v>
      </c>
      <c r="H956" s="1">
        <v>45318</v>
      </c>
      <c r="I956" t="s">
        <v>57</v>
      </c>
      <c r="J956" t="s">
        <v>606</v>
      </c>
      <c r="K956">
        <v>1</v>
      </c>
      <c r="N956">
        <v>7919</v>
      </c>
      <c r="O956">
        <v>90</v>
      </c>
      <c r="P956" s="1">
        <v>45668</v>
      </c>
      <c r="Q956" s="1"/>
      <c r="R956">
        <v>7127.1</v>
      </c>
      <c r="T956">
        <v>0</v>
      </c>
      <c r="U956" t="s">
        <v>428</v>
      </c>
      <c r="V956">
        <v>0</v>
      </c>
      <c r="W956">
        <v>0</v>
      </c>
      <c r="X956">
        <v>0</v>
      </c>
      <c r="Y956">
        <v>0</v>
      </c>
      <c r="Z956">
        <v>0</v>
      </c>
      <c r="AA956">
        <v>0</v>
      </c>
      <c r="AB956">
        <v>0</v>
      </c>
      <c r="AC956" t="s">
        <v>38</v>
      </c>
      <c r="AD956">
        <v>5</v>
      </c>
    </row>
    <row r="957" spans="1:30">
      <c r="A957" t="s">
        <v>1036</v>
      </c>
      <c r="B957" t="s">
        <v>59</v>
      </c>
      <c r="C957">
        <v>51.260196999999998</v>
      </c>
      <c r="D957">
        <v>4.4027710000000004</v>
      </c>
      <c r="E957" t="s">
        <v>55</v>
      </c>
      <c r="F957" t="s">
        <v>169</v>
      </c>
      <c r="G957" t="s">
        <v>87</v>
      </c>
      <c r="H957" s="1">
        <v>45336</v>
      </c>
      <c r="I957" t="s">
        <v>57</v>
      </c>
      <c r="J957" t="s">
        <v>606</v>
      </c>
      <c r="K957">
        <v>1</v>
      </c>
      <c r="N957">
        <v>7875</v>
      </c>
      <c r="O957">
        <v>10</v>
      </c>
      <c r="P957" s="1">
        <v>45580</v>
      </c>
      <c r="Q957" s="1"/>
      <c r="R957">
        <v>787.5</v>
      </c>
      <c r="T957">
        <v>0</v>
      </c>
      <c r="U957" t="s">
        <v>428</v>
      </c>
      <c r="V957">
        <v>0</v>
      </c>
      <c r="W957">
        <v>0</v>
      </c>
      <c r="X957">
        <v>0</v>
      </c>
      <c r="Y957">
        <v>0</v>
      </c>
      <c r="Z957">
        <v>0</v>
      </c>
      <c r="AA957">
        <v>0</v>
      </c>
      <c r="AB957">
        <v>0</v>
      </c>
      <c r="AC957" t="s">
        <v>48</v>
      </c>
      <c r="AD957">
        <v>1</v>
      </c>
    </row>
    <row r="958" spans="1:30">
      <c r="A958" t="s">
        <v>1037</v>
      </c>
      <c r="B958" t="s">
        <v>59</v>
      </c>
      <c r="C958">
        <v>51.260196999999998</v>
      </c>
      <c r="D958">
        <v>4.4027710000000004</v>
      </c>
      <c r="E958" t="s">
        <v>100</v>
      </c>
      <c r="F958" t="s">
        <v>169</v>
      </c>
      <c r="G958" t="s">
        <v>42</v>
      </c>
      <c r="H958" s="1">
        <v>45425</v>
      </c>
      <c r="I958" t="s">
        <v>35</v>
      </c>
      <c r="J958" t="s">
        <v>606</v>
      </c>
      <c r="K958">
        <v>1</v>
      </c>
      <c r="N958">
        <v>3763</v>
      </c>
      <c r="O958">
        <v>20</v>
      </c>
      <c r="P958" s="1">
        <v>45575</v>
      </c>
      <c r="Q958" s="1"/>
      <c r="R958">
        <v>752.6</v>
      </c>
      <c r="T958">
        <v>0</v>
      </c>
      <c r="U958" t="s">
        <v>428</v>
      </c>
      <c r="V958">
        <v>0</v>
      </c>
      <c r="W958">
        <v>0</v>
      </c>
      <c r="X958">
        <v>0</v>
      </c>
      <c r="Y958">
        <v>0</v>
      </c>
      <c r="Z958">
        <v>0</v>
      </c>
      <c r="AA958">
        <v>0</v>
      </c>
      <c r="AB958">
        <v>0</v>
      </c>
      <c r="AC958" t="s">
        <v>48</v>
      </c>
      <c r="AD958">
        <v>1</v>
      </c>
    </row>
    <row r="959" spans="1:30">
      <c r="A959" t="s">
        <v>1038</v>
      </c>
      <c r="B959" t="s">
        <v>50</v>
      </c>
      <c r="C959">
        <v>52.520007999999997</v>
      </c>
      <c r="D959">
        <v>13.404954</v>
      </c>
      <c r="E959" t="s">
        <v>103</v>
      </c>
      <c r="F959" t="s">
        <v>169</v>
      </c>
      <c r="G959" t="s">
        <v>64</v>
      </c>
      <c r="H959" s="1">
        <v>45293</v>
      </c>
      <c r="I959" t="s">
        <v>35</v>
      </c>
      <c r="J959" t="s">
        <v>606</v>
      </c>
      <c r="K959">
        <v>1</v>
      </c>
      <c r="N959">
        <v>6783</v>
      </c>
      <c r="O959">
        <v>20</v>
      </c>
      <c r="P959" s="1">
        <v>45355</v>
      </c>
      <c r="Q959" s="1"/>
      <c r="R959">
        <v>1356.6</v>
      </c>
      <c r="T959">
        <v>0</v>
      </c>
      <c r="U959" t="s">
        <v>428</v>
      </c>
      <c r="V959">
        <v>0</v>
      </c>
      <c r="W959">
        <v>0</v>
      </c>
      <c r="X959">
        <v>0</v>
      </c>
      <c r="Y959">
        <v>0</v>
      </c>
      <c r="Z959">
        <v>0</v>
      </c>
      <c r="AA959">
        <v>0</v>
      </c>
      <c r="AB959">
        <v>0</v>
      </c>
      <c r="AC959" t="s">
        <v>48</v>
      </c>
      <c r="AD959">
        <v>1</v>
      </c>
    </row>
    <row r="960" spans="1:30">
      <c r="A960" t="s">
        <v>1039</v>
      </c>
      <c r="B960" t="s">
        <v>31</v>
      </c>
      <c r="C960">
        <v>52.370215999999999</v>
      </c>
      <c r="D960">
        <v>4.895168</v>
      </c>
      <c r="E960" t="s">
        <v>78</v>
      </c>
      <c r="F960" t="s">
        <v>169</v>
      </c>
      <c r="G960" t="s">
        <v>56</v>
      </c>
      <c r="H960" s="1">
        <v>45356</v>
      </c>
      <c r="I960" t="s">
        <v>57</v>
      </c>
      <c r="J960" t="s">
        <v>606</v>
      </c>
      <c r="K960">
        <v>1</v>
      </c>
      <c r="N960">
        <v>5323</v>
      </c>
      <c r="O960">
        <v>50</v>
      </c>
      <c r="P960" s="1">
        <v>45586</v>
      </c>
      <c r="Q960" s="1"/>
      <c r="R960">
        <v>2661.5</v>
      </c>
      <c r="T960">
        <v>0</v>
      </c>
      <c r="U960" t="s">
        <v>428</v>
      </c>
      <c r="V960">
        <v>0</v>
      </c>
      <c r="W960">
        <v>0</v>
      </c>
      <c r="X960">
        <v>0</v>
      </c>
      <c r="Y960">
        <v>0</v>
      </c>
      <c r="Z960">
        <v>0</v>
      </c>
      <c r="AA960">
        <v>0</v>
      </c>
      <c r="AB960">
        <v>0</v>
      </c>
      <c r="AC960" t="s">
        <v>52</v>
      </c>
      <c r="AD960">
        <v>3</v>
      </c>
    </row>
    <row r="961" spans="1:30">
      <c r="A961" t="s">
        <v>1040</v>
      </c>
      <c r="B961" t="s">
        <v>40</v>
      </c>
      <c r="C961">
        <v>40.416775000000001</v>
      </c>
      <c r="D961">
        <v>-3.7037900000000001</v>
      </c>
      <c r="E961" t="s">
        <v>32</v>
      </c>
      <c r="F961" t="s">
        <v>169</v>
      </c>
      <c r="G961" t="s">
        <v>42</v>
      </c>
      <c r="H961" s="1">
        <v>45376</v>
      </c>
      <c r="I961" t="s">
        <v>70</v>
      </c>
      <c r="J961" t="s">
        <v>606</v>
      </c>
      <c r="K961">
        <v>1</v>
      </c>
      <c r="N961">
        <v>6797</v>
      </c>
      <c r="O961">
        <v>40</v>
      </c>
      <c r="P961" s="1">
        <v>45457</v>
      </c>
      <c r="Q961" s="1"/>
      <c r="R961">
        <v>2718.8</v>
      </c>
      <c r="T961">
        <v>0</v>
      </c>
      <c r="U961" t="s">
        <v>428</v>
      </c>
      <c r="V961">
        <v>0</v>
      </c>
      <c r="W961">
        <v>0</v>
      </c>
      <c r="X961">
        <v>0</v>
      </c>
      <c r="Y961">
        <v>0</v>
      </c>
      <c r="Z961">
        <v>0</v>
      </c>
      <c r="AA961">
        <v>0</v>
      </c>
      <c r="AB961">
        <v>0</v>
      </c>
      <c r="AC961" t="s">
        <v>43</v>
      </c>
      <c r="AD961">
        <v>2</v>
      </c>
    </row>
    <row r="962" spans="1:30">
      <c r="A962" t="s">
        <v>1041</v>
      </c>
      <c r="B962" t="s">
        <v>45</v>
      </c>
      <c r="C962">
        <v>41.902782000000002</v>
      </c>
      <c r="D962">
        <v>12.496366</v>
      </c>
      <c r="E962" t="s">
        <v>55</v>
      </c>
      <c r="F962" t="s">
        <v>169</v>
      </c>
      <c r="G962" t="s">
        <v>56</v>
      </c>
      <c r="H962" s="1">
        <v>45401</v>
      </c>
      <c r="I962" t="s">
        <v>70</v>
      </c>
      <c r="J962" t="s">
        <v>606</v>
      </c>
      <c r="K962">
        <v>1</v>
      </c>
      <c r="N962">
        <v>5063</v>
      </c>
      <c r="O962">
        <v>20</v>
      </c>
      <c r="P962" s="1">
        <v>45478</v>
      </c>
      <c r="Q962" s="1"/>
      <c r="R962">
        <v>1012.6</v>
      </c>
      <c r="T962">
        <v>0</v>
      </c>
      <c r="U962" t="s">
        <v>428</v>
      </c>
      <c r="V962">
        <v>0</v>
      </c>
      <c r="W962">
        <v>0</v>
      </c>
      <c r="X962">
        <v>0</v>
      </c>
      <c r="Y962">
        <v>0</v>
      </c>
      <c r="Z962">
        <v>0</v>
      </c>
      <c r="AA962">
        <v>0</v>
      </c>
      <c r="AB962">
        <v>0</v>
      </c>
      <c r="AC962" t="s">
        <v>48</v>
      </c>
      <c r="AD962">
        <v>1</v>
      </c>
    </row>
    <row r="963" spans="1:30">
      <c r="A963" t="s">
        <v>1042</v>
      </c>
      <c r="B963" t="s">
        <v>50</v>
      </c>
      <c r="C963">
        <v>52.520007999999997</v>
      </c>
      <c r="D963">
        <v>13.404954</v>
      </c>
      <c r="E963" t="s">
        <v>120</v>
      </c>
      <c r="F963" t="s">
        <v>169</v>
      </c>
      <c r="G963" t="s">
        <v>56</v>
      </c>
      <c r="H963" s="1">
        <v>45419</v>
      </c>
      <c r="I963" t="s">
        <v>35</v>
      </c>
      <c r="J963" t="s">
        <v>606</v>
      </c>
      <c r="K963">
        <v>1</v>
      </c>
      <c r="N963">
        <v>7039</v>
      </c>
      <c r="O963">
        <v>20</v>
      </c>
      <c r="P963" s="1">
        <v>45612</v>
      </c>
      <c r="Q963" s="1"/>
      <c r="R963">
        <v>1407.8</v>
      </c>
      <c r="T963">
        <v>0</v>
      </c>
      <c r="U963" t="s">
        <v>428</v>
      </c>
      <c r="V963">
        <v>0</v>
      </c>
      <c r="W963">
        <v>0</v>
      </c>
      <c r="X963">
        <v>0</v>
      </c>
      <c r="Y963">
        <v>0</v>
      </c>
      <c r="Z963">
        <v>0</v>
      </c>
      <c r="AA963">
        <v>0</v>
      </c>
      <c r="AB963">
        <v>0</v>
      </c>
      <c r="AC963" t="s">
        <v>48</v>
      </c>
      <c r="AD963">
        <v>1</v>
      </c>
    </row>
    <row r="964" spans="1:30">
      <c r="A964" t="s">
        <v>1043</v>
      </c>
      <c r="B964" t="s">
        <v>59</v>
      </c>
      <c r="C964">
        <v>51.260196999999998</v>
      </c>
      <c r="D964">
        <v>4.4027710000000004</v>
      </c>
      <c r="E964" t="s">
        <v>32</v>
      </c>
      <c r="F964" t="s">
        <v>169</v>
      </c>
      <c r="G964" t="s">
        <v>87</v>
      </c>
      <c r="H964" s="1">
        <v>45336</v>
      </c>
      <c r="I964" t="s">
        <v>35</v>
      </c>
      <c r="J964" t="s">
        <v>606</v>
      </c>
      <c r="K964">
        <v>1</v>
      </c>
      <c r="N964">
        <v>4498</v>
      </c>
      <c r="O964">
        <v>90</v>
      </c>
      <c r="P964" s="1">
        <v>45475</v>
      </c>
      <c r="Q964" s="1"/>
      <c r="R964">
        <v>4048.2</v>
      </c>
      <c r="T964">
        <v>0</v>
      </c>
      <c r="U964" t="s">
        <v>428</v>
      </c>
      <c r="V964">
        <v>0</v>
      </c>
      <c r="W964">
        <v>0</v>
      </c>
      <c r="X964">
        <v>0</v>
      </c>
      <c r="Y964">
        <v>0</v>
      </c>
      <c r="Z964">
        <v>0</v>
      </c>
      <c r="AA964">
        <v>0</v>
      </c>
      <c r="AB964">
        <v>0</v>
      </c>
      <c r="AC964" t="s">
        <v>38</v>
      </c>
      <c r="AD964">
        <v>5</v>
      </c>
    </row>
    <row r="965" spans="1:30">
      <c r="A965" t="s">
        <v>1044</v>
      </c>
      <c r="B965" t="s">
        <v>59</v>
      </c>
      <c r="C965">
        <v>51.260196999999998</v>
      </c>
      <c r="D965">
        <v>4.4027710000000004</v>
      </c>
      <c r="E965" t="s">
        <v>60</v>
      </c>
      <c r="F965" t="s">
        <v>169</v>
      </c>
      <c r="G965" t="s">
        <v>85</v>
      </c>
      <c r="H965" s="1">
        <v>45306</v>
      </c>
      <c r="I965" t="s">
        <v>35</v>
      </c>
      <c r="J965" t="s">
        <v>606</v>
      </c>
      <c r="K965">
        <v>1</v>
      </c>
      <c r="N965">
        <v>6073</v>
      </c>
      <c r="O965">
        <v>70</v>
      </c>
      <c r="P965" s="1">
        <v>45354</v>
      </c>
      <c r="Q965" s="1"/>
      <c r="R965">
        <v>4251.1000000000004</v>
      </c>
      <c r="T965">
        <v>0</v>
      </c>
      <c r="U965" t="s">
        <v>428</v>
      </c>
      <c r="V965">
        <v>0</v>
      </c>
      <c r="W965">
        <v>0</v>
      </c>
      <c r="X965">
        <v>0</v>
      </c>
      <c r="Y965">
        <v>0</v>
      </c>
      <c r="Z965">
        <v>0</v>
      </c>
      <c r="AA965">
        <v>0</v>
      </c>
      <c r="AB965">
        <v>0</v>
      </c>
      <c r="AC965" t="s">
        <v>65</v>
      </c>
      <c r="AD965">
        <v>4</v>
      </c>
    </row>
    <row r="966" spans="1:30">
      <c r="A966" t="s">
        <v>1045</v>
      </c>
      <c r="B966" t="s">
        <v>45</v>
      </c>
      <c r="C966">
        <v>41.902782000000002</v>
      </c>
      <c r="D966">
        <v>12.496366</v>
      </c>
      <c r="E966" t="s">
        <v>32</v>
      </c>
      <c r="F966" t="s">
        <v>169</v>
      </c>
      <c r="G966" t="s">
        <v>87</v>
      </c>
      <c r="H966" s="1">
        <v>45403</v>
      </c>
      <c r="I966" t="s">
        <v>35</v>
      </c>
      <c r="J966" t="s">
        <v>606</v>
      </c>
      <c r="K966">
        <v>1</v>
      </c>
      <c r="N966">
        <v>4800</v>
      </c>
      <c r="O966">
        <v>20</v>
      </c>
      <c r="P966" s="1">
        <v>45734</v>
      </c>
      <c r="Q966" s="1"/>
      <c r="R966">
        <v>960</v>
      </c>
      <c r="T966">
        <v>0</v>
      </c>
      <c r="U966" t="s">
        <v>428</v>
      </c>
      <c r="V966">
        <v>0</v>
      </c>
      <c r="W966">
        <v>0</v>
      </c>
      <c r="X966">
        <v>0</v>
      </c>
      <c r="Y966">
        <v>0</v>
      </c>
      <c r="Z966">
        <v>0</v>
      </c>
      <c r="AA966">
        <v>0</v>
      </c>
      <c r="AB966">
        <v>0</v>
      </c>
      <c r="AC966" t="s">
        <v>48</v>
      </c>
      <c r="AD966">
        <v>1</v>
      </c>
    </row>
    <row r="967" spans="1:30">
      <c r="A967" t="s">
        <v>1046</v>
      </c>
      <c r="B967" t="s">
        <v>67</v>
      </c>
      <c r="C967">
        <v>48.864716000000001</v>
      </c>
      <c r="D967">
        <v>2.3490139999999999</v>
      </c>
      <c r="E967" t="s">
        <v>32</v>
      </c>
      <c r="F967" t="s">
        <v>169</v>
      </c>
      <c r="G967" t="s">
        <v>85</v>
      </c>
      <c r="H967" s="1">
        <v>45296</v>
      </c>
      <c r="I967" t="s">
        <v>57</v>
      </c>
      <c r="J967" t="s">
        <v>606</v>
      </c>
      <c r="K967">
        <v>1</v>
      </c>
      <c r="N967">
        <v>3325</v>
      </c>
      <c r="O967">
        <v>30</v>
      </c>
      <c r="P967" s="1">
        <v>45597</v>
      </c>
      <c r="Q967" s="1"/>
      <c r="R967">
        <v>997.5</v>
      </c>
      <c r="T967">
        <v>0</v>
      </c>
      <c r="U967" t="s">
        <v>428</v>
      </c>
      <c r="V967">
        <v>0</v>
      </c>
      <c r="W967">
        <v>0</v>
      </c>
      <c r="X967">
        <v>0</v>
      </c>
      <c r="Y967">
        <v>0</v>
      </c>
      <c r="Z967">
        <v>0</v>
      </c>
      <c r="AA967">
        <v>0</v>
      </c>
      <c r="AB967">
        <v>0</v>
      </c>
      <c r="AC967" t="s">
        <v>43</v>
      </c>
      <c r="AD967">
        <v>2</v>
      </c>
    </row>
    <row r="968" spans="1:30">
      <c r="A968" t="s">
        <v>1047</v>
      </c>
      <c r="B968" t="s">
        <v>67</v>
      </c>
      <c r="C968">
        <v>48.864716000000001</v>
      </c>
      <c r="D968">
        <v>2.3490139999999999</v>
      </c>
      <c r="E968" t="s">
        <v>32</v>
      </c>
      <c r="F968" t="s">
        <v>169</v>
      </c>
      <c r="G968" t="s">
        <v>34</v>
      </c>
      <c r="H968" s="1">
        <v>45366</v>
      </c>
      <c r="I968" t="s">
        <v>35</v>
      </c>
      <c r="J968" t="s">
        <v>606</v>
      </c>
      <c r="K968">
        <v>1</v>
      </c>
      <c r="N968">
        <v>1199</v>
      </c>
      <c r="O968">
        <v>100</v>
      </c>
      <c r="P968" s="1">
        <v>45649</v>
      </c>
      <c r="Q968" s="1"/>
      <c r="R968">
        <v>1199</v>
      </c>
      <c r="T968">
        <v>0</v>
      </c>
      <c r="U968" t="s">
        <v>428</v>
      </c>
      <c r="V968">
        <v>0</v>
      </c>
      <c r="W968">
        <v>0</v>
      </c>
      <c r="X968">
        <v>0</v>
      </c>
      <c r="Y968">
        <v>0</v>
      </c>
      <c r="Z968">
        <v>0</v>
      </c>
      <c r="AA968">
        <v>0</v>
      </c>
      <c r="AB968">
        <v>0</v>
      </c>
      <c r="AC968" t="s">
        <v>38</v>
      </c>
      <c r="AD968">
        <v>5</v>
      </c>
    </row>
    <row r="969" spans="1:30">
      <c r="A969" t="s">
        <v>1048</v>
      </c>
      <c r="B969" t="s">
        <v>67</v>
      </c>
      <c r="C969">
        <v>48.864716000000001</v>
      </c>
      <c r="D969">
        <v>2.3490139999999999</v>
      </c>
      <c r="E969" t="s">
        <v>60</v>
      </c>
      <c r="F969" t="s">
        <v>169</v>
      </c>
      <c r="G969" t="s">
        <v>85</v>
      </c>
      <c r="H969" s="1">
        <v>45383</v>
      </c>
      <c r="I969" t="s">
        <v>70</v>
      </c>
      <c r="J969" t="s">
        <v>606</v>
      </c>
      <c r="K969">
        <v>1</v>
      </c>
      <c r="N969">
        <v>5621</v>
      </c>
      <c r="O969">
        <v>40</v>
      </c>
      <c r="P969" s="1">
        <v>45694</v>
      </c>
      <c r="Q969" s="1"/>
      <c r="R969">
        <v>2248.4</v>
      </c>
      <c r="T969">
        <v>0</v>
      </c>
      <c r="U969" t="s">
        <v>428</v>
      </c>
      <c r="V969">
        <v>0</v>
      </c>
      <c r="W969">
        <v>0</v>
      </c>
      <c r="X969">
        <v>0</v>
      </c>
      <c r="Y969">
        <v>0</v>
      </c>
      <c r="Z969">
        <v>0</v>
      </c>
      <c r="AA969">
        <v>0</v>
      </c>
      <c r="AB969">
        <v>0</v>
      </c>
      <c r="AC969" t="s">
        <v>43</v>
      </c>
      <c r="AD969">
        <v>2</v>
      </c>
    </row>
    <row r="970" spans="1:30">
      <c r="A970" t="s">
        <v>1049</v>
      </c>
      <c r="B970" t="s">
        <v>63</v>
      </c>
      <c r="C970">
        <v>46.204391000000001</v>
      </c>
      <c r="D970">
        <v>6.1431579999999997</v>
      </c>
      <c r="E970" t="s">
        <v>51</v>
      </c>
      <c r="F970" t="s">
        <v>169</v>
      </c>
      <c r="G970" t="s">
        <v>64</v>
      </c>
      <c r="H970" s="1">
        <v>45314</v>
      </c>
      <c r="I970" t="s">
        <v>35</v>
      </c>
      <c r="J970" t="s">
        <v>606</v>
      </c>
      <c r="K970">
        <v>1</v>
      </c>
      <c r="N970">
        <v>2549</v>
      </c>
      <c r="O970">
        <v>60</v>
      </c>
      <c r="P970" s="1">
        <v>45596</v>
      </c>
      <c r="Q970" s="1"/>
      <c r="R970">
        <v>1529.4</v>
      </c>
      <c r="T970">
        <v>0</v>
      </c>
      <c r="U970" t="s">
        <v>428</v>
      </c>
      <c r="V970">
        <v>0</v>
      </c>
      <c r="W970">
        <v>0</v>
      </c>
      <c r="X970">
        <v>0</v>
      </c>
      <c r="Y970">
        <v>0</v>
      </c>
      <c r="Z970">
        <v>0</v>
      </c>
      <c r="AA970">
        <v>0</v>
      </c>
      <c r="AB970">
        <v>0</v>
      </c>
      <c r="AC970" t="s">
        <v>52</v>
      </c>
      <c r="AD970">
        <v>3</v>
      </c>
    </row>
    <row r="971" spans="1:30">
      <c r="A971" t="s">
        <v>1050</v>
      </c>
      <c r="B971" t="s">
        <v>80</v>
      </c>
      <c r="C971">
        <v>38.736946000000003</v>
      </c>
      <c r="D971">
        <v>-9.1426850000000002</v>
      </c>
      <c r="E971" t="s">
        <v>51</v>
      </c>
      <c r="F971" t="s">
        <v>169</v>
      </c>
      <c r="G971" t="s">
        <v>64</v>
      </c>
      <c r="H971" s="1">
        <v>45392</v>
      </c>
      <c r="I971" t="s">
        <v>70</v>
      </c>
      <c r="J971" t="s">
        <v>606</v>
      </c>
      <c r="K971">
        <v>1</v>
      </c>
      <c r="N971">
        <v>3219</v>
      </c>
      <c r="O971">
        <v>40</v>
      </c>
      <c r="P971" s="1">
        <v>45529</v>
      </c>
      <c r="Q971" s="1"/>
      <c r="R971">
        <v>1287.5999999999999</v>
      </c>
      <c r="T971">
        <v>0</v>
      </c>
      <c r="U971" t="s">
        <v>428</v>
      </c>
      <c r="V971">
        <v>0</v>
      </c>
      <c r="W971">
        <v>0</v>
      </c>
      <c r="X971">
        <v>0</v>
      </c>
      <c r="Y971">
        <v>0</v>
      </c>
      <c r="Z971">
        <v>0</v>
      </c>
      <c r="AA971">
        <v>0</v>
      </c>
      <c r="AB971">
        <v>0</v>
      </c>
      <c r="AC971" t="s">
        <v>43</v>
      </c>
      <c r="AD971">
        <v>2</v>
      </c>
    </row>
    <row r="972" spans="1:30">
      <c r="A972" t="s">
        <v>1051</v>
      </c>
      <c r="B972" t="s">
        <v>50</v>
      </c>
      <c r="C972">
        <v>52.520007999999997</v>
      </c>
      <c r="D972">
        <v>13.404954</v>
      </c>
      <c r="E972" t="s">
        <v>78</v>
      </c>
      <c r="F972" t="s">
        <v>169</v>
      </c>
      <c r="G972" t="s">
        <v>87</v>
      </c>
      <c r="H972" s="1">
        <v>45370</v>
      </c>
      <c r="I972" t="s">
        <v>70</v>
      </c>
      <c r="J972" t="s">
        <v>606</v>
      </c>
      <c r="K972">
        <v>1</v>
      </c>
      <c r="N972">
        <v>2160</v>
      </c>
      <c r="O972">
        <v>50</v>
      </c>
      <c r="P972" s="1">
        <v>45500</v>
      </c>
      <c r="Q972" s="1"/>
      <c r="R972">
        <v>1080</v>
      </c>
      <c r="T972">
        <v>0</v>
      </c>
      <c r="U972" t="s">
        <v>428</v>
      </c>
      <c r="V972">
        <v>0</v>
      </c>
      <c r="W972">
        <v>0</v>
      </c>
      <c r="X972">
        <v>0</v>
      </c>
      <c r="Y972">
        <v>0</v>
      </c>
      <c r="Z972">
        <v>0</v>
      </c>
      <c r="AA972">
        <v>0</v>
      </c>
      <c r="AB972">
        <v>0</v>
      </c>
      <c r="AC972" t="s">
        <v>52</v>
      </c>
      <c r="AD972">
        <v>3</v>
      </c>
    </row>
    <row r="973" spans="1:30">
      <c r="A973" t="s">
        <v>1052</v>
      </c>
      <c r="B973" t="s">
        <v>31</v>
      </c>
      <c r="C973">
        <v>52.370215999999999</v>
      </c>
      <c r="D973">
        <v>4.895168</v>
      </c>
      <c r="E973" t="s">
        <v>60</v>
      </c>
      <c r="F973" t="s">
        <v>169</v>
      </c>
      <c r="G973" t="s">
        <v>34</v>
      </c>
      <c r="H973" s="1">
        <v>45333</v>
      </c>
      <c r="I973" t="s">
        <v>35</v>
      </c>
      <c r="J973" t="s">
        <v>606</v>
      </c>
      <c r="K973">
        <v>1</v>
      </c>
      <c r="N973">
        <v>1545</v>
      </c>
      <c r="O973">
        <v>20</v>
      </c>
      <c r="P973" s="1">
        <v>45373</v>
      </c>
      <c r="Q973" s="1"/>
      <c r="R973">
        <v>309</v>
      </c>
      <c r="T973">
        <v>0</v>
      </c>
      <c r="U973" t="s">
        <v>428</v>
      </c>
      <c r="V973">
        <v>0</v>
      </c>
      <c r="W973">
        <v>0</v>
      </c>
      <c r="X973">
        <v>0</v>
      </c>
      <c r="Y973">
        <v>0</v>
      </c>
      <c r="Z973">
        <v>0</v>
      </c>
      <c r="AA973">
        <v>0</v>
      </c>
      <c r="AB973">
        <v>0</v>
      </c>
      <c r="AC973" t="s">
        <v>48</v>
      </c>
      <c r="AD973">
        <v>1</v>
      </c>
    </row>
    <row r="974" spans="1:30">
      <c r="A974" t="s">
        <v>1053</v>
      </c>
      <c r="B974" t="s">
        <v>80</v>
      </c>
      <c r="C974">
        <v>38.736946000000003</v>
      </c>
      <c r="D974">
        <v>-9.1426850000000002</v>
      </c>
      <c r="E974" t="s">
        <v>124</v>
      </c>
      <c r="F974" t="s">
        <v>169</v>
      </c>
      <c r="G974" t="s">
        <v>64</v>
      </c>
      <c r="H974" s="1">
        <v>45409</v>
      </c>
      <c r="I974" t="s">
        <v>35</v>
      </c>
      <c r="J974" t="s">
        <v>606</v>
      </c>
      <c r="K974">
        <v>1</v>
      </c>
      <c r="N974">
        <v>229</v>
      </c>
      <c r="O974">
        <v>50</v>
      </c>
      <c r="P974" s="1">
        <v>45665</v>
      </c>
      <c r="Q974" s="1"/>
      <c r="R974">
        <v>114.5</v>
      </c>
      <c r="T974">
        <v>0</v>
      </c>
      <c r="U974" t="s">
        <v>428</v>
      </c>
      <c r="V974">
        <v>0</v>
      </c>
      <c r="W974">
        <v>0</v>
      </c>
      <c r="X974">
        <v>0</v>
      </c>
      <c r="Y974">
        <v>0</v>
      </c>
      <c r="Z974">
        <v>0</v>
      </c>
      <c r="AA974">
        <v>0</v>
      </c>
      <c r="AB974">
        <v>0</v>
      </c>
      <c r="AC974" t="s">
        <v>52</v>
      </c>
      <c r="AD974">
        <v>3</v>
      </c>
    </row>
    <row r="975" spans="1:30">
      <c r="A975" t="s">
        <v>1054</v>
      </c>
      <c r="B975" t="s">
        <v>40</v>
      </c>
      <c r="C975">
        <v>40.416775000000001</v>
      </c>
      <c r="D975">
        <v>-3.7037900000000001</v>
      </c>
      <c r="E975" t="s">
        <v>103</v>
      </c>
      <c r="F975" t="s">
        <v>169</v>
      </c>
      <c r="G975" t="s">
        <v>47</v>
      </c>
      <c r="H975" s="1">
        <v>45378</v>
      </c>
      <c r="I975" t="s">
        <v>70</v>
      </c>
      <c r="J975" t="s">
        <v>606</v>
      </c>
      <c r="K975">
        <v>1</v>
      </c>
      <c r="N975">
        <v>285</v>
      </c>
      <c r="O975">
        <v>20</v>
      </c>
      <c r="P975" s="1">
        <v>45640</v>
      </c>
      <c r="Q975" s="1"/>
      <c r="R975">
        <v>57</v>
      </c>
      <c r="T975">
        <v>0</v>
      </c>
      <c r="U975" t="s">
        <v>428</v>
      </c>
      <c r="V975">
        <v>0</v>
      </c>
      <c r="W975">
        <v>0</v>
      </c>
      <c r="X975">
        <v>0</v>
      </c>
      <c r="Y975">
        <v>0</v>
      </c>
      <c r="Z975">
        <v>0</v>
      </c>
      <c r="AA975">
        <v>0</v>
      </c>
      <c r="AB975">
        <v>0</v>
      </c>
      <c r="AC975" t="s">
        <v>48</v>
      </c>
      <c r="AD975">
        <v>1</v>
      </c>
    </row>
    <row r="976" spans="1:30">
      <c r="A976" t="s">
        <v>1055</v>
      </c>
      <c r="B976" t="s">
        <v>80</v>
      </c>
      <c r="C976">
        <v>38.736946000000003</v>
      </c>
      <c r="D976">
        <v>-9.1426850000000002</v>
      </c>
      <c r="E976" t="s">
        <v>100</v>
      </c>
      <c r="F976" t="s">
        <v>169</v>
      </c>
      <c r="G976" t="s">
        <v>42</v>
      </c>
      <c r="H976" s="1">
        <v>45438</v>
      </c>
      <c r="I976" t="s">
        <v>57</v>
      </c>
      <c r="J976" t="s">
        <v>606</v>
      </c>
      <c r="K976">
        <v>1</v>
      </c>
      <c r="N976">
        <v>6838</v>
      </c>
      <c r="O976">
        <v>90</v>
      </c>
      <c r="P976" s="1">
        <v>45694</v>
      </c>
      <c r="Q976" s="1"/>
      <c r="R976">
        <v>6154.2</v>
      </c>
      <c r="T976">
        <v>0</v>
      </c>
      <c r="U976" t="s">
        <v>428</v>
      </c>
      <c r="V976">
        <v>0</v>
      </c>
      <c r="W976">
        <v>0</v>
      </c>
      <c r="X976">
        <v>0</v>
      </c>
      <c r="Y976">
        <v>0</v>
      </c>
      <c r="Z976">
        <v>0</v>
      </c>
      <c r="AA976">
        <v>0</v>
      </c>
      <c r="AB976">
        <v>0</v>
      </c>
      <c r="AC976" t="s">
        <v>38</v>
      </c>
      <c r="AD976">
        <v>5</v>
      </c>
    </row>
    <row r="977" spans="1:30">
      <c r="A977" t="s">
        <v>1056</v>
      </c>
      <c r="B977" t="s">
        <v>50</v>
      </c>
      <c r="C977">
        <v>52.520007999999997</v>
      </c>
      <c r="D977">
        <v>13.404954</v>
      </c>
      <c r="E977" t="s">
        <v>55</v>
      </c>
      <c r="F977" t="s">
        <v>169</v>
      </c>
      <c r="G977" t="s">
        <v>87</v>
      </c>
      <c r="H977" s="1">
        <v>45309</v>
      </c>
      <c r="I977" t="s">
        <v>35</v>
      </c>
      <c r="J977" t="s">
        <v>606</v>
      </c>
      <c r="K977">
        <v>1</v>
      </c>
      <c r="N977">
        <v>4339</v>
      </c>
      <c r="O977">
        <v>30</v>
      </c>
      <c r="P977" s="1">
        <v>45562</v>
      </c>
      <c r="Q977" s="1"/>
      <c r="R977">
        <v>1301.7</v>
      </c>
      <c r="T977">
        <v>0</v>
      </c>
      <c r="U977" t="s">
        <v>428</v>
      </c>
      <c r="V977">
        <v>0</v>
      </c>
      <c r="W977">
        <v>0</v>
      </c>
      <c r="X977">
        <v>0</v>
      </c>
      <c r="Y977">
        <v>0</v>
      </c>
      <c r="Z977">
        <v>0</v>
      </c>
      <c r="AA977">
        <v>0</v>
      </c>
      <c r="AB977">
        <v>0</v>
      </c>
      <c r="AC977" t="s">
        <v>43</v>
      </c>
      <c r="AD977">
        <v>2</v>
      </c>
    </row>
    <row r="978" spans="1:30">
      <c r="A978" t="s">
        <v>1057</v>
      </c>
      <c r="B978" t="s">
        <v>40</v>
      </c>
      <c r="C978">
        <v>40.416775000000001</v>
      </c>
      <c r="D978">
        <v>-3.7037900000000001</v>
      </c>
      <c r="E978" t="s">
        <v>60</v>
      </c>
      <c r="F978" t="s">
        <v>169</v>
      </c>
      <c r="G978" t="s">
        <v>56</v>
      </c>
      <c r="H978" s="1">
        <v>45318</v>
      </c>
      <c r="I978" t="s">
        <v>70</v>
      </c>
      <c r="J978" t="s">
        <v>606</v>
      </c>
      <c r="K978">
        <v>1</v>
      </c>
      <c r="N978">
        <v>3405</v>
      </c>
      <c r="O978">
        <v>10</v>
      </c>
      <c r="P978" s="1">
        <v>45455</v>
      </c>
      <c r="Q978" s="1"/>
      <c r="R978">
        <v>340.5</v>
      </c>
      <c r="T978">
        <v>0</v>
      </c>
      <c r="U978" t="s">
        <v>428</v>
      </c>
      <c r="V978">
        <v>0</v>
      </c>
      <c r="W978">
        <v>0</v>
      </c>
      <c r="X978">
        <v>0</v>
      </c>
      <c r="Y978">
        <v>0</v>
      </c>
      <c r="Z978">
        <v>0</v>
      </c>
      <c r="AA978">
        <v>0</v>
      </c>
      <c r="AB978">
        <v>0</v>
      </c>
      <c r="AC978" t="s">
        <v>48</v>
      </c>
      <c r="AD978">
        <v>1</v>
      </c>
    </row>
    <row r="979" spans="1:30">
      <c r="A979" t="s">
        <v>1058</v>
      </c>
      <c r="B979" t="s">
        <v>80</v>
      </c>
      <c r="C979">
        <v>38.736946000000003</v>
      </c>
      <c r="D979">
        <v>-9.1426850000000002</v>
      </c>
      <c r="E979" t="s">
        <v>32</v>
      </c>
      <c r="F979" t="s">
        <v>169</v>
      </c>
      <c r="G979" t="s">
        <v>47</v>
      </c>
      <c r="H979" s="1">
        <v>45423</v>
      </c>
      <c r="I979" t="s">
        <v>35</v>
      </c>
      <c r="J979" t="s">
        <v>606</v>
      </c>
      <c r="K979">
        <v>1</v>
      </c>
      <c r="N979">
        <v>2221</v>
      </c>
      <c r="O979">
        <v>90</v>
      </c>
      <c r="P979" s="1">
        <v>45469</v>
      </c>
      <c r="Q979" s="1"/>
      <c r="R979">
        <v>1998.9</v>
      </c>
      <c r="T979">
        <v>0</v>
      </c>
      <c r="U979" t="s">
        <v>428</v>
      </c>
      <c r="V979">
        <v>0</v>
      </c>
      <c r="W979">
        <v>0</v>
      </c>
      <c r="X979">
        <v>0</v>
      </c>
      <c r="Y979">
        <v>0</v>
      </c>
      <c r="Z979">
        <v>0</v>
      </c>
      <c r="AA979">
        <v>0</v>
      </c>
      <c r="AB979">
        <v>0</v>
      </c>
      <c r="AC979" t="s">
        <v>38</v>
      </c>
      <c r="AD979">
        <v>5</v>
      </c>
    </row>
    <row r="980" spans="1:30">
      <c r="A980" t="s">
        <v>1059</v>
      </c>
      <c r="B980" t="s">
        <v>50</v>
      </c>
      <c r="C980">
        <v>52.520007999999997</v>
      </c>
      <c r="D980">
        <v>13.404954</v>
      </c>
      <c r="E980" t="s">
        <v>55</v>
      </c>
      <c r="F980" t="s">
        <v>169</v>
      </c>
      <c r="G980" t="s">
        <v>47</v>
      </c>
      <c r="H980" s="1">
        <v>45362</v>
      </c>
      <c r="I980" t="s">
        <v>35</v>
      </c>
      <c r="J980" t="s">
        <v>606</v>
      </c>
      <c r="K980">
        <v>1</v>
      </c>
      <c r="N980">
        <v>4404</v>
      </c>
      <c r="O980">
        <v>20</v>
      </c>
      <c r="P980" s="1">
        <v>45579</v>
      </c>
      <c r="Q980" s="1"/>
      <c r="R980">
        <v>880.8</v>
      </c>
      <c r="T980">
        <v>0</v>
      </c>
      <c r="U980" t="s">
        <v>428</v>
      </c>
      <c r="V980">
        <v>0</v>
      </c>
      <c r="W980">
        <v>0</v>
      </c>
      <c r="X980">
        <v>0</v>
      </c>
      <c r="Y980">
        <v>0</v>
      </c>
      <c r="Z980">
        <v>0</v>
      </c>
      <c r="AA980">
        <v>0</v>
      </c>
      <c r="AB980">
        <v>0</v>
      </c>
      <c r="AC980" t="s">
        <v>48</v>
      </c>
      <c r="AD980">
        <v>1</v>
      </c>
    </row>
    <row r="981" spans="1:30">
      <c r="A981" t="s">
        <v>1060</v>
      </c>
      <c r="B981" t="s">
        <v>67</v>
      </c>
      <c r="C981">
        <v>48.864716000000001</v>
      </c>
      <c r="D981">
        <v>2.3490139999999999</v>
      </c>
      <c r="E981" t="s">
        <v>124</v>
      </c>
      <c r="F981" t="s">
        <v>169</v>
      </c>
      <c r="G981" t="s">
        <v>76</v>
      </c>
      <c r="H981" s="1">
        <v>45400</v>
      </c>
      <c r="I981" t="s">
        <v>57</v>
      </c>
      <c r="J981" t="s">
        <v>606</v>
      </c>
      <c r="K981">
        <v>1</v>
      </c>
      <c r="N981">
        <v>6369</v>
      </c>
      <c r="O981">
        <v>30</v>
      </c>
      <c r="P981" s="1">
        <v>45463</v>
      </c>
      <c r="Q981" s="1"/>
      <c r="R981">
        <v>1910.7</v>
      </c>
      <c r="T981">
        <v>0</v>
      </c>
      <c r="U981" t="s">
        <v>428</v>
      </c>
      <c r="V981">
        <v>0</v>
      </c>
      <c r="W981">
        <v>0</v>
      </c>
      <c r="X981">
        <v>0</v>
      </c>
      <c r="Y981">
        <v>0</v>
      </c>
      <c r="Z981">
        <v>0</v>
      </c>
      <c r="AA981">
        <v>0</v>
      </c>
      <c r="AB981">
        <v>0</v>
      </c>
      <c r="AC981" t="s">
        <v>43</v>
      </c>
      <c r="AD981">
        <v>2</v>
      </c>
    </row>
    <row r="982" spans="1:30">
      <c r="A982" t="s">
        <v>1061</v>
      </c>
      <c r="B982" t="s">
        <v>50</v>
      </c>
      <c r="C982">
        <v>52.520007999999997</v>
      </c>
      <c r="D982">
        <v>13.404954</v>
      </c>
      <c r="E982" t="s">
        <v>32</v>
      </c>
      <c r="F982" t="s">
        <v>169</v>
      </c>
      <c r="G982" t="s">
        <v>85</v>
      </c>
      <c r="H982" s="1">
        <v>45296</v>
      </c>
      <c r="I982" t="s">
        <v>35</v>
      </c>
      <c r="J982" t="s">
        <v>606</v>
      </c>
      <c r="K982">
        <v>1</v>
      </c>
      <c r="N982">
        <v>799</v>
      </c>
      <c r="O982">
        <v>30</v>
      </c>
      <c r="P982" s="1">
        <v>45371</v>
      </c>
      <c r="Q982" s="1"/>
      <c r="R982">
        <v>239.7</v>
      </c>
      <c r="T982">
        <v>0</v>
      </c>
      <c r="U982" t="s">
        <v>428</v>
      </c>
      <c r="V982">
        <v>0</v>
      </c>
      <c r="W982">
        <v>0</v>
      </c>
      <c r="X982">
        <v>0</v>
      </c>
      <c r="Y982">
        <v>0</v>
      </c>
      <c r="Z982">
        <v>0</v>
      </c>
      <c r="AA982">
        <v>0</v>
      </c>
      <c r="AB982">
        <v>0</v>
      </c>
      <c r="AC982" t="s">
        <v>43</v>
      </c>
      <c r="AD982">
        <v>2</v>
      </c>
    </row>
    <row r="983" spans="1:30">
      <c r="A983" t="s">
        <v>1062</v>
      </c>
      <c r="B983" t="s">
        <v>40</v>
      </c>
      <c r="C983">
        <v>40.416775000000001</v>
      </c>
      <c r="D983">
        <v>-3.7037900000000001</v>
      </c>
      <c r="E983" t="s">
        <v>72</v>
      </c>
      <c r="F983" t="s">
        <v>169</v>
      </c>
      <c r="G983" t="s">
        <v>85</v>
      </c>
      <c r="H983" s="1">
        <v>45303</v>
      </c>
      <c r="I983" t="s">
        <v>35</v>
      </c>
      <c r="J983" t="s">
        <v>606</v>
      </c>
      <c r="K983">
        <v>1</v>
      </c>
      <c r="N983">
        <v>2740</v>
      </c>
      <c r="O983">
        <v>80</v>
      </c>
      <c r="P983" s="1">
        <v>45430</v>
      </c>
      <c r="Q983" s="1"/>
      <c r="R983">
        <v>2192</v>
      </c>
      <c r="T983">
        <v>0</v>
      </c>
      <c r="U983" t="s">
        <v>428</v>
      </c>
      <c r="V983">
        <v>0</v>
      </c>
      <c r="W983">
        <v>0</v>
      </c>
      <c r="X983">
        <v>0</v>
      </c>
      <c r="Y983">
        <v>0</v>
      </c>
      <c r="Z983">
        <v>0</v>
      </c>
      <c r="AA983">
        <v>0</v>
      </c>
      <c r="AB983">
        <v>0</v>
      </c>
      <c r="AC983" t="s">
        <v>65</v>
      </c>
      <c r="AD983">
        <v>4</v>
      </c>
    </row>
    <row r="984" spans="1:30">
      <c r="A984" t="s">
        <v>1063</v>
      </c>
      <c r="B984" t="s">
        <v>40</v>
      </c>
      <c r="C984">
        <v>40.416775000000001</v>
      </c>
      <c r="D984">
        <v>-3.7037900000000001</v>
      </c>
      <c r="E984" t="s">
        <v>46</v>
      </c>
      <c r="F984" t="s">
        <v>169</v>
      </c>
      <c r="G984" t="s">
        <v>64</v>
      </c>
      <c r="H984" s="1">
        <v>45360</v>
      </c>
      <c r="I984" t="s">
        <v>35</v>
      </c>
      <c r="J984" t="s">
        <v>606</v>
      </c>
      <c r="K984">
        <v>1</v>
      </c>
      <c r="N984">
        <v>4124</v>
      </c>
      <c r="O984">
        <v>40</v>
      </c>
      <c r="P984" s="1">
        <v>45438</v>
      </c>
      <c r="Q984" s="1"/>
      <c r="R984">
        <v>1649.6</v>
      </c>
      <c r="T984">
        <v>0</v>
      </c>
      <c r="U984" t="s">
        <v>428</v>
      </c>
      <c r="V984">
        <v>0</v>
      </c>
      <c r="W984">
        <v>0</v>
      </c>
      <c r="X984">
        <v>0</v>
      </c>
      <c r="Y984">
        <v>0</v>
      </c>
      <c r="Z984">
        <v>0</v>
      </c>
      <c r="AA984">
        <v>0</v>
      </c>
      <c r="AB984">
        <v>0</v>
      </c>
      <c r="AC984" t="s">
        <v>43</v>
      </c>
      <c r="AD984">
        <v>2</v>
      </c>
    </row>
    <row r="985" spans="1:30">
      <c r="A985" t="s">
        <v>1064</v>
      </c>
      <c r="B985" t="s">
        <v>59</v>
      </c>
      <c r="C985">
        <v>51.260196999999998</v>
      </c>
      <c r="D985">
        <v>4.4027710000000004</v>
      </c>
      <c r="E985" t="s">
        <v>55</v>
      </c>
      <c r="F985" t="s">
        <v>169</v>
      </c>
      <c r="G985" t="s">
        <v>56</v>
      </c>
      <c r="H985" s="1">
        <v>45365</v>
      </c>
      <c r="I985" t="s">
        <v>70</v>
      </c>
      <c r="J985" t="s">
        <v>606</v>
      </c>
      <c r="K985">
        <v>1</v>
      </c>
      <c r="N985">
        <v>3431</v>
      </c>
      <c r="O985">
        <v>20</v>
      </c>
      <c r="P985" s="1">
        <v>45399</v>
      </c>
      <c r="Q985" s="1"/>
      <c r="R985">
        <v>686.2</v>
      </c>
      <c r="T985">
        <v>0</v>
      </c>
      <c r="U985" t="s">
        <v>428</v>
      </c>
      <c r="V985">
        <v>0</v>
      </c>
      <c r="W985">
        <v>0</v>
      </c>
      <c r="X985">
        <v>0</v>
      </c>
      <c r="Y985">
        <v>0</v>
      </c>
      <c r="Z985">
        <v>0</v>
      </c>
      <c r="AA985">
        <v>0</v>
      </c>
      <c r="AB985">
        <v>0</v>
      </c>
      <c r="AC985" t="s">
        <v>48</v>
      </c>
      <c r="AD985">
        <v>1</v>
      </c>
    </row>
    <row r="986" spans="1:30">
      <c r="A986" t="s">
        <v>1065</v>
      </c>
      <c r="B986" t="s">
        <v>45</v>
      </c>
      <c r="C986">
        <v>41.902782000000002</v>
      </c>
      <c r="D986">
        <v>12.496366</v>
      </c>
      <c r="E986" t="s">
        <v>32</v>
      </c>
      <c r="F986" t="s">
        <v>169</v>
      </c>
      <c r="G986" t="s">
        <v>56</v>
      </c>
      <c r="H986" s="1">
        <v>45408</v>
      </c>
      <c r="I986" t="s">
        <v>35</v>
      </c>
      <c r="J986" t="s">
        <v>606</v>
      </c>
      <c r="K986">
        <v>1</v>
      </c>
      <c r="N986">
        <v>4306</v>
      </c>
      <c r="O986">
        <v>60</v>
      </c>
      <c r="P986" s="1">
        <v>45615</v>
      </c>
      <c r="Q986" s="1"/>
      <c r="R986">
        <v>2583.6</v>
      </c>
      <c r="T986">
        <v>0</v>
      </c>
      <c r="U986" t="s">
        <v>428</v>
      </c>
      <c r="V986">
        <v>0</v>
      </c>
      <c r="W986">
        <v>0</v>
      </c>
      <c r="X986">
        <v>0</v>
      </c>
      <c r="Y986">
        <v>0</v>
      </c>
      <c r="Z986">
        <v>0</v>
      </c>
      <c r="AA986">
        <v>0</v>
      </c>
      <c r="AB986">
        <v>0</v>
      </c>
      <c r="AC986" t="s">
        <v>52</v>
      </c>
      <c r="AD986">
        <v>3</v>
      </c>
    </row>
    <row r="987" spans="1:30">
      <c r="A987" t="s">
        <v>1066</v>
      </c>
      <c r="B987" t="s">
        <v>63</v>
      </c>
      <c r="C987">
        <v>46.204391000000001</v>
      </c>
      <c r="D987">
        <v>6.1431579999999997</v>
      </c>
      <c r="E987" t="s">
        <v>103</v>
      </c>
      <c r="F987" t="s">
        <v>169</v>
      </c>
      <c r="G987" t="s">
        <v>47</v>
      </c>
      <c r="H987" s="1">
        <v>45330</v>
      </c>
      <c r="I987" t="s">
        <v>70</v>
      </c>
      <c r="J987" t="s">
        <v>606</v>
      </c>
      <c r="K987">
        <v>1</v>
      </c>
      <c r="N987">
        <v>2988</v>
      </c>
      <c r="O987">
        <v>50</v>
      </c>
      <c r="P987" s="1">
        <v>45624</v>
      </c>
      <c r="Q987" s="1"/>
      <c r="R987">
        <v>1494</v>
      </c>
      <c r="T987">
        <v>0</v>
      </c>
      <c r="U987" t="s">
        <v>428</v>
      </c>
      <c r="V987">
        <v>0</v>
      </c>
      <c r="W987">
        <v>0</v>
      </c>
      <c r="X987">
        <v>0</v>
      </c>
      <c r="Y987">
        <v>0</v>
      </c>
      <c r="Z987">
        <v>0</v>
      </c>
      <c r="AA987">
        <v>0</v>
      </c>
      <c r="AB987">
        <v>0</v>
      </c>
      <c r="AC987" t="s">
        <v>52</v>
      </c>
      <c r="AD987">
        <v>3</v>
      </c>
    </row>
    <row r="988" spans="1:30">
      <c r="A988" t="s">
        <v>1067</v>
      </c>
      <c r="B988" t="s">
        <v>80</v>
      </c>
      <c r="C988">
        <v>38.736946000000003</v>
      </c>
      <c r="D988">
        <v>-9.1426850000000002</v>
      </c>
      <c r="E988" t="s">
        <v>60</v>
      </c>
      <c r="F988" t="s">
        <v>169</v>
      </c>
      <c r="G988" t="s">
        <v>64</v>
      </c>
      <c r="H988" s="1">
        <v>45378</v>
      </c>
      <c r="I988" t="s">
        <v>35</v>
      </c>
      <c r="J988" t="s">
        <v>606</v>
      </c>
      <c r="K988">
        <v>1</v>
      </c>
      <c r="N988">
        <v>1307</v>
      </c>
      <c r="O988">
        <v>30</v>
      </c>
      <c r="P988" s="1">
        <v>45490</v>
      </c>
      <c r="Q988" s="1"/>
      <c r="R988">
        <v>392.1</v>
      </c>
      <c r="T988">
        <v>0</v>
      </c>
      <c r="U988" t="s">
        <v>428</v>
      </c>
      <c r="V988">
        <v>0</v>
      </c>
      <c r="W988">
        <v>0</v>
      </c>
      <c r="X988">
        <v>0</v>
      </c>
      <c r="Y988">
        <v>0</v>
      </c>
      <c r="Z988">
        <v>0</v>
      </c>
      <c r="AA988">
        <v>0</v>
      </c>
      <c r="AB988">
        <v>0</v>
      </c>
      <c r="AC988" t="s">
        <v>43</v>
      </c>
      <c r="AD988">
        <v>2</v>
      </c>
    </row>
    <row r="989" spans="1:30">
      <c r="A989" t="s">
        <v>1068</v>
      </c>
      <c r="B989" t="s">
        <v>75</v>
      </c>
      <c r="C989">
        <v>48.210033000000003</v>
      </c>
      <c r="D989">
        <v>16.363448999999999</v>
      </c>
      <c r="E989" t="s">
        <v>60</v>
      </c>
      <c r="F989" t="s">
        <v>169</v>
      </c>
      <c r="G989" t="s">
        <v>56</v>
      </c>
      <c r="H989" s="1">
        <v>45316</v>
      </c>
      <c r="I989" t="s">
        <v>70</v>
      </c>
      <c r="J989" t="s">
        <v>606</v>
      </c>
      <c r="K989">
        <v>1</v>
      </c>
      <c r="N989">
        <v>4757</v>
      </c>
      <c r="O989">
        <v>30</v>
      </c>
      <c r="P989" s="1">
        <v>45444</v>
      </c>
      <c r="Q989" s="1"/>
      <c r="R989">
        <v>1427.1</v>
      </c>
      <c r="T989">
        <v>0</v>
      </c>
      <c r="U989" t="s">
        <v>428</v>
      </c>
      <c r="V989">
        <v>0</v>
      </c>
      <c r="W989">
        <v>0</v>
      </c>
      <c r="X989">
        <v>0</v>
      </c>
      <c r="Y989">
        <v>0</v>
      </c>
      <c r="Z989">
        <v>0</v>
      </c>
      <c r="AA989">
        <v>0</v>
      </c>
      <c r="AB989">
        <v>0</v>
      </c>
      <c r="AC989" t="s">
        <v>43</v>
      </c>
      <c r="AD989">
        <v>2</v>
      </c>
    </row>
    <row r="990" spans="1:30">
      <c r="A990" t="s">
        <v>1069</v>
      </c>
      <c r="B990" t="s">
        <v>80</v>
      </c>
      <c r="C990">
        <v>38.736946000000003</v>
      </c>
      <c r="D990">
        <v>-9.1426850000000002</v>
      </c>
      <c r="E990" t="s">
        <v>78</v>
      </c>
      <c r="F990" t="s">
        <v>169</v>
      </c>
      <c r="G990" t="s">
        <v>87</v>
      </c>
      <c r="H990" s="1">
        <v>45426</v>
      </c>
      <c r="I990" t="s">
        <v>35</v>
      </c>
      <c r="J990" t="s">
        <v>606</v>
      </c>
      <c r="K990">
        <v>1</v>
      </c>
      <c r="N990">
        <v>3458</v>
      </c>
      <c r="O990">
        <v>40</v>
      </c>
      <c r="P990" s="1">
        <v>45566</v>
      </c>
      <c r="Q990" s="1"/>
      <c r="R990">
        <v>1383.2</v>
      </c>
      <c r="T990">
        <v>0</v>
      </c>
      <c r="U990" t="s">
        <v>428</v>
      </c>
      <c r="V990">
        <v>0</v>
      </c>
      <c r="W990">
        <v>0</v>
      </c>
      <c r="X990">
        <v>0</v>
      </c>
      <c r="Y990">
        <v>0</v>
      </c>
      <c r="Z990">
        <v>0</v>
      </c>
      <c r="AA990">
        <v>0</v>
      </c>
      <c r="AB990">
        <v>0</v>
      </c>
      <c r="AC990" t="s">
        <v>43</v>
      </c>
      <c r="AD990">
        <v>2</v>
      </c>
    </row>
    <row r="991" spans="1:30">
      <c r="A991" t="s">
        <v>1070</v>
      </c>
      <c r="B991" t="s">
        <v>67</v>
      </c>
      <c r="C991">
        <v>48.864716000000001</v>
      </c>
      <c r="D991">
        <v>2.3490139999999999</v>
      </c>
      <c r="E991" t="s">
        <v>46</v>
      </c>
      <c r="F991" t="s">
        <v>169</v>
      </c>
      <c r="G991" t="s">
        <v>56</v>
      </c>
      <c r="H991" s="1">
        <v>45414</v>
      </c>
      <c r="I991" t="s">
        <v>70</v>
      </c>
      <c r="J991" t="s">
        <v>606</v>
      </c>
      <c r="K991">
        <v>1</v>
      </c>
      <c r="N991">
        <v>5921</v>
      </c>
      <c r="O991">
        <v>40</v>
      </c>
      <c r="P991" s="1">
        <v>45486</v>
      </c>
      <c r="Q991" s="1"/>
      <c r="R991">
        <v>2368.4</v>
      </c>
      <c r="T991">
        <v>0</v>
      </c>
      <c r="U991" t="s">
        <v>428</v>
      </c>
      <c r="V991">
        <v>0</v>
      </c>
      <c r="W991">
        <v>0</v>
      </c>
      <c r="X991">
        <v>0</v>
      </c>
      <c r="Y991">
        <v>0</v>
      </c>
      <c r="Z991">
        <v>0</v>
      </c>
      <c r="AA991">
        <v>0</v>
      </c>
      <c r="AB991">
        <v>0</v>
      </c>
      <c r="AC991" t="s">
        <v>43</v>
      </c>
      <c r="AD991">
        <v>2</v>
      </c>
    </row>
    <row r="992" spans="1:30">
      <c r="A992" t="s">
        <v>1071</v>
      </c>
      <c r="B992" t="s">
        <v>63</v>
      </c>
      <c r="C992">
        <v>46.204391000000001</v>
      </c>
      <c r="D992">
        <v>6.1431579999999997</v>
      </c>
      <c r="E992" t="s">
        <v>103</v>
      </c>
      <c r="F992" t="s">
        <v>169</v>
      </c>
      <c r="G992" t="s">
        <v>34</v>
      </c>
      <c r="H992" s="1">
        <v>45434</v>
      </c>
      <c r="I992" t="s">
        <v>35</v>
      </c>
      <c r="J992" t="s">
        <v>606</v>
      </c>
      <c r="K992">
        <v>1</v>
      </c>
      <c r="N992">
        <v>2305</v>
      </c>
      <c r="O992">
        <v>40</v>
      </c>
      <c r="P992" s="1">
        <v>45734</v>
      </c>
      <c r="Q992" s="1"/>
      <c r="R992">
        <v>922</v>
      </c>
      <c r="T992">
        <v>0</v>
      </c>
      <c r="U992" t="s">
        <v>428</v>
      </c>
      <c r="V992">
        <v>0</v>
      </c>
      <c r="W992">
        <v>0</v>
      </c>
      <c r="X992">
        <v>0</v>
      </c>
      <c r="Y992">
        <v>0</v>
      </c>
      <c r="Z992">
        <v>0</v>
      </c>
      <c r="AA992">
        <v>0</v>
      </c>
      <c r="AB992">
        <v>0</v>
      </c>
      <c r="AC992" t="s">
        <v>43</v>
      </c>
      <c r="AD992">
        <v>2</v>
      </c>
    </row>
    <row r="993" spans="1:30">
      <c r="A993" t="s">
        <v>1072</v>
      </c>
      <c r="B993" t="s">
        <v>45</v>
      </c>
      <c r="C993">
        <v>41.902782000000002</v>
      </c>
      <c r="D993">
        <v>12.496366</v>
      </c>
      <c r="E993" t="s">
        <v>51</v>
      </c>
      <c r="F993" t="s">
        <v>169</v>
      </c>
      <c r="G993" t="s">
        <v>42</v>
      </c>
      <c r="H993" s="1">
        <v>45312</v>
      </c>
      <c r="I993" t="s">
        <v>57</v>
      </c>
      <c r="J993" t="s">
        <v>606</v>
      </c>
      <c r="K993">
        <v>1</v>
      </c>
      <c r="N993">
        <v>2764</v>
      </c>
      <c r="O993">
        <v>30</v>
      </c>
      <c r="P993" s="1">
        <v>45391</v>
      </c>
      <c r="Q993" s="1"/>
      <c r="R993">
        <v>829.2</v>
      </c>
      <c r="T993">
        <v>0</v>
      </c>
      <c r="U993" t="s">
        <v>428</v>
      </c>
      <c r="V993">
        <v>0</v>
      </c>
      <c r="W993">
        <v>0</v>
      </c>
      <c r="X993">
        <v>0</v>
      </c>
      <c r="Y993">
        <v>0</v>
      </c>
      <c r="Z993">
        <v>0</v>
      </c>
      <c r="AA993">
        <v>0</v>
      </c>
      <c r="AB993">
        <v>0</v>
      </c>
      <c r="AC993" t="s">
        <v>43</v>
      </c>
      <c r="AD993">
        <v>2</v>
      </c>
    </row>
    <row r="994" spans="1:30">
      <c r="A994" t="s">
        <v>1073</v>
      </c>
      <c r="B994" t="s">
        <v>50</v>
      </c>
      <c r="C994">
        <v>52.520007999999997</v>
      </c>
      <c r="D994">
        <v>13.404954</v>
      </c>
      <c r="E994" t="s">
        <v>32</v>
      </c>
      <c r="F994" t="s">
        <v>169</v>
      </c>
      <c r="G994" t="s">
        <v>56</v>
      </c>
      <c r="H994" s="1">
        <v>45435</v>
      </c>
      <c r="I994" t="s">
        <v>70</v>
      </c>
      <c r="J994" t="s">
        <v>606</v>
      </c>
      <c r="K994">
        <v>1</v>
      </c>
      <c r="N994">
        <v>7311</v>
      </c>
      <c r="O994">
        <v>10</v>
      </c>
      <c r="P994" s="1">
        <v>45538</v>
      </c>
      <c r="Q994" s="1"/>
      <c r="R994">
        <v>731.1</v>
      </c>
      <c r="T994">
        <v>0</v>
      </c>
      <c r="U994" t="s">
        <v>428</v>
      </c>
      <c r="V994">
        <v>0</v>
      </c>
      <c r="W994">
        <v>0</v>
      </c>
      <c r="X994">
        <v>0</v>
      </c>
      <c r="Y994">
        <v>0</v>
      </c>
      <c r="Z994">
        <v>0</v>
      </c>
      <c r="AA994">
        <v>0</v>
      </c>
      <c r="AB994">
        <v>0</v>
      </c>
      <c r="AC994" t="s">
        <v>48</v>
      </c>
      <c r="AD994">
        <v>1</v>
      </c>
    </row>
    <row r="995" spans="1:30">
      <c r="A995" t="s">
        <v>1074</v>
      </c>
      <c r="B995" t="s">
        <v>80</v>
      </c>
      <c r="C995">
        <v>38.736946000000003</v>
      </c>
      <c r="D995">
        <v>-9.1426850000000002</v>
      </c>
      <c r="E995" t="s">
        <v>84</v>
      </c>
      <c r="F995" t="s">
        <v>169</v>
      </c>
      <c r="G995" t="s">
        <v>64</v>
      </c>
      <c r="H995" s="1">
        <v>45395</v>
      </c>
      <c r="I995" t="s">
        <v>35</v>
      </c>
      <c r="J995" t="s">
        <v>606</v>
      </c>
      <c r="K995">
        <v>1</v>
      </c>
      <c r="N995">
        <v>1828</v>
      </c>
      <c r="O995">
        <v>80</v>
      </c>
      <c r="P995" s="1">
        <v>45433</v>
      </c>
      <c r="Q995" s="1"/>
      <c r="R995">
        <v>1462.4</v>
      </c>
      <c r="T995">
        <v>0</v>
      </c>
      <c r="U995" t="s">
        <v>428</v>
      </c>
      <c r="V995">
        <v>0</v>
      </c>
      <c r="W995">
        <v>0</v>
      </c>
      <c r="X995">
        <v>0</v>
      </c>
      <c r="Y995">
        <v>0</v>
      </c>
      <c r="Z995">
        <v>0</v>
      </c>
      <c r="AA995">
        <v>0</v>
      </c>
      <c r="AB995">
        <v>0</v>
      </c>
      <c r="AC995" t="s">
        <v>65</v>
      </c>
      <c r="AD995">
        <v>4</v>
      </c>
    </row>
    <row r="996" spans="1:30">
      <c r="A996" t="s">
        <v>1075</v>
      </c>
      <c r="B996" t="s">
        <v>50</v>
      </c>
      <c r="C996">
        <v>52.520007999999997</v>
      </c>
      <c r="D996">
        <v>13.404954</v>
      </c>
      <c r="E996" t="s">
        <v>60</v>
      </c>
      <c r="F996" t="s">
        <v>169</v>
      </c>
      <c r="G996" t="s">
        <v>34</v>
      </c>
      <c r="H996" s="1">
        <v>45371</v>
      </c>
      <c r="I996" t="s">
        <v>35</v>
      </c>
      <c r="J996" t="s">
        <v>606</v>
      </c>
      <c r="K996">
        <v>1</v>
      </c>
      <c r="N996">
        <v>1846</v>
      </c>
      <c r="O996">
        <v>30</v>
      </c>
      <c r="P996" s="1">
        <v>45592</v>
      </c>
      <c r="Q996" s="1"/>
      <c r="R996">
        <v>553.79999999999995</v>
      </c>
      <c r="T996">
        <v>0</v>
      </c>
      <c r="U996" t="s">
        <v>428</v>
      </c>
      <c r="V996">
        <v>0</v>
      </c>
      <c r="W996">
        <v>0</v>
      </c>
      <c r="X996">
        <v>0</v>
      </c>
      <c r="Y996">
        <v>0</v>
      </c>
      <c r="Z996">
        <v>0</v>
      </c>
      <c r="AA996">
        <v>0</v>
      </c>
      <c r="AB996">
        <v>0</v>
      </c>
      <c r="AC996" t="s">
        <v>43</v>
      </c>
      <c r="AD996">
        <v>2</v>
      </c>
    </row>
    <row r="997" spans="1:30">
      <c r="A997" t="s">
        <v>1076</v>
      </c>
      <c r="B997" t="s">
        <v>45</v>
      </c>
      <c r="C997">
        <v>41.902782000000002</v>
      </c>
      <c r="D997">
        <v>12.496366</v>
      </c>
      <c r="E997" t="s">
        <v>84</v>
      </c>
      <c r="F997" t="s">
        <v>169</v>
      </c>
      <c r="G997" t="s">
        <v>85</v>
      </c>
      <c r="H997" s="1">
        <v>45342</v>
      </c>
      <c r="I997" t="s">
        <v>57</v>
      </c>
      <c r="J997" t="s">
        <v>606</v>
      </c>
      <c r="K997">
        <v>1</v>
      </c>
      <c r="N997">
        <v>6929</v>
      </c>
      <c r="O997">
        <v>20</v>
      </c>
      <c r="P997" s="1">
        <v>45492</v>
      </c>
      <c r="Q997" s="1"/>
      <c r="R997">
        <v>1385.8</v>
      </c>
      <c r="T997">
        <v>0</v>
      </c>
      <c r="U997" t="s">
        <v>428</v>
      </c>
      <c r="V997">
        <v>0</v>
      </c>
      <c r="W997">
        <v>0</v>
      </c>
      <c r="X997">
        <v>0</v>
      </c>
      <c r="Y997">
        <v>0</v>
      </c>
      <c r="Z997">
        <v>0</v>
      </c>
      <c r="AA997">
        <v>0</v>
      </c>
      <c r="AB997">
        <v>0</v>
      </c>
      <c r="AC997" t="s">
        <v>48</v>
      </c>
      <c r="AD997">
        <v>1</v>
      </c>
    </row>
    <row r="998" spans="1:30">
      <c r="A998" t="s">
        <v>1077</v>
      </c>
      <c r="B998" t="s">
        <v>63</v>
      </c>
      <c r="C998">
        <v>46.204391000000001</v>
      </c>
      <c r="D998">
        <v>6.1431579999999997</v>
      </c>
      <c r="E998" t="s">
        <v>55</v>
      </c>
      <c r="F998" t="s">
        <v>169</v>
      </c>
      <c r="G998" t="s">
        <v>64</v>
      </c>
      <c r="H998" s="1">
        <v>45420</v>
      </c>
      <c r="I998" t="s">
        <v>70</v>
      </c>
      <c r="J998" t="s">
        <v>606</v>
      </c>
      <c r="K998">
        <v>1</v>
      </c>
      <c r="N998">
        <v>1720</v>
      </c>
      <c r="O998">
        <v>60</v>
      </c>
      <c r="P998" s="1">
        <v>45444</v>
      </c>
      <c r="Q998" s="1"/>
      <c r="R998">
        <v>1032</v>
      </c>
      <c r="T998">
        <v>0</v>
      </c>
      <c r="U998" t="s">
        <v>428</v>
      </c>
      <c r="V998">
        <v>0</v>
      </c>
      <c r="W998">
        <v>0</v>
      </c>
      <c r="X998">
        <v>0</v>
      </c>
      <c r="Y998">
        <v>0</v>
      </c>
      <c r="Z998">
        <v>0</v>
      </c>
      <c r="AA998">
        <v>0</v>
      </c>
      <c r="AB998">
        <v>0</v>
      </c>
      <c r="AC998" t="s">
        <v>52</v>
      </c>
      <c r="AD998">
        <v>3</v>
      </c>
    </row>
    <row r="999" spans="1:30">
      <c r="A999" t="s">
        <v>1078</v>
      </c>
      <c r="B999" t="s">
        <v>45</v>
      </c>
      <c r="C999">
        <v>41.902782000000002</v>
      </c>
      <c r="D999">
        <v>12.496366</v>
      </c>
      <c r="E999" t="s">
        <v>46</v>
      </c>
      <c r="F999" t="s">
        <v>169</v>
      </c>
      <c r="G999" t="s">
        <v>56</v>
      </c>
      <c r="H999" s="1">
        <v>45359</v>
      </c>
      <c r="I999" t="s">
        <v>35</v>
      </c>
      <c r="J999" t="s">
        <v>606</v>
      </c>
      <c r="K999">
        <v>1</v>
      </c>
      <c r="N999">
        <v>6119</v>
      </c>
      <c r="O999">
        <v>30</v>
      </c>
      <c r="P999" s="1">
        <v>45590</v>
      </c>
      <c r="Q999" s="1"/>
      <c r="R999">
        <v>1835.7</v>
      </c>
      <c r="T999">
        <v>0</v>
      </c>
      <c r="U999" t="s">
        <v>428</v>
      </c>
      <c r="V999">
        <v>0</v>
      </c>
      <c r="W999">
        <v>0</v>
      </c>
      <c r="X999">
        <v>0</v>
      </c>
      <c r="Y999">
        <v>0</v>
      </c>
      <c r="Z999">
        <v>0</v>
      </c>
      <c r="AA999">
        <v>0</v>
      </c>
      <c r="AB999">
        <v>0</v>
      </c>
      <c r="AC999" t="s">
        <v>43</v>
      </c>
      <c r="AD999">
        <v>2</v>
      </c>
    </row>
    <row r="1000" spans="1:30">
      <c r="A1000" t="s">
        <v>1079</v>
      </c>
      <c r="B1000" t="s">
        <v>45</v>
      </c>
      <c r="C1000">
        <v>41.902782000000002</v>
      </c>
      <c r="D1000">
        <v>12.496366</v>
      </c>
      <c r="E1000" t="s">
        <v>55</v>
      </c>
      <c r="F1000" t="s">
        <v>169</v>
      </c>
      <c r="G1000" t="s">
        <v>76</v>
      </c>
      <c r="H1000" s="1">
        <v>45396</v>
      </c>
      <c r="I1000" t="s">
        <v>70</v>
      </c>
      <c r="J1000" t="s">
        <v>606</v>
      </c>
      <c r="K1000">
        <v>1</v>
      </c>
      <c r="N1000">
        <v>1087</v>
      </c>
      <c r="O1000">
        <v>40</v>
      </c>
      <c r="P1000" s="1">
        <v>45460</v>
      </c>
      <c r="Q1000" s="1"/>
      <c r="R1000">
        <v>434.8</v>
      </c>
      <c r="T1000">
        <v>0</v>
      </c>
      <c r="U1000" t="s">
        <v>428</v>
      </c>
      <c r="V1000">
        <v>0</v>
      </c>
      <c r="W1000">
        <v>0</v>
      </c>
      <c r="X1000">
        <v>0</v>
      </c>
      <c r="Y1000">
        <v>0</v>
      </c>
      <c r="Z1000">
        <v>0</v>
      </c>
      <c r="AA1000">
        <v>0</v>
      </c>
      <c r="AB1000">
        <v>0</v>
      </c>
      <c r="AC1000" t="s">
        <v>43</v>
      </c>
      <c r="AD1000">
        <v>2</v>
      </c>
    </row>
    <row r="1001" spans="1:30">
      <c r="A1001" t="s">
        <v>1080</v>
      </c>
      <c r="B1001" t="s">
        <v>63</v>
      </c>
      <c r="C1001">
        <v>46.204391000000001</v>
      </c>
      <c r="D1001">
        <v>6.1431579999999997</v>
      </c>
      <c r="E1001" t="s">
        <v>55</v>
      </c>
      <c r="F1001" t="s">
        <v>169</v>
      </c>
      <c r="G1001" t="s">
        <v>47</v>
      </c>
      <c r="H1001" s="1">
        <v>45329</v>
      </c>
      <c r="I1001" t="s">
        <v>70</v>
      </c>
      <c r="J1001" t="s">
        <v>606</v>
      </c>
      <c r="K1001">
        <v>1</v>
      </c>
      <c r="N1001">
        <v>1358</v>
      </c>
      <c r="O1001">
        <v>30</v>
      </c>
      <c r="P1001" s="1">
        <v>45656</v>
      </c>
      <c r="Q1001" s="1"/>
      <c r="R1001">
        <v>407.4</v>
      </c>
      <c r="T1001">
        <v>0</v>
      </c>
      <c r="U1001" t="s">
        <v>428</v>
      </c>
      <c r="V1001">
        <v>0</v>
      </c>
      <c r="W1001">
        <v>0</v>
      </c>
      <c r="X1001">
        <v>0</v>
      </c>
      <c r="Y1001">
        <v>0</v>
      </c>
      <c r="Z1001">
        <v>0</v>
      </c>
      <c r="AA1001">
        <v>0</v>
      </c>
      <c r="AB1001">
        <v>0</v>
      </c>
      <c r="AC1001" t="s">
        <v>43</v>
      </c>
      <c r="AD1001">
        <v>2</v>
      </c>
    </row>
    <row r="1002" spans="1:30">
      <c r="A1002" t="s">
        <v>1081</v>
      </c>
      <c r="B1002" t="s">
        <v>63</v>
      </c>
      <c r="C1002">
        <v>46.204391000000001</v>
      </c>
      <c r="D1002">
        <v>6.1431579999999997</v>
      </c>
      <c r="E1002" t="s">
        <v>78</v>
      </c>
      <c r="F1002" t="s">
        <v>169</v>
      </c>
      <c r="G1002" t="s">
        <v>56</v>
      </c>
      <c r="H1002" s="1">
        <v>45302</v>
      </c>
      <c r="I1002" t="s">
        <v>70</v>
      </c>
      <c r="J1002" t="s">
        <v>606</v>
      </c>
      <c r="K1002">
        <v>1</v>
      </c>
      <c r="N1002">
        <v>3463</v>
      </c>
      <c r="O1002">
        <v>20</v>
      </c>
      <c r="P1002" s="1">
        <v>45536</v>
      </c>
      <c r="Q1002" s="1"/>
      <c r="R1002">
        <v>692.6</v>
      </c>
      <c r="T1002">
        <v>0</v>
      </c>
      <c r="U1002" t="s">
        <v>428</v>
      </c>
      <c r="V1002">
        <v>0</v>
      </c>
      <c r="W1002">
        <v>0</v>
      </c>
      <c r="X1002">
        <v>0</v>
      </c>
      <c r="Y1002">
        <v>0</v>
      </c>
      <c r="Z1002">
        <v>0</v>
      </c>
      <c r="AA1002">
        <v>0</v>
      </c>
      <c r="AB1002">
        <v>0</v>
      </c>
      <c r="AC1002" t="s">
        <v>48</v>
      </c>
      <c r="AD1002">
        <v>1</v>
      </c>
    </row>
    <row r="1003" spans="1:30">
      <c r="A1003" t="s">
        <v>1082</v>
      </c>
      <c r="B1003" t="s">
        <v>50</v>
      </c>
      <c r="C1003">
        <v>52.520007999999997</v>
      </c>
      <c r="D1003">
        <v>13.404954</v>
      </c>
      <c r="E1003" t="s">
        <v>32</v>
      </c>
      <c r="F1003" t="s">
        <v>169</v>
      </c>
      <c r="G1003" t="s">
        <v>87</v>
      </c>
      <c r="H1003" s="1">
        <v>45347</v>
      </c>
      <c r="I1003" t="s">
        <v>35</v>
      </c>
      <c r="J1003" t="s">
        <v>606</v>
      </c>
      <c r="K1003">
        <v>1</v>
      </c>
      <c r="N1003">
        <v>2395</v>
      </c>
      <c r="O1003">
        <v>30</v>
      </c>
      <c r="P1003" s="1">
        <v>45385</v>
      </c>
      <c r="Q1003" s="1"/>
      <c r="R1003">
        <v>718.5</v>
      </c>
      <c r="T1003">
        <v>0</v>
      </c>
      <c r="U1003" t="s">
        <v>428</v>
      </c>
      <c r="V1003">
        <v>0</v>
      </c>
      <c r="W1003">
        <v>0</v>
      </c>
      <c r="X1003">
        <v>0</v>
      </c>
      <c r="Y1003">
        <v>0</v>
      </c>
      <c r="Z1003">
        <v>0</v>
      </c>
      <c r="AA1003">
        <v>0</v>
      </c>
      <c r="AB1003">
        <v>0</v>
      </c>
      <c r="AC1003" t="s">
        <v>43</v>
      </c>
      <c r="AD1003">
        <v>2</v>
      </c>
    </row>
    <row r="1004" spans="1:30">
      <c r="A1004" t="s">
        <v>1083</v>
      </c>
      <c r="B1004" t="s">
        <v>80</v>
      </c>
      <c r="C1004">
        <v>38.736946000000003</v>
      </c>
      <c r="D1004">
        <v>-9.1426850000000002</v>
      </c>
      <c r="E1004" t="s">
        <v>51</v>
      </c>
      <c r="F1004" t="s">
        <v>169</v>
      </c>
      <c r="G1004" t="s">
        <v>34</v>
      </c>
      <c r="H1004" s="1">
        <v>45400</v>
      </c>
      <c r="I1004" t="s">
        <v>70</v>
      </c>
      <c r="J1004" t="s">
        <v>606</v>
      </c>
      <c r="K1004">
        <v>1</v>
      </c>
      <c r="N1004">
        <v>2547</v>
      </c>
      <c r="O1004">
        <v>40</v>
      </c>
      <c r="P1004" s="1">
        <v>45466</v>
      </c>
      <c r="Q1004" s="1"/>
      <c r="R1004">
        <v>1018.8</v>
      </c>
      <c r="T1004">
        <v>0</v>
      </c>
      <c r="U1004" t="s">
        <v>428</v>
      </c>
      <c r="V1004">
        <v>0</v>
      </c>
      <c r="W1004">
        <v>0</v>
      </c>
      <c r="X1004">
        <v>0</v>
      </c>
      <c r="Y1004">
        <v>0</v>
      </c>
      <c r="Z1004">
        <v>0</v>
      </c>
      <c r="AA1004">
        <v>0</v>
      </c>
      <c r="AB1004">
        <v>0</v>
      </c>
      <c r="AC1004" t="s">
        <v>43</v>
      </c>
      <c r="AD1004">
        <v>2</v>
      </c>
    </row>
    <row r="1005" spans="1:30">
      <c r="A1005" t="s">
        <v>1084</v>
      </c>
      <c r="B1005" t="s">
        <v>63</v>
      </c>
      <c r="C1005">
        <v>46.204391000000001</v>
      </c>
      <c r="D1005">
        <v>6.1431579999999997</v>
      </c>
      <c r="E1005" t="s">
        <v>84</v>
      </c>
      <c r="F1005" t="s">
        <v>169</v>
      </c>
      <c r="G1005" t="s">
        <v>42</v>
      </c>
      <c r="H1005" s="1">
        <v>45375</v>
      </c>
      <c r="I1005" t="s">
        <v>35</v>
      </c>
      <c r="J1005" t="s">
        <v>606</v>
      </c>
      <c r="K1005">
        <v>1</v>
      </c>
      <c r="N1005">
        <v>1557</v>
      </c>
      <c r="O1005">
        <v>20</v>
      </c>
      <c r="P1005" s="1">
        <v>45481</v>
      </c>
      <c r="Q1005" s="1"/>
      <c r="R1005">
        <v>311.39999999999998</v>
      </c>
      <c r="T1005">
        <v>0</v>
      </c>
      <c r="U1005" t="s">
        <v>428</v>
      </c>
      <c r="V1005">
        <v>0</v>
      </c>
      <c r="W1005">
        <v>0</v>
      </c>
      <c r="X1005">
        <v>0</v>
      </c>
      <c r="Y1005">
        <v>0</v>
      </c>
      <c r="Z1005">
        <v>0</v>
      </c>
      <c r="AA1005">
        <v>0</v>
      </c>
      <c r="AB1005">
        <v>0</v>
      </c>
      <c r="AC1005" t="s">
        <v>48</v>
      </c>
      <c r="AD1005">
        <v>1</v>
      </c>
    </row>
    <row r="1006" spans="1:30">
      <c r="A1006" t="s">
        <v>1085</v>
      </c>
      <c r="B1006" t="s">
        <v>59</v>
      </c>
      <c r="C1006">
        <v>51.260196999999998</v>
      </c>
      <c r="D1006">
        <v>4.4027710000000004</v>
      </c>
      <c r="E1006" t="s">
        <v>120</v>
      </c>
      <c r="F1006" t="s">
        <v>169</v>
      </c>
      <c r="G1006" t="s">
        <v>64</v>
      </c>
      <c r="H1006" s="1">
        <v>45375</v>
      </c>
      <c r="I1006" t="s">
        <v>35</v>
      </c>
      <c r="J1006" t="s">
        <v>606</v>
      </c>
      <c r="K1006">
        <v>1</v>
      </c>
      <c r="N1006">
        <v>6040</v>
      </c>
      <c r="O1006">
        <v>40</v>
      </c>
      <c r="P1006" s="1">
        <v>45427</v>
      </c>
      <c r="Q1006" s="1"/>
      <c r="R1006">
        <v>2416</v>
      </c>
      <c r="T1006">
        <v>0</v>
      </c>
      <c r="U1006" t="s">
        <v>428</v>
      </c>
      <c r="V1006">
        <v>0</v>
      </c>
      <c r="W1006">
        <v>0</v>
      </c>
      <c r="X1006">
        <v>0</v>
      </c>
      <c r="Y1006">
        <v>0</v>
      </c>
      <c r="Z1006">
        <v>0</v>
      </c>
      <c r="AA1006">
        <v>0</v>
      </c>
      <c r="AB1006">
        <v>0</v>
      </c>
      <c r="AC1006" t="s">
        <v>43</v>
      </c>
      <c r="AD1006">
        <v>2</v>
      </c>
    </row>
    <row r="1007" spans="1:30">
      <c r="A1007" t="s">
        <v>1086</v>
      </c>
      <c r="B1007" t="s">
        <v>80</v>
      </c>
      <c r="C1007">
        <v>38.736946000000003</v>
      </c>
      <c r="D1007">
        <v>-9.1426850000000002</v>
      </c>
      <c r="E1007" t="s">
        <v>32</v>
      </c>
      <c r="F1007" t="s">
        <v>169</v>
      </c>
      <c r="G1007" t="s">
        <v>85</v>
      </c>
      <c r="H1007" s="1">
        <v>45392</v>
      </c>
      <c r="I1007" t="s">
        <v>35</v>
      </c>
      <c r="J1007" t="s">
        <v>606</v>
      </c>
      <c r="K1007">
        <v>1</v>
      </c>
      <c r="N1007">
        <v>2867</v>
      </c>
      <c r="O1007">
        <v>80</v>
      </c>
      <c r="P1007" s="1">
        <v>45469</v>
      </c>
      <c r="Q1007" s="1"/>
      <c r="R1007">
        <v>2293.6</v>
      </c>
      <c r="T1007">
        <v>0</v>
      </c>
      <c r="U1007" t="s">
        <v>428</v>
      </c>
      <c r="V1007">
        <v>0</v>
      </c>
      <c r="W1007">
        <v>0</v>
      </c>
      <c r="X1007">
        <v>0</v>
      </c>
      <c r="Y1007">
        <v>0</v>
      </c>
      <c r="Z1007">
        <v>0</v>
      </c>
      <c r="AA1007">
        <v>0</v>
      </c>
      <c r="AB1007">
        <v>0</v>
      </c>
      <c r="AC1007" t="s">
        <v>65</v>
      </c>
      <c r="AD1007">
        <v>4</v>
      </c>
    </row>
    <row r="1008" spans="1:30">
      <c r="A1008" t="s">
        <v>1087</v>
      </c>
      <c r="B1008" t="s">
        <v>75</v>
      </c>
      <c r="C1008">
        <v>48.210033000000003</v>
      </c>
      <c r="D1008">
        <v>16.363448999999999</v>
      </c>
      <c r="E1008" t="s">
        <v>68</v>
      </c>
      <c r="F1008" t="s">
        <v>169</v>
      </c>
      <c r="G1008" t="s">
        <v>47</v>
      </c>
      <c r="H1008" s="1">
        <v>45303</v>
      </c>
      <c r="I1008" t="s">
        <v>35</v>
      </c>
      <c r="J1008" t="s">
        <v>606</v>
      </c>
      <c r="K1008">
        <v>1</v>
      </c>
      <c r="N1008">
        <v>5894</v>
      </c>
      <c r="O1008">
        <v>30</v>
      </c>
      <c r="P1008" s="1">
        <v>45391</v>
      </c>
      <c r="Q1008" s="1"/>
      <c r="R1008">
        <v>1768.2</v>
      </c>
      <c r="T1008">
        <v>0</v>
      </c>
      <c r="U1008" t="s">
        <v>428</v>
      </c>
      <c r="V1008">
        <v>0</v>
      </c>
      <c r="W1008">
        <v>0</v>
      </c>
      <c r="X1008">
        <v>0</v>
      </c>
      <c r="Y1008">
        <v>0</v>
      </c>
      <c r="Z1008">
        <v>0</v>
      </c>
      <c r="AA1008">
        <v>0</v>
      </c>
      <c r="AB1008">
        <v>0</v>
      </c>
      <c r="AC1008" t="s">
        <v>43</v>
      </c>
      <c r="AD1008">
        <v>2</v>
      </c>
    </row>
    <row r="1009" spans="1:30">
      <c r="A1009" t="s">
        <v>1088</v>
      </c>
      <c r="B1009" t="s">
        <v>80</v>
      </c>
      <c r="C1009">
        <v>38.736946000000003</v>
      </c>
      <c r="D1009">
        <v>-9.1426850000000002</v>
      </c>
      <c r="E1009" t="s">
        <v>55</v>
      </c>
      <c r="F1009" t="s">
        <v>169</v>
      </c>
      <c r="G1009" t="s">
        <v>64</v>
      </c>
      <c r="H1009" s="1">
        <v>45302</v>
      </c>
      <c r="I1009" t="s">
        <v>70</v>
      </c>
      <c r="J1009" t="s">
        <v>606</v>
      </c>
      <c r="K1009">
        <v>1</v>
      </c>
      <c r="N1009">
        <v>1595</v>
      </c>
      <c r="O1009">
        <v>30</v>
      </c>
      <c r="P1009" s="1">
        <v>45421</v>
      </c>
      <c r="Q1009" s="1"/>
      <c r="R1009">
        <v>478.5</v>
      </c>
      <c r="T1009">
        <v>0</v>
      </c>
      <c r="U1009" t="s">
        <v>428</v>
      </c>
      <c r="V1009">
        <v>0</v>
      </c>
      <c r="W1009">
        <v>0</v>
      </c>
      <c r="X1009">
        <v>0</v>
      </c>
      <c r="Y1009">
        <v>0</v>
      </c>
      <c r="Z1009">
        <v>0</v>
      </c>
      <c r="AA1009">
        <v>0</v>
      </c>
      <c r="AB1009">
        <v>0</v>
      </c>
      <c r="AC1009" t="s">
        <v>43</v>
      </c>
      <c r="AD1009">
        <v>2</v>
      </c>
    </row>
    <row r="1010" spans="1:30">
      <c r="A1010" t="s">
        <v>1089</v>
      </c>
      <c r="B1010" t="s">
        <v>67</v>
      </c>
      <c r="C1010">
        <v>48.864716000000001</v>
      </c>
      <c r="D1010">
        <v>2.3490139999999999</v>
      </c>
      <c r="E1010" t="s">
        <v>68</v>
      </c>
      <c r="F1010" t="s">
        <v>169</v>
      </c>
      <c r="G1010" t="s">
        <v>47</v>
      </c>
      <c r="H1010" s="1">
        <v>45436</v>
      </c>
      <c r="I1010" t="s">
        <v>35</v>
      </c>
      <c r="J1010" t="s">
        <v>606</v>
      </c>
      <c r="K1010">
        <v>1</v>
      </c>
      <c r="N1010">
        <v>4690</v>
      </c>
      <c r="O1010">
        <v>100</v>
      </c>
      <c r="P1010" s="1">
        <v>45586</v>
      </c>
      <c r="Q1010" s="1"/>
      <c r="R1010">
        <v>4690</v>
      </c>
      <c r="T1010">
        <v>0</v>
      </c>
      <c r="U1010" t="s">
        <v>428</v>
      </c>
      <c r="V1010">
        <v>0</v>
      </c>
      <c r="W1010">
        <v>0</v>
      </c>
      <c r="X1010">
        <v>0</v>
      </c>
      <c r="Y1010">
        <v>0</v>
      </c>
      <c r="Z1010">
        <v>0</v>
      </c>
      <c r="AA1010">
        <v>0</v>
      </c>
      <c r="AB1010">
        <v>0</v>
      </c>
      <c r="AC1010" t="s">
        <v>38</v>
      </c>
      <c r="AD1010">
        <v>5</v>
      </c>
    </row>
    <row r="1011" spans="1:30">
      <c r="A1011" t="s">
        <v>1090</v>
      </c>
      <c r="B1011" t="s">
        <v>50</v>
      </c>
      <c r="C1011">
        <v>52.520007999999997</v>
      </c>
      <c r="D1011">
        <v>13.404954</v>
      </c>
      <c r="E1011" t="s">
        <v>55</v>
      </c>
      <c r="F1011" t="s">
        <v>169</v>
      </c>
      <c r="G1011" t="s">
        <v>85</v>
      </c>
      <c r="H1011" s="1">
        <v>45393</v>
      </c>
      <c r="I1011" t="s">
        <v>70</v>
      </c>
      <c r="J1011" t="s">
        <v>606</v>
      </c>
      <c r="K1011">
        <v>1</v>
      </c>
      <c r="N1011">
        <v>6578</v>
      </c>
      <c r="O1011">
        <v>30</v>
      </c>
      <c r="P1011" s="1">
        <v>45636</v>
      </c>
      <c r="Q1011" s="1"/>
      <c r="R1011">
        <v>1973.4</v>
      </c>
      <c r="T1011">
        <v>0</v>
      </c>
      <c r="U1011" t="s">
        <v>428</v>
      </c>
      <c r="V1011">
        <v>0</v>
      </c>
      <c r="W1011">
        <v>0</v>
      </c>
      <c r="X1011">
        <v>0</v>
      </c>
      <c r="Y1011">
        <v>0</v>
      </c>
      <c r="Z1011">
        <v>0</v>
      </c>
      <c r="AA1011">
        <v>0</v>
      </c>
      <c r="AB1011">
        <v>0</v>
      </c>
      <c r="AC1011" t="s">
        <v>43</v>
      </c>
      <c r="AD1011">
        <v>2</v>
      </c>
    </row>
    <row r="1012" spans="1:30">
      <c r="A1012" t="s">
        <v>1091</v>
      </c>
      <c r="B1012" t="s">
        <v>80</v>
      </c>
      <c r="C1012">
        <v>38.736946000000003</v>
      </c>
      <c r="D1012">
        <v>-9.1426850000000002</v>
      </c>
      <c r="E1012" t="s">
        <v>55</v>
      </c>
      <c r="F1012" t="s">
        <v>169</v>
      </c>
      <c r="G1012" t="s">
        <v>56</v>
      </c>
      <c r="H1012" s="1">
        <v>45395</v>
      </c>
      <c r="I1012" t="s">
        <v>70</v>
      </c>
      <c r="J1012" t="s">
        <v>606</v>
      </c>
      <c r="K1012">
        <v>1</v>
      </c>
      <c r="N1012">
        <v>6308</v>
      </c>
      <c r="O1012">
        <v>20</v>
      </c>
      <c r="P1012" s="1">
        <v>45580</v>
      </c>
      <c r="Q1012" s="1"/>
      <c r="R1012">
        <v>1261.5999999999999</v>
      </c>
      <c r="T1012">
        <v>0</v>
      </c>
      <c r="U1012" t="s">
        <v>428</v>
      </c>
      <c r="V1012">
        <v>0</v>
      </c>
      <c r="W1012">
        <v>0</v>
      </c>
      <c r="X1012">
        <v>0</v>
      </c>
      <c r="Y1012">
        <v>0</v>
      </c>
      <c r="Z1012">
        <v>0</v>
      </c>
      <c r="AA1012">
        <v>0</v>
      </c>
      <c r="AB1012">
        <v>0</v>
      </c>
      <c r="AC1012" t="s">
        <v>48</v>
      </c>
      <c r="AD1012">
        <v>1</v>
      </c>
    </row>
    <row r="1013" spans="1:30">
      <c r="A1013" t="s">
        <v>1092</v>
      </c>
      <c r="B1013" t="s">
        <v>45</v>
      </c>
      <c r="C1013">
        <v>41.902782000000002</v>
      </c>
      <c r="D1013">
        <v>12.496366</v>
      </c>
      <c r="E1013" t="s">
        <v>84</v>
      </c>
      <c r="F1013" t="s">
        <v>241</v>
      </c>
      <c r="G1013" t="s">
        <v>56</v>
      </c>
      <c r="H1013" s="1">
        <v>45293</v>
      </c>
      <c r="I1013" t="s">
        <v>70</v>
      </c>
      <c r="J1013" t="s">
        <v>606</v>
      </c>
      <c r="K1013">
        <v>1</v>
      </c>
      <c r="N1013">
        <v>5166</v>
      </c>
      <c r="O1013">
        <v>30</v>
      </c>
      <c r="P1013" s="1">
        <v>45317</v>
      </c>
      <c r="Q1013" s="1"/>
      <c r="R1013">
        <v>1549.8</v>
      </c>
      <c r="T1013">
        <v>0</v>
      </c>
      <c r="U1013" t="s">
        <v>428</v>
      </c>
      <c r="V1013">
        <v>0</v>
      </c>
      <c r="W1013">
        <v>0</v>
      </c>
      <c r="X1013">
        <v>0</v>
      </c>
      <c r="Y1013">
        <v>0</v>
      </c>
      <c r="Z1013">
        <v>0</v>
      </c>
      <c r="AA1013">
        <v>0</v>
      </c>
      <c r="AB1013">
        <v>0</v>
      </c>
      <c r="AC1013" t="s">
        <v>43</v>
      </c>
      <c r="AD1013">
        <v>2</v>
      </c>
    </row>
    <row r="1014" spans="1:30">
      <c r="A1014" t="s">
        <v>1093</v>
      </c>
      <c r="B1014" t="s">
        <v>50</v>
      </c>
      <c r="C1014">
        <v>52.520007999999997</v>
      </c>
      <c r="D1014">
        <v>13.404954</v>
      </c>
      <c r="E1014" t="s">
        <v>84</v>
      </c>
      <c r="F1014" t="s">
        <v>241</v>
      </c>
      <c r="G1014" t="s">
        <v>76</v>
      </c>
      <c r="H1014" s="1">
        <v>45377</v>
      </c>
      <c r="I1014" t="s">
        <v>70</v>
      </c>
      <c r="J1014" t="s">
        <v>606</v>
      </c>
      <c r="K1014">
        <v>1</v>
      </c>
      <c r="N1014">
        <v>14523</v>
      </c>
      <c r="O1014">
        <v>30</v>
      </c>
      <c r="P1014" s="1">
        <v>45509</v>
      </c>
      <c r="Q1014" s="1"/>
      <c r="R1014">
        <v>4356.8999999999996</v>
      </c>
      <c r="T1014">
        <v>0</v>
      </c>
      <c r="U1014" t="s">
        <v>428</v>
      </c>
      <c r="V1014">
        <v>0</v>
      </c>
      <c r="W1014">
        <v>0</v>
      </c>
      <c r="X1014">
        <v>0</v>
      </c>
      <c r="Y1014">
        <v>0</v>
      </c>
      <c r="Z1014">
        <v>0</v>
      </c>
      <c r="AA1014">
        <v>0</v>
      </c>
      <c r="AB1014">
        <v>0</v>
      </c>
      <c r="AC1014" t="s">
        <v>43</v>
      </c>
      <c r="AD1014">
        <v>2</v>
      </c>
    </row>
    <row r="1015" spans="1:30">
      <c r="A1015" t="s">
        <v>1094</v>
      </c>
      <c r="B1015" t="s">
        <v>50</v>
      </c>
      <c r="C1015">
        <v>52.520007999999997</v>
      </c>
      <c r="D1015">
        <v>13.404954</v>
      </c>
      <c r="E1015" t="s">
        <v>55</v>
      </c>
      <c r="F1015" t="s">
        <v>241</v>
      </c>
      <c r="G1015" t="s">
        <v>34</v>
      </c>
      <c r="H1015" s="1">
        <v>45383</v>
      </c>
      <c r="I1015" t="s">
        <v>57</v>
      </c>
      <c r="J1015" t="s">
        <v>606</v>
      </c>
      <c r="K1015">
        <v>1</v>
      </c>
      <c r="N1015">
        <v>5375</v>
      </c>
      <c r="O1015">
        <v>20</v>
      </c>
      <c r="P1015" s="1">
        <v>45691</v>
      </c>
      <c r="Q1015" s="1"/>
      <c r="R1015">
        <v>1075</v>
      </c>
      <c r="T1015">
        <v>0</v>
      </c>
      <c r="U1015" t="s">
        <v>428</v>
      </c>
      <c r="V1015">
        <v>0</v>
      </c>
      <c r="W1015">
        <v>0</v>
      </c>
      <c r="X1015">
        <v>0</v>
      </c>
      <c r="Y1015">
        <v>0</v>
      </c>
      <c r="Z1015">
        <v>0</v>
      </c>
      <c r="AA1015">
        <v>0</v>
      </c>
      <c r="AB1015">
        <v>0</v>
      </c>
      <c r="AC1015" t="s">
        <v>48</v>
      </c>
      <c r="AD1015">
        <v>1</v>
      </c>
    </row>
    <row r="1016" spans="1:30">
      <c r="A1016" t="s">
        <v>1095</v>
      </c>
      <c r="B1016" t="s">
        <v>63</v>
      </c>
      <c r="C1016">
        <v>46.204391000000001</v>
      </c>
      <c r="D1016">
        <v>6.1431579999999997</v>
      </c>
      <c r="E1016" t="s">
        <v>32</v>
      </c>
      <c r="F1016" t="s">
        <v>241</v>
      </c>
      <c r="G1016" t="s">
        <v>47</v>
      </c>
      <c r="H1016" s="1">
        <v>45370</v>
      </c>
      <c r="I1016" t="s">
        <v>35</v>
      </c>
      <c r="J1016" t="s">
        <v>606</v>
      </c>
      <c r="K1016">
        <v>1</v>
      </c>
      <c r="N1016">
        <v>13128</v>
      </c>
      <c r="O1016">
        <v>60</v>
      </c>
      <c r="P1016" s="1">
        <v>45734</v>
      </c>
      <c r="Q1016" s="1"/>
      <c r="R1016">
        <v>7876.8</v>
      </c>
      <c r="T1016">
        <v>0</v>
      </c>
      <c r="U1016" t="s">
        <v>428</v>
      </c>
      <c r="V1016">
        <v>0</v>
      </c>
      <c r="W1016">
        <v>0</v>
      </c>
      <c r="X1016">
        <v>0</v>
      </c>
      <c r="Y1016">
        <v>0</v>
      </c>
      <c r="Z1016">
        <v>0</v>
      </c>
      <c r="AA1016">
        <v>0</v>
      </c>
      <c r="AB1016">
        <v>0</v>
      </c>
      <c r="AC1016" t="s">
        <v>52</v>
      </c>
      <c r="AD1016">
        <v>3</v>
      </c>
    </row>
    <row r="1017" spans="1:30">
      <c r="A1017" t="s">
        <v>1096</v>
      </c>
      <c r="B1017" t="s">
        <v>67</v>
      </c>
      <c r="C1017">
        <v>48.864716000000001</v>
      </c>
      <c r="D1017">
        <v>2.3490139999999999</v>
      </c>
      <c r="E1017" t="s">
        <v>55</v>
      </c>
      <c r="F1017" t="s">
        <v>241</v>
      </c>
      <c r="G1017" t="s">
        <v>56</v>
      </c>
      <c r="H1017" s="1">
        <v>45427</v>
      </c>
      <c r="I1017" t="s">
        <v>35</v>
      </c>
      <c r="J1017" t="s">
        <v>606</v>
      </c>
      <c r="K1017">
        <v>1</v>
      </c>
      <c r="N1017">
        <v>18904</v>
      </c>
      <c r="O1017">
        <v>30</v>
      </c>
      <c r="P1017" s="1">
        <v>45470</v>
      </c>
      <c r="Q1017" s="1"/>
      <c r="R1017">
        <v>5671.2</v>
      </c>
      <c r="T1017">
        <v>0</v>
      </c>
      <c r="U1017" t="s">
        <v>428</v>
      </c>
      <c r="V1017">
        <v>0</v>
      </c>
      <c r="W1017">
        <v>0</v>
      </c>
      <c r="X1017">
        <v>0</v>
      </c>
      <c r="Y1017">
        <v>0</v>
      </c>
      <c r="Z1017">
        <v>0</v>
      </c>
      <c r="AA1017">
        <v>0</v>
      </c>
      <c r="AB1017">
        <v>0</v>
      </c>
      <c r="AC1017" t="s">
        <v>43</v>
      </c>
      <c r="AD1017">
        <v>2</v>
      </c>
    </row>
    <row r="1018" spans="1:30">
      <c r="A1018" t="s">
        <v>1097</v>
      </c>
      <c r="B1018" t="s">
        <v>31</v>
      </c>
      <c r="C1018">
        <v>52.370215999999999</v>
      </c>
      <c r="D1018">
        <v>4.895168</v>
      </c>
      <c r="E1018" t="s">
        <v>55</v>
      </c>
      <c r="F1018" t="s">
        <v>241</v>
      </c>
      <c r="G1018" t="s">
        <v>42</v>
      </c>
      <c r="H1018" s="1">
        <v>45416</v>
      </c>
      <c r="I1018" t="s">
        <v>35</v>
      </c>
      <c r="J1018" t="s">
        <v>606</v>
      </c>
      <c r="K1018">
        <v>1</v>
      </c>
      <c r="N1018">
        <v>11566</v>
      </c>
      <c r="O1018">
        <v>40</v>
      </c>
      <c r="P1018" s="1">
        <v>45449</v>
      </c>
      <c r="Q1018" s="1"/>
      <c r="R1018">
        <v>4626.3999999999996</v>
      </c>
      <c r="T1018">
        <v>0</v>
      </c>
      <c r="U1018" t="s">
        <v>428</v>
      </c>
      <c r="V1018">
        <v>0</v>
      </c>
      <c r="W1018">
        <v>0</v>
      </c>
      <c r="X1018">
        <v>0</v>
      </c>
      <c r="Y1018">
        <v>0</v>
      </c>
      <c r="Z1018">
        <v>0</v>
      </c>
      <c r="AA1018">
        <v>0</v>
      </c>
      <c r="AB1018">
        <v>0</v>
      </c>
      <c r="AC1018" t="s">
        <v>43</v>
      </c>
      <c r="AD1018">
        <v>2</v>
      </c>
    </row>
    <row r="1019" spans="1:30">
      <c r="A1019" t="s">
        <v>1098</v>
      </c>
      <c r="B1019" t="s">
        <v>45</v>
      </c>
      <c r="C1019">
        <v>41.902782000000002</v>
      </c>
      <c r="D1019">
        <v>12.496366</v>
      </c>
      <c r="E1019" t="s">
        <v>51</v>
      </c>
      <c r="F1019" t="s">
        <v>241</v>
      </c>
      <c r="G1019" t="s">
        <v>64</v>
      </c>
      <c r="H1019" s="1">
        <v>45301</v>
      </c>
      <c r="I1019" t="s">
        <v>57</v>
      </c>
      <c r="J1019" t="s">
        <v>606</v>
      </c>
      <c r="K1019">
        <v>1</v>
      </c>
      <c r="N1019">
        <v>7949</v>
      </c>
      <c r="O1019">
        <v>20</v>
      </c>
      <c r="P1019" s="1">
        <v>45644</v>
      </c>
      <c r="Q1019" s="1"/>
      <c r="R1019">
        <v>1589.8</v>
      </c>
      <c r="T1019">
        <v>0</v>
      </c>
      <c r="U1019" t="s">
        <v>428</v>
      </c>
      <c r="V1019">
        <v>0</v>
      </c>
      <c r="W1019">
        <v>0</v>
      </c>
      <c r="X1019">
        <v>0</v>
      </c>
      <c r="Y1019">
        <v>0</v>
      </c>
      <c r="Z1019">
        <v>0</v>
      </c>
      <c r="AA1019">
        <v>0</v>
      </c>
      <c r="AB1019">
        <v>0</v>
      </c>
      <c r="AC1019" t="s">
        <v>48</v>
      </c>
      <c r="AD1019">
        <v>1</v>
      </c>
    </row>
    <row r="1020" spans="1:30">
      <c r="A1020" t="s">
        <v>1099</v>
      </c>
      <c r="B1020" t="s">
        <v>75</v>
      </c>
      <c r="C1020">
        <v>48.210033000000003</v>
      </c>
      <c r="D1020">
        <v>16.363448999999999</v>
      </c>
      <c r="E1020" t="s">
        <v>103</v>
      </c>
      <c r="F1020" t="s">
        <v>241</v>
      </c>
      <c r="G1020" t="s">
        <v>56</v>
      </c>
      <c r="H1020" s="1">
        <v>45383</v>
      </c>
      <c r="I1020" t="s">
        <v>57</v>
      </c>
      <c r="J1020" t="s">
        <v>606</v>
      </c>
      <c r="K1020">
        <v>1</v>
      </c>
      <c r="N1020">
        <v>6542</v>
      </c>
      <c r="O1020">
        <v>40</v>
      </c>
      <c r="P1020" s="1">
        <v>45570</v>
      </c>
      <c r="Q1020" s="1"/>
      <c r="R1020">
        <v>2616.8000000000002</v>
      </c>
      <c r="T1020">
        <v>0</v>
      </c>
      <c r="U1020" t="s">
        <v>428</v>
      </c>
      <c r="V1020">
        <v>0</v>
      </c>
      <c r="W1020">
        <v>0</v>
      </c>
      <c r="X1020">
        <v>0</v>
      </c>
      <c r="Y1020">
        <v>0</v>
      </c>
      <c r="Z1020">
        <v>0</v>
      </c>
      <c r="AA1020">
        <v>0</v>
      </c>
      <c r="AB1020">
        <v>0</v>
      </c>
      <c r="AC1020" t="s">
        <v>43</v>
      </c>
      <c r="AD1020">
        <v>2</v>
      </c>
    </row>
    <row r="1021" spans="1:30">
      <c r="A1021" t="s">
        <v>1100</v>
      </c>
      <c r="B1021" t="s">
        <v>63</v>
      </c>
      <c r="C1021">
        <v>46.204391000000001</v>
      </c>
      <c r="D1021">
        <v>6.1431579999999997</v>
      </c>
      <c r="E1021" t="s">
        <v>60</v>
      </c>
      <c r="F1021" t="s">
        <v>241</v>
      </c>
      <c r="G1021" t="s">
        <v>64</v>
      </c>
      <c r="H1021" s="1">
        <v>45352</v>
      </c>
      <c r="I1021" t="s">
        <v>70</v>
      </c>
      <c r="J1021" t="s">
        <v>606</v>
      </c>
      <c r="K1021">
        <v>1</v>
      </c>
      <c r="N1021">
        <v>16150</v>
      </c>
      <c r="O1021">
        <v>40</v>
      </c>
      <c r="P1021" s="1">
        <v>45441</v>
      </c>
      <c r="Q1021" s="1"/>
      <c r="R1021">
        <v>6460</v>
      </c>
      <c r="T1021">
        <v>0</v>
      </c>
      <c r="U1021" t="s">
        <v>428</v>
      </c>
      <c r="V1021">
        <v>0</v>
      </c>
      <c r="W1021">
        <v>0</v>
      </c>
      <c r="X1021">
        <v>0</v>
      </c>
      <c r="Y1021">
        <v>0</v>
      </c>
      <c r="Z1021">
        <v>0</v>
      </c>
      <c r="AA1021">
        <v>0</v>
      </c>
      <c r="AB1021">
        <v>0</v>
      </c>
      <c r="AC1021" t="s">
        <v>43</v>
      </c>
      <c r="AD1021">
        <v>2</v>
      </c>
    </row>
    <row r="1022" spans="1:30">
      <c r="A1022" t="s">
        <v>1101</v>
      </c>
      <c r="B1022" t="s">
        <v>50</v>
      </c>
      <c r="C1022">
        <v>52.520007999999997</v>
      </c>
      <c r="D1022">
        <v>13.404954</v>
      </c>
      <c r="E1022" t="s">
        <v>78</v>
      </c>
      <c r="F1022" t="s">
        <v>241</v>
      </c>
      <c r="G1022" t="s">
        <v>85</v>
      </c>
      <c r="H1022" s="1">
        <v>45297</v>
      </c>
      <c r="I1022" t="s">
        <v>35</v>
      </c>
      <c r="J1022" t="s">
        <v>606</v>
      </c>
      <c r="K1022">
        <v>1</v>
      </c>
      <c r="N1022">
        <v>12331</v>
      </c>
      <c r="O1022">
        <v>40</v>
      </c>
      <c r="P1022" s="1">
        <v>45627</v>
      </c>
      <c r="Q1022" s="1"/>
      <c r="R1022">
        <v>4932.3999999999996</v>
      </c>
      <c r="T1022">
        <v>0</v>
      </c>
      <c r="U1022" t="s">
        <v>428</v>
      </c>
      <c r="V1022">
        <v>0</v>
      </c>
      <c r="W1022">
        <v>0</v>
      </c>
      <c r="X1022">
        <v>0</v>
      </c>
      <c r="Y1022">
        <v>0</v>
      </c>
      <c r="Z1022">
        <v>0</v>
      </c>
      <c r="AA1022">
        <v>0</v>
      </c>
      <c r="AB1022">
        <v>0</v>
      </c>
      <c r="AC1022" t="s">
        <v>43</v>
      </c>
      <c r="AD1022">
        <v>2</v>
      </c>
    </row>
    <row r="1023" spans="1:30">
      <c r="A1023" t="s">
        <v>1102</v>
      </c>
      <c r="B1023" t="s">
        <v>80</v>
      </c>
      <c r="C1023">
        <v>38.736946000000003</v>
      </c>
      <c r="D1023">
        <v>-9.1426850000000002</v>
      </c>
      <c r="E1023" t="s">
        <v>41</v>
      </c>
      <c r="F1023" t="s">
        <v>248</v>
      </c>
      <c r="G1023" t="s">
        <v>47</v>
      </c>
      <c r="H1023" s="1">
        <v>45390</v>
      </c>
      <c r="I1023" t="s">
        <v>70</v>
      </c>
      <c r="J1023" t="s">
        <v>606</v>
      </c>
      <c r="K1023">
        <v>1</v>
      </c>
      <c r="N1023">
        <v>5559</v>
      </c>
      <c r="O1023">
        <v>50</v>
      </c>
      <c r="P1023" s="1">
        <v>45495</v>
      </c>
      <c r="Q1023" s="1"/>
      <c r="R1023">
        <v>2779.5</v>
      </c>
      <c r="T1023">
        <v>0</v>
      </c>
      <c r="U1023" t="s">
        <v>428</v>
      </c>
      <c r="V1023">
        <v>0</v>
      </c>
      <c r="W1023">
        <v>0</v>
      </c>
      <c r="X1023">
        <v>0</v>
      </c>
      <c r="Y1023">
        <v>0</v>
      </c>
      <c r="Z1023">
        <v>0</v>
      </c>
      <c r="AA1023">
        <v>0</v>
      </c>
      <c r="AB1023">
        <v>0</v>
      </c>
      <c r="AC1023" t="s">
        <v>52</v>
      </c>
      <c r="AD1023">
        <v>3</v>
      </c>
    </row>
    <row r="1024" spans="1:30">
      <c r="A1024" t="s">
        <v>1103</v>
      </c>
      <c r="B1024" t="s">
        <v>67</v>
      </c>
      <c r="C1024">
        <v>48.864716000000001</v>
      </c>
      <c r="D1024">
        <v>2.3490139999999999</v>
      </c>
      <c r="E1024" t="s">
        <v>72</v>
      </c>
      <c r="F1024" t="s">
        <v>248</v>
      </c>
      <c r="G1024" t="s">
        <v>47</v>
      </c>
      <c r="H1024" s="1">
        <v>45379</v>
      </c>
      <c r="I1024" t="s">
        <v>70</v>
      </c>
      <c r="J1024" t="s">
        <v>606</v>
      </c>
      <c r="K1024">
        <v>1</v>
      </c>
      <c r="N1024">
        <v>17695</v>
      </c>
      <c r="O1024">
        <v>80</v>
      </c>
      <c r="P1024" s="1">
        <v>45721</v>
      </c>
      <c r="Q1024" s="1"/>
      <c r="R1024">
        <v>14156</v>
      </c>
      <c r="T1024">
        <v>0</v>
      </c>
      <c r="U1024" t="s">
        <v>428</v>
      </c>
      <c r="V1024">
        <v>0</v>
      </c>
      <c r="W1024">
        <v>0</v>
      </c>
      <c r="X1024">
        <v>0</v>
      </c>
      <c r="Y1024">
        <v>0</v>
      </c>
      <c r="Z1024">
        <v>0</v>
      </c>
      <c r="AA1024">
        <v>0</v>
      </c>
      <c r="AB1024">
        <v>0</v>
      </c>
      <c r="AC1024" t="s">
        <v>65</v>
      </c>
      <c r="AD1024">
        <v>4</v>
      </c>
    </row>
    <row r="1025" spans="1:30">
      <c r="A1025" t="s">
        <v>1104</v>
      </c>
      <c r="B1025" t="s">
        <v>45</v>
      </c>
      <c r="C1025">
        <v>41.902782000000002</v>
      </c>
      <c r="D1025">
        <v>12.496366</v>
      </c>
      <c r="E1025" t="s">
        <v>103</v>
      </c>
      <c r="F1025" t="s">
        <v>248</v>
      </c>
      <c r="G1025" t="s">
        <v>42</v>
      </c>
      <c r="H1025" s="1">
        <v>45378</v>
      </c>
      <c r="I1025" t="s">
        <v>57</v>
      </c>
      <c r="J1025" t="s">
        <v>606</v>
      </c>
      <c r="K1025">
        <v>1</v>
      </c>
      <c r="N1025">
        <v>18405</v>
      </c>
      <c r="O1025">
        <v>70</v>
      </c>
      <c r="P1025" s="1">
        <v>45546</v>
      </c>
      <c r="Q1025" s="1"/>
      <c r="R1025">
        <v>12883.5</v>
      </c>
      <c r="T1025">
        <v>0</v>
      </c>
      <c r="U1025" t="s">
        <v>428</v>
      </c>
      <c r="V1025">
        <v>0</v>
      </c>
      <c r="W1025">
        <v>0</v>
      </c>
      <c r="X1025">
        <v>0</v>
      </c>
      <c r="Y1025">
        <v>0</v>
      </c>
      <c r="Z1025">
        <v>0</v>
      </c>
      <c r="AA1025">
        <v>0</v>
      </c>
      <c r="AB1025">
        <v>0</v>
      </c>
      <c r="AC1025" t="s">
        <v>65</v>
      </c>
      <c r="AD1025">
        <v>4</v>
      </c>
    </row>
    <row r="1026" spans="1:30">
      <c r="A1026" t="s">
        <v>1105</v>
      </c>
      <c r="B1026" t="s">
        <v>40</v>
      </c>
      <c r="C1026">
        <v>40.416775000000001</v>
      </c>
      <c r="D1026">
        <v>-3.7037900000000001</v>
      </c>
      <c r="E1026" t="s">
        <v>103</v>
      </c>
      <c r="F1026" t="s">
        <v>248</v>
      </c>
      <c r="G1026" t="s">
        <v>56</v>
      </c>
      <c r="H1026" s="1">
        <v>45349</v>
      </c>
      <c r="I1026" t="s">
        <v>57</v>
      </c>
      <c r="J1026" t="s">
        <v>606</v>
      </c>
      <c r="K1026">
        <v>1</v>
      </c>
      <c r="N1026">
        <v>17424</v>
      </c>
      <c r="O1026">
        <v>40</v>
      </c>
      <c r="P1026" s="1">
        <v>45600</v>
      </c>
      <c r="Q1026" s="1"/>
      <c r="R1026">
        <v>6969.6</v>
      </c>
      <c r="T1026">
        <v>0</v>
      </c>
      <c r="U1026" t="s">
        <v>428</v>
      </c>
      <c r="V1026">
        <v>0</v>
      </c>
      <c r="W1026">
        <v>0</v>
      </c>
      <c r="X1026">
        <v>0</v>
      </c>
      <c r="Y1026">
        <v>0</v>
      </c>
      <c r="Z1026">
        <v>0</v>
      </c>
      <c r="AA1026">
        <v>0</v>
      </c>
      <c r="AB1026">
        <v>0</v>
      </c>
      <c r="AC1026" t="s">
        <v>43</v>
      </c>
      <c r="AD1026">
        <v>2</v>
      </c>
    </row>
    <row r="1027" spans="1:30">
      <c r="A1027" t="s">
        <v>1106</v>
      </c>
      <c r="B1027" t="s">
        <v>40</v>
      </c>
      <c r="C1027">
        <v>40.416775000000001</v>
      </c>
      <c r="D1027">
        <v>-3.7037900000000001</v>
      </c>
      <c r="E1027" t="s">
        <v>103</v>
      </c>
      <c r="F1027" t="s">
        <v>248</v>
      </c>
      <c r="G1027" t="s">
        <v>56</v>
      </c>
      <c r="H1027" s="1">
        <v>45309</v>
      </c>
      <c r="I1027" t="s">
        <v>70</v>
      </c>
      <c r="J1027" t="s">
        <v>606</v>
      </c>
      <c r="K1027">
        <v>1</v>
      </c>
      <c r="N1027">
        <v>4132</v>
      </c>
      <c r="O1027">
        <v>60</v>
      </c>
      <c r="P1027" s="1">
        <v>45465</v>
      </c>
      <c r="Q1027" s="1"/>
      <c r="R1027">
        <v>2479.1999999999998</v>
      </c>
      <c r="T1027">
        <v>0</v>
      </c>
      <c r="U1027" t="s">
        <v>428</v>
      </c>
      <c r="V1027">
        <v>0</v>
      </c>
      <c r="W1027">
        <v>0</v>
      </c>
      <c r="X1027">
        <v>0</v>
      </c>
      <c r="Y1027">
        <v>0</v>
      </c>
      <c r="Z1027">
        <v>0</v>
      </c>
      <c r="AA1027">
        <v>0</v>
      </c>
      <c r="AB1027">
        <v>0</v>
      </c>
      <c r="AC1027" t="s">
        <v>52</v>
      </c>
      <c r="AD1027">
        <v>3</v>
      </c>
    </row>
    <row r="1028" spans="1:30">
      <c r="A1028" t="s">
        <v>1107</v>
      </c>
      <c r="B1028" t="s">
        <v>63</v>
      </c>
      <c r="C1028">
        <v>46.204391000000001</v>
      </c>
      <c r="D1028">
        <v>6.1431579999999997</v>
      </c>
      <c r="E1028" t="s">
        <v>78</v>
      </c>
      <c r="F1028" t="s">
        <v>248</v>
      </c>
      <c r="G1028" t="s">
        <v>56</v>
      </c>
      <c r="H1028" s="1">
        <v>45357</v>
      </c>
      <c r="I1028" t="s">
        <v>57</v>
      </c>
      <c r="J1028" t="s">
        <v>606</v>
      </c>
      <c r="K1028">
        <v>1</v>
      </c>
      <c r="N1028">
        <v>3394</v>
      </c>
      <c r="O1028">
        <v>50</v>
      </c>
      <c r="P1028" s="1">
        <v>45648</v>
      </c>
      <c r="Q1028" s="1"/>
      <c r="R1028">
        <v>1697</v>
      </c>
      <c r="T1028">
        <v>0</v>
      </c>
      <c r="U1028" t="s">
        <v>428</v>
      </c>
      <c r="V1028">
        <v>0</v>
      </c>
      <c r="W1028">
        <v>0</v>
      </c>
      <c r="X1028">
        <v>0</v>
      </c>
      <c r="Y1028">
        <v>0</v>
      </c>
      <c r="Z1028">
        <v>0</v>
      </c>
      <c r="AA1028">
        <v>0</v>
      </c>
      <c r="AB1028">
        <v>0</v>
      </c>
      <c r="AC1028" t="s">
        <v>52</v>
      </c>
      <c r="AD1028">
        <v>3</v>
      </c>
    </row>
    <row r="1029" spans="1:30">
      <c r="A1029" t="s">
        <v>1108</v>
      </c>
      <c r="B1029" t="s">
        <v>63</v>
      </c>
      <c r="C1029">
        <v>46.204391000000001</v>
      </c>
      <c r="D1029">
        <v>6.1431579999999997</v>
      </c>
      <c r="E1029" t="s">
        <v>60</v>
      </c>
      <c r="F1029" t="s">
        <v>248</v>
      </c>
      <c r="G1029" t="s">
        <v>42</v>
      </c>
      <c r="H1029" s="1">
        <v>45337</v>
      </c>
      <c r="I1029" t="s">
        <v>57</v>
      </c>
      <c r="J1029" t="s">
        <v>606</v>
      </c>
      <c r="K1029">
        <v>1</v>
      </c>
      <c r="N1029">
        <v>9437</v>
      </c>
      <c r="O1029">
        <v>20</v>
      </c>
      <c r="P1029" s="1">
        <v>45525</v>
      </c>
      <c r="Q1029" s="1"/>
      <c r="R1029">
        <v>1887.4</v>
      </c>
      <c r="T1029">
        <v>0</v>
      </c>
      <c r="U1029" t="s">
        <v>428</v>
      </c>
      <c r="V1029">
        <v>0</v>
      </c>
      <c r="W1029">
        <v>0</v>
      </c>
      <c r="X1029">
        <v>0</v>
      </c>
      <c r="Y1029">
        <v>0</v>
      </c>
      <c r="Z1029">
        <v>0</v>
      </c>
      <c r="AA1029">
        <v>0</v>
      </c>
      <c r="AB1029">
        <v>0</v>
      </c>
      <c r="AC1029" t="s">
        <v>48</v>
      </c>
      <c r="AD1029">
        <v>1</v>
      </c>
    </row>
    <row r="1030" spans="1:30">
      <c r="A1030" t="s">
        <v>1109</v>
      </c>
      <c r="B1030" t="s">
        <v>75</v>
      </c>
      <c r="C1030">
        <v>48.210033000000003</v>
      </c>
      <c r="D1030">
        <v>16.363448999999999</v>
      </c>
      <c r="E1030" t="s">
        <v>55</v>
      </c>
      <c r="F1030" t="s">
        <v>248</v>
      </c>
      <c r="G1030" t="s">
        <v>56</v>
      </c>
      <c r="H1030" s="1">
        <v>45353</v>
      </c>
      <c r="I1030" t="s">
        <v>57</v>
      </c>
      <c r="J1030" t="s">
        <v>606</v>
      </c>
      <c r="K1030">
        <v>1</v>
      </c>
      <c r="N1030">
        <v>5064</v>
      </c>
      <c r="O1030">
        <v>80</v>
      </c>
      <c r="P1030" s="1">
        <v>45390</v>
      </c>
      <c r="Q1030" s="1"/>
      <c r="R1030">
        <v>4051.2</v>
      </c>
      <c r="T1030">
        <v>0</v>
      </c>
      <c r="U1030" t="s">
        <v>428</v>
      </c>
      <c r="V1030">
        <v>0</v>
      </c>
      <c r="W1030">
        <v>0</v>
      </c>
      <c r="X1030">
        <v>0</v>
      </c>
      <c r="Y1030">
        <v>0</v>
      </c>
      <c r="Z1030">
        <v>0</v>
      </c>
      <c r="AA1030">
        <v>0</v>
      </c>
      <c r="AB1030">
        <v>0</v>
      </c>
      <c r="AC1030" t="s">
        <v>65</v>
      </c>
      <c r="AD1030">
        <v>4</v>
      </c>
    </row>
    <row r="1031" spans="1:30">
      <c r="A1031" t="s">
        <v>1110</v>
      </c>
      <c r="B1031" t="s">
        <v>80</v>
      </c>
      <c r="C1031">
        <v>38.736946000000003</v>
      </c>
      <c r="D1031">
        <v>-9.1426850000000002</v>
      </c>
      <c r="E1031" t="s">
        <v>124</v>
      </c>
      <c r="F1031" t="s">
        <v>248</v>
      </c>
      <c r="G1031" t="s">
        <v>56</v>
      </c>
      <c r="H1031" s="1">
        <v>45438</v>
      </c>
      <c r="I1031" t="s">
        <v>70</v>
      </c>
      <c r="J1031" t="s">
        <v>606</v>
      </c>
      <c r="K1031">
        <v>1</v>
      </c>
      <c r="N1031">
        <v>19446</v>
      </c>
      <c r="O1031">
        <v>30</v>
      </c>
      <c r="P1031" s="1">
        <v>45526</v>
      </c>
      <c r="Q1031" s="1"/>
      <c r="R1031">
        <v>5833.8</v>
      </c>
      <c r="T1031">
        <v>0</v>
      </c>
      <c r="U1031" t="s">
        <v>428</v>
      </c>
      <c r="V1031">
        <v>0</v>
      </c>
      <c r="W1031">
        <v>0</v>
      </c>
      <c r="X1031">
        <v>0</v>
      </c>
      <c r="Y1031">
        <v>0</v>
      </c>
      <c r="Z1031">
        <v>0</v>
      </c>
      <c r="AA1031">
        <v>0</v>
      </c>
      <c r="AB1031">
        <v>0</v>
      </c>
      <c r="AC1031" t="s">
        <v>43</v>
      </c>
      <c r="AD1031">
        <v>2</v>
      </c>
    </row>
    <row r="1032" spans="1:30">
      <c r="A1032" t="s">
        <v>1111</v>
      </c>
      <c r="B1032" t="s">
        <v>50</v>
      </c>
      <c r="C1032">
        <v>52.520007999999997</v>
      </c>
      <c r="D1032">
        <v>13.404954</v>
      </c>
      <c r="E1032" t="s">
        <v>84</v>
      </c>
      <c r="F1032" t="s">
        <v>248</v>
      </c>
      <c r="G1032" t="s">
        <v>42</v>
      </c>
      <c r="H1032" s="1">
        <v>45418</v>
      </c>
      <c r="I1032" t="s">
        <v>70</v>
      </c>
      <c r="J1032" t="s">
        <v>606</v>
      </c>
      <c r="K1032">
        <v>1</v>
      </c>
      <c r="N1032">
        <v>18343</v>
      </c>
      <c r="O1032">
        <v>30</v>
      </c>
      <c r="P1032" s="1">
        <v>45539</v>
      </c>
      <c r="Q1032" s="1"/>
      <c r="R1032">
        <v>5502.9</v>
      </c>
      <c r="T1032">
        <v>0</v>
      </c>
      <c r="U1032" t="s">
        <v>428</v>
      </c>
      <c r="V1032">
        <v>0</v>
      </c>
      <c r="W1032">
        <v>0</v>
      </c>
      <c r="X1032">
        <v>0</v>
      </c>
      <c r="Y1032">
        <v>0</v>
      </c>
      <c r="Z1032">
        <v>0</v>
      </c>
      <c r="AA1032">
        <v>0</v>
      </c>
      <c r="AB1032">
        <v>0</v>
      </c>
      <c r="AC1032" t="s">
        <v>43</v>
      </c>
      <c r="AD1032">
        <v>2</v>
      </c>
    </row>
    <row r="1033" spans="1:30">
      <c r="A1033" t="s">
        <v>1112</v>
      </c>
      <c r="B1033" t="s">
        <v>80</v>
      </c>
      <c r="C1033">
        <v>38.736946000000003</v>
      </c>
      <c r="D1033">
        <v>-9.1426850000000002</v>
      </c>
      <c r="E1033" t="s">
        <v>46</v>
      </c>
      <c r="F1033" t="s">
        <v>248</v>
      </c>
      <c r="G1033" t="s">
        <v>64</v>
      </c>
      <c r="H1033" s="1">
        <v>45423</v>
      </c>
      <c r="I1033" t="s">
        <v>57</v>
      </c>
      <c r="J1033" t="s">
        <v>606</v>
      </c>
      <c r="K1033">
        <v>1</v>
      </c>
      <c r="N1033">
        <v>6617</v>
      </c>
      <c r="O1033">
        <v>100</v>
      </c>
      <c r="P1033" s="1">
        <v>45648</v>
      </c>
      <c r="Q1033" s="1"/>
      <c r="R1033">
        <v>6617</v>
      </c>
      <c r="T1033">
        <v>0</v>
      </c>
      <c r="U1033" t="s">
        <v>428</v>
      </c>
      <c r="V1033">
        <v>0</v>
      </c>
      <c r="W1033">
        <v>0</v>
      </c>
      <c r="X1033">
        <v>0</v>
      </c>
      <c r="Y1033">
        <v>0</v>
      </c>
      <c r="Z1033">
        <v>0</v>
      </c>
      <c r="AA1033">
        <v>0</v>
      </c>
      <c r="AB1033">
        <v>0</v>
      </c>
      <c r="AC1033" t="s">
        <v>38</v>
      </c>
      <c r="AD1033">
        <v>5</v>
      </c>
    </row>
    <row r="1034" spans="1:30">
      <c r="A1034" t="s">
        <v>1113</v>
      </c>
      <c r="B1034" t="s">
        <v>45</v>
      </c>
      <c r="C1034">
        <v>41.902782000000002</v>
      </c>
      <c r="D1034">
        <v>12.496366</v>
      </c>
      <c r="E1034" t="s">
        <v>72</v>
      </c>
      <c r="F1034" t="s">
        <v>248</v>
      </c>
      <c r="G1034" t="s">
        <v>76</v>
      </c>
      <c r="H1034" s="1">
        <v>45438</v>
      </c>
      <c r="I1034" t="s">
        <v>70</v>
      </c>
      <c r="J1034" t="s">
        <v>606</v>
      </c>
      <c r="K1034">
        <v>1</v>
      </c>
      <c r="N1034">
        <v>18700</v>
      </c>
      <c r="O1034">
        <v>20</v>
      </c>
      <c r="P1034" s="1">
        <v>45715</v>
      </c>
      <c r="Q1034" s="1"/>
      <c r="R1034">
        <v>3740</v>
      </c>
      <c r="T1034">
        <v>0</v>
      </c>
      <c r="U1034" t="s">
        <v>428</v>
      </c>
      <c r="V1034">
        <v>0</v>
      </c>
      <c r="W1034">
        <v>0</v>
      </c>
      <c r="X1034">
        <v>0</v>
      </c>
      <c r="Y1034">
        <v>0</v>
      </c>
      <c r="Z1034">
        <v>0</v>
      </c>
      <c r="AA1034">
        <v>0</v>
      </c>
      <c r="AB1034">
        <v>0</v>
      </c>
      <c r="AC1034" t="s">
        <v>48</v>
      </c>
      <c r="AD1034">
        <v>1</v>
      </c>
    </row>
    <row r="1035" spans="1:30">
      <c r="A1035" t="s">
        <v>1114</v>
      </c>
      <c r="B1035" t="s">
        <v>67</v>
      </c>
      <c r="C1035">
        <v>48.864716000000001</v>
      </c>
      <c r="D1035">
        <v>2.3490139999999999</v>
      </c>
      <c r="E1035" t="s">
        <v>120</v>
      </c>
      <c r="F1035" t="s">
        <v>248</v>
      </c>
      <c r="G1035" t="s">
        <v>42</v>
      </c>
      <c r="H1035" s="1">
        <v>45296</v>
      </c>
      <c r="I1035" t="s">
        <v>70</v>
      </c>
      <c r="J1035" t="s">
        <v>606</v>
      </c>
      <c r="K1035">
        <v>1</v>
      </c>
      <c r="N1035">
        <v>8157</v>
      </c>
      <c r="O1035">
        <v>20</v>
      </c>
      <c r="P1035" s="1">
        <v>45460</v>
      </c>
      <c r="Q1035" s="1"/>
      <c r="R1035">
        <v>1631.4</v>
      </c>
      <c r="T1035">
        <v>0</v>
      </c>
      <c r="U1035" t="s">
        <v>428</v>
      </c>
      <c r="V1035">
        <v>0</v>
      </c>
      <c r="W1035">
        <v>0</v>
      </c>
      <c r="X1035">
        <v>0</v>
      </c>
      <c r="Y1035">
        <v>0</v>
      </c>
      <c r="Z1035">
        <v>0</v>
      </c>
      <c r="AA1035">
        <v>0</v>
      </c>
      <c r="AB1035">
        <v>0</v>
      </c>
      <c r="AC1035" t="s">
        <v>48</v>
      </c>
      <c r="AD1035">
        <v>1</v>
      </c>
    </row>
    <row r="1036" spans="1:30">
      <c r="A1036" t="s">
        <v>1115</v>
      </c>
      <c r="B1036" t="s">
        <v>50</v>
      </c>
      <c r="C1036">
        <v>52.520007999999997</v>
      </c>
      <c r="D1036">
        <v>13.404954</v>
      </c>
      <c r="E1036" t="s">
        <v>55</v>
      </c>
      <c r="F1036" t="s">
        <v>248</v>
      </c>
      <c r="G1036" t="s">
        <v>47</v>
      </c>
      <c r="H1036" s="1">
        <v>45396</v>
      </c>
      <c r="I1036" t="s">
        <v>70</v>
      </c>
      <c r="J1036" t="s">
        <v>606</v>
      </c>
      <c r="K1036">
        <v>1</v>
      </c>
      <c r="N1036">
        <v>14502</v>
      </c>
      <c r="O1036">
        <v>20</v>
      </c>
      <c r="P1036" s="1">
        <v>45608</v>
      </c>
      <c r="Q1036" s="1"/>
      <c r="R1036">
        <v>2900.4</v>
      </c>
      <c r="T1036">
        <v>0</v>
      </c>
      <c r="U1036" t="s">
        <v>428</v>
      </c>
      <c r="V1036">
        <v>0</v>
      </c>
      <c r="W1036">
        <v>0</v>
      </c>
      <c r="X1036">
        <v>0</v>
      </c>
      <c r="Y1036">
        <v>0</v>
      </c>
      <c r="Z1036">
        <v>0</v>
      </c>
      <c r="AA1036">
        <v>0</v>
      </c>
      <c r="AB1036">
        <v>0</v>
      </c>
      <c r="AC1036" t="s">
        <v>48</v>
      </c>
      <c r="AD1036">
        <v>1</v>
      </c>
    </row>
    <row r="1037" spans="1:30">
      <c r="A1037" t="s">
        <v>1116</v>
      </c>
      <c r="B1037" t="s">
        <v>67</v>
      </c>
      <c r="C1037">
        <v>48.864716000000001</v>
      </c>
      <c r="D1037">
        <v>2.3490139999999999</v>
      </c>
      <c r="E1037" t="s">
        <v>100</v>
      </c>
      <c r="F1037" t="s">
        <v>248</v>
      </c>
      <c r="G1037" t="s">
        <v>64</v>
      </c>
      <c r="H1037" s="1">
        <v>45335</v>
      </c>
      <c r="I1037" t="s">
        <v>70</v>
      </c>
      <c r="J1037" t="s">
        <v>606</v>
      </c>
      <c r="K1037">
        <v>1</v>
      </c>
      <c r="N1037">
        <v>14344</v>
      </c>
      <c r="O1037">
        <v>100</v>
      </c>
      <c r="P1037" s="1">
        <v>45381</v>
      </c>
      <c r="Q1037" s="1"/>
      <c r="R1037">
        <v>14344</v>
      </c>
      <c r="T1037">
        <v>0</v>
      </c>
      <c r="U1037" t="s">
        <v>428</v>
      </c>
      <c r="V1037">
        <v>0</v>
      </c>
      <c r="W1037">
        <v>0</v>
      </c>
      <c r="X1037">
        <v>0</v>
      </c>
      <c r="Y1037">
        <v>0</v>
      </c>
      <c r="Z1037">
        <v>0</v>
      </c>
      <c r="AA1037">
        <v>0</v>
      </c>
      <c r="AB1037">
        <v>0</v>
      </c>
      <c r="AC1037" t="s">
        <v>38</v>
      </c>
      <c r="AD1037">
        <v>5</v>
      </c>
    </row>
    <row r="1038" spans="1:30">
      <c r="A1038" t="s">
        <v>1117</v>
      </c>
      <c r="B1038" t="s">
        <v>63</v>
      </c>
      <c r="C1038">
        <v>46.204391000000001</v>
      </c>
      <c r="D1038">
        <v>6.1431579999999997</v>
      </c>
      <c r="E1038" t="s">
        <v>55</v>
      </c>
      <c r="F1038" t="s">
        <v>248</v>
      </c>
      <c r="G1038" t="s">
        <v>42</v>
      </c>
      <c r="H1038" s="1">
        <v>45397</v>
      </c>
      <c r="I1038" t="s">
        <v>35</v>
      </c>
      <c r="J1038" t="s">
        <v>606</v>
      </c>
      <c r="K1038">
        <v>1</v>
      </c>
      <c r="N1038">
        <v>19863</v>
      </c>
      <c r="O1038">
        <v>40</v>
      </c>
      <c r="P1038" s="1">
        <v>45600</v>
      </c>
      <c r="Q1038" s="1"/>
      <c r="R1038">
        <v>7945.2</v>
      </c>
      <c r="T1038">
        <v>0</v>
      </c>
      <c r="U1038" t="s">
        <v>428</v>
      </c>
      <c r="V1038">
        <v>0</v>
      </c>
      <c r="W1038">
        <v>0</v>
      </c>
      <c r="X1038">
        <v>0</v>
      </c>
      <c r="Y1038">
        <v>0</v>
      </c>
      <c r="Z1038">
        <v>0</v>
      </c>
      <c r="AA1038">
        <v>0</v>
      </c>
      <c r="AB1038">
        <v>0</v>
      </c>
      <c r="AC1038" t="s">
        <v>43</v>
      </c>
      <c r="AD1038">
        <v>2</v>
      </c>
    </row>
    <row r="1039" spans="1:30">
      <c r="A1039" t="s">
        <v>1118</v>
      </c>
      <c r="B1039" t="s">
        <v>67</v>
      </c>
      <c r="C1039">
        <v>48.864716000000001</v>
      </c>
      <c r="D1039">
        <v>2.3490139999999999</v>
      </c>
      <c r="E1039" t="s">
        <v>60</v>
      </c>
      <c r="F1039" t="s">
        <v>248</v>
      </c>
      <c r="G1039" t="s">
        <v>47</v>
      </c>
      <c r="H1039" s="1">
        <v>45351</v>
      </c>
      <c r="I1039" t="s">
        <v>70</v>
      </c>
      <c r="J1039" t="s">
        <v>606</v>
      </c>
      <c r="K1039">
        <v>1</v>
      </c>
      <c r="N1039">
        <v>14666</v>
      </c>
      <c r="O1039">
        <v>60</v>
      </c>
      <c r="P1039" s="1">
        <v>45564</v>
      </c>
      <c r="Q1039" s="1"/>
      <c r="R1039">
        <v>8799.6</v>
      </c>
      <c r="T1039">
        <v>0</v>
      </c>
      <c r="U1039" t="s">
        <v>428</v>
      </c>
      <c r="V1039">
        <v>0</v>
      </c>
      <c r="W1039">
        <v>0</v>
      </c>
      <c r="X1039">
        <v>0</v>
      </c>
      <c r="Y1039">
        <v>0</v>
      </c>
      <c r="Z1039">
        <v>0</v>
      </c>
      <c r="AA1039">
        <v>0</v>
      </c>
      <c r="AB1039">
        <v>0</v>
      </c>
      <c r="AC1039" t="s">
        <v>52</v>
      </c>
      <c r="AD1039">
        <v>3</v>
      </c>
    </row>
    <row r="1040" spans="1:30">
      <c r="A1040" t="s">
        <v>1119</v>
      </c>
      <c r="B1040" t="s">
        <v>59</v>
      </c>
      <c r="C1040">
        <v>51.260196999999998</v>
      </c>
      <c r="D1040">
        <v>4.4027710000000004</v>
      </c>
      <c r="E1040" t="s">
        <v>46</v>
      </c>
      <c r="F1040" t="s">
        <v>33</v>
      </c>
      <c r="G1040" t="s">
        <v>64</v>
      </c>
      <c r="H1040" s="1">
        <v>45366</v>
      </c>
      <c r="I1040" t="s">
        <v>70</v>
      </c>
      <c r="J1040" t="s">
        <v>1120</v>
      </c>
      <c r="K1040">
        <v>4</v>
      </c>
      <c r="L1040" t="s">
        <v>1121</v>
      </c>
      <c r="M1040" t="s">
        <v>1122</v>
      </c>
      <c r="N1040">
        <v>1136</v>
      </c>
      <c r="O1040">
        <v>90</v>
      </c>
      <c r="P1040" s="1">
        <v>45388</v>
      </c>
      <c r="Q1040" s="1"/>
      <c r="R1040">
        <v>1022.4</v>
      </c>
      <c r="T1040">
        <v>1</v>
      </c>
      <c r="U1040" t="s">
        <v>428</v>
      </c>
      <c r="V1040">
        <v>1</v>
      </c>
      <c r="W1040">
        <v>0</v>
      </c>
      <c r="X1040">
        <v>0</v>
      </c>
      <c r="Y1040">
        <v>0</v>
      </c>
      <c r="Z1040">
        <v>0</v>
      </c>
      <c r="AA1040">
        <v>0</v>
      </c>
      <c r="AB1040">
        <v>0</v>
      </c>
      <c r="AC1040" t="s">
        <v>38</v>
      </c>
      <c r="AD1040">
        <v>5</v>
      </c>
    </row>
    <row r="1041" spans="1:30">
      <c r="A1041" t="s">
        <v>1123</v>
      </c>
      <c r="B1041" t="s">
        <v>50</v>
      </c>
      <c r="C1041">
        <v>52.520007999999997</v>
      </c>
      <c r="D1041">
        <v>13.404954</v>
      </c>
      <c r="E1041" t="s">
        <v>32</v>
      </c>
      <c r="F1041" t="s">
        <v>33</v>
      </c>
      <c r="G1041" t="s">
        <v>85</v>
      </c>
      <c r="H1041" s="1">
        <v>45379</v>
      </c>
      <c r="I1041" t="s">
        <v>35</v>
      </c>
      <c r="J1041" t="s">
        <v>1120</v>
      </c>
      <c r="K1041">
        <v>4</v>
      </c>
      <c r="L1041" t="s">
        <v>1121</v>
      </c>
      <c r="M1041" t="s">
        <v>1122</v>
      </c>
      <c r="N1041">
        <v>402</v>
      </c>
      <c r="O1041">
        <v>20</v>
      </c>
      <c r="P1041" s="1">
        <v>45644</v>
      </c>
      <c r="Q1041" s="1"/>
      <c r="R1041">
        <v>80.400000000000006</v>
      </c>
      <c r="T1041">
        <v>1</v>
      </c>
      <c r="U1041" t="s">
        <v>428</v>
      </c>
      <c r="V1041">
        <v>1</v>
      </c>
      <c r="W1041">
        <v>0</v>
      </c>
      <c r="X1041">
        <v>0</v>
      </c>
      <c r="Y1041">
        <v>0</v>
      </c>
      <c r="Z1041">
        <v>0</v>
      </c>
      <c r="AA1041">
        <v>0</v>
      </c>
      <c r="AB1041">
        <v>0</v>
      </c>
      <c r="AC1041" t="s">
        <v>48</v>
      </c>
      <c r="AD1041">
        <v>1</v>
      </c>
    </row>
    <row r="1042" spans="1:30">
      <c r="A1042" t="s">
        <v>1124</v>
      </c>
      <c r="B1042" t="s">
        <v>67</v>
      </c>
      <c r="C1042">
        <v>48.864716000000001</v>
      </c>
      <c r="D1042">
        <v>2.3490139999999999</v>
      </c>
      <c r="E1042" t="s">
        <v>41</v>
      </c>
      <c r="F1042" t="s">
        <v>33</v>
      </c>
      <c r="G1042" t="s">
        <v>64</v>
      </c>
      <c r="H1042" s="1">
        <v>45350</v>
      </c>
      <c r="I1042" t="s">
        <v>57</v>
      </c>
      <c r="J1042" t="s">
        <v>1120</v>
      </c>
      <c r="K1042">
        <v>4</v>
      </c>
      <c r="L1042" t="s">
        <v>1121</v>
      </c>
      <c r="M1042" t="s">
        <v>1122</v>
      </c>
      <c r="N1042">
        <v>1210</v>
      </c>
      <c r="O1042">
        <v>30</v>
      </c>
      <c r="P1042" s="1">
        <v>45624</v>
      </c>
      <c r="Q1042" s="1"/>
      <c r="R1042">
        <v>363</v>
      </c>
      <c r="T1042">
        <v>1</v>
      </c>
      <c r="U1042" t="s">
        <v>428</v>
      </c>
      <c r="V1042">
        <v>1</v>
      </c>
      <c r="W1042">
        <v>0</v>
      </c>
      <c r="X1042">
        <v>0</v>
      </c>
      <c r="Y1042">
        <v>0</v>
      </c>
      <c r="Z1042">
        <v>0</v>
      </c>
      <c r="AA1042">
        <v>0</v>
      </c>
      <c r="AB1042">
        <v>0</v>
      </c>
      <c r="AC1042" t="s">
        <v>43</v>
      </c>
      <c r="AD1042">
        <v>2</v>
      </c>
    </row>
    <row r="1043" spans="1:30">
      <c r="A1043" t="s">
        <v>1125</v>
      </c>
      <c r="B1043" t="s">
        <v>45</v>
      </c>
      <c r="C1043">
        <v>41.902782000000002</v>
      </c>
      <c r="D1043">
        <v>12.496366</v>
      </c>
      <c r="E1043" t="s">
        <v>55</v>
      </c>
      <c r="F1043" t="s">
        <v>33</v>
      </c>
      <c r="G1043" t="s">
        <v>76</v>
      </c>
      <c r="H1043" s="1">
        <v>45415</v>
      </c>
      <c r="I1043" t="s">
        <v>70</v>
      </c>
      <c r="J1043" t="s">
        <v>1120</v>
      </c>
      <c r="K1043">
        <v>4</v>
      </c>
      <c r="L1043" t="s">
        <v>1121</v>
      </c>
      <c r="M1043" t="s">
        <v>1122</v>
      </c>
      <c r="N1043">
        <v>1626</v>
      </c>
      <c r="O1043">
        <v>40</v>
      </c>
      <c r="P1043" s="1">
        <v>45568</v>
      </c>
      <c r="Q1043" s="1"/>
      <c r="R1043">
        <v>650.4</v>
      </c>
      <c r="T1043">
        <v>1</v>
      </c>
      <c r="U1043" t="s">
        <v>428</v>
      </c>
      <c r="V1043">
        <v>1</v>
      </c>
      <c r="W1043">
        <v>0</v>
      </c>
      <c r="X1043">
        <v>0</v>
      </c>
      <c r="Y1043">
        <v>0</v>
      </c>
      <c r="Z1043">
        <v>0</v>
      </c>
      <c r="AA1043">
        <v>0</v>
      </c>
      <c r="AB1043">
        <v>0</v>
      </c>
      <c r="AC1043" t="s">
        <v>43</v>
      </c>
      <c r="AD1043">
        <v>2</v>
      </c>
    </row>
    <row r="1044" spans="1:30">
      <c r="A1044" t="s">
        <v>1126</v>
      </c>
      <c r="B1044" t="s">
        <v>63</v>
      </c>
      <c r="C1044">
        <v>46.204391000000001</v>
      </c>
      <c r="D1044">
        <v>6.1431579999999997</v>
      </c>
      <c r="E1044" t="s">
        <v>55</v>
      </c>
      <c r="F1044" t="s">
        <v>33</v>
      </c>
      <c r="G1044" t="s">
        <v>34</v>
      </c>
      <c r="H1044" s="1">
        <v>45295</v>
      </c>
      <c r="I1044" t="s">
        <v>70</v>
      </c>
      <c r="J1044" t="s">
        <v>1120</v>
      </c>
      <c r="K1044">
        <v>4</v>
      </c>
      <c r="L1044" t="s">
        <v>1121</v>
      </c>
      <c r="M1044" t="s">
        <v>1122</v>
      </c>
      <c r="N1044">
        <v>785</v>
      </c>
      <c r="O1044">
        <v>60</v>
      </c>
      <c r="P1044" s="1">
        <v>45343</v>
      </c>
      <c r="Q1044" s="1"/>
      <c r="R1044">
        <v>471</v>
      </c>
      <c r="T1044">
        <v>1</v>
      </c>
      <c r="U1044" t="s">
        <v>428</v>
      </c>
      <c r="V1044">
        <v>1</v>
      </c>
      <c r="W1044">
        <v>0</v>
      </c>
      <c r="X1044">
        <v>0</v>
      </c>
      <c r="Y1044">
        <v>0</v>
      </c>
      <c r="Z1044">
        <v>0</v>
      </c>
      <c r="AA1044">
        <v>0</v>
      </c>
      <c r="AB1044">
        <v>0</v>
      </c>
      <c r="AC1044" t="s">
        <v>52</v>
      </c>
      <c r="AD1044">
        <v>3</v>
      </c>
    </row>
    <row r="1045" spans="1:30">
      <c r="A1045" t="s">
        <v>1127</v>
      </c>
      <c r="B1045" t="s">
        <v>67</v>
      </c>
      <c r="C1045">
        <v>48.864716000000001</v>
      </c>
      <c r="D1045">
        <v>2.3490139999999999</v>
      </c>
      <c r="E1045" t="s">
        <v>124</v>
      </c>
      <c r="F1045" t="s">
        <v>33</v>
      </c>
      <c r="G1045" t="s">
        <v>56</v>
      </c>
      <c r="H1045" s="1">
        <v>45299</v>
      </c>
      <c r="I1045" t="s">
        <v>70</v>
      </c>
      <c r="J1045" t="s">
        <v>1120</v>
      </c>
      <c r="K1045">
        <v>4</v>
      </c>
      <c r="L1045" t="s">
        <v>1121</v>
      </c>
      <c r="M1045" t="s">
        <v>1122</v>
      </c>
      <c r="N1045">
        <v>1380</v>
      </c>
      <c r="O1045">
        <v>30</v>
      </c>
      <c r="P1045" s="1">
        <v>45641</v>
      </c>
      <c r="Q1045" s="1"/>
      <c r="R1045">
        <v>414</v>
      </c>
      <c r="T1045">
        <v>1</v>
      </c>
      <c r="U1045" t="s">
        <v>428</v>
      </c>
      <c r="V1045">
        <v>1</v>
      </c>
      <c r="W1045">
        <v>0</v>
      </c>
      <c r="X1045">
        <v>0</v>
      </c>
      <c r="Y1045">
        <v>0</v>
      </c>
      <c r="Z1045">
        <v>0</v>
      </c>
      <c r="AA1045">
        <v>0</v>
      </c>
      <c r="AB1045">
        <v>0</v>
      </c>
      <c r="AC1045" t="s">
        <v>43</v>
      </c>
      <c r="AD1045">
        <v>2</v>
      </c>
    </row>
    <row r="1046" spans="1:30">
      <c r="A1046" t="s">
        <v>1128</v>
      </c>
      <c r="B1046" t="s">
        <v>40</v>
      </c>
      <c r="C1046">
        <v>40.416775000000001</v>
      </c>
      <c r="D1046">
        <v>-3.7037900000000001</v>
      </c>
      <c r="E1046" t="s">
        <v>68</v>
      </c>
      <c r="F1046" t="s">
        <v>33</v>
      </c>
      <c r="G1046" t="s">
        <v>64</v>
      </c>
      <c r="H1046" s="1">
        <v>45415</v>
      </c>
      <c r="I1046" t="s">
        <v>70</v>
      </c>
      <c r="J1046" t="s">
        <v>1120</v>
      </c>
      <c r="K1046">
        <v>4</v>
      </c>
      <c r="L1046" t="s">
        <v>1121</v>
      </c>
      <c r="M1046" t="s">
        <v>1122</v>
      </c>
      <c r="N1046">
        <v>1885</v>
      </c>
      <c r="O1046">
        <v>70</v>
      </c>
      <c r="P1046" s="1">
        <v>45580</v>
      </c>
      <c r="Q1046" s="1"/>
      <c r="R1046">
        <v>1319.5</v>
      </c>
      <c r="T1046">
        <v>1</v>
      </c>
      <c r="U1046" t="s">
        <v>428</v>
      </c>
      <c r="V1046">
        <v>1</v>
      </c>
      <c r="W1046">
        <v>0</v>
      </c>
      <c r="X1046">
        <v>0</v>
      </c>
      <c r="Y1046">
        <v>0</v>
      </c>
      <c r="Z1046">
        <v>0</v>
      </c>
      <c r="AA1046">
        <v>0</v>
      </c>
      <c r="AB1046">
        <v>0</v>
      </c>
      <c r="AC1046" t="s">
        <v>65</v>
      </c>
      <c r="AD1046">
        <v>4</v>
      </c>
    </row>
    <row r="1047" spans="1:30">
      <c r="A1047" t="s">
        <v>1129</v>
      </c>
      <c r="B1047" t="s">
        <v>63</v>
      </c>
      <c r="C1047">
        <v>46.204391000000001</v>
      </c>
      <c r="D1047">
        <v>6.1431579999999997</v>
      </c>
      <c r="E1047" t="s">
        <v>60</v>
      </c>
      <c r="F1047" t="s">
        <v>33</v>
      </c>
      <c r="G1047" t="s">
        <v>56</v>
      </c>
      <c r="H1047" s="1">
        <v>45320</v>
      </c>
      <c r="I1047" t="s">
        <v>70</v>
      </c>
      <c r="J1047" t="s">
        <v>1120</v>
      </c>
      <c r="K1047">
        <v>4</v>
      </c>
      <c r="L1047" t="s">
        <v>1121</v>
      </c>
      <c r="M1047" t="s">
        <v>1122</v>
      </c>
      <c r="N1047">
        <v>1320</v>
      </c>
      <c r="O1047">
        <v>70</v>
      </c>
      <c r="P1047" s="1">
        <v>45342</v>
      </c>
      <c r="Q1047" s="1"/>
      <c r="R1047">
        <v>924</v>
      </c>
      <c r="T1047">
        <v>1</v>
      </c>
      <c r="U1047" t="s">
        <v>428</v>
      </c>
      <c r="V1047">
        <v>1</v>
      </c>
      <c r="W1047">
        <v>0</v>
      </c>
      <c r="X1047">
        <v>0</v>
      </c>
      <c r="Y1047">
        <v>0</v>
      </c>
      <c r="Z1047">
        <v>0</v>
      </c>
      <c r="AA1047">
        <v>0</v>
      </c>
      <c r="AB1047">
        <v>0</v>
      </c>
      <c r="AC1047" t="s">
        <v>65</v>
      </c>
      <c r="AD1047">
        <v>4</v>
      </c>
    </row>
    <row r="1048" spans="1:30">
      <c r="A1048" t="s">
        <v>1130</v>
      </c>
      <c r="B1048" t="s">
        <v>80</v>
      </c>
      <c r="C1048">
        <v>38.736946000000003</v>
      </c>
      <c r="D1048">
        <v>-9.1426850000000002</v>
      </c>
      <c r="E1048" t="s">
        <v>55</v>
      </c>
      <c r="F1048" t="s">
        <v>33</v>
      </c>
      <c r="G1048" t="s">
        <v>47</v>
      </c>
      <c r="H1048" s="1">
        <v>45354</v>
      </c>
      <c r="I1048" t="s">
        <v>70</v>
      </c>
      <c r="J1048" t="s">
        <v>1120</v>
      </c>
      <c r="K1048">
        <v>4</v>
      </c>
      <c r="L1048" t="s">
        <v>1121</v>
      </c>
      <c r="M1048" t="s">
        <v>1122</v>
      </c>
      <c r="N1048">
        <v>683</v>
      </c>
      <c r="O1048">
        <v>100</v>
      </c>
      <c r="P1048" s="1">
        <v>45625</v>
      </c>
      <c r="Q1048" s="1"/>
      <c r="R1048">
        <v>683</v>
      </c>
      <c r="T1048">
        <v>1</v>
      </c>
      <c r="U1048" t="s">
        <v>428</v>
      </c>
      <c r="V1048">
        <v>1</v>
      </c>
      <c r="W1048">
        <v>0</v>
      </c>
      <c r="X1048">
        <v>0</v>
      </c>
      <c r="Y1048">
        <v>0</v>
      </c>
      <c r="Z1048">
        <v>0</v>
      </c>
      <c r="AA1048">
        <v>0</v>
      </c>
      <c r="AB1048">
        <v>0</v>
      </c>
      <c r="AC1048" t="s">
        <v>38</v>
      </c>
      <c r="AD1048">
        <v>5</v>
      </c>
    </row>
    <row r="1049" spans="1:30">
      <c r="A1049" t="s">
        <v>1131</v>
      </c>
      <c r="B1049" t="s">
        <v>63</v>
      </c>
      <c r="C1049">
        <v>46.204391000000001</v>
      </c>
      <c r="D1049">
        <v>6.1431579999999997</v>
      </c>
      <c r="E1049" t="s">
        <v>55</v>
      </c>
      <c r="F1049" t="s">
        <v>33</v>
      </c>
      <c r="G1049" t="s">
        <v>56</v>
      </c>
      <c r="H1049" s="1">
        <v>45375</v>
      </c>
      <c r="I1049" t="s">
        <v>70</v>
      </c>
      <c r="J1049" t="s">
        <v>1120</v>
      </c>
      <c r="K1049">
        <v>4</v>
      </c>
      <c r="L1049" t="s">
        <v>1121</v>
      </c>
      <c r="M1049" t="s">
        <v>1122</v>
      </c>
      <c r="N1049">
        <v>909</v>
      </c>
      <c r="O1049">
        <v>40</v>
      </c>
      <c r="P1049" s="1">
        <v>45411</v>
      </c>
      <c r="Q1049" s="1"/>
      <c r="R1049">
        <v>363.6</v>
      </c>
      <c r="T1049">
        <v>1</v>
      </c>
      <c r="U1049" t="s">
        <v>428</v>
      </c>
      <c r="V1049">
        <v>1</v>
      </c>
      <c r="W1049">
        <v>0</v>
      </c>
      <c r="X1049">
        <v>0</v>
      </c>
      <c r="Y1049">
        <v>0</v>
      </c>
      <c r="Z1049">
        <v>0</v>
      </c>
      <c r="AA1049">
        <v>0</v>
      </c>
      <c r="AB1049">
        <v>0</v>
      </c>
      <c r="AC1049" t="s">
        <v>43</v>
      </c>
      <c r="AD1049">
        <v>2</v>
      </c>
    </row>
    <row r="1050" spans="1:30">
      <c r="A1050" t="s">
        <v>1132</v>
      </c>
      <c r="B1050" t="s">
        <v>50</v>
      </c>
      <c r="C1050">
        <v>52.520007999999997</v>
      </c>
      <c r="D1050">
        <v>13.404954</v>
      </c>
      <c r="E1050" t="s">
        <v>32</v>
      </c>
      <c r="F1050" t="s">
        <v>33</v>
      </c>
      <c r="G1050" t="s">
        <v>64</v>
      </c>
      <c r="H1050" s="1">
        <v>45315</v>
      </c>
      <c r="I1050" t="s">
        <v>35</v>
      </c>
      <c r="J1050" t="s">
        <v>1120</v>
      </c>
      <c r="K1050">
        <v>4</v>
      </c>
      <c r="L1050" t="s">
        <v>1121</v>
      </c>
      <c r="M1050" t="s">
        <v>1122</v>
      </c>
      <c r="N1050">
        <v>673</v>
      </c>
      <c r="O1050">
        <v>60</v>
      </c>
      <c r="P1050" s="1">
        <v>45647</v>
      </c>
      <c r="Q1050" s="1"/>
      <c r="R1050">
        <v>403.8</v>
      </c>
      <c r="T1050">
        <v>1</v>
      </c>
      <c r="U1050" t="s">
        <v>428</v>
      </c>
      <c r="V1050">
        <v>1</v>
      </c>
      <c r="W1050">
        <v>0</v>
      </c>
      <c r="X1050">
        <v>0</v>
      </c>
      <c r="Y1050">
        <v>0</v>
      </c>
      <c r="Z1050">
        <v>0</v>
      </c>
      <c r="AA1050">
        <v>0</v>
      </c>
      <c r="AB1050">
        <v>0</v>
      </c>
      <c r="AC1050" t="s">
        <v>52</v>
      </c>
      <c r="AD1050">
        <v>3</v>
      </c>
    </row>
    <row r="1051" spans="1:30">
      <c r="A1051" t="s">
        <v>1133</v>
      </c>
      <c r="B1051" t="s">
        <v>59</v>
      </c>
      <c r="C1051">
        <v>51.260196999999998</v>
      </c>
      <c r="D1051">
        <v>4.4027710000000004</v>
      </c>
      <c r="E1051" t="s">
        <v>51</v>
      </c>
      <c r="F1051" t="s">
        <v>33</v>
      </c>
      <c r="G1051" t="s">
        <v>34</v>
      </c>
      <c r="H1051" s="1">
        <v>45388</v>
      </c>
      <c r="I1051" t="s">
        <v>57</v>
      </c>
      <c r="J1051" t="s">
        <v>1120</v>
      </c>
      <c r="K1051">
        <v>4</v>
      </c>
      <c r="L1051" t="s">
        <v>1121</v>
      </c>
      <c r="M1051" t="s">
        <v>1122</v>
      </c>
      <c r="N1051">
        <v>1498</v>
      </c>
      <c r="O1051">
        <v>60</v>
      </c>
      <c r="P1051" s="1">
        <v>45496</v>
      </c>
      <c r="Q1051" s="1"/>
      <c r="R1051">
        <v>898.8</v>
      </c>
      <c r="T1051">
        <v>1</v>
      </c>
      <c r="U1051" t="s">
        <v>428</v>
      </c>
      <c r="V1051">
        <v>1</v>
      </c>
      <c r="W1051">
        <v>0</v>
      </c>
      <c r="X1051">
        <v>0</v>
      </c>
      <c r="Y1051">
        <v>0</v>
      </c>
      <c r="Z1051">
        <v>0</v>
      </c>
      <c r="AA1051">
        <v>0</v>
      </c>
      <c r="AB1051">
        <v>0</v>
      </c>
      <c r="AC1051" t="s">
        <v>52</v>
      </c>
      <c r="AD1051">
        <v>3</v>
      </c>
    </row>
    <row r="1052" spans="1:30">
      <c r="A1052" t="s">
        <v>1134</v>
      </c>
      <c r="B1052" t="s">
        <v>67</v>
      </c>
      <c r="C1052">
        <v>48.864716000000001</v>
      </c>
      <c r="D1052">
        <v>2.3490139999999999</v>
      </c>
      <c r="E1052" t="s">
        <v>60</v>
      </c>
      <c r="F1052" t="s">
        <v>33</v>
      </c>
      <c r="G1052" t="s">
        <v>47</v>
      </c>
      <c r="H1052" s="1">
        <v>45396</v>
      </c>
      <c r="I1052" t="s">
        <v>70</v>
      </c>
      <c r="J1052" t="s">
        <v>1120</v>
      </c>
      <c r="K1052">
        <v>4</v>
      </c>
      <c r="L1052" t="s">
        <v>1121</v>
      </c>
      <c r="M1052" t="s">
        <v>1122</v>
      </c>
      <c r="N1052">
        <v>1710</v>
      </c>
      <c r="O1052">
        <v>10</v>
      </c>
      <c r="P1052" s="1">
        <v>45619</v>
      </c>
      <c r="Q1052" s="1"/>
      <c r="R1052">
        <v>171</v>
      </c>
      <c r="T1052">
        <v>1</v>
      </c>
      <c r="U1052" t="s">
        <v>428</v>
      </c>
      <c r="V1052">
        <v>1</v>
      </c>
      <c r="W1052">
        <v>0</v>
      </c>
      <c r="X1052">
        <v>0</v>
      </c>
      <c r="Y1052">
        <v>0</v>
      </c>
      <c r="Z1052">
        <v>0</v>
      </c>
      <c r="AA1052">
        <v>0</v>
      </c>
      <c r="AB1052">
        <v>0</v>
      </c>
      <c r="AC1052" t="s">
        <v>48</v>
      </c>
      <c r="AD1052">
        <v>1</v>
      </c>
    </row>
    <row r="1053" spans="1:30">
      <c r="A1053" t="s">
        <v>1135</v>
      </c>
      <c r="B1053" t="s">
        <v>45</v>
      </c>
      <c r="C1053">
        <v>41.902782000000002</v>
      </c>
      <c r="D1053">
        <v>12.496366</v>
      </c>
      <c r="E1053" t="s">
        <v>100</v>
      </c>
      <c r="F1053" t="s">
        <v>33</v>
      </c>
      <c r="G1053" t="s">
        <v>56</v>
      </c>
      <c r="H1053" s="1">
        <v>45327</v>
      </c>
      <c r="I1053" t="s">
        <v>35</v>
      </c>
      <c r="J1053" t="s">
        <v>1120</v>
      </c>
      <c r="K1053">
        <v>4</v>
      </c>
      <c r="L1053" t="s">
        <v>1121</v>
      </c>
      <c r="M1053" t="s">
        <v>1122</v>
      </c>
      <c r="N1053">
        <v>1963</v>
      </c>
      <c r="O1053">
        <v>50</v>
      </c>
      <c r="P1053" s="1">
        <v>45655</v>
      </c>
      <c r="Q1053" s="1"/>
      <c r="R1053">
        <v>981.5</v>
      </c>
      <c r="T1053">
        <v>1</v>
      </c>
      <c r="U1053" t="s">
        <v>428</v>
      </c>
      <c r="V1053">
        <v>1</v>
      </c>
      <c r="W1053">
        <v>0</v>
      </c>
      <c r="X1053">
        <v>0</v>
      </c>
      <c r="Y1053">
        <v>0</v>
      </c>
      <c r="Z1053">
        <v>0</v>
      </c>
      <c r="AA1053">
        <v>0</v>
      </c>
      <c r="AB1053">
        <v>0</v>
      </c>
      <c r="AC1053" t="s">
        <v>52</v>
      </c>
      <c r="AD1053">
        <v>3</v>
      </c>
    </row>
    <row r="1054" spans="1:30">
      <c r="A1054" t="s">
        <v>1136</v>
      </c>
      <c r="B1054" t="s">
        <v>75</v>
      </c>
      <c r="C1054">
        <v>48.210033000000003</v>
      </c>
      <c r="D1054">
        <v>16.363448999999999</v>
      </c>
      <c r="E1054" t="s">
        <v>68</v>
      </c>
      <c r="F1054" t="s">
        <v>33</v>
      </c>
      <c r="G1054" t="s">
        <v>34</v>
      </c>
      <c r="H1054" s="1">
        <v>45421</v>
      </c>
      <c r="I1054" t="s">
        <v>57</v>
      </c>
      <c r="J1054" t="s">
        <v>1120</v>
      </c>
      <c r="K1054">
        <v>4</v>
      </c>
      <c r="L1054" t="s">
        <v>1121</v>
      </c>
      <c r="M1054" t="s">
        <v>1122</v>
      </c>
      <c r="N1054">
        <v>1053</v>
      </c>
      <c r="O1054">
        <v>60</v>
      </c>
      <c r="P1054" s="1">
        <v>45758</v>
      </c>
      <c r="Q1054" s="1"/>
      <c r="R1054">
        <v>631.79999999999995</v>
      </c>
      <c r="T1054">
        <v>1</v>
      </c>
      <c r="U1054" t="s">
        <v>428</v>
      </c>
      <c r="V1054">
        <v>1</v>
      </c>
      <c r="W1054">
        <v>0</v>
      </c>
      <c r="X1054">
        <v>0</v>
      </c>
      <c r="Y1054">
        <v>0</v>
      </c>
      <c r="Z1054">
        <v>0</v>
      </c>
      <c r="AA1054">
        <v>0</v>
      </c>
      <c r="AB1054">
        <v>0</v>
      </c>
      <c r="AC1054" t="s">
        <v>52</v>
      </c>
      <c r="AD1054">
        <v>3</v>
      </c>
    </row>
    <row r="1055" spans="1:30">
      <c r="A1055" t="s">
        <v>1137</v>
      </c>
      <c r="B1055" t="s">
        <v>31</v>
      </c>
      <c r="C1055">
        <v>52.370215999999999</v>
      </c>
      <c r="D1055">
        <v>4.895168</v>
      </c>
      <c r="E1055" t="s">
        <v>78</v>
      </c>
      <c r="F1055" t="s">
        <v>33</v>
      </c>
      <c r="G1055" t="s">
        <v>56</v>
      </c>
      <c r="H1055" s="1">
        <v>45393</v>
      </c>
      <c r="I1055" t="s">
        <v>70</v>
      </c>
      <c r="J1055" t="s">
        <v>1120</v>
      </c>
      <c r="K1055">
        <v>4</v>
      </c>
      <c r="L1055" t="s">
        <v>1121</v>
      </c>
      <c r="M1055" t="s">
        <v>1122</v>
      </c>
      <c r="N1055">
        <v>927</v>
      </c>
      <c r="O1055">
        <v>100</v>
      </c>
      <c r="P1055" s="1">
        <v>45646</v>
      </c>
      <c r="Q1055" s="1"/>
      <c r="R1055">
        <v>927</v>
      </c>
      <c r="T1055">
        <v>1</v>
      </c>
      <c r="U1055" t="s">
        <v>428</v>
      </c>
      <c r="V1055">
        <v>1</v>
      </c>
      <c r="W1055">
        <v>0</v>
      </c>
      <c r="X1055">
        <v>0</v>
      </c>
      <c r="Y1055">
        <v>0</v>
      </c>
      <c r="Z1055">
        <v>0</v>
      </c>
      <c r="AA1055">
        <v>0</v>
      </c>
      <c r="AB1055">
        <v>0</v>
      </c>
      <c r="AC1055" t="s">
        <v>38</v>
      </c>
      <c r="AD1055">
        <v>5</v>
      </c>
    </row>
    <row r="1056" spans="1:30">
      <c r="A1056" t="s">
        <v>1138</v>
      </c>
      <c r="B1056" t="s">
        <v>50</v>
      </c>
      <c r="C1056">
        <v>52.520007999999997</v>
      </c>
      <c r="D1056">
        <v>13.404954</v>
      </c>
      <c r="E1056" t="s">
        <v>46</v>
      </c>
      <c r="F1056" t="s">
        <v>33</v>
      </c>
      <c r="G1056" t="s">
        <v>64</v>
      </c>
      <c r="H1056" s="1">
        <v>45335</v>
      </c>
      <c r="I1056" t="s">
        <v>35</v>
      </c>
      <c r="J1056" t="s">
        <v>1120</v>
      </c>
      <c r="K1056">
        <v>4</v>
      </c>
      <c r="L1056" t="s">
        <v>1121</v>
      </c>
      <c r="M1056" t="s">
        <v>1122</v>
      </c>
      <c r="N1056">
        <v>345</v>
      </c>
      <c r="O1056">
        <v>20</v>
      </c>
      <c r="P1056" s="1">
        <v>45597</v>
      </c>
      <c r="Q1056" s="1"/>
      <c r="R1056">
        <v>69</v>
      </c>
      <c r="T1056">
        <v>1</v>
      </c>
      <c r="U1056" t="s">
        <v>428</v>
      </c>
      <c r="V1056">
        <v>1</v>
      </c>
      <c r="W1056">
        <v>0</v>
      </c>
      <c r="X1056">
        <v>0</v>
      </c>
      <c r="Y1056">
        <v>0</v>
      </c>
      <c r="Z1056">
        <v>0</v>
      </c>
      <c r="AA1056">
        <v>0</v>
      </c>
      <c r="AB1056">
        <v>0</v>
      </c>
      <c r="AC1056" t="s">
        <v>48</v>
      </c>
      <c r="AD1056">
        <v>1</v>
      </c>
    </row>
    <row r="1057" spans="1:30">
      <c r="A1057" t="s">
        <v>1139</v>
      </c>
      <c r="B1057" t="s">
        <v>50</v>
      </c>
      <c r="C1057">
        <v>52.520007999999997</v>
      </c>
      <c r="D1057">
        <v>13.404954</v>
      </c>
      <c r="E1057" t="s">
        <v>51</v>
      </c>
      <c r="F1057" t="s">
        <v>33</v>
      </c>
      <c r="G1057" t="s">
        <v>34</v>
      </c>
      <c r="H1057" s="1">
        <v>45352</v>
      </c>
      <c r="I1057" t="s">
        <v>70</v>
      </c>
      <c r="J1057" t="s">
        <v>1120</v>
      </c>
      <c r="K1057">
        <v>4</v>
      </c>
      <c r="L1057" t="s">
        <v>1121</v>
      </c>
      <c r="M1057" t="s">
        <v>1122</v>
      </c>
      <c r="N1057">
        <v>1553</v>
      </c>
      <c r="O1057">
        <v>40</v>
      </c>
      <c r="P1057" s="1">
        <v>45469</v>
      </c>
      <c r="Q1057" s="1"/>
      <c r="R1057">
        <v>621.20000000000005</v>
      </c>
      <c r="T1057">
        <v>1</v>
      </c>
      <c r="U1057" t="s">
        <v>428</v>
      </c>
      <c r="V1057">
        <v>1</v>
      </c>
      <c r="W1057">
        <v>0</v>
      </c>
      <c r="X1057">
        <v>0</v>
      </c>
      <c r="Y1057">
        <v>0</v>
      </c>
      <c r="Z1057">
        <v>0</v>
      </c>
      <c r="AA1057">
        <v>0</v>
      </c>
      <c r="AB1057">
        <v>0</v>
      </c>
      <c r="AC1057" t="s">
        <v>43</v>
      </c>
      <c r="AD1057">
        <v>2</v>
      </c>
    </row>
    <row r="1058" spans="1:30">
      <c r="A1058" t="s">
        <v>1140</v>
      </c>
      <c r="B1058" t="s">
        <v>75</v>
      </c>
      <c r="C1058">
        <v>48.210033000000003</v>
      </c>
      <c r="D1058">
        <v>16.363448999999999</v>
      </c>
      <c r="E1058" t="s">
        <v>32</v>
      </c>
      <c r="F1058" t="s">
        <v>33</v>
      </c>
      <c r="G1058" t="s">
        <v>42</v>
      </c>
      <c r="H1058" s="1">
        <v>45303</v>
      </c>
      <c r="I1058" t="s">
        <v>35</v>
      </c>
      <c r="J1058" t="s">
        <v>1120</v>
      </c>
      <c r="K1058">
        <v>4</v>
      </c>
      <c r="L1058" t="s">
        <v>1121</v>
      </c>
      <c r="M1058" t="s">
        <v>1122</v>
      </c>
      <c r="N1058">
        <v>955</v>
      </c>
      <c r="O1058">
        <v>50</v>
      </c>
      <c r="P1058" s="1">
        <v>45368</v>
      </c>
      <c r="Q1058" s="1"/>
      <c r="R1058">
        <v>477.5</v>
      </c>
      <c r="T1058">
        <v>1</v>
      </c>
      <c r="U1058" t="s">
        <v>428</v>
      </c>
      <c r="V1058">
        <v>1</v>
      </c>
      <c r="W1058">
        <v>0</v>
      </c>
      <c r="X1058">
        <v>0</v>
      </c>
      <c r="Y1058">
        <v>0</v>
      </c>
      <c r="Z1058">
        <v>0</v>
      </c>
      <c r="AA1058">
        <v>0</v>
      </c>
      <c r="AB1058">
        <v>0</v>
      </c>
      <c r="AC1058" t="s">
        <v>52</v>
      </c>
      <c r="AD1058">
        <v>3</v>
      </c>
    </row>
    <row r="1059" spans="1:30">
      <c r="A1059" t="s">
        <v>1141</v>
      </c>
      <c r="B1059" t="s">
        <v>50</v>
      </c>
      <c r="C1059">
        <v>52.520007999999997</v>
      </c>
      <c r="D1059">
        <v>13.404954</v>
      </c>
      <c r="E1059" t="s">
        <v>68</v>
      </c>
      <c r="F1059" t="s">
        <v>33</v>
      </c>
      <c r="G1059" t="s">
        <v>56</v>
      </c>
      <c r="H1059" s="1">
        <v>45337</v>
      </c>
      <c r="I1059" t="s">
        <v>70</v>
      </c>
      <c r="J1059" t="s">
        <v>1120</v>
      </c>
      <c r="K1059">
        <v>4</v>
      </c>
      <c r="L1059" t="s">
        <v>1121</v>
      </c>
      <c r="M1059" t="s">
        <v>1122</v>
      </c>
      <c r="N1059">
        <v>630</v>
      </c>
      <c r="O1059">
        <v>30</v>
      </c>
      <c r="P1059" s="1">
        <v>45593</v>
      </c>
      <c r="Q1059" s="1"/>
      <c r="R1059">
        <v>189</v>
      </c>
      <c r="T1059">
        <v>1</v>
      </c>
      <c r="U1059" t="s">
        <v>428</v>
      </c>
      <c r="V1059">
        <v>1</v>
      </c>
      <c r="W1059">
        <v>0</v>
      </c>
      <c r="X1059">
        <v>0</v>
      </c>
      <c r="Y1059">
        <v>0</v>
      </c>
      <c r="Z1059">
        <v>0</v>
      </c>
      <c r="AA1059">
        <v>0</v>
      </c>
      <c r="AB1059">
        <v>0</v>
      </c>
      <c r="AC1059" t="s">
        <v>43</v>
      </c>
      <c r="AD1059">
        <v>2</v>
      </c>
    </row>
    <row r="1060" spans="1:30">
      <c r="A1060" t="s">
        <v>1142</v>
      </c>
      <c r="B1060" t="s">
        <v>50</v>
      </c>
      <c r="C1060">
        <v>52.520007999999997</v>
      </c>
      <c r="D1060">
        <v>13.404954</v>
      </c>
      <c r="E1060" t="s">
        <v>103</v>
      </c>
      <c r="F1060" t="s">
        <v>33</v>
      </c>
      <c r="G1060" t="s">
        <v>56</v>
      </c>
      <c r="H1060" s="1">
        <v>45443</v>
      </c>
      <c r="I1060" t="s">
        <v>57</v>
      </c>
      <c r="J1060" t="s">
        <v>1120</v>
      </c>
      <c r="K1060">
        <v>4</v>
      </c>
      <c r="L1060" t="s">
        <v>1121</v>
      </c>
      <c r="M1060" t="s">
        <v>1122</v>
      </c>
      <c r="N1060">
        <v>1832</v>
      </c>
      <c r="O1060">
        <v>30</v>
      </c>
      <c r="P1060" s="1">
        <v>45599</v>
      </c>
      <c r="Q1060" s="1"/>
      <c r="R1060">
        <v>549.6</v>
      </c>
      <c r="T1060">
        <v>1</v>
      </c>
      <c r="U1060" t="s">
        <v>428</v>
      </c>
      <c r="V1060">
        <v>1</v>
      </c>
      <c r="W1060">
        <v>0</v>
      </c>
      <c r="X1060">
        <v>0</v>
      </c>
      <c r="Y1060">
        <v>0</v>
      </c>
      <c r="Z1060">
        <v>0</v>
      </c>
      <c r="AA1060">
        <v>0</v>
      </c>
      <c r="AB1060">
        <v>0</v>
      </c>
      <c r="AC1060" t="s">
        <v>43</v>
      </c>
      <c r="AD1060">
        <v>2</v>
      </c>
    </row>
    <row r="1061" spans="1:30">
      <c r="A1061" t="s">
        <v>1143</v>
      </c>
      <c r="B1061" t="s">
        <v>80</v>
      </c>
      <c r="C1061">
        <v>38.736946000000003</v>
      </c>
      <c r="D1061">
        <v>-9.1426850000000002</v>
      </c>
      <c r="E1061" t="s">
        <v>60</v>
      </c>
      <c r="F1061" t="s">
        <v>33</v>
      </c>
      <c r="G1061" t="s">
        <v>64</v>
      </c>
      <c r="H1061" s="1">
        <v>45329</v>
      </c>
      <c r="I1061" t="s">
        <v>70</v>
      </c>
      <c r="J1061" t="s">
        <v>1120</v>
      </c>
      <c r="K1061">
        <v>4</v>
      </c>
      <c r="L1061" t="s">
        <v>1121</v>
      </c>
      <c r="M1061" t="s">
        <v>1122</v>
      </c>
      <c r="N1061">
        <v>649</v>
      </c>
      <c r="O1061">
        <v>30</v>
      </c>
      <c r="P1061" s="1">
        <v>45391</v>
      </c>
      <c r="Q1061" s="1"/>
      <c r="R1061">
        <v>194.7</v>
      </c>
      <c r="T1061">
        <v>1</v>
      </c>
      <c r="U1061" t="s">
        <v>428</v>
      </c>
      <c r="V1061">
        <v>1</v>
      </c>
      <c r="W1061">
        <v>0</v>
      </c>
      <c r="X1061">
        <v>0</v>
      </c>
      <c r="Y1061">
        <v>0</v>
      </c>
      <c r="Z1061">
        <v>0</v>
      </c>
      <c r="AA1061">
        <v>0</v>
      </c>
      <c r="AB1061">
        <v>0</v>
      </c>
      <c r="AC1061" t="s">
        <v>43</v>
      </c>
      <c r="AD1061">
        <v>2</v>
      </c>
    </row>
    <row r="1062" spans="1:30">
      <c r="A1062" t="s">
        <v>1144</v>
      </c>
      <c r="B1062" t="s">
        <v>80</v>
      </c>
      <c r="C1062">
        <v>38.736946000000003</v>
      </c>
      <c r="D1062">
        <v>-9.1426850000000002</v>
      </c>
      <c r="E1062" t="s">
        <v>68</v>
      </c>
      <c r="F1062" t="s">
        <v>33</v>
      </c>
      <c r="G1062" t="s">
        <v>56</v>
      </c>
      <c r="H1062" s="1">
        <v>45385</v>
      </c>
      <c r="I1062" t="s">
        <v>35</v>
      </c>
      <c r="J1062" t="s">
        <v>1120</v>
      </c>
      <c r="K1062">
        <v>4</v>
      </c>
      <c r="L1062" t="s">
        <v>1121</v>
      </c>
      <c r="M1062" t="s">
        <v>1122</v>
      </c>
      <c r="N1062">
        <v>448</v>
      </c>
      <c r="O1062">
        <v>20</v>
      </c>
      <c r="P1062" s="1">
        <v>45643</v>
      </c>
      <c r="Q1062" s="1"/>
      <c r="R1062">
        <v>89.6</v>
      </c>
      <c r="T1062">
        <v>1</v>
      </c>
      <c r="U1062" t="s">
        <v>428</v>
      </c>
      <c r="V1062">
        <v>1</v>
      </c>
      <c r="W1062">
        <v>0</v>
      </c>
      <c r="X1062">
        <v>0</v>
      </c>
      <c r="Y1062">
        <v>0</v>
      </c>
      <c r="Z1062">
        <v>0</v>
      </c>
      <c r="AA1062">
        <v>0</v>
      </c>
      <c r="AB1062">
        <v>0</v>
      </c>
      <c r="AC1062" t="s">
        <v>48</v>
      </c>
      <c r="AD1062">
        <v>1</v>
      </c>
    </row>
    <row r="1063" spans="1:30">
      <c r="A1063" t="s">
        <v>1145</v>
      </c>
      <c r="B1063" t="s">
        <v>40</v>
      </c>
      <c r="C1063">
        <v>40.416775000000001</v>
      </c>
      <c r="D1063">
        <v>-3.7037900000000001</v>
      </c>
      <c r="E1063" t="s">
        <v>60</v>
      </c>
      <c r="F1063" t="s">
        <v>33</v>
      </c>
      <c r="G1063" t="s">
        <v>34</v>
      </c>
      <c r="H1063" s="1">
        <v>45340</v>
      </c>
      <c r="I1063" t="s">
        <v>35</v>
      </c>
      <c r="J1063" t="s">
        <v>1120</v>
      </c>
      <c r="K1063">
        <v>4</v>
      </c>
      <c r="L1063" t="s">
        <v>1121</v>
      </c>
      <c r="M1063" t="s">
        <v>1122</v>
      </c>
      <c r="N1063">
        <v>550</v>
      </c>
      <c r="O1063">
        <v>50</v>
      </c>
      <c r="P1063" s="1">
        <v>45369</v>
      </c>
      <c r="Q1063" s="1"/>
      <c r="R1063">
        <v>275</v>
      </c>
      <c r="T1063">
        <v>1</v>
      </c>
      <c r="U1063" t="s">
        <v>428</v>
      </c>
      <c r="V1063">
        <v>1</v>
      </c>
      <c r="W1063">
        <v>0</v>
      </c>
      <c r="X1063">
        <v>0</v>
      </c>
      <c r="Y1063">
        <v>0</v>
      </c>
      <c r="Z1063">
        <v>0</v>
      </c>
      <c r="AA1063">
        <v>0</v>
      </c>
      <c r="AB1063">
        <v>0</v>
      </c>
      <c r="AC1063" t="s">
        <v>52</v>
      </c>
      <c r="AD1063">
        <v>3</v>
      </c>
    </row>
    <row r="1064" spans="1:30">
      <c r="A1064" t="s">
        <v>1146</v>
      </c>
      <c r="B1064" t="s">
        <v>80</v>
      </c>
      <c r="C1064">
        <v>38.736946000000003</v>
      </c>
      <c r="D1064">
        <v>-9.1426850000000002</v>
      </c>
      <c r="E1064" t="s">
        <v>51</v>
      </c>
      <c r="F1064" t="s">
        <v>33</v>
      </c>
      <c r="G1064" t="s">
        <v>56</v>
      </c>
      <c r="H1064" s="1">
        <v>45424</v>
      </c>
      <c r="I1064" t="s">
        <v>70</v>
      </c>
      <c r="J1064" t="s">
        <v>1120</v>
      </c>
      <c r="K1064">
        <v>4</v>
      </c>
      <c r="L1064" t="s">
        <v>1121</v>
      </c>
      <c r="M1064" t="s">
        <v>1122</v>
      </c>
      <c r="N1064">
        <v>1238</v>
      </c>
      <c r="O1064">
        <v>40</v>
      </c>
      <c r="P1064" s="1">
        <v>45583</v>
      </c>
      <c r="Q1064" s="1"/>
      <c r="R1064">
        <v>495.2</v>
      </c>
      <c r="T1064">
        <v>1</v>
      </c>
      <c r="U1064" t="s">
        <v>428</v>
      </c>
      <c r="V1064">
        <v>1</v>
      </c>
      <c r="W1064">
        <v>0</v>
      </c>
      <c r="X1064">
        <v>0</v>
      </c>
      <c r="Y1064">
        <v>0</v>
      </c>
      <c r="Z1064">
        <v>0</v>
      </c>
      <c r="AA1064">
        <v>0</v>
      </c>
      <c r="AB1064">
        <v>0</v>
      </c>
      <c r="AC1064" t="s">
        <v>43</v>
      </c>
      <c r="AD1064">
        <v>2</v>
      </c>
    </row>
    <row r="1065" spans="1:30">
      <c r="A1065" t="s">
        <v>1147</v>
      </c>
      <c r="B1065" t="s">
        <v>75</v>
      </c>
      <c r="C1065">
        <v>48.210033000000003</v>
      </c>
      <c r="D1065">
        <v>16.363448999999999</v>
      </c>
      <c r="E1065" t="s">
        <v>60</v>
      </c>
      <c r="F1065" t="s">
        <v>33</v>
      </c>
      <c r="G1065" t="s">
        <v>56</v>
      </c>
      <c r="H1065" s="1">
        <v>45311</v>
      </c>
      <c r="I1065" t="s">
        <v>70</v>
      </c>
      <c r="J1065" t="s">
        <v>1120</v>
      </c>
      <c r="K1065">
        <v>4</v>
      </c>
      <c r="L1065" t="s">
        <v>1121</v>
      </c>
      <c r="M1065" t="s">
        <v>1122</v>
      </c>
      <c r="N1065">
        <v>1646</v>
      </c>
      <c r="O1065">
        <v>40</v>
      </c>
      <c r="P1065" s="1">
        <v>45545</v>
      </c>
      <c r="Q1065" s="1"/>
      <c r="R1065">
        <v>658.4</v>
      </c>
      <c r="T1065">
        <v>1</v>
      </c>
      <c r="U1065" t="s">
        <v>428</v>
      </c>
      <c r="V1065">
        <v>1</v>
      </c>
      <c r="W1065">
        <v>0</v>
      </c>
      <c r="X1065">
        <v>0</v>
      </c>
      <c r="Y1065">
        <v>0</v>
      </c>
      <c r="Z1065">
        <v>0</v>
      </c>
      <c r="AA1065">
        <v>0</v>
      </c>
      <c r="AB1065">
        <v>0</v>
      </c>
      <c r="AC1065" t="s">
        <v>43</v>
      </c>
      <c r="AD1065">
        <v>2</v>
      </c>
    </row>
    <row r="1066" spans="1:30">
      <c r="A1066" t="s">
        <v>1148</v>
      </c>
      <c r="B1066" t="s">
        <v>45</v>
      </c>
      <c r="C1066">
        <v>41.902782000000002</v>
      </c>
      <c r="D1066">
        <v>12.496366</v>
      </c>
      <c r="E1066" t="s">
        <v>51</v>
      </c>
      <c r="F1066" t="s">
        <v>33</v>
      </c>
      <c r="G1066" t="s">
        <v>56</v>
      </c>
      <c r="H1066" s="1">
        <v>45388</v>
      </c>
      <c r="I1066" t="s">
        <v>70</v>
      </c>
      <c r="J1066" t="s">
        <v>1120</v>
      </c>
      <c r="K1066">
        <v>4</v>
      </c>
      <c r="L1066" t="s">
        <v>1121</v>
      </c>
      <c r="M1066" t="s">
        <v>1122</v>
      </c>
      <c r="N1066">
        <v>1054</v>
      </c>
      <c r="O1066">
        <v>50</v>
      </c>
      <c r="P1066" s="1">
        <v>45646</v>
      </c>
      <c r="Q1066" s="1"/>
      <c r="R1066">
        <v>527</v>
      </c>
      <c r="T1066">
        <v>1</v>
      </c>
      <c r="U1066" t="s">
        <v>428</v>
      </c>
      <c r="V1066">
        <v>1</v>
      </c>
      <c r="W1066">
        <v>0</v>
      </c>
      <c r="X1066">
        <v>0</v>
      </c>
      <c r="Y1066">
        <v>0</v>
      </c>
      <c r="Z1066">
        <v>0</v>
      </c>
      <c r="AA1066">
        <v>0</v>
      </c>
      <c r="AB1066">
        <v>0</v>
      </c>
      <c r="AC1066" t="s">
        <v>52</v>
      </c>
      <c r="AD1066">
        <v>3</v>
      </c>
    </row>
    <row r="1067" spans="1:30">
      <c r="A1067" t="s">
        <v>1149</v>
      </c>
      <c r="B1067" t="s">
        <v>63</v>
      </c>
      <c r="C1067">
        <v>46.204391000000001</v>
      </c>
      <c r="D1067">
        <v>6.1431579999999997</v>
      </c>
      <c r="E1067" t="s">
        <v>124</v>
      </c>
      <c r="F1067" t="s">
        <v>33</v>
      </c>
      <c r="G1067" t="s">
        <v>64</v>
      </c>
      <c r="H1067" s="1">
        <v>45403</v>
      </c>
      <c r="I1067" t="s">
        <v>35</v>
      </c>
      <c r="J1067" t="s">
        <v>1120</v>
      </c>
      <c r="K1067">
        <v>4</v>
      </c>
      <c r="L1067" t="s">
        <v>1121</v>
      </c>
      <c r="M1067" t="s">
        <v>1122</v>
      </c>
      <c r="N1067">
        <v>288</v>
      </c>
      <c r="O1067">
        <v>60</v>
      </c>
      <c r="P1067" s="1">
        <v>45464</v>
      </c>
      <c r="Q1067" s="1"/>
      <c r="R1067">
        <v>172.8</v>
      </c>
      <c r="T1067">
        <v>1</v>
      </c>
      <c r="U1067" t="s">
        <v>428</v>
      </c>
      <c r="V1067">
        <v>1</v>
      </c>
      <c r="W1067">
        <v>0</v>
      </c>
      <c r="X1067">
        <v>0</v>
      </c>
      <c r="Y1067">
        <v>0</v>
      </c>
      <c r="Z1067">
        <v>0</v>
      </c>
      <c r="AA1067">
        <v>0</v>
      </c>
      <c r="AB1067">
        <v>0</v>
      </c>
      <c r="AC1067" t="s">
        <v>52</v>
      </c>
      <c r="AD1067">
        <v>3</v>
      </c>
    </row>
    <row r="1068" spans="1:30">
      <c r="A1068" t="s">
        <v>1150</v>
      </c>
      <c r="B1068" t="s">
        <v>67</v>
      </c>
      <c r="C1068">
        <v>48.864716000000001</v>
      </c>
      <c r="D1068">
        <v>2.3490139999999999</v>
      </c>
      <c r="E1068" t="s">
        <v>55</v>
      </c>
      <c r="F1068" t="s">
        <v>33</v>
      </c>
      <c r="G1068" t="s">
        <v>56</v>
      </c>
      <c r="H1068" s="1">
        <v>45385</v>
      </c>
      <c r="I1068" t="s">
        <v>35</v>
      </c>
      <c r="J1068" t="s">
        <v>1120</v>
      </c>
      <c r="K1068">
        <v>4</v>
      </c>
      <c r="L1068" t="s">
        <v>1121</v>
      </c>
      <c r="M1068" t="s">
        <v>1122</v>
      </c>
      <c r="N1068">
        <v>1824</v>
      </c>
      <c r="O1068">
        <v>70</v>
      </c>
      <c r="P1068" s="1">
        <v>45441</v>
      </c>
      <c r="Q1068" s="1"/>
      <c r="R1068">
        <v>1276.8</v>
      </c>
      <c r="T1068">
        <v>1</v>
      </c>
      <c r="U1068" t="s">
        <v>428</v>
      </c>
      <c r="V1068">
        <v>1</v>
      </c>
      <c r="W1068">
        <v>0</v>
      </c>
      <c r="X1068">
        <v>0</v>
      </c>
      <c r="Y1068">
        <v>0</v>
      </c>
      <c r="Z1068">
        <v>0</v>
      </c>
      <c r="AA1068">
        <v>0</v>
      </c>
      <c r="AB1068">
        <v>0</v>
      </c>
      <c r="AC1068" t="s">
        <v>65</v>
      </c>
      <c r="AD1068">
        <v>4</v>
      </c>
    </row>
    <row r="1069" spans="1:30">
      <c r="A1069" t="s">
        <v>1151</v>
      </c>
      <c r="B1069" t="s">
        <v>80</v>
      </c>
      <c r="C1069">
        <v>38.736946000000003</v>
      </c>
      <c r="D1069">
        <v>-9.1426850000000002</v>
      </c>
      <c r="E1069" t="s">
        <v>60</v>
      </c>
      <c r="F1069" t="s">
        <v>33</v>
      </c>
      <c r="G1069" t="s">
        <v>64</v>
      </c>
      <c r="H1069" s="1">
        <v>45404</v>
      </c>
      <c r="I1069" t="s">
        <v>70</v>
      </c>
      <c r="J1069" t="s">
        <v>1120</v>
      </c>
      <c r="K1069">
        <v>4</v>
      </c>
      <c r="L1069" t="s">
        <v>1121</v>
      </c>
      <c r="M1069" t="s">
        <v>1122</v>
      </c>
      <c r="N1069">
        <v>1987</v>
      </c>
      <c r="O1069">
        <v>30</v>
      </c>
      <c r="P1069" s="1">
        <v>45536</v>
      </c>
      <c r="Q1069" s="1"/>
      <c r="R1069">
        <v>596.1</v>
      </c>
      <c r="T1069">
        <v>1</v>
      </c>
      <c r="U1069" t="s">
        <v>428</v>
      </c>
      <c r="V1069">
        <v>1</v>
      </c>
      <c r="W1069">
        <v>0</v>
      </c>
      <c r="X1069">
        <v>0</v>
      </c>
      <c r="Y1069">
        <v>0</v>
      </c>
      <c r="Z1069">
        <v>0</v>
      </c>
      <c r="AA1069">
        <v>0</v>
      </c>
      <c r="AB1069">
        <v>0</v>
      </c>
      <c r="AC1069" t="s">
        <v>43</v>
      </c>
      <c r="AD1069">
        <v>2</v>
      </c>
    </row>
    <row r="1070" spans="1:30">
      <c r="A1070" t="s">
        <v>1152</v>
      </c>
      <c r="B1070" t="s">
        <v>59</v>
      </c>
      <c r="C1070">
        <v>51.260196999999998</v>
      </c>
      <c r="D1070">
        <v>4.4027710000000004</v>
      </c>
      <c r="E1070" t="s">
        <v>51</v>
      </c>
      <c r="F1070" t="s">
        <v>33</v>
      </c>
      <c r="G1070" t="s">
        <v>47</v>
      </c>
      <c r="H1070" s="1">
        <v>45350</v>
      </c>
      <c r="I1070" t="s">
        <v>57</v>
      </c>
      <c r="J1070" t="s">
        <v>1120</v>
      </c>
      <c r="K1070">
        <v>4</v>
      </c>
      <c r="L1070" t="s">
        <v>1121</v>
      </c>
      <c r="M1070" t="s">
        <v>1122</v>
      </c>
      <c r="N1070">
        <v>1202</v>
      </c>
      <c r="O1070">
        <v>20</v>
      </c>
      <c r="P1070" s="1">
        <v>45674</v>
      </c>
      <c r="Q1070" s="1"/>
      <c r="R1070">
        <v>240.4</v>
      </c>
      <c r="T1070">
        <v>1</v>
      </c>
      <c r="U1070" t="s">
        <v>428</v>
      </c>
      <c r="V1070">
        <v>1</v>
      </c>
      <c r="W1070">
        <v>0</v>
      </c>
      <c r="X1070">
        <v>0</v>
      </c>
      <c r="Y1070">
        <v>0</v>
      </c>
      <c r="Z1070">
        <v>0</v>
      </c>
      <c r="AA1070">
        <v>0</v>
      </c>
      <c r="AB1070">
        <v>0</v>
      </c>
      <c r="AC1070" t="s">
        <v>48</v>
      </c>
      <c r="AD1070">
        <v>1</v>
      </c>
    </row>
    <row r="1071" spans="1:30">
      <c r="A1071" t="s">
        <v>1153</v>
      </c>
      <c r="B1071" t="s">
        <v>50</v>
      </c>
      <c r="C1071">
        <v>52.520007999999997</v>
      </c>
      <c r="D1071">
        <v>13.404954</v>
      </c>
      <c r="E1071" t="s">
        <v>120</v>
      </c>
      <c r="F1071" t="s">
        <v>33</v>
      </c>
      <c r="G1071" t="s">
        <v>56</v>
      </c>
      <c r="H1071" s="1">
        <v>45316</v>
      </c>
      <c r="I1071" t="s">
        <v>35</v>
      </c>
      <c r="J1071" t="s">
        <v>1120</v>
      </c>
      <c r="K1071">
        <v>4</v>
      </c>
      <c r="L1071" t="s">
        <v>1121</v>
      </c>
      <c r="M1071" t="s">
        <v>1122</v>
      </c>
      <c r="N1071">
        <v>565</v>
      </c>
      <c r="O1071">
        <v>10</v>
      </c>
      <c r="P1071" s="1">
        <v>45656</v>
      </c>
      <c r="Q1071" s="1"/>
      <c r="R1071">
        <v>56.5</v>
      </c>
      <c r="T1071">
        <v>1</v>
      </c>
      <c r="U1071" t="s">
        <v>428</v>
      </c>
      <c r="V1071">
        <v>1</v>
      </c>
      <c r="W1071">
        <v>0</v>
      </c>
      <c r="X1071">
        <v>0</v>
      </c>
      <c r="Y1071">
        <v>0</v>
      </c>
      <c r="Z1071">
        <v>0</v>
      </c>
      <c r="AA1071">
        <v>0</v>
      </c>
      <c r="AB1071">
        <v>0</v>
      </c>
      <c r="AC1071" t="s">
        <v>48</v>
      </c>
      <c r="AD1071">
        <v>1</v>
      </c>
    </row>
    <row r="1072" spans="1:30">
      <c r="A1072" t="s">
        <v>1154</v>
      </c>
      <c r="B1072" t="s">
        <v>63</v>
      </c>
      <c r="C1072">
        <v>46.204391000000001</v>
      </c>
      <c r="D1072">
        <v>6.1431579999999997</v>
      </c>
      <c r="E1072" t="s">
        <v>100</v>
      </c>
      <c r="F1072" t="s">
        <v>33</v>
      </c>
      <c r="G1072" t="s">
        <v>47</v>
      </c>
      <c r="H1072" s="1">
        <v>45388</v>
      </c>
      <c r="I1072" t="s">
        <v>57</v>
      </c>
      <c r="J1072" t="s">
        <v>1120</v>
      </c>
      <c r="K1072">
        <v>4</v>
      </c>
      <c r="L1072" t="s">
        <v>1121</v>
      </c>
      <c r="M1072" t="s">
        <v>1122</v>
      </c>
      <c r="N1072">
        <v>893</v>
      </c>
      <c r="O1072">
        <v>20</v>
      </c>
      <c r="P1072" s="1">
        <v>45576</v>
      </c>
      <c r="Q1072" s="1"/>
      <c r="R1072">
        <v>178.6</v>
      </c>
      <c r="T1072">
        <v>1</v>
      </c>
      <c r="U1072" t="s">
        <v>428</v>
      </c>
      <c r="V1072">
        <v>1</v>
      </c>
      <c r="W1072">
        <v>0</v>
      </c>
      <c r="X1072">
        <v>0</v>
      </c>
      <c r="Y1072">
        <v>0</v>
      </c>
      <c r="Z1072">
        <v>0</v>
      </c>
      <c r="AA1072">
        <v>0</v>
      </c>
      <c r="AB1072">
        <v>0</v>
      </c>
      <c r="AC1072" t="s">
        <v>48</v>
      </c>
      <c r="AD1072">
        <v>1</v>
      </c>
    </row>
    <row r="1073" spans="1:30">
      <c r="A1073" t="s">
        <v>1155</v>
      </c>
      <c r="B1073" t="s">
        <v>67</v>
      </c>
      <c r="C1073">
        <v>48.864716000000001</v>
      </c>
      <c r="D1073">
        <v>2.3490139999999999</v>
      </c>
      <c r="E1073" t="s">
        <v>120</v>
      </c>
      <c r="F1073" t="s">
        <v>33</v>
      </c>
      <c r="G1073" t="s">
        <v>47</v>
      </c>
      <c r="H1073" s="1">
        <v>45403</v>
      </c>
      <c r="I1073" t="s">
        <v>70</v>
      </c>
      <c r="J1073" t="s">
        <v>1120</v>
      </c>
      <c r="K1073">
        <v>4</v>
      </c>
      <c r="L1073" t="s">
        <v>1121</v>
      </c>
      <c r="M1073" t="s">
        <v>1122</v>
      </c>
      <c r="N1073">
        <v>724</v>
      </c>
      <c r="O1073">
        <v>30</v>
      </c>
      <c r="P1073" s="1">
        <v>45642</v>
      </c>
      <c r="Q1073" s="1"/>
      <c r="R1073">
        <v>217.2</v>
      </c>
      <c r="T1073">
        <v>1</v>
      </c>
      <c r="U1073" t="s">
        <v>428</v>
      </c>
      <c r="V1073">
        <v>1</v>
      </c>
      <c r="W1073">
        <v>0</v>
      </c>
      <c r="X1073">
        <v>0</v>
      </c>
      <c r="Y1073">
        <v>0</v>
      </c>
      <c r="Z1073">
        <v>0</v>
      </c>
      <c r="AA1073">
        <v>0</v>
      </c>
      <c r="AB1073">
        <v>0</v>
      </c>
      <c r="AC1073" t="s">
        <v>43</v>
      </c>
      <c r="AD1073">
        <v>2</v>
      </c>
    </row>
    <row r="1074" spans="1:30">
      <c r="A1074" t="s">
        <v>1156</v>
      </c>
      <c r="B1074" t="s">
        <v>75</v>
      </c>
      <c r="C1074">
        <v>48.210033000000003</v>
      </c>
      <c r="D1074">
        <v>16.363448999999999</v>
      </c>
      <c r="E1074" t="s">
        <v>84</v>
      </c>
      <c r="F1074" t="s">
        <v>33</v>
      </c>
      <c r="G1074" t="s">
        <v>47</v>
      </c>
      <c r="H1074" s="1">
        <v>45429</v>
      </c>
      <c r="I1074" t="s">
        <v>35</v>
      </c>
      <c r="J1074" t="s">
        <v>1120</v>
      </c>
      <c r="K1074">
        <v>4</v>
      </c>
      <c r="L1074" t="s">
        <v>1121</v>
      </c>
      <c r="M1074" t="s">
        <v>1122</v>
      </c>
      <c r="N1074">
        <v>558</v>
      </c>
      <c r="O1074">
        <v>70</v>
      </c>
      <c r="P1074" s="1">
        <v>45740</v>
      </c>
      <c r="Q1074" s="1"/>
      <c r="R1074">
        <v>390.6</v>
      </c>
      <c r="T1074">
        <v>1</v>
      </c>
      <c r="U1074" t="s">
        <v>428</v>
      </c>
      <c r="V1074">
        <v>1</v>
      </c>
      <c r="W1074">
        <v>0</v>
      </c>
      <c r="X1074">
        <v>0</v>
      </c>
      <c r="Y1074">
        <v>0</v>
      </c>
      <c r="Z1074">
        <v>0</v>
      </c>
      <c r="AA1074">
        <v>0</v>
      </c>
      <c r="AB1074">
        <v>0</v>
      </c>
      <c r="AC1074" t="s">
        <v>65</v>
      </c>
      <c r="AD1074">
        <v>4</v>
      </c>
    </row>
    <row r="1075" spans="1:30">
      <c r="A1075" t="s">
        <v>1157</v>
      </c>
      <c r="B1075" t="s">
        <v>45</v>
      </c>
      <c r="C1075">
        <v>41.902782000000002</v>
      </c>
      <c r="D1075">
        <v>12.496366</v>
      </c>
      <c r="E1075" t="s">
        <v>60</v>
      </c>
      <c r="F1075" t="s">
        <v>33</v>
      </c>
      <c r="G1075" t="s">
        <v>85</v>
      </c>
      <c r="H1075" s="1">
        <v>45379</v>
      </c>
      <c r="I1075" t="s">
        <v>35</v>
      </c>
      <c r="J1075" t="s">
        <v>1120</v>
      </c>
      <c r="K1075">
        <v>4</v>
      </c>
      <c r="L1075" t="s">
        <v>1121</v>
      </c>
      <c r="M1075" t="s">
        <v>1122</v>
      </c>
      <c r="N1075">
        <v>453</v>
      </c>
      <c r="O1075">
        <v>80</v>
      </c>
      <c r="P1075" s="1">
        <v>45607</v>
      </c>
      <c r="Q1075" s="1"/>
      <c r="R1075">
        <v>362.4</v>
      </c>
      <c r="T1075">
        <v>1</v>
      </c>
      <c r="U1075" t="s">
        <v>428</v>
      </c>
      <c r="V1075">
        <v>1</v>
      </c>
      <c r="W1075">
        <v>0</v>
      </c>
      <c r="X1075">
        <v>0</v>
      </c>
      <c r="Y1075">
        <v>0</v>
      </c>
      <c r="Z1075">
        <v>0</v>
      </c>
      <c r="AA1075">
        <v>0</v>
      </c>
      <c r="AB1075">
        <v>0</v>
      </c>
      <c r="AC1075" t="s">
        <v>65</v>
      </c>
      <c r="AD1075">
        <v>4</v>
      </c>
    </row>
    <row r="1076" spans="1:30">
      <c r="A1076" t="s">
        <v>1158</v>
      </c>
      <c r="B1076" t="s">
        <v>50</v>
      </c>
      <c r="C1076">
        <v>52.520007999999997</v>
      </c>
      <c r="D1076">
        <v>13.404954</v>
      </c>
      <c r="E1076" t="s">
        <v>32</v>
      </c>
      <c r="F1076" t="s">
        <v>33</v>
      </c>
      <c r="G1076" t="s">
        <v>56</v>
      </c>
      <c r="H1076" s="1">
        <v>45411</v>
      </c>
      <c r="I1076" t="s">
        <v>70</v>
      </c>
      <c r="J1076" t="s">
        <v>1120</v>
      </c>
      <c r="K1076">
        <v>4</v>
      </c>
      <c r="L1076" t="s">
        <v>1121</v>
      </c>
      <c r="M1076" t="s">
        <v>1122</v>
      </c>
      <c r="N1076">
        <v>1881</v>
      </c>
      <c r="O1076">
        <v>70</v>
      </c>
      <c r="P1076" s="1">
        <v>45514</v>
      </c>
      <c r="Q1076" s="1"/>
      <c r="R1076">
        <v>1316.7</v>
      </c>
      <c r="T1076">
        <v>1</v>
      </c>
      <c r="U1076" t="s">
        <v>428</v>
      </c>
      <c r="V1076">
        <v>1</v>
      </c>
      <c r="W1076">
        <v>0</v>
      </c>
      <c r="X1076">
        <v>0</v>
      </c>
      <c r="Y1076">
        <v>0</v>
      </c>
      <c r="Z1076">
        <v>0</v>
      </c>
      <c r="AA1076">
        <v>0</v>
      </c>
      <c r="AB1076">
        <v>0</v>
      </c>
      <c r="AC1076" t="s">
        <v>65</v>
      </c>
      <c r="AD1076">
        <v>4</v>
      </c>
    </row>
    <row r="1077" spans="1:30">
      <c r="A1077" t="s">
        <v>1159</v>
      </c>
      <c r="B1077" t="s">
        <v>75</v>
      </c>
      <c r="C1077">
        <v>48.210033000000003</v>
      </c>
      <c r="D1077">
        <v>16.363448999999999</v>
      </c>
      <c r="E1077" t="s">
        <v>55</v>
      </c>
      <c r="F1077" t="s">
        <v>33</v>
      </c>
      <c r="G1077" t="s">
        <v>87</v>
      </c>
      <c r="H1077" s="1">
        <v>45345</v>
      </c>
      <c r="I1077" t="s">
        <v>35</v>
      </c>
      <c r="J1077" t="s">
        <v>1120</v>
      </c>
      <c r="K1077">
        <v>4</v>
      </c>
      <c r="L1077" t="s">
        <v>1121</v>
      </c>
      <c r="M1077" t="s">
        <v>1122</v>
      </c>
      <c r="N1077">
        <v>1735</v>
      </c>
      <c r="O1077">
        <v>40</v>
      </c>
      <c r="P1077" s="1">
        <v>45703</v>
      </c>
      <c r="Q1077" s="1"/>
      <c r="R1077">
        <v>694</v>
      </c>
      <c r="T1077">
        <v>1</v>
      </c>
      <c r="U1077" t="s">
        <v>428</v>
      </c>
      <c r="V1077">
        <v>1</v>
      </c>
      <c r="W1077">
        <v>0</v>
      </c>
      <c r="X1077">
        <v>0</v>
      </c>
      <c r="Y1077">
        <v>0</v>
      </c>
      <c r="Z1077">
        <v>0</v>
      </c>
      <c r="AA1077">
        <v>0</v>
      </c>
      <c r="AB1077">
        <v>0</v>
      </c>
      <c r="AC1077" t="s">
        <v>43</v>
      </c>
      <c r="AD1077">
        <v>2</v>
      </c>
    </row>
    <row r="1078" spans="1:30">
      <c r="A1078" t="s">
        <v>1160</v>
      </c>
      <c r="B1078" t="s">
        <v>63</v>
      </c>
      <c r="C1078">
        <v>46.204391000000001</v>
      </c>
      <c r="D1078">
        <v>6.1431579999999997</v>
      </c>
      <c r="E1078" t="s">
        <v>55</v>
      </c>
      <c r="F1078" t="s">
        <v>33</v>
      </c>
      <c r="G1078" t="s">
        <v>56</v>
      </c>
      <c r="H1078" s="1">
        <v>45425</v>
      </c>
      <c r="I1078" t="s">
        <v>35</v>
      </c>
      <c r="J1078" t="s">
        <v>1120</v>
      </c>
      <c r="K1078">
        <v>4</v>
      </c>
      <c r="L1078" t="s">
        <v>1121</v>
      </c>
      <c r="M1078" t="s">
        <v>1122</v>
      </c>
      <c r="N1078">
        <v>1418</v>
      </c>
      <c r="O1078">
        <v>40</v>
      </c>
      <c r="P1078" s="1">
        <v>45616</v>
      </c>
      <c r="Q1078" s="1"/>
      <c r="R1078">
        <v>567.20000000000005</v>
      </c>
      <c r="T1078">
        <v>1</v>
      </c>
      <c r="U1078" t="s">
        <v>428</v>
      </c>
      <c r="V1078">
        <v>1</v>
      </c>
      <c r="W1078">
        <v>0</v>
      </c>
      <c r="X1078">
        <v>0</v>
      </c>
      <c r="Y1078">
        <v>0</v>
      </c>
      <c r="Z1078">
        <v>0</v>
      </c>
      <c r="AA1078">
        <v>0</v>
      </c>
      <c r="AB1078">
        <v>0</v>
      </c>
      <c r="AC1078" t="s">
        <v>43</v>
      </c>
      <c r="AD1078">
        <v>2</v>
      </c>
    </row>
    <row r="1079" spans="1:30">
      <c r="A1079" t="s">
        <v>1161</v>
      </c>
      <c r="B1079" t="s">
        <v>80</v>
      </c>
      <c r="C1079">
        <v>38.736946000000003</v>
      </c>
      <c r="D1079">
        <v>-9.1426850000000002</v>
      </c>
      <c r="E1079" t="s">
        <v>55</v>
      </c>
      <c r="F1079" t="s">
        <v>33</v>
      </c>
      <c r="G1079" t="s">
        <v>47</v>
      </c>
      <c r="H1079" s="1">
        <v>45304</v>
      </c>
      <c r="I1079" t="s">
        <v>70</v>
      </c>
      <c r="J1079" t="s">
        <v>1120</v>
      </c>
      <c r="K1079">
        <v>4</v>
      </c>
      <c r="L1079" t="s">
        <v>1121</v>
      </c>
      <c r="M1079" t="s">
        <v>1122</v>
      </c>
      <c r="N1079">
        <v>585</v>
      </c>
      <c r="O1079">
        <v>70</v>
      </c>
      <c r="P1079" s="1">
        <v>45502</v>
      </c>
      <c r="Q1079" s="1"/>
      <c r="R1079">
        <v>409.5</v>
      </c>
      <c r="T1079">
        <v>1</v>
      </c>
      <c r="U1079" t="s">
        <v>428</v>
      </c>
      <c r="V1079">
        <v>1</v>
      </c>
      <c r="W1079">
        <v>0</v>
      </c>
      <c r="X1079">
        <v>0</v>
      </c>
      <c r="Y1079">
        <v>0</v>
      </c>
      <c r="Z1079">
        <v>0</v>
      </c>
      <c r="AA1079">
        <v>0</v>
      </c>
      <c r="AB1079">
        <v>0</v>
      </c>
      <c r="AC1079" t="s">
        <v>65</v>
      </c>
      <c r="AD1079">
        <v>4</v>
      </c>
    </row>
    <row r="1080" spans="1:30">
      <c r="A1080" t="s">
        <v>1162</v>
      </c>
      <c r="B1080" t="s">
        <v>67</v>
      </c>
      <c r="C1080">
        <v>48.864716000000001</v>
      </c>
      <c r="D1080">
        <v>2.3490139999999999</v>
      </c>
      <c r="E1080" t="s">
        <v>100</v>
      </c>
      <c r="F1080" t="s">
        <v>33</v>
      </c>
      <c r="G1080" t="s">
        <v>64</v>
      </c>
      <c r="H1080" s="1">
        <v>45298</v>
      </c>
      <c r="I1080" t="s">
        <v>70</v>
      </c>
      <c r="J1080" t="s">
        <v>1120</v>
      </c>
      <c r="K1080">
        <v>4</v>
      </c>
      <c r="L1080" t="s">
        <v>1121</v>
      </c>
      <c r="M1080" t="s">
        <v>1122</v>
      </c>
      <c r="N1080">
        <v>334</v>
      </c>
      <c r="O1080">
        <v>30</v>
      </c>
      <c r="P1080" s="1">
        <v>45450</v>
      </c>
      <c r="Q1080" s="1"/>
      <c r="R1080">
        <v>100.2</v>
      </c>
      <c r="T1080">
        <v>1</v>
      </c>
      <c r="U1080" t="s">
        <v>428</v>
      </c>
      <c r="V1080">
        <v>1</v>
      </c>
      <c r="W1080">
        <v>0</v>
      </c>
      <c r="X1080">
        <v>0</v>
      </c>
      <c r="Y1080">
        <v>0</v>
      </c>
      <c r="Z1080">
        <v>0</v>
      </c>
      <c r="AA1080">
        <v>0</v>
      </c>
      <c r="AB1080">
        <v>0</v>
      </c>
      <c r="AC1080" t="s">
        <v>43</v>
      </c>
      <c r="AD1080">
        <v>2</v>
      </c>
    </row>
    <row r="1081" spans="1:30">
      <c r="A1081" t="s">
        <v>1163</v>
      </c>
      <c r="B1081" t="s">
        <v>75</v>
      </c>
      <c r="C1081">
        <v>48.210033000000003</v>
      </c>
      <c r="D1081">
        <v>16.363448999999999</v>
      </c>
      <c r="E1081" t="s">
        <v>120</v>
      </c>
      <c r="F1081" t="s">
        <v>33</v>
      </c>
      <c r="G1081" t="s">
        <v>76</v>
      </c>
      <c r="H1081" s="1">
        <v>45430</v>
      </c>
      <c r="I1081" t="s">
        <v>57</v>
      </c>
      <c r="J1081" t="s">
        <v>1120</v>
      </c>
      <c r="K1081">
        <v>4</v>
      </c>
      <c r="L1081" t="s">
        <v>1121</v>
      </c>
      <c r="M1081" t="s">
        <v>1122</v>
      </c>
      <c r="N1081">
        <v>1959</v>
      </c>
      <c r="O1081">
        <v>50</v>
      </c>
      <c r="P1081" s="1">
        <v>45450</v>
      </c>
      <c r="Q1081" s="1"/>
      <c r="R1081">
        <v>979.5</v>
      </c>
      <c r="T1081">
        <v>1</v>
      </c>
      <c r="U1081" t="s">
        <v>428</v>
      </c>
      <c r="V1081">
        <v>1</v>
      </c>
      <c r="W1081">
        <v>0</v>
      </c>
      <c r="X1081">
        <v>0</v>
      </c>
      <c r="Y1081">
        <v>0</v>
      </c>
      <c r="Z1081">
        <v>0</v>
      </c>
      <c r="AA1081">
        <v>0</v>
      </c>
      <c r="AB1081">
        <v>0</v>
      </c>
      <c r="AC1081" t="s">
        <v>52</v>
      </c>
      <c r="AD1081">
        <v>3</v>
      </c>
    </row>
    <row r="1082" spans="1:30">
      <c r="A1082" t="s">
        <v>1164</v>
      </c>
      <c r="B1082" t="s">
        <v>80</v>
      </c>
      <c r="C1082">
        <v>38.736946000000003</v>
      </c>
      <c r="D1082">
        <v>-9.1426850000000002</v>
      </c>
      <c r="E1082" t="s">
        <v>84</v>
      </c>
      <c r="F1082" t="s">
        <v>33</v>
      </c>
      <c r="G1082" t="s">
        <v>34</v>
      </c>
      <c r="H1082" s="1">
        <v>45305</v>
      </c>
      <c r="I1082" t="s">
        <v>35</v>
      </c>
      <c r="J1082" t="s">
        <v>1120</v>
      </c>
      <c r="K1082">
        <v>4</v>
      </c>
      <c r="L1082" t="s">
        <v>1121</v>
      </c>
      <c r="M1082" t="s">
        <v>1122</v>
      </c>
      <c r="N1082">
        <v>623</v>
      </c>
      <c r="O1082">
        <v>40</v>
      </c>
      <c r="P1082" s="1">
        <v>45590</v>
      </c>
      <c r="Q1082" s="1"/>
      <c r="R1082">
        <v>249.2</v>
      </c>
      <c r="T1082">
        <v>1</v>
      </c>
      <c r="U1082" t="s">
        <v>428</v>
      </c>
      <c r="V1082">
        <v>1</v>
      </c>
      <c r="W1082">
        <v>0</v>
      </c>
      <c r="X1082">
        <v>0</v>
      </c>
      <c r="Y1082">
        <v>0</v>
      </c>
      <c r="Z1082">
        <v>0</v>
      </c>
      <c r="AA1082">
        <v>0</v>
      </c>
      <c r="AB1082">
        <v>0</v>
      </c>
      <c r="AC1082" t="s">
        <v>43</v>
      </c>
      <c r="AD1082">
        <v>2</v>
      </c>
    </row>
    <row r="1083" spans="1:30">
      <c r="A1083" t="s">
        <v>1165</v>
      </c>
      <c r="B1083" t="s">
        <v>45</v>
      </c>
      <c r="C1083">
        <v>41.902782000000002</v>
      </c>
      <c r="D1083">
        <v>12.496366</v>
      </c>
      <c r="E1083" t="s">
        <v>32</v>
      </c>
      <c r="F1083" t="s">
        <v>33</v>
      </c>
      <c r="G1083" t="s">
        <v>87</v>
      </c>
      <c r="H1083" s="1">
        <v>45411</v>
      </c>
      <c r="I1083" t="s">
        <v>35</v>
      </c>
      <c r="J1083" t="s">
        <v>1120</v>
      </c>
      <c r="K1083">
        <v>4</v>
      </c>
      <c r="L1083" t="s">
        <v>1121</v>
      </c>
      <c r="M1083" t="s">
        <v>1122</v>
      </c>
      <c r="N1083">
        <v>307</v>
      </c>
      <c r="O1083">
        <v>20</v>
      </c>
      <c r="P1083" s="1">
        <v>45772</v>
      </c>
      <c r="Q1083" s="1"/>
      <c r="R1083">
        <v>61.4</v>
      </c>
      <c r="T1083">
        <v>1</v>
      </c>
      <c r="U1083" t="s">
        <v>428</v>
      </c>
      <c r="V1083">
        <v>1</v>
      </c>
      <c r="W1083">
        <v>0</v>
      </c>
      <c r="X1083">
        <v>0</v>
      </c>
      <c r="Y1083">
        <v>0</v>
      </c>
      <c r="Z1083">
        <v>0</v>
      </c>
      <c r="AA1083">
        <v>0</v>
      </c>
      <c r="AB1083">
        <v>0</v>
      </c>
      <c r="AC1083" t="s">
        <v>48</v>
      </c>
      <c r="AD1083">
        <v>1</v>
      </c>
    </row>
    <row r="1084" spans="1:30">
      <c r="A1084" t="s">
        <v>1166</v>
      </c>
      <c r="B1084" t="s">
        <v>45</v>
      </c>
      <c r="C1084">
        <v>41.902782000000002</v>
      </c>
      <c r="D1084">
        <v>12.496366</v>
      </c>
      <c r="E1084" t="s">
        <v>46</v>
      </c>
      <c r="F1084" t="s">
        <v>33</v>
      </c>
      <c r="G1084" t="s">
        <v>47</v>
      </c>
      <c r="H1084" s="1">
        <v>45325</v>
      </c>
      <c r="I1084" t="s">
        <v>70</v>
      </c>
      <c r="J1084" t="s">
        <v>1120</v>
      </c>
      <c r="K1084">
        <v>4</v>
      </c>
      <c r="L1084" t="s">
        <v>1121</v>
      </c>
      <c r="M1084" t="s">
        <v>1122</v>
      </c>
      <c r="N1084">
        <v>349</v>
      </c>
      <c r="O1084">
        <v>40</v>
      </c>
      <c r="P1084" s="1">
        <v>45667</v>
      </c>
      <c r="Q1084" s="1"/>
      <c r="R1084">
        <v>139.6</v>
      </c>
      <c r="T1084">
        <v>1</v>
      </c>
      <c r="U1084" t="s">
        <v>428</v>
      </c>
      <c r="V1084">
        <v>1</v>
      </c>
      <c r="W1084">
        <v>0</v>
      </c>
      <c r="X1084">
        <v>0</v>
      </c>
      <c r="Y1084">
        <v>0</v>
      </c>
      <c r="Z1084">
        <v>0</v>
      </c>
      <c r="AA1084">
        <v>0</v>
      </c>
      <c r="AB1084">
        <v>0</v>
      </c>
      <c r="AC1084" t="s">
        <v>43</v>
      </c>
      <c r="AD1084">
        <v>2</v>
      </c>
    </row>
    <row r="1085" spans="1:30">
      <c r="A1085" t="s">
        <v>1167</v>
      </c>
      <c r="B1085" t="s">
        <v>80</v>
      </c>
      <c r="C1085">
        <v>38.736946000000003</v>
      </c>
      <c r="D1085">
        <v>-9.1426850000000002</v>
      </c>
      <c r="E1085" t="s">
        <v>60</v>
      </c>
      <c r="F1085" t="s">
        <v>33</v>
      </c>
      <c r="G1085" t="s">
        <v>76</v>
      </c>
      <c r="H1085" s="1">
        <v>45318</v>
      </c>
      <c r="I1085" t="s">
        <v>35</v>
      </c>
      <c r="J1085" t="s">
        <v>1120</v>
      </c>
      <c r="K1085">
        <v>4</v>
      </c>
      <c r="L1085" t="s">
        <v>1121</v>
      </c>
      <c r="M1085" t="s">
        <v>1122</v>
      </c>
      <c r="N1085">
        <v>460</v>
      </c>
      <c r="O1085">
        <v>70</v>
      </c>
      <c r="P1085" s="1">
        <v>45587</v>
      </c>
      <c r="Q1085" s="1"/>
      <c r="R1085">
        <v>322</v>
      </c>
      <c r="T1085">
        <v>1</v>
      </c>
      <c r="U1085" t="s">
        <v>428</v>
      </c>
      <c r="V1085">
        <v>1</v>
      </c>
      <c r="W1085">
        <v>0</v>
      </c>
      <c r="X1085">
        <v>0</v>
      </c>
      <c r="Y1085">
        <v>0</v>
      </c>
      <c r="Z1085">
        <v>0</v>
      </c>
      <c r="AA1085">
        <v>0</v>
      </c>
      <c r="AB1085">
        <v>0</v>
      </c>
      <c r="AC1085" t="s">
        <v>65</v>
      </c>
      <c r="AD1085">
        <v>4</v>
      </c>
    </row>
    <row r="1086" spans="1:30">
      <c r="A1086" t="s">
        <v>1168</v>
      </c>
      <c r="B1086" t="s">
        <v>67</v>
      </c>
      <c r="C1086">
        <v>48.864716000000001</v>
      </c>
      <c r="D1086">
        <v>2.3490139999999999</v>
      </c>
      <c r="E1086" t="s">
        <v>124</v>
      </c>
      <c r="F1086" t="s">
        <v>33</v>
      </c>
      <c r="G1086" t="s">
        <v>85</v>
      </c>
      <c r="H1086" s="1">
        <v>45373</v>
      </c>
      <c r="I1086" t="s">
        <v>35</v>
      </c>
      <c r="J1086" t="s">
        <v>1120</v>
      </c>
      <c r="K1086">
        <v>4</v>
      </c>
      <c r="L1086" t="s">
        <v>1121</v>
      </c>
      <c r="M1086" t="s">
        <v>1122</v>
      </c>
      <c r="N1086">
        <v>992</v>
      </c>
      <c r="O1086">
        <v>90</v>
      </c>
      <c r="P1086" s="1">
        <v>45440</v>
      </c>
      <c r="Q1086" s="1"/>
      <c r="R1086">
        <v>892.8</v>
      </c>
      <c r="T1086">
        <v>1</v>
      </c>
      <c r="U1086" t="s">
        <v>428</v>
      </c>
      <c r="V1086">
        <v>1</v>
      </c>
      <c r="W1086">
        <v>0</v>
      </c>
      <c r="X1086">
        <v>0</v>
      </c>
      <c r="Y1086">
        <v>0</v>
      </c>
      <c r="Z1086">
        <v>0</v>
      </c>
      <c r="AA1086">
        <v>0</v>
      </c>
      <c r="AB1086">
        <v>0</v>
      </c>
      <c r="AC1086" t="s">
        <v>38</v>
      </c>
      <c r="AD1086">
        <v>5</v>
      </c>
    </row>
    <row r="1087" spans="1:30">
      <c r="A1087" t="s">
        <v>1169</v>
      </c>
      <c r="B1087" t="s">
        <v>45</v>
      </c>
      <c r="C1087">
        <v>41.902782000000002</v>
      </c>
      <c r="D1087">
        <v>12.496366</v>
      </c>
      <c r="E1087" t="s">
        <v>84</v>
      </c>
      <c r="F1087" t="s">
        <v>33</v>
      </c>
      <c r="G1087" t="s">
        <v>87</v>
      </c>
      <c r="H1087" s="1">
        <v>45397</v>
      </c>
      <c r="I1087" t="s">
        <v>70</v>
      </c>
      <c r="J1087" t="s">
        <v>1120</v>
      </c>
      <c r="K1087">
        <v>4</v>
      </c>
      <c r="L1087" t="s">
        <v>1121</v>
      </c>
      <c r="M1087" t="s">
        <v>1122</v>
      </c>
      <c r="N1087">
        <v>1369</v>
      </c>
      <c r="O1087">
        <v>50</v>
      </c>
      <c r="P1087" s="1">
        <v>45657</v>
      </c>
      <c r="Q1087" s="1"/>
      <c r="R1087">
        <v>684.5</v>
      </c>
      <c r="T1087">
        <v>1</v>
      </c>
      <c r="U1087" t="s">
        <v>428</v>
      </c>
      <c r="V1087">
        <v>1</v>
      </c>
      <c r="W1087">
        <v>0</v>
      </c>
      <c r="X1087">
        <v>0</v>
      </c>
      <c r="Y1087">
        <v>0</v>
      </c>
      <c r="Z1087">
        <v>0</v>
      </c>
      <c r="AA1087">
        <v>0</v>
      </c>
      <c r="AB1087">
        <v>0</v>
      </c>
      <c r="AC1087" t="s">
        <v>52</v>
      </c>
      <c r="AD1087">
        <v>3</v>
      </c>
    </row>
    <row r="1088" spans="1:30">
      <c r="A1088" t="s">
        <v>1170</v>
      </c>
      <c r="B1088" t="s">
        <v>31</v>
      </c>
      <c r="C1088">
        <v>52.370215999999999</v>
      </c>
      <c r="D1088">
        <v>4.895168</v>
      </c>
      <c r="E1088" t="s">
        <v>103</v>
      </c>
      <c r="F1088" t="s">
        <v>33</v>
      </c>
      <c r="G1088" t="s">
        <v>42</v>
      </c>
      <c r="H1088" s="1">
        <v>45436</v>
      </c>
      <c r="I1088" t="s">
        <v>35</v>
      </c>
      <c r="J1088" t="s">
        <v>1120</v>
      </c>
      <c r="K1088">
        <v>4</v>
      </c>
      <c r="L1088" t="s">
        <v>1121</v>
      </c>
      <c r="M1088" t="s">
        <v>1122</v>
      </c>
      <c r="N1088">
        <v>638</v>
      </c>
      <c r="O1088">
        <v>40</v>
      </c>
      <c r="P1088" s="1">
        <v>45525</v>
      </c>
      <c r="Q1088" s="1"/>
      <c r="R1088">
        <v>255.2</v>
      </c>
      <c r="T1088">
        <v>1</v>
      </c>
      <c r="U1088" t="s">
        <v>428</v>
      </c>
      <c r="V1088">
        <v>1</v>
      </c>
      <c r="W1088">
        <v>0</v>
      </c>
      <c r="X1088">
        <v>0</v>
      </c>
      <c r="Y1088">
        <v>0</v>
      </c>
      <c r="Z1088">
        <v>0</v>
      </c>
      <c r="AA1088">
        <v>0</v>
      </c>
      <c r="AB1088">
        <v>0</v>
      </c>
      <c r="AC1088" t="s">
        <v>43</v>
      </c>
      <c r="AD1088">
        <v>2</v>
      </c>
    </row>
    <row r="1089" spans="1:30">
      <c r="A1089" t="s">
        <v>1171</v>
      </c>
      <c r="B1089" t="s">
        <v>63</v>
      </c>
      <c r="C1089">
        <v>46.204391000000001</v>
      </c>
      <c r="D1089">
        <v>6.1431579999999997</v>
      </c>
      <c r="E1089" t="s">
        <v>72</v>
      </c>
      <c r="F1089" t="s">
        <v>33</v>
      </c>
      <c r="G1089" t="s">
        <v>87</v>
      </c>
      <c r="H1089" s="1">
        <v>45427</v>
      </c>
      <c r="I1089" t="s">
        <v>57</v>
      </c>
      <c r="J1089" t="s">
        <v>1120</v>
      </c>
      <c r="K1089">
        <v>4</v>
      </c>
      <c r="L1089" t="s">
        <v>1121</v>
      </c>
      <c r="M1089" t="s">
        <v>1122</v>
      </c>
      <c r="N1089">
        <v>1269</v>
      </c>
      <c r="O1089">
        <v>40</v>
      </c>
      <c r="P1089" s="1">
        <v>45685</v>
      </c>
      <c r="Q1089" s="1"/>
      <c r="R1089">
        <v>507.6</v>
      </c>
      <c r="T1089">
        <v>1</v>
      </c>
      <c r="U1089" t="s">
        <v>428</v>
      </c>
      <c r="V1089">
        <v>1</v>
      </c>
      <c r="W1089">
        <v>0</v>
      </c>
      <c r="X1089">
        <v>0</v>
      </c>
      <c r="Y1089">
        <v>0</v>
      </c>
      <c r="Z1089">
        <v>0</v>
      </c>
      <c r="AA1089">
        <v>0</v>
      </c>
      <c r="AB1089">
        <v>0</v>
      </c>
      <c r="AC1089" t="s">
        <v>43</v>
      </c>
      <c r="AD1089">
        <v>2</v>
      </c>
    </row>
    <row r="1090" spans="1:30">
      <c r="A1090" t="s">
        <v>1172</v>
      </c>
      <c r="B1090" t="s">
        <v>45</v>
      </c>
      <c r="C1090">
        <v>41.902782000000002</v>
      </c>
      <c r="D1090">
        <v>12.496366</v>
      </c>
      <c r="E1090" t="s">
        <v>41</v>
      </c>
      <c r="F1090" t="s">
        <v>33</v>
      </c>
      <c r="G1090" t="s">
        <v>64</v>
      </c>
      <c r="H1090" s="1">
        <v>45346</v>
      </c>
      <c r="I1090" t="s">
        <v>70</v>
      </c>
      <c r="J1090" t="s">
        <v>1120</v>
      </c>
      <c r="K1090">
        <v>4</v>
      </c>
      <c r="L1090" t="s">
        <v>1121</v>
      </c>
      <c r="M1090" t="s">
        <v>1122</v>
      </c>
      <c r="N1090">
        <v>1875</v>
      </c>
      <c r="O1090">
        <v>20</v>
      </c>
      <c r="P1090" s="1">
        <v>45529</v>
      </c>
      <c r="Q1090" s="1"/>
      <c r="R1090">
        <v>375</v>
      </c>
      <c r="T1090">
        <v>1</v>
      </c>
      <c r="U1090" t="s">
        <v>428</v>
      </c>
      <c r="V1090">
        <v>1</v>
      </c>
      <c r="W1090">
        <v>0</v>
      </c>
      <c r="X1090">
        <v>0</v>
      </c>
      <c r="Y1090">
        <v>0</v>
      </c>
      <c r="Z1090">
        <v>0</v>
      </c>
      <c r="AA1090">
        <v>0</v>
      </c>
      <c r="AB1090">
        <v>0</v>
      </c>
      <c r="AC1090" t="s">
        <v>48</v>
      </c>
      <c r="AD1090">
        <v>1</v>
      </c>
    </row>
    <row r="1091" spans="1:30">
      <c r="A1091" t="s">
        <v>1173</v>
      </c>
      <c r="B1091" t="s">
        <v>40</v>
      </c>
      <c r="C1091">
        <v>40.416775000000001</v>
      </c>
      <c r="D1091">
        <v>-3.7037900000000001</v>
      </c>
      <c r="E1091" t="s">
        <v>46</v>
      </c>
      <c r="F1091" t="s">
        <v>33</v>
      </c>
      <c r="G1091" t="s">
        <v>64</v>
      </c>
      <c r="H1091" s="1">
        <v>45294</v>
      </c>
      <c r="I1091" t="s">
        <v>35</v>
      </c>
      <c r="J1091" t="s">
        <v>1120</v>
      </c>
      <c r="K1091">
        <v>4</v>
      </c>
      <c r="L1091" t="s">
        <v>1121</v>
      </c>
      <c r="M1091" t="s">
        <v>1122</v>
      </c>
      <c r="N1091">
        <v>218</v>
      </c>
      <c r="O1091">
        <v>30</v>
      </c>
      <c r="P1091" s="1">
        <v>45536</v>
      </c>
      <c r="Q1091" s="1"/>
      <c r="R1091">
        <v>65.400000000000006</v>
      </c>
      <c r="T1091">
        <v>1</v>
      </c>
      <c r="U1091" t="s">
        <v>428</v>
      </c>
      <c r="V1091">
        <v>1</v>
      </c>
      <c r="W1091">
        <v>0</v>
      </c>
      <c r="X1091">
        <v>0</v>
      </c>
      <c r="Y1091">
        <v>0</v>
      </c>
      <c r="Z1091">
        <v>0</v>
      </c>
      <c r="AA1091">
        <v>0</v>
      </c>
      <c r="AB1091">
        <v>0</v>
      </c>
      <c r="AC1091" t="s">
        <v>43</v>
      </c>
      <c r="AD1091">
        <v>2</v>
      </c>
    </row>
    <row r="1092" spans="1:30">
      <c r="A1092" t="s">
        <v>1174</v>
      </c>
      <c r="B1092" t="s">
        <v>45</v>
      </c>
      <c r="C1092">
        <v>41.902782000000002</v>
      </c>
      <c r="D1092">
        <v>12.496366</v>
      </c>
      <c r="E1092" t="s">
        <v>60</v>
      </c>
      <c r="F1092" t="s">
        <v>33</v>
      </c>
      <c r="G1092" t="s">
        <v>34</v>
      </c>
      <c r="H1092" s="1">
        <v>45439</v>
      </c>
      <c r="I1092" t="s">
        <v>35</v>
      </c>
      <c r="J1092" t="s">
        <v>1120</v>
      </c>
      <c r="K1092">
        <v>4</v>
      </c>
      <c r="L1092" t="s">
        <v>1121</v>
      </c>
      <c r="M1092" t="s">
        <v>1122</v>
      </c>
      <c r="N1092">
        <v>628</v>
      </c>
      <c r="O1092">
        <v>60</v>
      </c>
      <c r="P1092" s="1">
        <v>45758</v>
      </c>
      <c r="Q1092" s="1"/>
      <c r="R1092">
        <v>376.8</v>
      </c>
      <c r="T1092">
        <v>1</v>
      </c>
      <c r="U1092" t="s">
        <v>428</v>
      </c>
      <c r="V1092">
        <v>1</v>
      </c>
      <c r="W1092">
        <v>0</v>
      </c>
      <c r="X1092">
        <v>0</v>
      </c>
      <c r="Y1092">
        <v>0</v>
      </c>
      <c r="Z1092">
        <v>0</v>
      </c>
      <c r="AA1092">
        <v>0</v>
      </c>
      <c r="AB1092">
        <v>0</v>
      </c>
      <c r="AC1092" t="s">
        <v>52</v>
      </c>
      <c r="AD1092">
        <v>3</v>
      </c>
    </row>
    <row r="1093" spans="1:30">
      <c r="A1093" t="s">
        <v>1175</v>
      </c>
      <c r="B1093" t="s">
        <v>67</v>
      </c>
      <c r="C1093">
        <v>48.864716000000001</v>
      </c>
      <c r="D1093">
        <v>2.3490139999999999</v>
      </c>
      <c r="E1093" t="s">
        <v>60</v>
      </c>
      <c r="F1093" t="s">
        <v>33</v>
      </c>
      <c r="G1093" t="s">
        <v>42</v>
      </c>
      <c r="H1093" s="1">
        <v>45406</v>
      </c>
      <c r="I1093" t="s">
        <v>35</v>
      </c>
      <c r="J1093" t="s">
        <v>1120</v>
      </c>
      <c r="K1093">
        <v>4</v>
      </c>
      <c r="L1093" t="s">
        <v>1121</v>
      </c>
      <c r="M1093" t="s">
        <v>1122</v>
      </c>
      <c r="N1093">
        <v>889</v>
      </c>
      <c r="O1093">
        <v>20</v>
      </c>
      <c r="P1093" s="1">
        <v>45759</v>
      </c>
      <c r="Q1093" s="1"/>
      <c r="R1093">
        <v>177.8</v>
      </c>
      <c r="T1093">
        <v>1</v>
      </c>
      <c r="U1093" t="s">
        <v>428</v>
      </c>
      <c r="V1093">
        <v>1</v>
      </c>
      <c r="W1093">
        <v>0</v>
      </c>
      <c r="X1093">
        <v>0</v>
      </c>
      <c r="Y1093">
        <v>0</v>
      </c>
      <c r="Z1093">
        <v>0</v>
      </c>
      <c r="AA1093">
        <v>0</v>
      </c>
      <c r="AB1093">
        <v>0</v>
      </c>
      <c r="AC1093" t="s">
        <v>48</v>
      </c>
      <c r="AD1093">
        <v>1</v>
      </c>
    </row>
    <row r="1094" spans="1:30">
      <c r="A1094" t="s">
        <v>1176</v>
      </c>
      <c r="B1094" t="s">
        <v>75</v>
      </c>
      <c r="C1094">
        <v>48.210033000000003</v>
      </c>
      <c r="D1094">
        <v>16.363448999999999</v>
      </c>
      <c r="E1094" t="s">
        <v>60</v>
      </c>
      <c r="F1094" t="s">
        <v>33</v>
      </c>
      <c r="G1094" t="s">
        <v>47</v>
      </c>
      <c r="H1094" s="1">
        <v>45365</v>
      </c>
      <c r="I1094" t="s">
        <v>35</v>
      </c>
      <c r="J1094" t="s">
        <v>1120</v>
      </c>
      <c r="K1094">
        <v>4</v>
      </c>
      <c r="L1094" t="s">
        <v>1121</v>
      </c>
      <c r="M1094" t="s">
        <v>1122</v>
      </c>
      <c r="N1094">
        <v>1694</v>
      </c>
      <c r="O1094">
        <v>50</v>
      </c>
      <c r="P1094" s="1">
        <v>45606</v>
      </c>
      <c r="Q1094" s="1"/>
      <c r="R1094">
        <v>847</v>
      </c>
      <c r="T1094">
        <v>1</v>
      </c>
      <c r="U1094" t="s">
        <v>428</v>
      </c>
      <c r="V1094">
        <v>1</v>
      </c>
      <c r="W1094">
        <v>0</v>
      </c>
      <c r="X1094">
        <v>0</v>
      </c>
      <c r="Y1094">
        <v>0</v>
      </c>
      <c r="Z1094">
        <v>0</v>
      </c>
      <c r="AA1094">
        <v>0</v>
      </c>
      <c r="AB1094">
        <v>0</v>
      </c>
      <c r="AC1094" t="s">
        <v>52</v>
      </c>
      <c r="AD1094">
        <v>3</v>
      </c>
    </row>
    <row r="1095" spans="1:30">
      <c r="A1095" t="s">
        <v>1177</v>
      </c>
      <c r="B1095" t="s">
        <v>59</v>
      </c>
      <c r="C1095">
        <v>51.260196999999998</v>
      </c>
      <c r="D1095">
        <v>4.4027710000000004</v>
      </c>
      <c r="E1095" t="s">
        <v>60</v>
      </c>
      <c r="F1095" t="s">
        <v>33</v>
      </c>
      <c r="G1095" t="s">
        <v>42</v>
      </c>
      <c r="H1095" s="1">
        <v>45367</v>
      </c>
      <c r="I1095" t="s">
        <v>57</v>
      </c>
      <c r="J1095" t="s">
        <v>1120</v>
      </c>
      <c r="K1095">
        <v>4</v>
      </c>
      <c r="L1095" t="s">
        <v>1121</v>
      </c>
      <c r="M1095" t="s">
        <v>1122</v>
      </c>
      <c r="N1095">
        <v>1902</v>
      </c>
      <c r="O1095">
        <v>40</v>
      </c>
      <c r="P1095" s="1">
        <v>45530</v>
      </c>
      <c r="Q1095" s="1"/>
      <c r="R1095">
        <v>760.8</v>
      </c>
      <c r="T1095">
        <v>1</v>
      </c>
      <c r="U1095" t="s">
        <v>428</v>
      </c>
      <c r="V1095">
        <v>1</v>
      </c>
      <c r="W1095">
        <v>0</v>
      </c>
      <c r="X1095">
        <v>0</v>
      </c>
      <c r="Y1095">
        <v>0</v>
      </c>
      <c r="Z1095">
        <v>0</v>
      </c>
      <c r="AA1095">
        <v>0</v>
      </c>
      <c r="AB1095">
        <v>0</v>
      </c>
      <c r="AC1095" t="s">
        <v>43</v>
      </c>
      <c r="AD1095">
        <v>2</v>
      </c>
    </row>
    <row r="1096" spans="1:30">
      <c r="A1096" t="s">
        <v>1178</v>
      </c>
      <c r="B1096" t="s">
        <v>40</v>
      </c>
      <c r="C1096">
        <v>40.416775000000001</v>
      </c>
      <c r="D1096">
        <v>-3.7037900000000001</v>
      </c>
      <c r="E1096" t="s">
        <v>78</v>
      </c>
      <c r="F1096" t="s">
        <v>33</v>
      </c>
      <c r="G1096" t="s">
        <v>64</v>
      </c>
      <c r="H1096" s="1">
        <v>45434</v>
      </c>
      <c r="I1096" t="s">
        <v>70</v>
      </c>
      <c r="J1096" t="s">
        <v>1120</v>
      </c>
      <c r="K1096">
        <v>4</v>
      </c>
      <c r="L1096" t="s">
        <v>1121</v>
      </c>
      <c r="M1096" t="s">
        <v>1122</v>
      </c>
      <c r="N1096">
        <v>1897</v>
      </c>
      <c r="O1096">
        <v>60</v>
      </c>
      <c r="P1096" s="1">
        <v>45747</v>
      </c>
      <c r="Q1096" s="1"/>
      <c r="R1096">
        <v>1138.2</v>
      </c>
      <c r="T1096">
        <v>1</v>
      </c>
      <c r="U1096" t="s">
        <v>428</v>
      </c>
      <c r="V1096">
        <v>1</v>
      </c>
      <c r="W1096">
        <v>0</v>
      </c>
      <c r="X1096">
        <v>0</v>
      </c>
      <c r="Y1096">
        <v>0</v>
      </c>
      <c r="Z1096">
        <v>0</v>
      </c>
      <c r="AA1096">
        <v>0</v>
      </c>
      <c r="AB1096">
        <v>0</v>
      </c>
      <c r="AC1096" t="s">
        <v>52</v>
      </c>
      <c r="AD1096">
        <v>3</v>
      </c>
    </row>
    <row r="1097" spans="1:30">
      <c r="A1097" t="s">
        <v>1179</v>
      </c>
      <c r="B1097" t="s">
        <v>31</v>
      </c>
      <c r="C1097">
        <v>52.370215999999999</v>
      </c>
      <c r="D1097">
        <v>4.895168</v>
      </c>
      <c r="E1097" t="s">
        <v>51</v>
      </c>
      <c r="F1097" t="s">
        <v>33</v>
      </c>
      <c r="G1097" t="s">
        <v>47</v>
      </c>
      <c r="H1097" s="1">
        <v>45410</v>
      </c>
      <c r="I1097" t="s">
        <v>57</v>
      </c>
      <c r="J1097" t="s">
        <v>1120</v>
      </c>
      <c r="K1097">
        <v>4</v>
      </c>
      <c r="L1097" t="s">
        <v>1121</v>
      </c>
      <c r="M1097" t="s">
        <v>1122</v>
      </c>
      <c r="N1097">
        <v>1568</v>
      </c>
      <c r="O1097">
        <v>40</v>
      </c>
      <c r="P1097" s="1">
        <v>45642</v>
      </c>
      <c r="Q1097" s="1"/>
      <c r="R1097">
        <v>627.20000000000005</v>
      </c>
      <c r="T1097">
        <v>1</v>
      </c>
      <c r="U1097" t="s">
        <v>428</v>
      </c>
      <c r="V1097">
        <v>1</v>
      </c>
      <c r="W1097">
        <v>0</v>
      </c>
      <c r="X1097">
        <v>0</v>
      </c>
      <c r="Y1097">
        <v>0</v>
      </c>
      <c r="Z1097">
        <v>0</v>
      </c>
      <c r="AA1097">
        <v>0</v>
      </c>
      <c r="AB1097">
        <v>0</v>
      </c>
      <c r="AC1097" t="s">
        <v>43</v>
      </c>
      <c r="AD1097">
        <v>2</v>
      </c>
    </row>
    <row r="1098" spans="1:30">
      <c r="A1098" t="s">
        <v>1180</v>
      </c>
      <c r="B1098" t="s">
        <v>75</v>
      </c>
      <c r="C1098">
        <v>48.210033000000003</v>
      </c>
      <c r="D1098">
        <v>16.363448999999999</v>
      </c>
      <c r="E1098" t="s">
        <v>51</v>
      </c>
      <c r="F1098" t="s">
        <v>33</v>
      </c>
      <c r="G1098" t="s">
        <v>34</v>
      </c>
      <c r="H1098" s="1">
        <v>45403</v>
      </c>
      <c r="I1098" t="s">
        <v>35</v>
      </c>
      <c r="J1098" t="s">
        <v>1120</v>
      </c>
      <c r="K1098">
        <v>4</v>
      </c>
      <c r="L1098" t="s">
        <v>1121</v>
      </c>
      <c r="M1098" t="s">
        <v>1122</v>
      </c>
      <c r="N1098">
        <v>357</v>
      </c>
      <c r="O1098">
        <v>40</v>
      </c>
      <c r="P1098" s="1">
        <v>45557</v>
      </c>
      <c r="Q1098" s="1"/>
      <c r="R1098">
        <v>142.80000000000001</v>
      </c>
      <c r="T1098">
        <v>1</v>
      </c>
      <c r="U1098" t="s">
        <v>428</v>
      </c>
      <c r="V1098">
        <v>1</v>
      </c>
      <c r="W1098">
        <v>0</v>
      </c>
      <c r="X1098">
        <v>0</v>
      </c>
      <c r="Y1098">
        <v>0</v>
      </c>
      <c r="Z1098">
        <v>0</v>
      </c>
      <c r="AA1098">
        <v>0</v>
      </c>
      <c r="AB1098">
        <v>0</v>
      </c>
      <c r="AC1098" t="s">
        <v>43</v>
      </c>
      <c r="AD1098">
        <v>2</v>
      </c>
    </row>
    <row r="1099" spans="1:30">
      <c r="A1099" t="s">
        <v>1181</v>
      </c>
      <c r="B1099" t="s">
        <v>45</v>
      </c>
      <c r="C1099">
        <v>41.902782000000002</v>
      </c>
      <c r="D1099">
        <v>12.496366</v>
      </c>
      <c r="E1099" t="s">
        <v>32</v>
      </c>
      <c r="F1099" t="s">
        <v>33</v>
      </c>
      <c r="G1099" t="s">
        <v>47</v>
      </c>
      <c r="H1099" s="1">
        <v>45374</v>
      </c>
      <c r="I1099" t="s">
        <v>35</v>
      </c>
      <c r="J1099" t="s">
        <v>1120</v>
      </c>
      <c r="K1099">
        <v>4</v>
      </c>
      <c r="L1099" t="s">
        <v>1121</v>
      </c>
      <c r="M1099" t="s">
        <v>1122</v>
      </c>
      <c r="N1099">
        <v>468</v>
      </c>
      <c r="O1099">
        <v>20</v>
      </c>
      <c r="P1099" s="1">
        <v>45656</v>
      </c>
      <c r="Q1099" s="1"/>
      <c r="R1099">
        <v>93.6</v>
      </c>
      <c r="T1099">
        <v>1</v>
      </c>
      <c r="U1099" t="s">
        <v>428</v>
      </c>
      <c r="V1099">
        <v>1</v>
      </c>
      <c r="W1099">
        <v>0</v>
      </c>
      <c r="X1099">
        <v>0</v>
      </c>
      <c r="Y1099">
        <v>0</v>
      </c>
      <c r="Z1099">
        <v>0</v>
      </c>
      <c r="AA1099">
        <v>0</v>
      </c>
      <c r="AB1099">
        <v>0</v>
      </c>
      <c r="AC1099" t="s">
        <v>48</v>
      </c>
      <c r="AD1099">
        <v>1</v>
      </c>
    </row>
    <row r="1100" spans="1:30">
      <c r="A1100" t="s">
        <v>1182</v>
      </c>
      <c r="B1100" t="s">
        <v>80</v>
      </c>
      <c r="C1100">
        <v>38.736946000000003</v>
      </c>
      <c r="D1100">
        <v>-9.1426850000000002</v>
      </c>
      <c r="E1100" t="s">
        <v>124</v>
      </c>
      <c r="F1100" t="s">
        <v>33</v>
      </c>
      <c r="G1100" t="s">
        <v>34</v>
      </c>
      <c r="H1100" s="1">
        <v>45437</v>
      </c>
      <c r="I1100" t="s">
        <v>57</v>
      </c>
      <c r="J1100" t="s">
        <v>1120</v>
      </c>
      <c r="K1100">
        <v>4</v>
      </c>
      <c r="L1100" t="s">
        <v>1121</v>
      </c>
      <c r="M1100" t="s">
        <v>1122</v>
      </c>
      <c r="N1100">
        <v>1704</v>
      </c>
      <c r="O1100">
        <v>40</v>
      </c>
      <c r="P1100" s="1">
        <v>45614</v>
      </c>
      <c r="Q1100" s="1"/>
      <c r="R1100">
        <v>681.6</v>
      </c>
      <c r="T1100">
        <v>1</v>
      </c>
      <c r="U1100" t="s">
        <v>428</v>
      </c>
      <c r="V1100">
        <v>1</v>
      </c>
      <c r="W1100">
        <v>0</v>
      </c>
      <c r="X1100">
        <v>0</v>
      </c>
      <c r="Y1100">
        <v>0</v>
      </c>
      <c r="Z1100">
        <v>0</v>
      </c>
      <c r="AA1100">
        <v>0</v>
      </c>
      <c r="AB1100">
        <v>0</v>
      </c>
      <c r="AC1100" t="s">
        <v>43</v>
      </c>
      <c r="AD1100">
        <v>2</v>
      </c>
    </row>
    <row r="1101" spans="1:30">
      <c r="A1101" t="s">
        <v>1183</v>
      </c>
      <c r="B1101" t="s">
        <v>63</v>
      </c>
      <c r="C1101">
        <v>46.204391000000001</v>
      </c>
      <c r="D1101">
        <v>6.1431579999999997</v>
      </c>
      <c r="E1101" t="s">
        <v>124</v>
      </c>
      <c r="F1101" t="s">
        <v>33</v>
      </c>
      <c r="G1101" t="s">
        <v>64</v>
      </c>
      <c r="H1101" s="1">
        <v>45397</v>
      </c>
      <c r="I1101" t="s">
        <v>35</v>
      </c>
      <c r="J1101" t="s">
        <v>1120</v>
      </c>
      <c r="K1101">
        <v>4</v>
      </c>
      <c r="L1101" t="s">
        <v>1121</v>
      </c>
      <c r="M1101" t="s">
        <v>1122</v>
      </c>
      <c r="N1101">
        <v>939</v>
      </c>
      <c r="O1101">
        <v>80</v>
      </c>
      <c r="P1101" s="1">
        <v>45621</v>
      </c>
      <c r="Q1101" s="1"/>
      <c r="R1101">
        <v>751.2</v>
      </c>
      <c r="T1101">
        <v>1</v>
      </c>
      <c r="U1101" t="s">
        <v>428</v>
      </c>
      <c r="V1101">
        <v>1</v>
      </c>
      <c r="W1101">
        <v>0</v>
      </c>
      <c r="X1101">
        <v>0</v>
      </c>
      <c r="Y1101">
        <v>0</v>
      </c>
      <c r="Z1101">
        <v>0</v>
      </c>
      <c r="AA1101">
        <v>0</v>
      </c>
      <c r="AB1101">
        <v>0</v>
      </c>
      <c r="AC1101" t="s">
        <v>65</v>
      </c>
      <c r="AD1101">
        <v>4</v>
      </c>
    </row>
    <row r="1102" spans="1:30">
      <c r="A1102" t="s">
        <v>1184</v>
      </c>
      <c r="B1102" t="s">
        <v>63</v>
      </c>
      <c r="C1102">
        <v>46.204391000000001</v>
      </c>
      <c r="D1102">
        <v>6.1431579999999997</v>
      </c>
      <c r="E1102" t="s">
        <v>60</v>
      </c>
      <c r="F1102" t="s">
        <v>33</v>
      </c>
      <c r="G1102" t="s">
        <v>85</v>
      </c>
      <c r="H1102" s="1">
        <v>45440</v>
      </c>
      <c r="I1102" t="s">
        <v>70</v>
      </c>
      <c r="J1102" t="s">
        <v>1120</v>
      </c>
      <c r="K1102">
        <v>4</v>
      </c>
      <c r="L1102" t="s">
        <v>1121</v>
      </c>
      <c r="M1102" t="s">
        <v>1122</v>
      </c>
      <c r="N1102">
        <v>1225</v>
      </c>
      <c r="O1102">
        <v>10</v>
      </c>
      <c r="P1102" s="1">
        <v>45680</v>
      </c>
      <c r="Q1102" s="1"/>
      <c r="R1102">
        <v>122.5</v>
      </c>
      <c r="T1102">
        <v>1</v>
      </c>
      <c r="U1102" t="s">
        <v>428</v>
      </c>
      <c r="V1102">
        <v>1</v>
      </c>
      <c r="W1102">
        <v>0</v>
      </c>
      <c r="X1102">
        <v>0</v>
      </c>
      <c r="Y1102">
        <v>0</v>
      </c>
      <c r="Z1102">
        <v>0</v>
      </c>
      <c r="AA1102">
        <v>0</v>
      </c>
      <c r="AB1102">
        <v>0</v>
      </c>
      <c r="AC1102" t="s">
        <v>48</v>
      </c>
      <c r="AD1102">
        <v>1</v>
      </c>
    </row>
    <row r="1103" spans="1:30">
      <c r="A1103" t="s">
        <v>1185</v>
      </c>
      <c r="B1103" t="s">
        <v>63</v>
      </c>
      <c r="C1103">
        <v>46.204391000000001</v>
      </c>
      <c r="D1103">
        <v>6.1431579999999997</v>
      </c>
      <c r="E1103" t="s">
        <v>46</v>
      </c>
      <c r="F1103" t="s">
        <v>33</v>
      </c>
      <c r="G1103" t="s">
        <v>64</v>
      </c>
      <c r="H1103" s="1">
        <v>45329</v>
      </c>
      <c r="I1103" t="s">
        <v>35</v>
      </c>
      <c r="J1103" t="s">
        <v>1120</v>
      </c>
      <c r="K1103">
        <v>4</v>
      </c>
      <c r="L1103" t="s">
        <v>1121</v>
      </c>
      <c r="M1103" t="s">
        <v>1122</v>
      </c>
      <c r="N1103">
        <v>788</v>
      </c>
      <c r="O1103">
        <v>80</v>
      </c>
      <c r="P1103" s="1">
        <v>45442</v>
      </c>
      <c r="Q1103" s="1"/>
      <c r="R1103">
        <v>630.4</v>
      </c>
      <c r="T1103">
        <v>1</v>
      </c>
      <c r="U1103" t="s">
        <v>428</v>
      </c>
      <c r="V1103">
        <v>1</v>
      </c>
      <c r="W1103">
        <v>0</v>
      </c>
      <c r="X1103">
        <v>0</v>
      </c>
      <c r="Y1103">
        <v>0</v>
      </c>
      <c r="Z1103">
        <v>0</v>
      </c>
      <c r="AA1103">
        <v>0</v>
      </c>
      <c r="AB1103">
        <v>0</v>
      </c>
      <c r="AC1103" t="s">
        <v>65</v>
      </c>
      <c r="AD1103">
        <v>4</v>
      </c>
    </row>
    <row r="1104" spans="1:30">
      <c r="A1104" t="s">
        <v>1186</v>
      </c>
      <c r="B1104" t="s">
        <v>75</v>
      </c>
      <c r="C1104">
        <v>48.210033000000003</v>
      </c>
      <c r="D1104">
        <v>16.363448999999999</v>
      </c>
      <c r="E1104" t="s">
        <v>124</v>
      </c>
      <c r="F1104" t="s">
        <v>33</v>
      </c>
      <c r="G1104" t="s">
        <v>87</v>
      </c>
      <c r="H1104" s="1">
        <v>45363</v>
      </c>
      <c r="I1104" t="s">
        <v>70</v>
      </c>
      <c r="J1104" t="s">
        <v>1120</v>
      </c>
      <c r="K1104">
        <v>4</v>
      </c>
      <c r="L1104" t="s">
        <v>1121</v>
      </c>
      <c r="M1104" t="s">
        <v>1122</v>
      </c>
      <c r="N1104">
        <v>1004</v>
      </c>
      <c r="O1104">
        <v>20</v>
      </c>
      <c r="P1104" s="1">
        <v>45686</v>
      </c>
      <c r="Q1104" s="1"/>
      <c r="R1104">
        <v>200.8</v>
      </c>
      <c r="T1104">
        <v>1</v>
      </c>
      <c r="U1104" t="s">
        <v>428</v>
      </c>
      <c r="V1104">
        <v>1</v>
      </c>
      <c r="W1104">
        <v>0</v>
      </c>
      <c r="X1104">
        <v>0</v>
      </c>
      <c r="Y1104">
        <v>0</v>
      </c>
      <c r="Z1104">
        <v>0</v>
      </c>
      <c r="AA1104">
        <v>0</v>
      </c>
      <c r="AB1104">
        <v>0</v>
      </c>
      <c r="AC1104" t="s">
        <v>48</v>
      </c>
      <c r="AD1104">
        <v>1</v>
      </c>
    </row>
    <row r="1105" spans="1:30">
      <c r="A1105" t="s">
        <v>1187</v>
      </c>
      <c r="B1105" t="s">
        <v>50</v>
      </c>
      <c r="C1105">
        <v>52.520007999999997</v>
      </c>
      <c r="D1105">
        <v>13.404954</v>
      </c>
      <c r="E1105" t="s">
        <v>60</v>
      </c>
      <c r="F1105" t="s">
        <v>33</v>
      </c>
      <c r="G1105" t="s">
        <v>56</v>
      </c>
      <c r="H1105" s="1">
        <v>45316</v>
      </c>
      <c r="I1105" t="s">
        <v>35</v>
      </c>
      <c r="J1105" t="s">
        <v>1120</v>
      </c>
      <c r="K1105">
        <v>4</v>
      </c>
      <c r="L1105" t="s">
        <v>1121</v>
      </c>
      <c r="M1105" t="s">
        <v>1122</v>
      </c>
      <c r="N1105">
        <v>586</v>
      </c>
      <c r="O1105">
        <v>40</v>
      </c>
      <c r="P1105" s="1">
        <v>45541</v>
      </c>
      <c r="Q1105" s="1"/>
      <c r="R1105">
        <v>234.4</v>
      </c>
      <c r="T1105">
        <v>1</v>
      </c>
      <c r="U1105" t="s">
        <v>428</v>
      </c>
      <c r="V1105">
        <v>1</v>
      </c>
      <c r="W1105">
        <v>0</v>
      </c>
      <c r="X1105">
        <v>0</v>
      </c>
      <c r="Y1105">
        <v>0</v>
      </c>
      <c r="Z1105">
        <v>0</v>
      </c>
      <c r="AA1105">
        <v>0</v>
      </c>
      <c r="AB1105">
        <v>0</v>
      </c>
      <c r="AC1105" t="s">
        <v>43</v>
      </c>
      <c r="AD1105">
        <v>2</v>
      </c>
    </row>
    <row r="1106" spans="1:30">
      <c r="A1106" t="s">
        <v>1188</v>
      </c>
      <c r="B1106" t="s">
        <v>45</v>
      </c>
      <c r="C1106">
        <v>41.902782000000002</v>
      </c>
      <c r="D1106">
        <v>12.496366</v>
      </c>
      <c r="E1106" t="s">
        <v>51</v>
      </c>
      <c r="F1106" t="s">
        <v>33</v>
      </c>
      <c r="G1106" t="s">
        <v>64</v>
      </c>
      <c r="H1106" s="1">
        <v>45434</v>
      </c>
      <c r="I1106" t="s">
        <v>35</v>
      </c>
      <c r="J1106" t="s">
        <v>1120</v>
      </c>
      <c r="K1106">
        <v>4</v>
      </c>
      <c r="L1106" t="s">
        <v>1121</v>
      </c>
      <c r="M1106" t="s">
        <v>1122</v>
      </c>
      <c r="N1106">
        <v>1990</v>
      </c>
      <c r="O1106">
        <v>40</v>
      </c>
      <c r="P1106" s="1">
        <v>45532</v>
      </c>
      <c r="Q1106" s="1"/>
      <c r="R1106">
        <v>796</v>
      </c>
      <c r="T1106">
        <v>1</v>
      </c>
      <c r="U1106" t="s">
        <v>428</v>
      </c>
      <c r="V1106">
        <v>1</v>
      </c>
      <c r="W1106">
        <v>0</v>
      </c>
      <c r="X1106">
        <v>0</v>
      </c>
      <c r="Y1106">
        <v>0</v>
      </c>
      <c r="Z1106">
        <v>0</v>
      </c>
      <c r="AA1106">
        <v>0</v>
      </c>
      <c r="AB1106">
        <v>0</v>
      </c>
      <c r="AC1106" t="s">
        <v>43</v>
      </c>
      <c r="AD1106">
        <v>2</v>
      </c>
    </row>
    <row r="1107" spans="1:30">
      <c r="A1107" t="s">
        <v>1189</v>
      </c>
      <c r="B1107" t="s">
        <v>50</v>
      </c>
      <c r="C1107">
        <v>52.520007999999997</v>
      </c>
      <c r="D1107">
        <v>13.404954</v>
      </c>
      <c r="E1107" t="s">
        <v>32</v>
      </c>
      <c r="F1107" t="s">
        <v>33</v>
      </c>
      <c r="G1107" t="s">
        <v>42</v>
      </c>
      <c r="H1107" s="1">
        <v>45321</v>
      </c>
      <c r="I1107" t="s">
        <v>57</v>
      </c>
      <c r="J1107" t="s">
        <v>1120</v>
      </c>
      <c r="K1107">
        <v>4</v>
      </c>
      <c r="L1107" t="s">
        <v>1121</v>
      </c>
      <c r="M1107" t="s">
        <v>1122</v>
      </c>
      <c r="N1107">
        <v>1567</v>
      </c>
      <c r="O1107">
        <v>40</v>
      </c>
      <c r="P1107" s="1">
        <v>45424</v>
      </c>
      <c r="Q1107" s="1"/>
      <c r="R1107">
        <v>626.79999999999995</v>
      </c>
      <c r="T1107">
        <v>1</v>
      </c>
      <c r="U1107" t="s">
        <v>428</v>
      </c>
      <c r="V1107">
        <v>1</v>
      </c>
      <c r="W1107">
        <v>0</v>
      </c>
      <c r="X1107">
        <v>0</v>
      </c>
      <c r="Y1107">
        <v>0</v>
      </c>
      <c r="Z1107">
        <v>0</v>
      </c>
      <c r="AA1107">
        <v>0</v>
      </c>
      <c r="AB1107">
        <v>0</v>
      </c>
      <c r="AC1107" t="s">
        <v>43</v>
      </c>
      <c r="AD1107">
        <v>2</v>
      </c>
    </row>
    <row r="1108" spans="1:30">
      <c r="A1108" t="s">
        <v>1190</v>
      </c>
      <c r="B1108" t="s">
        <v>80</v>
      </c>
      <c r="C1108">
        <v>38.736946000000003</v>
      </c>
      <c r="D1108">
        <v>-9.1426850000000002</v>
      </c>
      <c r="E1108" t="s">
        <v>32</v>
      </c>
      <c r="F1108" t="s">
        <v>33</v>
      </c>
      <c r="G1108" t="s">
        <v>56</v>
      </c>
      <c r="H1108" s="1">
        <v>45384</v>
      </c>
      <c r="I1108" t="s">
        <v>57</v>
      </c>
      <c r="J1108" t="s">
        <v>1120</v>
      </c>
      <c r="K1108">
        <v>4</v>
      </c>
      <c r="L1108" t="s">
        <v>1121</v>
      </c>
      <c r="M1108" t="s">
        <v>1122</v>
      </c>
      <c r="N1108">
        <v>1256</v>
      </c>
      <c r="O1108">
        <v>50</v>
      </c>
      <c r="P1108" s="1">
        <v>45744</v>
      </c>
      <c r="Q1108" s="1"/>
      <c r="R1108">
        <v>628</v>
      </c>
      <c r="T1108">
        <v>1</v>
      </c>
      <c r="U1108" t="s">
        <v>428</v>
      </c>
      <c r="V1108">
        <v>1</v>
      </c>
      <c r="W1108">
        <v>0</v>
      </c>
      <c r="X1108">
        <v>0</v>
      </c>
      <c r="Y1108">
        <v>0</v>
      </c>
      <c r="Z1108">
        <v>0</v>
      </c>
      <c r="AA1108">
        <v>0</v>
      </c>
      <c r="AB1108">
        <v>0</v>
      </c>
      <c r="AC1108" t="s">
        <v>52</v>
      </c>
      <c r="AD1108">
        <v>3</v>
      </c>
    </row>
    <row r="1109" spans="1:30">
      <c r="A1109" t="s">
        <v>1191</v>
      </c>
      <c r="B1109" t="s">
        <v>45</v>
      </c>
      <c r="C1109">
        <v>41.902782000000002</v>
      </c>
      <c r="D1109">
        <v>12.496366</v>
      </c>
      <c r="E1109" t="s">
        <v>32</v>
      </c>
      <c r="F1109" t="s">
        <v>33</v>
      </c>
      <c r="G1109" t="s">
        <v>47</v>
      </c>
      <c r="H1109" s="1">
        <v>45434</v>
      </c>
      <c r="I1109" t="s">
        <v>35</v>
      </c>
      <c r="J1109" t="s">
        <v>1120</v>
      </c>
      <c r="K1109">
        <v>4</v>
      </c>
      <c r="L1109" t="s">
        <v>1121</v>
      </c>
      <c r="M1109" t="s">
        <v>1122</v>
      </c>
      <c r="N1109">
        <v>1279</v>
      </c>
      <c r="O1109">
        <v>70</v>
      </c>
      <c r="P1109" s="1">
        <v>45539</v>
      </c>
      <c r="Q1109" s="1"/>
      <c r="R1109">
        <v>895.3</v>
      </c>
      <c r="T1109">
        <v>1</v>
      </c>
      <c r="U1109" t="s">
        <v>428</v>
      </c>
      <c r="V1109">
        <v>1</v>
      </c>
      <c r="W1109">
        <v>0</v>
      </c>
      <c r="X1109">
        <v>0</v>
      </c>
      <c r="Y1109">
        <v>0</v>
      </c>
      <c r="Z1109">
        <v>0</v>
      </c>
      <c r="AA1109">
        <v>0</v>
      </c>
      <c r="AB1109">
        <v>0</v>
      </c>
      <c r="AC1109" t="s">
        <v>65</v>
      </c>
      <c r="AD1109">
        <v>4</v>
      </c>
    </row>
    <row r="1110" spans="1:30">
      <c r="A1110" t="s">
        <v>1192</v>
      </c>
      <c r="B1110" t="s">
        <v>80</v>
      </c>
      <c r="C1110">
        <v>38.736946000000003</v>
      </c>
      <c r="D1110">
        <v>-9.1426850000000002</v>
      </c>
      <c r="E1110" t="s">
        <v>103</v>
      </c>
      <c r="F1110" t="s">
        <v>33</v>
      </c>
      <c r="G1110" t="s">
        <v>76</v>
      </c>
      <c r="H1110" s="1">
        <v>45354</v>
      </c>
      <c r="I1110" t="s">
        <v>35</v>
      </c>
      <c r="J1110" t="s">
        <v>1120</v>
      </c>
      <c r="K1110">
        <v>4</v>
      </c>
      <c r="L1110" t="s">
        <v>1121</v>
      </c>
      <c r="M1110" t="s">
        <v>1122</v>
      </c>
      <c r="N1110">
        <v>1850</v>
      </c>
      <c r="O1110">
        <v>60</v>
      </c>
      <c r="P1110" s="1">
        <v>45626</v>
      </c>
      <c r="Q1110" s="1"/>
      <c r="R1110">
        <v>1110</v>
      </c>
      <c r="T1110">
        <v>1</v>
      </c>
      <c r="U1110" t="s">
        <v>428</v>
      </c>
      <c r="V1110">
        <v>1</v>
      </c>
      <c r="W1110">
        <v>0</v>
      </c>
      <c r="X1110">
        <v>0</v>
      </c>
      <c r="Y1110">
        <v>0</v>
      </c>
      <c r="Z1110">
        <v>0</v>
      </c>
      <c r="AA1110">
        <v>0</v>
      </c>
      <c r="AB1110">
        <v>0</v>
      </c>
      <c r="AC1110" t="s">
        <v>52</v>
      </c>
      <c r="AD1110">
        <v>3</v>
      </c>
    </row>
    <row r="1111" spans="1:30">
      <c r="A1111" t="s">
        <v>1193</v>
      </c>
      <c r="B1111" t="s">
        <v>40</v>
      </c>
      <c r="C1111">
        <v>40.416775000000001</v>
      </c>
      <c r="D1111">
        <v>-3.7037900000000001</v>
      </c>
      <c r="E1111" t="s">
        <v>124</v>
      </c>
      <c r="F1111" t="s">
        <v>33</v>
      </c>
      <c r="G1111" t="s">
        <v>87</v>
      </c>
      <c r="H1111" s="1">
        <v>45438</v>
      </c>
      <c r="I1111" t="s">
        <v>35</v>
      </c>
      <c r="J1111" t="s">
        <v>1120</v>
      </c>
      <c r="K1111">
        <v>4</v>
      </c>
      <c r="L1111" t="s">
        <v>1121</v>
      </c>
      <c r="M1111" t="s">
        <v>1122</v>
      </c>
      <c r="N1111">
        <v>1738</v>
      </c>
      <c r="O1111">
        <v>90</v>
      </c>
      <c r="P1111" s="1">
        <v>45732</v>
      </c>
      <c r="Q1111" s="1"/>
      <c r="R1111">
        <v>1564.2</v>
      </c>
      <c r="T1111">
        <v>1</v>
      </c>
      <c r="U1111" t="s">
        <v>428</v>
      </c>
      <c r="V1111">
        <v>1</v>
      </c>
      <c r="W1111">
        <v>0</v>
      </c>
      <c r="X1111">
        <v>0</v>
      </c>
      <c r="Y1111">
        <v>0</v>
      </c>
      <c r="Z1111">
        <v>0</v>
      </c>
      <c r="AA1111">
        <v>0</v>
      </c>
      <c r="AB1111">
        <v>0</v>
      </c>
      <c r="AC1111" t="s">
        <v>38</v>
      </c>
      <c r="AD1111">
        <v>5</v>
      </c>
    </row>
    <row r="1112" spans="1:30">
      <c r="A1112" t="s">
        <v>1194</v>
      </c>
      <c r="B1112" t="s">
        <v>45</v>
      </c>
      <c r="C1112">
        <v>41.902782000000002</v>
      </c>
      <c r="D1112">
        <v>12.496366</v>
      </c>
      <c r="E1112" t="s">
        <v>60</v>
      </c>
      <c r="F1112" t="s">
        <v>33</v>
      </c>
      <c r="G1112" t="s">
        <v>34</v>
      </c>
      <c r="H1112" s="1">
        <v>45294</v>
      </c>
      <c r="I1112" t="s">
        <v>70</v>
      </c>
      <c r="J1112" t="s">
        <v>1120</v>
      </c>
      <c r="K1112">
        <v>4</v>
      </c>
      <c r="L1112" t="s">
        <v>1121</v>
      </c>
      <c r="M1112" t="s">
        <v>1122</v>
      </c>
      <c r="N1112">
        <v>219</v>
      </c>
      <c r="O1112">
        <v>60</v>
      </c>
      <c r="P1112" s="1">
        <v>45599</v>
      </c>
      <c r="Q1112" s="1"/>
      <c r="R1112">
        <v>131.4</v>
      </c>
      <c r="T1112">
        <v>1</v>
      </c>
      <c r="U1112" t="s">
        <v>428</v>
      </c>
      <c r="V1112">
        <v>1</v>
      </c>
      <c r="W1112">
        <v>0</v>
      </c>
      <c r="X1112">
        <v>0</v>
      </c>
      <c r="Y1112">
        <v>0</v>
      </c>
      <c r="Z1112">
        <v>0</v>
      </c>
      <c r="AA1112">
        <v>0</v>
      </c>
      <c r="AB1112">
        <v>0</v>
      </c>
      <c r="AC1112" t="s">
        <v>52</v>
      </c>
      <c r="AD1112">
        <v>3</v>
      </c>
    </row>
    <row r="1113" spans="1:30">
      <c r="A1113" t="s">
        <v>1195</v>
      </c>
      <c r="B1113" t="s">
        <v>63</v>
      </c>
      <c r="C1113">
        <v>46.204391000000001</v>
      </c>
      <c r="D1113">
        <v>6.1431579999999997</v>
      </c>
      <c r="E1113" t="s">
        <v>103</v>
      </c>
      <c r="F1113" t="s">
        <v>33</v>
      </c>
      <c r="G1113" t="s">
        <v>47</v>
      </c>
      <c r="H1113" s="1">
        <v>45305</v>
      </c>
      <c r="I1113" t="s">
        <v>35</v>
      </c>
      <c r="J1113" t="s">
        <v>1120</v>
      </c>
      <c r="K1113">
        <v>4</v>
      </c>
      <c r="L1113" t="s">
        <v>1121</v>
      </c>
      <c r="M1113" t="s">
        <v>1122</v>
      </c>
      <c r="N1113">
        <v>487</v>
      </c>
      <c r="O1113">
        <v>30</v>
      </c>
      <c r="P1113" s="1">
        <v>45556</v>
      </c>
      <c r="Q1113" s="1"/>
      <c r="R1113">
        <v>146.1</v>
      </c>
      <c r="T1113">
        <v>1</v>
      </c>
      <c r="U1113" t="s">
        <v>428</v>
      </c>
      <c r="V1113">
        <v>1</v>
      </c>
      <c r="W1113">
        <v>0</v>
      </c>
      <c r="X1113">
        <v>0</v>
      </c>
      <c r="Y1113">
        <v>0</v>
      </c>
      <c r="Z1113">
        <v>0</v>
      </c>
      <c r="AA1113">
        <v>0</v>
      </c>
      <c r="AB1113">
        <v>0</v>
      </c>
      <c r="AC1113" t="s">
        <v>43</v>
      </c>
      <c r="AD1113">
        <v>2</v>
      </c>
    </row>
    <row r="1114" spans="1:30">
      <c r="A1114" t="s">
        <v>1196</v>
      </c>
      <c r="B1114" t="s">
        <v>40</v>
      </c>
      <c r="C1114">
        <v>40.416775000000001</v>
      </c>
      <c r="D1114">
        <v>-3.7037900000000001</v>
      </c>
      <c r="E1114" t="s">
        <v>46</v>
      </c>
      <c r="F1114" t="s">
        <v>33</v>
      </c>
      <c r="G1114" t="s">
        <v>85</v>
      </c>
      <c r="H1114" s="1">
        <v>45329</v>
      </c>
      <c r="I1114" t="s">
        <v>70</v>
      </c>
      <c r="J1114" t="s">
        <v>1120</v>
      </c>
      <c r="K1114">
        <v>4</v>
      </c>
      <c r="L1114" t="s">
        <v>1121</v>
      </c>
      <c r="M1114" t="s">
        <v>1122</v>
      </c>
      <c r="N1114">
        <v>1790</v>
      </c>
      <c r="O1114">
        <v>80</v>
      </c>
      <c r="P1114" s="1">
        <v>45425</v>
      </c>
      <c r="Q1114" s="1"/>
      <c r="R1114">
        <v>1432</v>
      </c>
      <c r="T1114">
        <v>1</v>
      </c>
      <c r="U1114" t="s">
        <v>428</v>
      </c>
      <c r="V1114">
        <v>1</v>
      </c>
      <c r="W1114">
        <v>0</v>
      </c>
      <c r="X1114">
        <v>0</v>
      </c>
      <c r="Y1114">
        <v>0</v>
      </c>
      <c r="Z1114">
        <v>0</v>
      </c>
      <c r="AA1114">
        <v>0</v>
      </c>
      <c r="AB1114">
        <v>0</v>
      </c>
      <c r="AC1114" t="s">
        <v>65</v>
      </c>
      <c r="AD1114">
        <v>4</v>
      </c>
    </row>
    <row r="1115" spans="1:30">
      <c r="A1115" t="s">
        <v>1197</v>
      </c>
      <c r="B1115" t="s">
        <v>50</v>
      </c>
      <c r="C1115">
        <v>52.520007999999997</v>
      </c>
      <c r="D1115">
        <v>13.404954</v>
      </c>
      <c r="E1115" t="s">
        <v>60</v>
      </c>
      <c r="F1115" t="s">
        <v>33</v>
      </c>
      <c r="G1115" t="s">
        <v>47</v>
      </c>
      <c r="H1115" s="1">
        <v>45302</v>
      </c>
      <c r="I1115" t="s">
        <v>57</v>
      </c>
      <c r="J1115" t="s">
        <v>1120</v>
      </c>
      <c r="K1115">
        <v>4</v>
      </c>
      <c r="L1115" t="s">
        <v>1121</v>
      </c>
      <c r="M1115" t="s">
        <v>1122</v>
      </c>
      <c r="N1115">
        <v>713</v>
      </c>
      <c r="O1115">
        <v>30</v>
      </c>
      <c r="P1115" s="1">
        <v>45376</v>
      </c>
      <c r="Q1115" s="1"/>
      <c r="R1115">
        <v>213.9</v>
      </c>
      <c r="T1115">
        <v>1</v>
      </c>
      <c r="U1115" t="s">
        <v>428</v>
      </c>
      <c r="V1115">
        <v>1</v>
      </c>
      <c r="W1115">
        <v>0</v>
      </c>
      <c r="X1115">
        <v>0</v>
      </c>
      <c r="Y1115">
        <v>0</v>
      </c>
      <c r="Z1115">
        <v>0</v>
      </c>
      <c r="AA1115">
        <v>0</v>
      </c>
      <c r="AB1115">
        <v>0</v>
      </c>
      <c r="AC1115" t="s">
        <v>43</v>
      </c>
      <c r="AD1115">
        <v>2</v>
      </c>
    </row>
    <row r="1116" spans="1:30">
      <c r="A1116" t="s">
        <v>1198</v>
      </c>
      <c r="B1116" t="s">
        <v>59</v>
      </c>
      <c r="C1116">
        <v>51.260196999999998</v>
      </c>
      <c r="D1116">
        <v>4.4027710000000004</v>
      </c>
      <c r="E1116" t="s">
        <v>41</v>
      </c>
      <c r="F1116" t="s">
        <v>33</v>
      </c>
      <c r="G1116" t="s">
        <v>76</v>
      </c>
      <c r="H1116" s="1">
        <v>45320</v>
      </c>
      <c r="I1116" t="s">
        <v>35</v>
      </c>
      <c r="J1116" t="s">
        <v>1120</v>
      </c>
      <c r="K1116">
        <v>4</v>
      </c>
      <c r="L1116" t="s">
        <v>1121</v>
      </c>
      <c r="M1116" t="s">
        <v>1122</v>
      </c>
      <c r="N1116">
        <v>474</v>
      </c>
      <c r="O1116">
        <v>30</v>
      </c>
      <c r="P1116" s="1">
        <v>45519</v>
      </c>
      <c r="Q1116" s="1"/>
      <c r="R1116">
        <v>142.19999999999999</v>
      </c>
      <c r="T1116">
        <v>1</v>
      </c>
      <c r="U1116" t="s">
        <v>428</v>
      </c>
      <c r="V1116">
        <v>1</v>
      </c>
      <c r="W1116">
        <v>0</v>
      </c>
      <c r="X1116">
        <v>0</v>
      </c>
      <c r="Y1116">
        <v>0</v>
      </c>
      <c r="Z1116">
        <v>0</v>
      </c>
      <c r="AA1116">
        <v>0</v>
      </c>
      <c r="AB1116">
        <v>0</v>
      </c>
      <c r="AC1116" t="s">
        <v>43</v>
      </c>
      <c r="AD1116">
        <v>2</v>
      </c>
    </row>
    <row r="1117" spans="1:30">
      <c r="A1117" t="s">
        <v>1199</v>
      </c>
      <c r="B1117" t="s">
        <v>67</v>
      </c>
      <c r="C1117">
        <v>48.864716000000001</v>
      </c>
      <c r="D1117">
        <v>2.3490139999999999</v>
      </c>
      <c r="E1117" t="s">
        <v>103</v>
      </c>
      <c r="F1117" t="s">
        <v>33</v>
      </c>
      <c r="G1117" t="s">
        <v>47</v>
      </c>
      <c r="H1117" s="1">
        <v>45324</v>
      </c>
      <c r="I1117" t="s">
        <v>57</v>
      </c>
      <c r="J1117" t="s">
        <v>1120</v>
      </c>
      <c r="K1117">
        <v>4</v>
      </c>
      <c r="L1117" t="s">
        <v>1121</v>
      </c>
      <c r="M1117" t="s">
        <v>1122</v>
      </c>
      <c r="N1117">
        <v>662</v>
      </c>
      <c r="O1117">
        <v>40</v>
      </c>
      <c r="P1117" s="1">
        <v>45345</v>
      </c>
      <c r="Q1117" s="1"/>
      <c r="R1117">
        <v>264.8</v>
      </c>
      <c r="T1117">
        <v>1</v>
      </c>
      <c r="U1117" t="s">
        <v>428</v>
      </c>
      <c r="V1117">
        <v>1</v>
      </c>
      <c r="W1117">
        <v>0</v>
      </c>
      <c r="X1117">
        <v>0</v>
      </c>
      <c r="Y1117">
        <v>0</v>
      </c>
      <c r="Z1117">
        <v>0</v>
      </c>
      <c r="AA1117">
        <v>0</v>
      </c>
      <c r="AB1117">
        <v>0</v>
      </c>
      <c r="AC1117" t="s">
        <v>43</v>
      </c>
      <c r="AD1117">
        <v>2</v>
      </c>
    </row>
    <row r="1118" spans="1:30">
      <c r="A1118" t="s">
        <v>1200</v>
      </c>
      <c r="B1118" t="s">
        <v>40</v>
      </c>
      <c r="C1118">
        <v>40.416775000000001</v>
      </c>
      <c r="D1118">
        <v>-3.7037900000000001</v>
      </c>
      <c r="E1118" t="s">
        <v>55</v>
      </c>
      <c r="F1118" t="s">
        <v>33</v>
      </c>
      <c r="G1118" t="s">
        <v>64</v>
      </c>
      <c r="H1118" s="1">
        <v>45365</v>
      </c>
      <c r="I1118" t="s">
        <v>57</v>
      </c>
      <c r="J1118" t="s">
        <v>1120</v>
      </c>
      <c r="K1118">
        <v>4</v>
      </c>
      <c r="L1118" t="s">
        <v>1121</v>
      </c>
      <c r="M1118" t="s">
        <v>1122</v>
      </c>
      <c r="N1118">
        <v>251</v>
      </c>
      <c r="O1118">
        <v>60</v>
      </c>
      <c r="P1118" s="1">
        <v>45703</v>
      </c>
      <c r="Q1118" s="1"/>
      <c r="R1118">
        <v>150.6</v>
      </c>
      <c r="T1118">
        <v>1</v>
      </c>
      <c r="U1118" t="s">
        <v>428</v>
      </c>
      <c r="V1118">
        <v>1</v>
      </c>
      <c r="W1118">
        <v>0</v>
      </c>
      <c r="X1118">
        <v>0</v>
      </c>
      <c r="Y1118">
        <v>0</v>
      </c>
      <c r="Z1118">
        <v>0</v>
      </c>
      <c r="AA1118">
        <v>0</v>
      </c>
      <c r="AB1118">
        <v>0</v>
      </c>
      <c r="AC1118" t="s">
        <v>52</v>
      </c>
      <c r="AD1118">
        <v>3</v>
      </c>
    </row>
    <row r="1119" spans="1:30">
      <c r="A1119" t="s">
        <v>1201</v>
      </c>
      <c r="B1119" t="s">
        <v>45</v>
      </c>
      <c r="C1119">
        <v>41.902782000000002</v>
      </c>
      <c r="D1119">
        <v>12.496366</v>
      </c>
      <c r="E1119" t="s">
        <v>32</v>
      </c>
      <c r="F1119" t="s">
        <v>33</v>
      </c>
      <c r="G1119" t="s">
        <v>56</v>
      </c>
      <c r="H1119" s="1">
        <v>45360</v>
      </c>
      <c r="I1119" t="s">
        <v>70</v>
      </c>
      <c r="J1119" t="s">
        <v>1120</v>
      </c>
      <c r="K1119">
        <v>4</v>
      </c>
      <c r="L1119" t="s">
        <v>1121</v>
      </c>
      <c r="M1119" t="s">
        <v>1122</v>
      </c>
      <c r="N1119">
        <v>406</v>
      </c>
      <c r="O1119">
        <v>60</v>
      </c>
      <c r="P1119" s="1">
        <v>45489</v>
      </c>
      <c r="Q1119" s="1"/>
      <c r="R1119">
        <v>243.6</v>
      </c>
      <c r="T1119">
        <v>1</v>
      </c>
      <c r="U1119" t="s">
        <v>428</v>
      </c>
      <c r="V1119">
        <v>1</v>
      </c>
      <c r="W1119">
        <v>0</v>
      </c>
      <c r="X1119">
        <v>0</v>
      </c>
      <c r="Y1119">
        <v>0</v>
      </c>
      <c r="Z1119">
        <v>0</v>
      </c>
      <c r="AA1119">
        <v>0</v>
      </c>
      <c r="AB1119">
        <v>0</v>
      </c>
      <c r="AC1119" t="s">
        <v>52</v>
      </c>
      <c r="AD1119">
        <v>3</v>
      </c>
    </row>
    <row r="1120" spans="1:30">
      <c r="A1120" t="s">
        <v>1202</v>
      </c>
      <c r="B1120" t="s">
        <v>59</v>
      </c>
      <c r="C1120">
        <v>51.260196999999998</v>
      </c>
      <c r="D1120">
        <v>4.4027710000000004</v>
      </c>
      <c r="E1120" t="s">
        <v>46</v>
      </c>
      <c r="F1120" t="s">
        <v>33</v>
      </c>
      <c r="G1120" t="s">
        <v>87</v>
      </c>
      <c r="H1120" s="1">
        <v>45305</v>
      </c>
      <c r="I1120" t="s">
        <v>35</v>
      </c>
      <c r="J1120" t="s">
        <v>1120</v>
      </c>
      <c r="K1120">
        <v>4</v>
      </c>
      <c r="L1120" t="s">
        <v>1121</v>
      </c>
      <c r="M1120" t="s">
        <v>1122</v>
      </c>
      <c r="N1120">
        <v>427</v>
      </c>
      <c r="O1120">
        <v>10</v>
      </c>
      <c r="P1120" s="1">
        <v>45611</v>
      </c>
      <c r="Q1120" s="1"/>
      <c r="R1120">
        <v>42.7</v>
      </c>
      <c r="T1120">
        <v>1</v>
      </c>
      <c r="U1120" t="s">
        <v>428</v>
      </c>
      <c r="V1120">
        <v>1</v>
      </c>
      <c r="W1120">
        <v>0</v>
      </c>
      <c r="X1120">
        <v>0</v>
      </c>
      <c r="Y1120">
        <v>0</v>
      </c>
      <c r="Z1120">
        <v>0</v>
      </c>
      <c r="AA1120">
        <v>0</v>
      </c>
      <c r="AB1120">
        <v>0</v>
      </c>
      <c r="AC1120" t="s">
        <v>48</v>
      </c>
      <c r="AD1120">
        <v>1</v>
      </c>
    </row>
    <row r="1121" spans="1:30">
      <c r="A1121" t="s">
        <v>1203</v>
      </c>
      <c r="B1121" t="s">
        <v>31</v>
      </c>
      <c r="C1121">
        <v>52.370215999999999</v>
      </c>
      <c r="D1121">
        <v>4.895168</v>
      </c>
      <c r="E1121" t="s">
        <v>124</v>
      </c>
      <c r="F1121" t="s">
        <v>33</v>
      </c>
      <c r="G1121" t="s">
        <v>76</v>
      </c>
      <c r="H1121" s="1">
        <v>45385</v>
      </c>
      <c r="I1121" t="s">
        <v>70</v>
      </c>
      <c r="J1121" t="s">
        <v>1120</v>
      </c>
      <c r="K1121">
        <v>4</v>
      </c>
      <c r="L1121" t="s">
        <v>1121</v>
      </c>
      <c r="M1121" t="s">
        <v>1122</v>
      </c>
      <c r="N1121">
        <v>1398</v>
      </c>
      <c r="O1121">
        <v>70</v>
      </c>
      <c r="P1121" s="1">
        <v>45491</v>
      </c>
      <c r="Q1121" s="1"/>
      <c r="R1121">
        <v>978.6</v>
      </c>
      <c r="T1121">
        <v>1</v>
      </c>
      <c r="U1121" t="s">
        <v>428</v>
      </c>
      <c r="V1121">
        <v>1</v>
      </c>
      <c r="W1121">
        <v>0</v>
      </c>
      <c r="X1121">
        <v>0</v>
      </c>
      <c r="Y1121">
        <v>0</v>
      </c>
      <c r="Z1121">
        <v>0</v>
      </c>
      <c r="AA1121">
        <v>0</v>
      </c>
      <c r="AB1121">
        <v>0</v>
      </c>
      <c r="AC1121" t="s">
        <v>65</v>
      </c>
      <c r="AD1121">
        <v>4</v>
      </c>
    </row>
    <row r="1122" spans="1:30">
      <c r="A1122" t="s">
        <v>1204</v>
      </c>
      <c r="B1122" t="s">
        <v>80</v>
      </c>
      <c r="C1122">
        <v>38.736946000000003</v>
      </c>
      <c r="D1122">
        <v>-9.1426850000000002</v>
      </c>
      <c r="E1122" t="s">
        <v>103</v>
      </c>
      <c r="F1122" t="s">
        <v>33</v>
      </c>
      <c r="G1122" t="s">
        <v>34</v>
      </c>
      <c r="H1122" s="1">
        <v>45379</v>
      </c>
      <c r="I1122" t="s">
        <v>70</v>
      </c>
      <c r="J1122" t="s">
        <v>1120</v>
      </c>
      <c r="K1122">
        <v>4</v>
      </c>
      <c r="L1122" t="s">
        <v>1121</v>
      </c>
      <c r="M1122" t="s">
        <v>1122</v>
      </c>
      <c r="N1122">
        <v>1936</v>
      </c>
      <c r="O1122">
        <v>20</v>
      </c>
      <c r="P1122" s="1">
        <v>45518</v>
      </c>
      <c r="Q1122" s="1"/>
      <c r="R1122">
        <v>387.2</v>
      </c>
      <c r="T1122">
        <v>1</v>
      </c>
      <c r="U1122" t="s">
        <v>428</v>
      </c>
      <c r="V1122">
        <v>1</v>
      </c>
      <c r="W1122">
        <v>0</v>
      </c>
      <c r="X1122">
        <v>0</v>
      </c>
      <c r="Y1122">
        <v>0</v>
      </c>
      <c r="Z1122">
        <v>0</v>
      </c>
      <c r="AA1122">
        <v>0</v>
      </c>
      <c r="AB1122">
        <v>0</v>
      </c>
      <c r="AC1122" t="s">
        <v>48</v>
      </c>
      <c r="AD1122">
        <v>1</v>
      </c>
    </row>
    <row r="1123" spans="1:30">
      <c r="A1123" t="s">
        <v>1205</v>
      </c>
      <c r="B1123" t="s">
        <v>45</v>
      </c>
      <c r="C1123">
        <v>41.902782000000002</v>
      </c>
      <c r="D1123">
        <v>12.496366</v>
      </c>
      <c r="E1123" t="s">
        <v>60</v>
      </c>
      <c r="F1123" t="s">
        <v>33</v>
      </c>
      <c r="G1123" t="s">
        <v>87</v>
      </c>
      <c r="H1123" s="1">
        <v>45338</v>
      </c>
      <c r="I1123" t="s">
        <v>70</v>
      </c>
      <c r="J1123" t="s">
        <v>1120</v>
      </c>
      <c r="K1123">
        <v>4</v>
      </c>
      <c r="L1123" t="s">
        <v>1121</v>
      </c>
      <c r="M1123" t="s">
        <v>1122</v>
      </c>
      <c r="N1123">
        <v>1601</v>
      </c>
      <c r="O1123">
        <v>30</v>
      </c>
      <c r="P1123" s="1">
        <v>45602</v>
      </c>
      <c r="Q1123" s="1"/>
      <c r="R1123">
        <v>480.3</v>
      </c>
      <c r="T1123">
        <v>1</v>
      </c>
      <c r="U1123" t="s">
        <v>428</v>
      </c>
      <c r="V1123">
        <v>1</v>
      </c>
      <c r="W1123">
        <v>0</v>
      </c>
      <c r="X1123">
        <v>0</v>
      </c>
      <c r="Y1123">
        <v>0</v>
      </c>
      <c r="Z1123">
        <v>0</v>
      </c>
      <c r="AA1123">
        <v>0</v>
      </c>
      <c r="AB1123">
        <v>0</v>
      </c>
      <c r="AC1123" t="s">
        <v>43</v>
      </c>
      <c r="AD1123">
        <v>2</v>
      </c>
    </row>
    <row r="1124" spans="1:30">
      <c r="A1124" t="s">
        <v>1206</v>
      </c>
      <c r="B1124" t="s">
        <v>67</v>
      </c>
      <c r="C1124">
        <v>48.864716000000001</v>
      </c>
      <c r="D1124">
        <v>2.3490139999999999</v>
      </c>
      <c r="E1124" t="s">
        <v>41</v>
      </c>
      <c r="F1124" t="s">
        <v>33</v>
      </c>
      <c r="G1124" t="s">
        <v>47</v>
      </c>
      <c r="H1124" s="1">
        <v>45390</v>
      </c>
      <c r="I1124" t="s">
        <v>35</v>
      </c>
      <c r="J1124" t="s">
        <v>1120</v>
      </c>
      <c r="K1124">
        <v>4</v>
      </c>
      <c r="L1124" t="s">
        <v>1121</v>
      </c>
      <c r="M1124" t="s">
        <v>1122</v>
      </c>
      <c r="N1124">
        <v>677</v>
      </c>
      <c r="O1124">
        <v>40</v>
      </c>
      <c r="P1124" s="1">
        <v>45624</v>
      </c>
      <c r="Q1124" s="1"/>
      <c r="R1124">
        <v>270.8</v>
      </c>
      <c r="T1124">
        <v>1</v>
      </c>
      <c r="U1124" t="s">
        <v>428</v>
      </c>
      <c r="V1124">
        <v>1</v>
      </c>
      <c r="W1124">
        <v>0</v>
      </c>
      <c r="X1124">
        <v>0</v>
      </c>
      <c r="Y1124">
        <v>0</v>
      </c>
      <c r="Z1124">
        <v>0</v>
      </c>
      <c r="AA1124">
        <v>0</v>
      </c>
      <c r="AB1124">
        <v>0</v>
      </c>
      <c r="AC1124" t="s">
        <v>43</v>
      </c>
      <c r="AD1124">
        <v>2</v>
      </c>
    </row>
    <row r="1125" spans="1:30">
      <c r="A1125" t="s">
        <v>1207</v>
      </c>
      <c r="B1125" t="s">
        <v>45</v>
      </c>
      <c r="C1125">
        <v>41.902782000000002</v>
      </c>
      <c r="D1125">
        <v>12.496366</v>
      </c>
      <c r="E1125" t="s">
        <v>46</v>
      </c>
      <c r="F1125" t="s">
        <v>33</v>
      </c>
      <c r="G1125" t="s">
        <v>42</v>
      </c>
      <c r="H1125" s="1">
        <v>45317</v>
      </c>
      <c r="I1125" t="s">
        <v>57</v>
      </c>
      <c r="J1125" t="s">
        <v>1120</v>
      </c>
      <c r="K1125">
        <v>4</v>
      </c>
      <c r="L1125" t="s">
        <v>1121</v>
      </c>
      <c r="M1125" t="s">
        <v>1122</v>
      </c>
      <c r="N1125">
        <v>1071</v>
      </c>
      <c r="O1125">
        <v>40</v>
      </c>
      <c r="P1125" s="1">
        <v>45522</v>
      </c>
      <c r="Q1125" s="1"/>
      <c r="R1125">
        <v>428.4</v>
      </c>
      <c r="T1125">
        <v>1</v>
      </c>
      <c r="U1125" t="s">
        <v>428</v>
      </c>
      <c r="V1125">
        <v>1</v>
      </c>
      <c r="W1125">
        <v>0</v>
      </c>
      <c r="X1125">
        <v>0</v>
      </c>
      <c r="Y1125">
        <v>0</v>
      </c>
      <c r="Z1125">
        <v>0</v>
      </c>
      <c r="AA1125">
        <v>0</v>
      </c>
      <c r="AB1125">
        <v>0</v>
      </c>
      <c r="AC1125" t="s">
        <v>43</v>
      </c>
      <c r="AD1125">
        <v>2</v>
      </c>
    </row>
    <row r="1126" spans="1:30">
      <c r="A1126" t="s">
        <v>1208</v>
      </c>
      <c r="B1126" t="s">
        <v>67</v>
      </c>
      <c r="C1126">
        <v>48.864716000000001</v>
      </c>
      <c r="D1126">
        <v>2.3490139999999999</v>
      </c>
      <c r="E1126" t="s">
        <v>68</v>
      </c>
      <c r="F1126" t="s">
        <v>33</v>
      </c>
      <c r="G1126" t="s">
        <v>56</v>
      </c>
      <c r="H1126" s="1">
        <v>45434</v>
      </c>
      <c r="I1126" t="s">
        <v>35</v>
      </c>
      <c r="J1126" t="s">
        <v>1120</v>
      </c>
      <c r="K1126">
        <v>4</v>
      </c>
      <c r="L1126" t="s">
        <v>1121</v>
      </c>
      <c r="M1126" t="s">
        <v>1122</v>
      </c>
      <c r="N1126">
        <v>321</v>
      </c>
      <c r="O1126">
        <v>50</v>
      </c>
      <c r="P1126" s="1">
        <v>45653</v>
      </c>
      <c r="Q1126" s="1"/>
      <c r="R1126">
        <v>160.5</v>
      </c>
      <c r="T1126">
        <v>1</v>
      </c>
      <c r="U1126" t="s">
        <v>428</v>
      </c>
      <c r="V1126">
        <v>1</v>
      </c>
      <c r="W1126">
        <v>0</v>
      </c>
      <c r="X1126">
        <v>0</v>
      </c>
      <c r="Y1126">
        <v>0</v>
      </c>
      <c r="Z1126">
        <v>0</v>
      </c>
      <c r="AA1126">
        <v>0</v>
      </c>
      <c r="AB1126">
        <v>0</v>
      </c>
      <c r="AC1126" t="s">
        <v>52</v>
      </c>
      <c r="AD1126">
        <v>3</v>
      </c>
    </row>
    <row r="1127" spans="1:30">
      <c r="A1127" t="s">
        <v>1209</v>
      </c>
      <c r="B1127" t="s">
        <v>45</v>
      </c>
      <c r="C1127">
        <v>41.902782000000002</v>
      </c>
      <c r="D1127">
        <v>12.496366</v>
      </c>
      <c r="E1127" t="s">
        <v>41</v>
      </c>
      <c r="F1127" t="s">
        <v>33</v>
      </c>
      <c r="G1127" t="s">
        <v>64</v>
      </c>
      <c r="H1127" s="1">
        <v>45394</v>
      </c>
      <c r="I1127" t="s">
        <v>57</v>
      </c>
      <c r="J1127" t="s">
        <v>1120</v>
      </c>
      <c r="K1127">
        <v>4</v>
      </c>
      <c r="L1127" t="s">
        <v>1121</v>
      </c>
      <c r="M1127" t="s">
        <v>1122</v>
      </c>
      <c r="N1127">
        <v>1248</v>
      </c>
      <c r="O1127">
        <v>90</v>
      </c>
      <c r="P1127" s="1">
        <v>45503</v>
      </c>
      <c r="Q1127" s="1"/>
      <c r="R1127">
        <v>1123.2</v>
      </c>
      <c r="T1127">
        <v>1</v>
      </c>
      <c r="U1127" t="s">
        <v>428</v>
      </c>
      <c r="V1127">
        <v>1</v>
      </c>
      <c r="W1127">
        <v>0</v>
      </c>
      <c r="X1127">
        <v>0</v>
      </c>
      <c r="Y1127">
        <v>0</v>
      </c>
      <c r="Z1127">
        <v>0</v>
      </c>
      <c r="AA1127">
        <v>0</v>
      </c>
      <c r="AB1127">
        <v>0</v>
      </c>
      <c r="AC1127" t="s">
        <v>38</v>
      </c>
      <c r="AD1127">
        <v>5</v>
      </c>
    </row>
    <row r="1128" spans="1:30">
      <c r="A1128" t="s">
        <v>1210</v>
      </c>
      <c r="B1128" t="s">
        <v>67</v>
      </c>
      <c r="C1128">
        <v>48.864716000000001</v>
      </c>
      <c r="D1128">
        <v>2.3490139999999999</v>
      </c>
      <c r="E1128" t="s">
        <v>32</v>
      </c>
      <c r="F1128" t="s">
        <v>33</v>
      </c>
      <c r="G1128" t="s">
        <v>47</v>
      </c>
      <c r="H1128" s="1">
        <v>45384</v>
      </c>
      <c r="I1128" t="s">
        <v>35</v>
      </c>
      <c r="J1128" t="s">
        <v>1120</v>
      </c>
      <c r="K1128">
        <v>4</v>
      </c>
      <c r="L1128" t="s">
        <v>1121</v>
      </c>
      <c r="M1128" t="s">
        <v>1122</v>
      </c>
      <c r="N1128">
        <v>631</v>
      </c>
      <c r="O1128">
        <v>20</v>
      </c>
      <c r="P1128" s="1">
        <v>45730</v>
      </c>
      <c r="Q1128" s="1"/>
      <c r="R1128">
        <v>126.2</v>
      </c>
      <c r="T1128">
        <v>1</v>
      </c>
      <c r="U1128" t="s">
        <v>428</v>
      </c>
      <c r="V1128">
        <v>1</v>
      </c>
      <c r="W1128">
        <v>0</v>
      </c>
      <c r="X1128">
        <v>0</v>
      </c>
      <c r="Y1128">
        <v>0</v>
      </c>
      <c r="Z1128">
        <v>0</v>
      </c>
      <c r="AA1128">
        <v>0</v>
      </c>
      <c r="AB1128">
        <v>0</v>
      </c>
      <c r="AC1128" t="s">
        <v>48</v>
      </c>
      <c r="AD1128">
        <v>1</v>
      </c>
    </row>
    <row r="1129" spans="1:30">
      <c r="A1129" t="s">
        <v>1211</v>
      </c>
      <c r="B1129" t="s">
        <v>63</v>
      </c>
      <c r="C1129">
        <v>46.204391000000001</v>
      </c>
      <c r="D1129">
        <v>6.1431579999999997</v>
      </c>
      <c r="E1129" t="s">
        <v>78</v>
      </c>
      <c r="F1129" t="s">
        <v>33</v>
      </c>
      <c r="G1129" t="s">
        <v>56</v>
      </c>
      <c r="H1129" s="1">
        <v>45351</v>
      </c>
      <c r="I1129" t="s">
        <v>35</v>
      </c>
      <c r="J1129" t="s">
        <v>1120</v>
      </c>
      <c r="K1129">
        <v>4</v>
      </c>
      <c r="L1129" t="s">
        <v>1121</v>
      </c>
      <c r="M1129" t="s">
        <v>1122</v>
      </c>
      <c r="N1129">
        <v>1194</v>
      </c>
      <c r="O1129">
        <v>20</v>
      </c>
      <c r="P1129" s="1">
        <v>45486</v>
      </c>
      <c r="Q1129" s="1"/>
      <c r="R1129">
        <v>238.8</v>
      </c>
      <c r="T1129">
        <v>1</v>
      </c>
      <c r="U1129" t="s">
        <v>428</v>
      </c>
      <c r="V1129">
        <v>1</v>
      </c>
      <c r="W1129">
        <v>0</v>
      </c>
      <c r="X1129">
        <v>0</v>
      </c>
      <c r="Y1129">
        <v>0</v>
      </c>
      <c r="Z1129">
        <v>0</v>
      </c>
      <c r="AA1129">
        <v>0</v>
      </c>
      <c r="AB1129">
        <v>0</v>
      </c>
      <c r="AC1129" t="s">
        <v>48</v>
      </c>
      <c r="AD1129">
        <v>1</v>
      </c>
    </row>
    <row r="1130" spans="1:30">
      <c r="A1130" t="s">
        <v>1212</v>
      </c>
      <c r="B1130" t="s">
        <v>50</v>
      </c>
      <c r="C1130">
        <v>52.520007999999997</v>
      </c>
      <c r="D1130">
        <v>13.404954</v>
      </c>
      <c r="E1130" t="s">
        <v>55</v>
      </c>
      <c r="F1130" t="s">
        <v>33</v>
      </c>
      <c r="G1130" t="s">
        <v>85</v>
      </c>
      <c r="H1130" s="1">
        <v>45293</v>
      </c>
      <c r="I1130" t="s">
        <v>35</v>
      </c>
      <c r="J1130" t="s">
        <v>1120</v>
      </c>
      <c r="K1130">
        <v>4</v>
      </c>
      <c r="L1130" t="s">
        <v>1121</v>
      </c>
      <c r="M1130" t="s">
        <v>1122</v>
      </c>
      <c r="N1130">
        <v>1441</v>
      </c>
      <c r="O1130">
        <v>50</v>
      </c>
      <c r="P1130" s="1">
        <v>45378</v>
      </c>
      <c r="Q1130" s="1"/>
      <c r="R1130">
        <v>720.5</v>
      </c>
      <c r="T1130">
        <v>1</v>
      </c>
      <c r="U1130" t="s">
        <v>428</v>
      </c>
      <c r="V1130">
        <v>1</v>
      </c>
      <c r="W1130">
        <v>0</v>
      </c>
      <c r="X1130">
        <v>0</v>
      </c>
      <c r="Y1130">
        <v>0</v>
      </c>
      <c r="Z1130">
        <v>0</v>
      </c>
      <c r="AA1130">
        <v>0</v>
      </c>
      <c r="AB1130">
        <v>0</v>
      </c>
      <c r="AC1130" t="s">
        <v>52</v>
      </c>
      <c r="AD1130">
        <v>3</v>
      </c>
    </row>
    <row r="1131" spans="1:30">
      <c r="A1131" t="s">
        <v>1213</v>
      </c>
      <c r="B1131" t="s">
        <v>40</v>
      </c>
      <c r="C1131">
        <v>40.416775000000001</v>
      </c>
      <c r="D1131">
        <v>-3.7037900000000001</v>
      </c>
      <c r="E1131" t="s">
        <v>32</v>
      </c>
      <c r="F1131" t="s">
        <v>33</v>
      </c>
      <c r="G1131" t="s">
        <v>34</v>
      </c>
      <c r="H1131" s="1">
        <v>45329</v>
      </c>
      <c r="I1131" t="s">
        <v>70</v>
      </c>
      <c r="J1131" t="s">
        <v>1120</v>
      </c>
      <c r="K1131">
        <v>4</v>
      </c>
      <c r="L1131" t="s">
        <v>1121</v>
      </c>
      <c r="M1131" t="s">
        <v>1122</v>
      </c>
      <c r="N1131">
        <v>275</v>
      </c>
      <c r="O1131">
        <v>40</v>
      </c>
      <c r="P1131" s="1">
        <v>45556</v>
      </c>
      <c r="Q1131" s="1"/>
      <c r="R1131">
        <v>110</v>
      </c>
      <c r="T1131">
        <v>1</v>
      </c>
      <c r="U1131" t="s">
        <v>428</v>
      </c>
      <c r="V1131">
        <v>1</v>
      </c>
      <c r="W1131">
        <v>0</v>
      </c>
      <c r="X1131">
        <v>0</v>
      </c>
      <c r="Y1131">
        <v>0</v>
      </c>
      <c r="Z1131">
        <v>0</v>
      </c>
      <c r="AA1131">
        <v>0</v>
      </c>
      <c r="AB1131">
        <v>0</v>
      </c>
      <c r="AC1131" t="s">
        <v>43</v>
      </c>
      <c r="AD1131">
        <v>2</v>
      </c>
    </row>
    <row r="1132" spans="1:30">
      <c r="A1132" t="s">
        <v>1214</v>
      </c>
      <c r="B1132" t="s">
        <v>59</v>
      </c>
      <c r="C1132">
        <v>51.260196999999998</v>
      </c>
      <c r="D1132">
        <v>4.4027710000000004</v>
      </c>
      <c r="E1132" t="s">
        <v>55</v>
      </c>
      <c r="F1132" t="s">
        <v>33</v>
      </c>
      <c r="G1132" t="s">
        <v>47</v>
      </c>
      <c r="H1132" s="1">
        <v>45429</v>
      </c>
      <c r="I1132" t="s">
        <v>35</v>
      </c>
      <c r="J1132" t="s">
        <v>1120</v>
      </c>
      <c r="K1132">
        <v>4</v>
      </c>
      <c r="L1132" t="s">
        <v>1121</v>
      </c>
      <c r="M1132" t="s">
        <v>1122</v>
      </c>
      <c r="N1132">
        <v>1734</v>
      </c>
      <c r="O1132">
        <v>100</v>
      </c>
      <c r="P1132" s="1">
        <v>45576</v>
      </c>
      <c r="Q1132" s="1"/>
      <c r="R1132">
        <v>1734</v>
      </c>
      <c r="T1132">
        <v>1</v>
      </c>
      <c r="U1132" t="s">
        <v>428</v>
      </c>
      <c r="V1132">
        <v>1</v>
      </c>
      <c r="W1132">
        <v>0</v>
      </c>
      <c r="X1132">
        <v>0</v>
      </c>
      <c r="Y1132">
        <v>0</v>
      </c>
      <c r="Z1132">
        <v>0</v>
      </c>
      <c r="AA1132">
        <v>0</v>
      </c>
      <c r="AB1132">
        <v>0</v>
      </c>
      <c r="AC1132" t="s">
        <v>38</v>
      </c>
      <c r="AD1132">
        <v>5</v>
      </c>
    </row>
    <row r="1133" spans="1:30">
      <c r="A1133" t="s">
        <v>1215</v>
      </c>
      <c r="B1133" t="s">
        <v>45</v>
      </c>
      <c r="C1133">
        <v>41.902782000000002</v>
      </c>
      <c r="D1133">
        <v>12.496366</v>
      </c>
      <c r="E1133" t="s">
        <v>60</v>
      </c>
      <c r="F1133" t="s">
        <v>33</v>
      </c>
      <c r="G1133" t="s">
        <v>64</v>
      </c>
      <c r="H1133" s="1">
        <v>45367</v>
      </c>
      <c r="I1133" t="s">
        <v>35</v>
      </c>
      <c r="J1133" t="s">
        <v>1120</v>
      </c>
      <c r="K1133">
        <v>4</v>
      </c>
      <c r="L1133" t="s">
        <v>1121</v>
      </c>
      <c r="M1133" t="s">
        <v>1122</v>
      </c>
      <c r="N1133">
        <v>863</v>
      </c>
      <c r="O1133">
        <v>30</v>
      </c>
      <c r="P1133" s="1">
        <v>45663</v>
      </c>
      <c r="Q1133" s="1"/>
      <c r="R1133">
        <v>258.89999999999998</v>
      </c>
      <c r="T1133">
        <v>1</v>
      </c>
      <c r="U1133" t="s">
        <v>428</v>
      </c>
      <c r="V1133">
        <v>1</v>
      </c>
      <c r="W1133">
        <v>0</v>
      </c>
      <c r="X1133">
        <v>0</v>
      </c>
      <c r="Y1133">
        <v>0</v>
      </c>
      <c r="Z1133">
        <v>0</v>
      </c>
      <c r="AA1133">
        <v>0</v>
      </c>
      <c r="AB1133">
        <v>0</v>
      </c>
      <c r="AC1133" t="s">
        <v>43</v>
      </c>
      <c r="AD1133">
        <v>2</v>
      </c>
    </row>
    <row r="1134" spans="1:30">
      <c r="A1134" t="s">
        <v>1216</v>
      </c>
      <c r="B1134" t="s">
        <v>59</v>
      </c>
      <c r="C1134">
        <v>51.260196999999998</v>
      </c>
      <c r="D1134">
        <v>4.4027710000000004</v>
      </c>
      <c r="E1134" t="s">
        <v>124</v>
      </c>
      <c r="F1134" t="s">
        <v>33</v>
      </c>
      <c r="G1134" t="s">
        <v>47</v>
      </c>
      <c r="H1134" s="1">
        <v>45348</v>
      </c>
      <c r="I1134" t="s">
        <v>57</v>
      </c>
      <c r="J1134" t="s">
        <v>1120</v>
      </c>
      <c r="K1134">
        <v>4</v>
      </c>
      <c r="L1134" t="s">
        <v>1121</v>
      </c>
      <c r="M1134" t="s">
        <v>1122</v>
      </c>
      <c r="N1134">
        <v>723</v>
      </c>
      <c r="O1134">
        <v>30</v>
      </c>
      <c r="P1134" s="1">
        <v>45685</v>
      </c>
      <c r="Q1134" s="1"/>
      <c r="R1134">
        <v>216.9</v>
      </c>
      <c r="T1134">
        <v>1</v>
      </c>
      <c r="U1134" t="s">
        <v>428</v>
      </c>
      <c r="V1134">
        <v>1</v>
      </c>
      <c r="W1134">
        <v>0</v>
      </c>
      <c r="X1134">
        <v>0</v>
      </c>
      <c r="Y1134">
        <v>0</v>
      </c>
      <c r="Z1134">
        <v>0</v>
      </c>
      <c r="AA1134">
        <v>0</v>
      </c>
      <c r="AB1134">
        <v>0</v>
      </c>
      <c r="AC1134" t="s">
        <v>43</v>
      </c>
      <c r="AD1134">
        <v>2</v>
      </c>
    </row>
    <row r="1135" spans="1:30">
      <c r="A1135" t="s">
        <v>1217</v>
      </c>
      <c r="B1135" t="s">
        <v>59</v>
      </c>
      <c r="C1135">
        <v>51.260196999999998</v>
      </c>
      <c r="D1135">
        <v>4.4027710000000004</v>
      </c>
      <c r="E1135" t="s">
        <v>41</v>
      </c>
      <c r="F1135" t="s">
        <v>127</v>
      </c>
      <c r="G1135" t="s">
        <v>42</v>
      </c>
      <c r="H1135" s="1">
        <v>45438</v>
      </c>
      <c r="I1135" t="s">
        <v>35</v>
      </c>
      <c r="J1135" t="s">
        <v>1120</v>
      </c>
      <c r="K1135">
        <v>4</v>
      </c>
      <c r="L1135" t="s">
        <v>1121</v>
      </c>
      <c r="M1135" t="s">
        <v>1122</v>
      </c>
      <c r="N1135">
        <v>897</v>
      </c>
      <c r="O1135">
        <v>20</v>
      </c>
      <c r="P1135" s="1">
        <v>45551</v>
      </c>
      <c r="Q1135" s="1"/>
      <c r="R1135">
        <v>179.4</v>
      </c>
      <c r="T1135">
        <v>1</v>
      </c>
      <c r="U1135" t="s">
        <v>428</v>
      </c>
      <c r="V1135">
        <v>1</v>
      </c>
      <c r="W1135">
        <v>0</v>
      </c>
      <c r="X1135">
        <v>0</v>
      </c>
      <c r="Y1135">
        <v>0</v>
      </c>
      <c r="Z1135">
        <v>0</v>
      </c>
      <c r="AA1135">
        <v>0</v>
      </c>
      <c r="AB1135">
        <v>0</v>
      </c>
      <c r="AC1135" t="s">
        <v>48</v>
      </c>
      <c r="AD1135">
        <v>1</v>
      </c>
    </row>
    <row r="1136" spans="1:30">
      <c r="A1136" t="s">
        <v>1218</v>
      </c>
      <c r="B1136" t="s">
        <v>63</v>
      </c>
      <c r="C1136">
        <v>46.204391000000001</v>
      </c>
      <c r="D1136">
        <v>6.1431579999999997</v>
      </c>
      <c r="E1136" t="s">
        <v>72</v>
      </c>
      <c r="F1136" t="s">
        <v>127</v>
      </c>
      <c r="G1136" t="s">
        <v>42</v>
      </c>
      <c r="H1136" s="1">
        <v>45422</v>
      </c>
      <c r="I1136" t="s">
        <v>70</v>
      </c>
      <c r="J1136" t="s">
        <v>1120</v>
      </c>
      <c r="K1136">
        <v>4</v>
      </c>
      <c r="L1136" t="s">
        <v>1121</v>
      </c>
      <c r="M1136" t="s">
        <v>1122</v>
      </c>
      <c r="N1136">
        <v>669</v>
      </c>
      <c r="O1136">
        <v>20</v>
      </c>
      <c r="P1136" s="1">
        <v>45730</v>
      </c>
      <c r="Q1136" s="1"/>
      <c r="R1136">
        <v>133.80000000000001</v>
      </c>
      <c r="T1136">
        <v>1</v>
      </c>
      <c r="U1136" t="s">
        <v>428</v>
      </c>
      <c r="V1136">
        <v>1</v>
      </c>
      <c r="W1136">
        <v>0</v>
      </c>
      <c r="X1136">
        <v>0</v>
      </c>
      <c r="Y1136">
        <v>0</v>
      </c>
      <c r="Z1136">
        <v>0</v>
      </c>
      <c r="AA1136">
        <v>0</v>
      </c>
      <c r="AB1136">
        <v>0</v>
      </c>
      <c r="AC1136" t="s">
        <v>48</v>
      </c>
      <c r="AD1136">
        <v>1</v>
      </c>
    </row>
    <row r="1137" spans="1:30">
      <c r="A1137" t="s">
        <v>1219</v>
      </c>
      <c r="B1137" t="s">
        <v>67</v>
      </c>
      <c r="C1137">
        <v>48.864716000000001</v>
      </c>
      <c r="D1137">
        <v>2.3490139999999999</v>
      </c>
      <c r="E1137" t="s">
        <v>55</v>
      </c>
      <c r="F1137" t="s">
        <v>127</v>
      </c>
      <c r="G1137" t="s">
        <v>64</v>
      </c>
      <c r="H1137" s="1">
        <v>45348</v>
      </c>
      <c r="I1137" t="s">
        <v>35</v>
      </c>
      <c r="J1137" t="s">
        <v>1120</v>
      </c>
      <c r="K1137">
        <v>4</v>
      </c>
      <c r="L1137" t="s">
        <v>1121</v>
      </c>
      <c r="M1137" t="s">
        <v>1122</v>
      </c>
      <c r="N1137">
        <v>759</v>
      </c>
      <c r="O1137">
        <v>30</v>
      </c>
      <c r="P1137" s="1">
        <v>45653</v>
      </c>
      <c r="Q1137" s="1"/>
      <c r="R1137">
        <v>227.7</v>
      </c>
      <c r="T1137">
        <v>1</v>
      </c>
      <c r="U1137" t="s">
        <v>428</v>
      </c>
      <c r="V1137">
        <v>1</v>
      </c>
      <c r="W1137">
        <v>0</v>
      </c>
      <c r="X1137">
        <v>0</v>
      </c>
      <c r="Y1137">
        <v>0</v>
      </c>
      <c r="Z1137">
        <v>0</v>
      </c>
      <c r="AA1137">
        <v>0</v>
      </c>
      <c r="AB1137">
        <v>0</v>
      </c>
      <c r="AC1137" t="s">
        <v>43</v>
      </c>
      <c r="AD1137">
        <v>2</v>
      </c>
    </row>
    <row r="1138" spans="1:30">
      <c r="A1138" t="s">
        <v>1220</v>
      </c>
      <c r="B1138" t="s">
        <v>80</v>
      </c>
      <c r="C1138">
        <v>38.736946000000003</v>
      </c>
      <c r="D1138">
        <v>-9.1426850000000002</v>
      </c>
      <c r="E1138" t="s">
        <v>55</v>
      </c>
      <c r="F1138" t="s">
        <v>127</v>
      </c>
      <c r="G1138" t="s">
        <v>56</v>
      </c>
      <c r="H1138" s="1">
        <v>45410</v>
      </c>
      <c r="I1138" t="s">
        <v>35</v>
      </c>
      <c r="J1138" t="s">
        <v>1120</v>
      </c>
      <c r="K1138">
        <v>4</v>
      </c>
      <c r="L1138" t="s">
        <v>1121</v>
      </c>
      <c r="M1138" t="s">
        <v>1122</v>
      </c>
      <c r="N1138">
        <v>767</v>
      </c>
      <c r="O1138">
        <v>50</v>
      </c>
      <c r="P1138" s="1">
        <v>45532</v>
      </c>
      <c r="Q1138" s="1"/>
      <c r="R1138">
        <v>383.5</v>
      </c>
      <c r="T1138">
        <v>1</v>
      </c>
      <c r="U1138" t="s">
        <v>428</v>
      </c>
      <c r="V1138">
        <v>1</v>
      </c>
      <c r="W1138">
        <v>0</v>
      </c>
      <c r="X1138">
        <v>0</v>
      </c>
      <c r="Y1138">
        <v>0</v>
      </c>
      <c r="Z1138">
        <v>0</v>
      </c>
      <c r="AA1138">
        <v>0</v>
      </c>
      <c r="AB1138">
        <v>0</v>
      </c>
      <c r="AC1138" t="s">
        <v>52</v>
      </c>
      <c r="AD1138">
        <v>3</v>
      </c>
    </row>
    <row r="1139" spans="1:30">
      <c r="A1139" t="s">
        <v>1221</v>
      </c>
      <c r="B1139" t="s">
        <v>63</v>
      </c>
      <c r="C1139">
        <v>46.204391000000001</v>
      </c>
      <c r="D1139">
        <v>6.1431579999999997</v>
      </c>
      <c r="E1139" t="s">
        <v>32</v>
      </c>
      <c r="F1139" t="s">
        <v>127</v>
      </c>
      <c r="G1139" t="s">
        <v>34</v>
      </c>
      <c r="H1139" s="1">
        <v>45328</v>
      </c>
      <c r="I1139" t="s">
        <v>35</v>
      </c>
      <c r="J1139" t="s">
        <v>1120</v>
      </c>
      <c r="K1139">
        <v>4</v>
      </c>
      <c r="L1139" t="s">
        <v>1121</v>
      </c>
      <c r="M1139" t="s">
        <v>1122</v>
      </c>
      <c r="N1139">
        <v>697</v>
      </c>
      <c r="O1139">
        <v>90</v>
      </c>
      <c r="P1139" s="1">
        <v>45478</v>
      </c>
      <c r="Q1139" s="1"/>
      <c r="R1139">
        <v>627.29999999999995</v>
      </c>
      <c r="T1139">
        <v>1</v>
      </c>
      <c r="U1139" t="s">
        <v>428</v>
      </c>
      <c r="V1139">
        <v>1</v>
      </c>
      <c r="W1139">
        <v>0</v>
      </c>
      <c r="X1139">
        <v>0</v>
      </c>
      <c r="Y1139">
        <v>0</v>
      </c>
      <c r="Z1139">
        <v>0</v>
      </c>
      <c r="AA1139">
        <v>0</v>
      </c>
      <c r="AB1139">
        <v>0</v>
      </c>
      <c r="AC1139" t="s">
        <v>38</v>
      </c>
      <c r="AD1139">
        <v>5</v>
      </c>
    </row>
    <row r="1140" spans="1:30">
      <c r="A1140" t="s">
        <v>1222</v>
      </c>
      <c r="B1140" t="s">
        <v>45</v>
      </c>
      <c r="C1140">
        <v>41.902782000000002</v>
      </c>
      <c r="D1140">
        <v>12.496366</v>
      </c>
      <c r="E1140" t="s">
        <v>103</v>
      </c>
      <c r="F1140" t="s">
        <v>127</v>
      </c>
      <c r="G1140" t="s">
        <v>76</v>
      </c>
      <c r="H1140" s="1">
        <v>45334</v>
      </c>
      <c r="I1140" t="s">
        <v>35</v>
      </c>
      <c r="J1140" t="s">
        <v>1120</v>
      </c>
      <c r="K1140">
        <v>4</v>
      </c>
      <c r="L1140" t="s">
        <v>1121</v>
      </c>
      <c r="M1140" t="s">
        <v>1122</v>
      </c>
      <c r="N1140">
        <v>208</v>
      </c>
      <c r="O1140">
        <v>40</v>
      </c>
      <c r="P1140" s="1">
        <v>45618</v>
      </c>
      <c r="Q1140" s="1"/>
      <c r="R1140">
        <v>83.2</v>
      </c>
      <c r="T1140">
        <v>1</v>
      </c>
      <c r="U1140" t="s">
        <v>428</v>
      </c>
      <c r="V1140">
        <v>1</v>
      </c>
      <c r="W1140">
        <v>0</v>
      </c>
      <c r="X1140">
        <v>0</v>
      </c>
      <c r="Y1140">
        <v>0</v>
      </c>
      <c r="Z1140">
        <v>0</v>
      </c>
      <c r="AA1140">
        <v>0</v>
      </c>
      <c r="AB1140">
        <v>0</v>
      </c>
      <c r="AC1140" t="s">
        <v>43</v>
      </c>
      <c r="AD1140">
        <v>2</v>
      </c>
    </row>
    <row r="1141" spans="1:30">
      <c r="A1141" t="s">
        <v>1223</v>
      </c>
      <c r="B1141" t="s">
        <v>50</v>
      </c>
      <c r="C1141">
        <v>52.520007999999997</v>
      </c>
      <c r="D1141">
        <v>13.404954</v>
      </c>
      <c r="E1141" t="s">
        <v>124</v>
      </c>
      <c r="F1141" t="s">
        <v>127</v>
      </c>
      <c r="G1141" t="s">
        <v>85</v>
      </c>
      <c r="H1141" s="1">
        <v>45362</v>
      </c>
      <c r="I1141" t="s">
        <v>35</v>
      </c>
      <c r="J1141" t="s">
        <v>1120</v>
      </c>
      <c r="K1141">
        <v>4</v>
      </c>
      <c r="L1141" t="s">
        <v>1121</v>
      </c>
      <c r="M1141" t="s">
        <v>1122</v>
      </c>
      <c r="N1141">
        <v>1193</v>
      </c>
      <c r="O1141">
        <v>40</v>
      </c>
      <c r="P1141" s="1">
        <v>45503</v>
      </c>
      <c r="Q1141" s="1"/>
      <c r="R1141">
        <v>477.2</v>
      </c>
      <c r="T1141">
        <v>1</v>
      </c>
      <c r="U1141" t="s">
        <v>428</v>
      </c>
      <c r="V1141">
        <v>1</v>
      </c>
      <c r="W1141">
        <v>0</v>
      </c>
      <c r="X1141">
        <v>0</v>
      </c>
      <c r="Y1141">
        <v>0</v>
      </c>
      <c r="Z1141">
        <v>0</v>
      </c>
      <c r="AA1141">
        <v>0</v>
      </c>
      <c r="AB1141">
        <v>0</v>
      </c>
      <c r="AC1141" t="s">
        <v>43</v>
      </c>
      <c r="AD1141">
        <v>2</v>
      </c>
    </row>
    <row r="1142" spans="1:30">
      <c r="A1142" t="s">
        <v>1224</v>
      </c>
      <c r="B1142" t="s">
        <v>67</v>
      </c>
      <c r="C1142">
        <v>48.864716000000001</v>
      </c>
      <c r="D1142">
        <v>2.3490139999999999</v>
      </c>
      <c r="E1142" t="s">
        <v>78</v>
      </c>
      <c r="F1142" t="s">
        <v>127</v>
      </c>
      <c r="G1142" t="s">
        <v>56</v>
      </c>
      <c r="H1142" s="1">
        <v>45293</v>
      </c>
      <c r="I1142" t="s">
        <v>35</v>
      </c>
      <c r="J1142" t="s">
        <v>1120</v>
      </c>
      <c r="K1142">
        <v>4</v>
      </c>
      <c r="L1142" t="s">
        <v>1121</v>
      </c>
      <c r="M1142" t="s">
        <v>1122</v>
      </c>
      <c r="N1142">
        <v>488</v>
      </c>
      <c r="O1142">
        <v>40</v>
      </c>
      <c r="P1142" s="1">
        <v>45649</v>
      </c>
      <c r="Q1142" s="1"/>
      <c r="R1142">
        <v>195.2</v>
      </c>
      <c r="T1142">
        <v>1</v>
      </c>
      <c r="U1142" t="s">
        <v>428</v>
      </c>
      <c r="V1142">
        <v>1</v>
      </c>
      <c r="W1142">
        <v>0</v>
      </c>
      <c r="X1142">
        <v>0</v>
      </c>
      <c r="Y1142">
        <v>0</v>
      </c>
      <c r="Z1142">
        <v>0</v>
      </c>
      <c r="AA1142">
        <v>0</v>
      </c>
      <c r="AB1142">
        <v>0</v>
      </c>
      <c r="AC1142" t="s">
        <v>43</v>
      </c>
      <c r="AD1142">
        <v>2</v>
      </c>
    </row>
    <row r="1143" spans="1:30">
      <c r="A1143" t="s">
        <v>1225</v>
      </c>
      <c r="B1143" t="s">
        <v>67</v>
      </c>
      <c r="C1143">
        <v>48.864716000000001</v>
      </c>
      <c r="D1143">
        <v>2.3490139999999999</v>
      </c>
      <c r="E1143" t="s">
        <v>51</v>
      </c>
      <c r="F1143" t="s">
        <v>127</v>
      </c>
      <c r="G1143" t="s">
        <v>87</v>
      </c>
      <c r="H1143" s="1">
        <v>45387</v>
      </c>
      <c r="I1143" t="s">
        <v>35</v>
      </c>
      <c r="J1143" t="s">
        <v>1120</v>
      </c>
      <c r="K1143">
        <v>4</v>
      </c>
      <c r="L1143" t="s">
        <v>1121</v>
      </c>
      <c r="M1143" t="s">
        <v>1122</v>
      </c>
      <c r="N1143">
        <v>216</v>
      </c>
      <c r="O1143">
        <v>30</v>
      </c>
      <c r="P1143" s="1">
        <v>45563</v>
      </c>
      <c r="Q1143" s="1"/>
      <c r="R1143">
        <v>64.8</v>
      </c>
      <c r="T1143">
        <v>1</v>
      </c>
      <c r="U1143" t="s">
        <v>428</v>
      </c>
      <c r="V1143">
        <v>1</v>
      </c>
      <c r="W1143">
        <v>0</v>
      </c>
      <c r="X1143">
        <v>0</v>
      </c>
      <c r="Y1143">
        <v>0</v>
      </c>
      <c r="Z1143">
        <v>0</v>
      </c>
      <c r="AA1143">
        <v>0</v>
      </c>
      <c r="AB1143">
        <v>0</v>
      </c>
      <c r="AC1143" t="s">
        <v>43</v>
      </c>
      <c r="AD1143">
        <v>2</v>
      </c>
    </row>
    <row r="1144" spans="1:30">
      <c r="A1144" t="s">
        <v>1226</v>
      </c>
      <c r="B1144" t="s">
        <v>50</v>
      </c>
      <c r="C1144">
        <v>52.520007999999997</v>
      </c>
      <c r="D1144">
        <v>13.404954</v>
      </c>
      <c r="E1144" t="s">
        <v>60</v>
      </c>
      <c r="F1144" t="s">
        <v>127</v>
      </c>
      <c r="G1144" t="s">
        <v>76</v>
      </c>
      <c r="H1144" s="1">
        <v>45380</v>
      </c>
      <c r="I1144" t="s">
        <v>70</v>
      </c>
      <c r="J1144" t="s">
        <v>1120</v>
      </c>
      <c r="K1144">
        <v>4</v>
      </c>
      <c r="L1144" t="s">
        <v>1121</v>
      </c>
      <c r="M1144" t="s">
        <v>1122</v>
      </c>
      <c r="N1144">
        <v>619</v>
      </c>
      <c r="O1144">
        <v>20</v>
      </c>
      <c r="P1144" s="1">
        <v>45730</v>
      </c>
      <c r="Q1144" s="1"/>
      <c r="R1144">
        <v>123.8</v>
      </c>
      <c r="T1144">
        <v>1</v>
      </c>
      <c r="U1144" t="s">
        <v>428</v>
      </c>
      <c r="V1144">
        <v>1</v>
      </c>
      <c r="W1144">
        <v>0</v>
      </c>
      <c r="X1144">
        <v>0</v>
      </c>
      <c r="Y1144">
        <v>0</v>
      </c>
      <c r="Z1144">
        <v>0</v>
      </c>
      <c r="AA1144">
        <v>0</v>
      </c>
      <c r="AB1144">
        <v>0</v>
      </c>
      <c r="AC1144" t="s">
        <v>48</v>
      </c>
      <c r="AD1144">
        <v>1</v>
      </c>
    </row>
    <row r="1145" spans="1:30">
      <c r="A1145" t="s">
        <v>1227</v>
      </c>
      <c r="B1145" t="s">
        <v>45</v>
      </c>
      <c r="C1145">
        <v>41.902782000000002</v>
      </c>
      <c r="D1145">
        <v>12.496366</v>
      </c>
      <c r="E1145" t="s">
        <v>84</v>
      </c>
      <c r="F1145" t="s">
        <v>127</v>
      </c>
      <c r="G1145" t="s">
        <v>64</v>
      </c>
      <c r="H1145" s="1">
        <v>45330</v>
      </c>
      <c r="I1145" t="s">
        <v>35</v>
      </c>
      <c r="J1145" t="s">
        <v>1120</v>
      </c>
      <c r="K1145">
        <v>4</v>
      </c>
      <c r="L1145" t="s">
        <v>1121</v>
      </c>
      <c r="M1145" t="s">
        <v>1122</v>
      </c>
      <c r="N1145">
        <v>945</v>
      </c>
      <c r="O1145">
        <v>20</v>
      </c>
      <c r="P1145" s="1">
        <v>45568</v>
      </c>
      <c r="Q1145" s="1"/>
      <c r="R1145">
        <v>189</v>
      </c>
      <c r="T1145">
        <v>1</v>
      </c>
      <c r="U1145" t="s">
        <v>428</v>
      </c>
      <c r="V1145">
        <v>1</v>
      </c>
      <c r="W1145">
        <v>0</v>
      </c>
      <c r="X1145">
        <v>0</v>
      </c>
      <c r="Y1145">
        <v>0</v>
      </c>
      <c r="Z1145">
        <v>0</v>
      </c>
      <c r="AA1145">
        <v>0</v>
      </c>
      <c r="AB1145">
        <v>0</v>
      </c>
      <c r="AC1145" t="s">
        <v>48</v>
      </c>
      <c r="AD1145">
        <v>1</v>
      </c>
    </row>
    <row r="1146" spans="1:30">
      <c r="A1146" t="s">
        <v>1228</v>
      </c>
      <c r="B1146" t="s">
        <v>63</v>
      </c>
      <c r="C1146">
        <v>46.204391000000001</v>
      </c>
      <c r="D1146">
        <v>6.1431579999999997</v>
      </c>
      <c r="E1146" t="s">
        <v>51</v>
      </c>
      <c r="F1146" t="s">
        <v>127</v>
      </c>
      <c r="G1146" t="s">
        <v>64</v>
      </c>
      <c r="H1146" s="1">
        <v>45412</v>
      </c>
      <c r="I1146" t="s">
        <v>70</v>
      </c>
      <c r="J1146" t="s">
        <v>1120</v>
      </c>
      <c r="K1146">
        <v>4</v>
      </c>
      <c r="L1146" t="s">
        <v>1121</v>
      </c>
      <c r="M1146" t="s">
        <v>1122</v>
      </c>
      <c r="N1146">
        <v>461</v>
      </c>
      <c r="O1146">
        <v>40</v>
      </c>
      <c r="P1146" s="1">
        <v>45616</v>
      </c>
      <c r="Q1146" s="1"/>
      <c r="R1146">
        <v>184.4</v>
      </c>
      <c r="T1146">
        <v>1</v>
      </c>
      <c r="U1146" t="s">
        <v>428</v>
      </c>
      <c r="V1146">
        <v>1</v>
      </c>
      <c r="W1146">
        <v>0</v>
      </c>
      <c r="X1146">
        <v>0</v>
      </c>
      <c r="Y1146">
        <v>0</v>
      </c>
      <c r="Z1146">
        <v>0</v>
      </c>
      <c r="AA1146">
        <v>0</v>
      </c>
      <c r="AB1146">
        <v>0</v>
      </c>
      <c r="AC1146" t="s">
        <v>43</v>
      </c>
      <c r="AD1146">
        <v>2</v>
      </c>
    </row>
    <row r="1147" spans="1:30">
      <c r="A1147" t="s">
        <v>1229</v>
      </c>
      <c r="B1147" t="s">
        <v>80</v>
      </c>
      <c r="C1147">
        <v>38.736946000000003</v>
      </c>
      <c r="D1147">
        <v>-9.1426850000000002</v>
      </c>
      <c r="E1147" t="s">
        <v>32</v>
      </c>
      <c r="F1147" t="s">
        <v>127</v>
      </c>
      <c r="G1147" t="s">
        <v>76</v>
      </c>
      <c r="H1147" s="1">
        <v>45429</v>
      </c>
      <c r="I1147" t="s">
        <v>35</v>
      </c>
      <c r="J1147" t="s">
        <v>1120</v>
      </c>
      <c r="K1147">
        <v>4</v>
      </c>
      <c r="L1147" t="s">
        <v>1121</v>
      </c>
      <c r="M1147" t="s">
        <v>1122</v>
      </c>
      <c r="N1147">
        <v>552</v>
      </c>
      <c r="O1147">
        <v>40</v>
      </c>
      <c r="P1147" s="1">
        <v>45543</v>
      </c>
      <c r="Q1147" s="1"/>
      <c r="R1147">
        <v>220.8</v>
      </c>
      <c r="T1147">
        <v>1</v>
      </c>
      <c r="U1147" t="s">
        <v>428</v>
      </c>
      <c r="V1147">
        <v>1</v>
      </c>
      <c r="W1147">
        <v>0</v>
      </c>
      <c r="X1147">
        <v>0</v>
      </c>
      <c r="Y1147">
        <v>0</v>
      </c>
      <c r="Z1147">
        <v>0</v>
      </c>
      <c r="AA1147">
        <v>0</v>
      </c>
      <c r="AB1147">
        <v>0</v>
      </c>
      <c r="AC1147" t="s">
        <v>43</v>
      </c>
      <c r="AD1147">
        <v>2</v>
      </c>
    </row>
    <row r="1148" spans="1:30">
      <c r="A1148" t="s">
        <v>1230</v>
      </c>
      <c r="B1148" t="s">
        <v>67</v>
      </c>
      <c r="C1148">
        <v>48.864716000000001</v>
      </c>
      <c r="D1148">
        <v>2.3490139999999999</v>
      </c>
      <c r="E1148" t="s">
        <v>55</v>
      </c>
      <c r="F1148" t="s">
        <v>127</v>
      </c>
      <c r="G1148" t="s">
        <v>42</v>
      </c>
      <c r="H1148" s="1">
        <v>45353</v>
      </c>
      <c r="I1148" t="s">
        <v>35</v>
      </c>
      <c r="J1148" t="s">
        <v>1120</v>
      </c>
      <c r="K1148">
        <v>4</v>
      </c>
      <c r="L1148" t="s">
        <v>1121</v>
      </c>
      <c r="M1148" t="s">
        <v>1122</v>
      </c>
      <c r="N1148">
        <v>893</v>
      </c>
      <c r="O1148">
        <v>100</v>
      </c>
      <c r="P1148" s="1">
        <v>45425</v>
      </c>
      <c r="Q1148" s="1"/>
      <c r="R1148">
        <v>893</v>
      </c>
      <c r="T1148">
        <v>1</v>
      </c>
      <c r="U1148" t="s">
        <v>428</v>
      </c>
      <c r="V1148">
        <v>1</v>
      </c>
      <c r="W1148">
        <v>0</v>
      </c>
      <c r="X1148">
        <v>0</v>
      </c>
      <c r="Y1148">
        <v>0</v>
      </c>
      <c r="Z1148">
        <v>0</v>
      </c>
      <c r="AA1148">
        <v>0</v>
      </c>
      <c r="AB1148">
        <v>0</v>
      </c>
      <c r="AC1148" t="s">
        <v>38</v>
      </c>
      <c r="AD1148">
        <v>5</v>
      </c>
    </row>
    <row r="1149" spans="1:30">
      <c r="A1149" t="s">
        <v>1231</v>
      </c>
      <c r="B1149" t="s">
        <v>63</v>
      </c>
      <c r="C1149">
        <v>46.204391000000001</v>
      </c>
      <c r="D1149">
        <v>6.1431579999999997</v>
      </c>
      <c r="E1149" t="s">
        <v>78</v>
      </c>
      <c r="F1149" t="s">
        <v>127</v>
      </c>
      <c r="G1149" t="s">
        <v>47</v>
      </c>
      <c r="H1149" s="1">
        <v>45318</v>
      </c>
      <c r="I1149" t="s">
        <v>35</v>
      </c>
      <c r="J1149" t="s">
        <v>1120</v>
      </c>
      <c r="K1149">
        <v>4</v>
      </c>
      <c r="L1149" t="s">
        <v>1121</v>
      </c>
      <c r="M1149" t="s">
        <v>1122</v>
      </c>
      <c r="N1149">
        <v>233</v>
      </c>
      <c r="O1149">
        <v>90</v>
      </c>
      <c r="P1149" s="1">
        <v>45477</v>
      </c>
      <c r="Q1149" s="1"/>
      <c r="R1149">
        <v>209.7</v>
      </c>
      <c r="T1149">
        <v>1</v>
      </c>
      <c r="U1149" t="s">
        <v>428</v>
      </c>
      <c r="V1149">
        <v>1</v>
      </c>
      <c r="W1149">
        <v>0</v>
      </c>
      <c r="X1149">
        <v>0</v>
      </c>
      <c r="Y1149">
        <v>0</v>
      </c>
      <c r="Z1149">
        <v>0</v>
      </c>
      <c r="AA1149">
        <v>0</v>
      </c>
      <c r="AB1149">
        <v>0</v>
      </c>
      <c r="AC1149" t="s">
        <v>38</v>
      </c>
      <c r="AD1149">
        <v>5</v>
      </c>
    </row>
    <row r="1150" spans="1:30">
      <c r="A1150" t="s">
        <v>1232</v>
      </c>
      <c r="B1150" t="s">
        <v>80</v>
      </c>
      <c r="C1150">
        <v>38.736946000000003</v>
      </c>
      <c r="D1150">
        <v>-9.1426850000000002</v>
      </c>
      <c r="E1150" t="s">
        <v>51</v>
      </c>
      <c r="F1150" t="s">
        <v>127</v>
      </c>
      <c r="G1150" t="s">
        <v>56</v>
      </c>
      <c r="H1150" s="1">
        <v>45387</v>
      </c>
      <c r="I1150" t="s">
        <v>70</v>
      </c>
      <c r="J1150" t="s">
        <v>1120</v>
      </c>
      <c r="K1150">
        <v>4</v>
      </c>
      <c r="L1150" t="s">
        <v>1121</v>
      </c>
      <c r="M1150" t="s">
        <v>1122</v>
      </c>
      <c r="N1150">
        <v>213</v>
      </c>
      <c r="O1150">
        <v>30</v>
      </c>
      <c r="P1150" s="1">
        <v>45739</v>
      </c>
      <c r="Q1150" s="1"/>
      <c r="R1150">
        <v>63.9</v>
      </c>
      <c r="T1150">
        <v>1</v>
      </c>
      <c r="U1150" t="s">
        <v>428</v>
      </c>
      <c r="V1150">
        <v>1</v>
      </c>
      <c r="W1150">
        <v>0</v>
      </c>
      <c r="X1150">
        <v>0</v>
      </c>
      <c r="Y1150">
        <v>0</v>
      </c>
      <c r="Z1150">
        <v>0</v>
      </c>
      <c r="AA1150">
        <v>0</v>
      </c>
      <c r="AB1150">
        <v>0</v>
      </c>
      <c r="AC1150" t="s">
        <v>43</v>
      </c>
      <c r="AD1150">
        <v>2</v>
      </c>
    </row>
    <row r="1151" spans="1:30">
      <c r="A1151" t="s">
        <v>1233</v>
      </c>
      <c r="B1151" t="s">
        <v>31</v>
      </c>
      <c r="C1151">
        <v>52.370215999999999</v>
      </c>
      <c r="D1151">
        <v>4.895168</v>
      </c>
      <c r="E1151" t="s">
        <v>68</v>
      </c>
      <c r="F1151" t="s">
        <v>127</v>
      </c>
      <c r="G1151" t="s">
        <v>85</v>
      </c>
      <c r="H1151" s="1">
        <v>45428</v>
      </c>
      <c r="I1151" t="s">
        <v>35</v>
      </c>
      <c r="J1151" t="s">
        <v>1120</v>
      </c>
      <c r="K1151">
        <v>4</v>
      </c>
      <c r="L1151" t="s">
        <v>1121</v>
      </c>
      <c r="M1151" t="s">
        <v>1122</v>
      </c>
      <c r="N1151">
        <v>364</v>
      </c>
      <c r="O1151">
        <v>40</v>
      </c>
      <c r="P1151" s="1">
        <v>45554</v>
      </c>
      <c r="Q1151" s="1"/>
      <c r="R1151">
        <v>145.6</v>
      </c>
      <c r="T1151">
        <v>1</v>
      </c>
      <c r="U1151" t="s">
        <v>428</v>
      </c>
      <c r="V1151">
        <v>1</v>
      </c>
      <c r="W1151">
        <v>0</v>
      </c>
      <c r="X1151">
        <v>0</v>
      </c>
      <c r="Y1151">
        <v>0</v>
      </c>
      <c r="Z1151">
        <v>0</v>
      </c>
      <c r="AA1151">
        <v>0</v>
      </c>
      <c r="AB1151">
        <v>0</v>
      </c>
      <c r="AC1151" t="s">
        <v>43</v>
      </c>
      <c r="AD1151">
        <v>2</v>
      </c>
    </row>
    <row r="1152" spans="1:30">
      <c r="A1152" t="s">
        <v>1234</v>
      </c>
      <c r="B1152" t="s">
        <v>67</v>
      </c>
      <c r="C1152">
        <v>48.864716000000001</v>
      </c>
      <c r="D1152">
        <v>2.3490139999999999</v>
      </c>
      <c r="E1152" t="s">
        <v>103</v>
      </c>
      <c r="F1152" t="s">
        <v>127</v>
      </c>
      <c r="G1152" t="s">
        <v>85</v>
      </c>
      <c r="H1152" s="1">
        <v>45312</v>
      </c>
      <c r="I1152" t="s">
        <v>35</v>
      </c>
      <c r="J1152" t="s">
        <v>1120</v>
      </c>
      <c r="K1152">
        <v>4</v>
      </c>
      <c r="L1152" t="s">
        <v>1121</v>
      </c>
      <c r="M1152" t="s">
        <v>1122</v>
      </c>
      <c r="N1152">
        <v>946</v>
      </c>
      <c r="O1152">
        <v>70</v>
      </c>
      <c r="P1152" s="1">
        <v>45454</v>
      </c>
      <c r="Q1152" s="1"/>
      <c r="R1152">
        <v>662.2</v>
      </c>
      <c r="T1152">
        <v>1</v>
      </c>
      <c r="U1152" t="s">
        <v>428</v>
      </c>
      <c r="V1152">
        <v>1</v>
      </c>
      <c r="W1152">
        <v>0</v>
      </c>
      <c r="X1152">
        <v>0</v>
      </c>
      <c r="Y1152">
        <v>0</v>
      </c>
      <c r="Z1152">
        <v>0</v>
      </c>
      <c r="AA1152">
        <v>0</v>
      </c>
      <c r="AB1152">
        <v>0</v>
      </c>
      <c r="AC1152" t="s">
        <v>65</v>
      </c>
      <c r="AD1152">
        <v>4</v>
      </c>
    </row>
    <row r="1153" spans="1:30">
      <c r="A1153" t="s">
        <v>1235</v>
      </c>
      <c r="B1153" t="s">
        <v>59</v>
      </c>
      <c r="C1153">
        <v>51.260196999999998</v>
      </c>
      <c r="D1153">
        <v>4.4027710000000004</v>
      </c>
      <c r="E1153" t="s">
        <v>103</v>
      </c>
      <c r="F1153" t="s">
        <v>127</v>
      </c>
      <c r="G1153" t="s">
        <v>87</v>
      </c>
      <c r="H1153" s="1">
        <v>45347</v>
      </c>
      <c r="I1153" t="s">
        <v>35</v>
      </c>
      <c r="J1153" t="s">
        <v>1120</v>
      </c>
      <c r="K1153">
        <v>4</v>
      </c>
      <c r="L1153" t="s">
        <v>1121</v>
      </c>
      <c r="M1153" t="s">
        <v>1122</v>
      </c>
      <c r="N1153">
        <v>618</v>
      </c>
      <c r="O1153">
        <v>30</v>
      </c>
      <c r="P1153" s="1">
        <v>45708</v>
      </c>
      <c r="Q1153" s="1"/>
      <c r="R1153">
        <v>185.4</v>
      </c>
      <c r="T1153">
        <v>1</v>
      </c>
      <c r="U1153" t="s">
        <v>428</v>
      </c>
      <c r="V1153">
        <v>1</v>
      </c>
      <c r="W1153">
        <v>0</v>
      </c>
      <c r="X1153">
        <v>0</v>
      </c>
      <c r="Y1153">
        <v>0</v>
      </c>
      <c r="Z1153">
        <v>0</v>
      </c>
      <c r="AA1153">
        <v>0</v>
      </c>
      <c r="AB1153">
        <v>0</v>
      </c>
      <c r="AC1153" t="s">
        <v>43</v>
      </c>
      <c r="AD1153">
        <v>2</v>
      </c>
    </row>
    <row r="1154" spans="1:30">
      <c r="A1154" t="s">
        <v>1236</v>
      </c>
      <c r="B1154" t="s">
        <v>67</v>
      </c>
      <c r="C1154">
        <v>48.864716000000001</v>
      </c>
      <c r="D1154">
        <v>2.3490139999999999</v>
      </c>
      <c r="E1154" t="s">
        <v>55</v>
      </c>
      <c r="F1154" t="s">
        <v>127</v>
      </c>
      <c r="G1154" t="s">
        <v>56</v>
      </c>
      <c r="H1154" s="1">
        <v>45300</v>
      </c>
      <c r="I1154" t="s">
        <v>70</v>
      </c>
      <c r="J1154" t="s">
        <v>1120</v>
      </c>
      <c r="K1154">
        <v>4</v>
      </c>
      <c r="L1154" t="s">
        <v>1121</v>
      </c>
      <c r="M1154" t="s">
        <v>1122</v>
      </c>
      <c r="N1154">
        <v>825</v>
      </c>
      <c r="O1154">
        <v>30</v>
      </c>
      <c r="P1154" s="1">
        <v>45488</v>
      </c>
      <c r="Q1154" s="1"/>
      <c r="R1154">
        <v>247.5</v>
      </c>
      <c r="T1154">
        <v>1</v>
      </c>
      <c r="U1154" t="s">
        <v>428</v>
      </c>
      <c r="V1154">
        <v>1</v>
      </c>
      <c r="W1154">
        <v>0</v>
      </c>
      <c r="X1154">
        <v>0</v>
      </c>
      <c r="Y1154">
        <v>0</v>
      </c>
      <c r="Z1154">
        <v>0</v>
      </c>
      <c r="AA1154">
        <v>0</v>
      </c>
      <c r="AB1154">
        <v>0</v>
      </c>
      <c r="AC1154" t="s">
        <v>43</v>
      </c>
      <c r="AD1154">
        <v>2</v>
      </c>
    </row>
    <row r="1155" spans="1:30">
      <c r="A1155" t="s">
        <v>1237</v>
      </c>
      <c r="B1155" t="s">
        <v>63</v>
      </c>
      <c r="C1155">
        <v>46.204391000000001</v>
      </c>
      <c r="D1155">
        <v>6.1431579999999997</v>
      </c>
      <c r="E1155" t="s">
        <v>103</v>
      </c>
      <c r="F1155" t="s">
        <v>127</v>
      </c>
      <c r="G1155" t="s">
        <v>85</v>
      </c>
      <c r="H1155" s="1">
        <v>45419</v>
      </c>
      <c r="I1155" t="s">
        <v>70</v>
      </c>
      <c r="J1155" t="s">
        <v>1120</v>
      </c>
      <c r="K1155">
        <v>4</v>
      </c>
      <c r="L1155" t="s">
        <v>1121</v>
      </c>
      <c r="M1155" t="s">
        <v>1122</v>
      </c>
      <c r="N1155">
        <v>1188</v>
      </c>
      <c r="O1155">
        <v>40</v>
      </c>
      <c r="P1155" s="1">
        <v>45639</v>
      </c>
      <c r="Q1155" s="1"/>
      <c r="R1155">
        <v>475.2</v>
      </c>
      <c r="T1155">
        <v>1</v>
      </c>
      <c r="U1155" t="s">
        <v>428</v>
      </c>
      <c r="V1155">
        <v>1</v>
      </c>
      <c r="W1155">
        <v>0</v>
      </c>
      <c r="X1155">
        <v>0</v>
      </c>
      <c r="Y1155">
        <v>0</v>
      </c>
      <c r="Z1155">
        <v>0</v>
      </c>
      <c r="AA1155">
        <v>0</v>
      </c>
      <c r="AB1155">
        <v>0</v>
      </c>
      <c r="AC1155" t="s">
        <v>43</v>
      </c>
      <c r="AD1155">
        <v>2</v>
      </c>
    </row>
    <row r="1156" spans="1:30">
      <c r="A1156" t="s">
        <v>1238</v>
      </c>
      <c r="B1156" t="s">
        <v>67</v>
      </c>
      <c r="C1156">
        <v>48.864716000000001</v>
      </c>
      <c r="D1156">
        <v>2.3490139999999999</v>
      </c>
      <c r="E1156" t="s">
        <v>60</v>
      </c>
      <c r="F1156" t="s">
        <v>127</v>
      </c>
      <c r="G1156" t="s">
        <v>87</v>
      </c>
      <c r="H1156" s="1">
        <v>45406</v>
      </c>
      <c r="I1156" t="s">
        <v>70</v>
      </c>
      <c r="J1156" t="s">
        <v>1120</v>
      </c>
      <c r="K1156">
        <v>4</v>
      </c>
      <c r="L1156" t="s">
        <v>1121</v>
      </c>
      <c r="M1156" t="s">
        <v>1122</v>
      </c>
      <c r="N1156">
        <v>1084</v>
      </c>
      <c r="O1156">
        <v>40</v>
      </c>
      <c r="P1156" s="1">
        <v>45589</v>
      </c>
      <c r="Q1156" s="1"/>
      <c r="R1156">
        <v>433.6</v>
      </c>
      <c r="T1156">
        <v>1</v>
      </c>
      <c r="U1156" t="s">
        <v>428</v>
      </c>
      <c r="V1156">
        <v>1</v>
      </c>
      <c r="W1156">
        <v>0</v>
      </c>
      <c r="X1156">
        <v>0</v>
      </c>
      <c r="Y1156">
        <v>0</v>
      </c>
      <c r="Z1156">
        <v>0</v>
      </c>
      <c r="AA1156">
        <v>0</v>
      </c>
      <c r="AB1156">
        <v>0</v>
      </c>
      <c r="AC1156" t="s">
        <v>43</v>
      </c>
      <c r="AD1156">
        <v>2</v>
      </c>
    </row>
    <row r="1157" spans="1:30">
      <c r="A1157" t="s">
        <v>1239</v>
      </c>
      <c r="B1157" t="s">
        <v>40</v>
      </c>
      <c r="C1157">
        <v>40.416775000000001</v>
      </c>
      <c r="D1157">
        <v>-3.7037900000000001</v>
      </c>
      <c r="E1157" t="s">
        <v>55</v>
      </c>
      <c r="F1157" t="s">
        <v>127</v>
      </c>
      <c r="G1157" t="s">
        <v>56</v>
      </c>
      <c r="H1157" s="1">
        <v>45375</v>
      </c>
      <c r="I1157" t="s">
        <v>57</v>
      </c>
      <c r="J1157" t="s">
        <v>1120</v>
      </c>
      <c r="K1157">
        <v>4</v>
      </c>
      <c r="L1157" t="s">
        <v>1121</v>
      </c>
      <c r="M1157" t="s">
        <v>1122</v>
      </c>
      <c r="N1157">
        <v>900</v>
      </c>
      <c r="O1157">
        <v>20</v>
      </c>
      <c r="P1157" s="1">
        <v>45531</v>
      </c>
      <c r="Q1157" s="1"/>
      <c r="R1157">
        <v>180</v>
      </c>
      <c r="T1157">
        <v>1</v>
      </c>
      <c r="U1157" t="s">
        <v>428</v>
      </c>
      <c r="V1157">
        <v>1</v>
      </c>
      <c r="W1157">
        <v>0</v>
      </c>
      <c r="X1157">
        <v>0</v>
      </c>
      <c r="Y1157">
        <v>0</v>
      </c>
      <c r="Z1157">
        <v>0</v>
      </c>
      <c r="AA1157">
        <v>0</v>
      </c>
      <c r="AB1157">
        <v>0</v>
      </c>
      <c r="AC1157" t="s">
        <v>48</v>
      </c>
      <c r="AD1157">
        <v>1</v>
      </c>
    </row>
    <row r="1158" spans="1:30">
      <c r="A1158" t="s">
        <v>1240</v>
      </c>
      <c r="B1158" t="s">
        <v>50</v>
      </c>
      <c r="C1158">
        <v>52.520007999999997</v>
      </c>
      <c r="D1158">
        <v>13.404954</v>
      </c>
      <c r="E1158" t="s">
        <v>100</v>
      </c>
      <c r="F1158" t="s">
        <v>127</v>
      </c>
      <c r="G1158" t="s">
        <v>85</v>
      </c>
      <c r="H1158" s="1">
        <v>45366</v>
      </c>
      <c r="I1158" t="s">
        <v>35</v>
      </c>
      <c r="J1158" t="s">
        <v>1120</v>
      </c>
      <c r="K1158">
        <v>4</v>
      </c>
      <c r="L1158" t="s">
        <v>1121</v>
      </c>
      <c r="M1158" t="s">
        <v>1122</v>
      </c>
      <c r="N1158">
        <v>744</v>
      </c>
      <c r="O1158">
        <v>40</v>
      </c>
      <c r="P1158" s="1">
        <v>45518</v>
      </c>
      <c r="Q1158" s="1"/>
      <c r="R1158">
        <v>297.60000000000002</v>
      </c>
      <c r="T1158">
        <v>1</v>
      </c>
      <c r="U1158" t="s">
        <v>428</v>
      </c>
      <c r="V1158">
        <v>1</v>
      </c>
      <c r="W1158">
        <v>0</v>
      </c>
      <c r="X1158">
        <v>0</v>
      </c>
      <c r="Y1158">
        <v>0</v>
      </c>
      <c r="Z1158">
        <v>0</v>
      </c>
      <c r="AA1158">
        <v>0</v>
      </c>
      <c r="AB1158">
        <v>0</v>
      </c>
      <c r="AC1158" t="s">
        <v>43</v>
      </c>
      <c r="AD1158">
        <v>2</v>
      </c>
    </row>
    <row r="1159" spans="1:30">
      <c r="A1159" t="s">
        <v>1241</v>
      </c>
      <c r="B1159" t="s">
        <v>67</v>
      </c>
      <c r="C1159">
        <v>48.864716000000001</v>
      </c>
      <c r="D1159">
        <v>2.3490139999999999</v>
      </c>
      <c r="E1159" t="s">
        <v>72</v>
      </c>
      <c r="F1159" t="s">
        <v>127</v>
      </c>
      <c r="G1159" t="s">
        <v>76</v>
      </c>
      <c r="H1159" s="1">
        <v>45375</v>
      </c>
      <c r="I1159" t="s">
        <v>35</v>
      </c>
      <c r="J1159" t="s">
        <v>1120</v>
      </c>
      <c r="K1159">
        <v>4</v>
      </c>
      <c r="L1159" t="s">
        <v>1121</v>
      </c>
      <c r="M1159" t="s">
        <v>1122</v>
      </c>
      <c r="N1159">
        <v>1139</v>
      </c>
      <c r="O1159">
        <v>20</v>
      </c>
      <c r="P1159" s="1">
        <v>45444</v>
      </c>
      <c r="Q1159" s="1"/>
      <c r="R1159">
        <v>227.8</v>
      </c>
      <c r="T1159">
        <v>1</v>
      </c>
      <c r="U1159" t="s">
        <v>428</v>
      </c>
      <c r="V1159">
        <v>1</v>
      </c>
      <c r="W1159">
        <v>0</v>
      </c>
      <c r="X1159">
        <v>0</v>
      </c>
      <c r="Y1159">
        <v>0</v>
      </c>
      <c r="Z1159">
        <v>0</v>
      </c>
      <c r="AA1159">
        <v>0</v>
      </c>
      <c r="AB1159">
        <v>0</v>
      </c>
      <c r="AC1159" t="s">
        <v>48</v>
      </c>
      <c r="AD1159">
        <v>1</v>
      </c>
    </row>
    <row r="1160" spans="1:30">
      <c r="A1160" t="s">
        <v>1242</v>
      </c>
      <c r="B1160" t="s">
        <v>45</v>
      </c>
      <c r="C1160">
        <v>41.902782000000002</v>
      </c>
      <c r="D1160">
        <v>12.496366</v>
      </c>
      <c r="E1160" t="s">
        <v>41</v>
      </c>
      <c r="F1160" t="s">
        <v>127</v>
      </c>
      <c r="G1160" t="s">
        <v>87</v>
      </c>
      <c r="H1160" s="1">
        <v>45425</v>
      </c>
      <c r="I1160" t="s">
        <v>35</v>
      </c>
      <c r="J1160" t="s">
        <v>1120</v>
      </c>
      <c r="K1160">
        <v>4</v>
      </c>
      <c r="L1160" t="s">
        <v>1121</v>
      </c>
      <c r="M1160" t="s">
        <v>1122</v>
      </c>
      <c r="N1160">
        <v>917</v>
      </c>
      <c r="O1160">
        <v>30</v>
      </c>
      <c r="P1160" s="1">
        <v>45482</v>
      </c>
      <c r="Q1160" s="1"/>
      <c r="R1160">
        <v>275.10000000000002</v>
      </c>
      <c r="T1160">
        <v>1</v>
      </c>
      <c r="U1160" t="s">
        <v>428</v>
      </c>
      <c r="V1160">
        <v>1</v>
      </c>
      <c r="W1160">
        <v>0</v>
      </c>
      <c r="X1160">
        <v>0</v>
      </c>
      <c r="Y1160">
        <v>0</v>
      </c>
      <c r="Z1160">
        <v>0</v>
      </c>
      <c r="AA1160">
        <v>0</v>
      </c>
      <c r="AB1160">
        <v>0</v>
      </c>
      <c r="AC1160" t="s">
        <v>43</v>
      </c>
      <c r="AD1160">
        <v>2</v>
      </c>
    </row>
    <row r="1161" spans="1:30">
      <c r="A1161" t="s">
        <v>1243</v>
      </c>
      <c r="B1161" t="s">
        <v>75</v>
      </c>
      <c r="C1161">
        <v>48.210033000000003</v>
      </c>
      <c r="D1161">
        <v>16.363448999999999</v>
      </c>
      <c r="E1161" t="s">
        <v>72</v>
      </c>
      <c r="F1161" t="s">
        <v>127</v>
      </c>
      <c r="G1161" t="s">
        <v>56</v>
      </c>
      <c r="H1161" s="1">
        <v>45417</v>
      </c>
      <c r="I1161" t="s">
        <v>57</v>
      </c>
      <c r="J1161" t="s">
        <v>1120</v>
      </c>
      <c r="K1161">
        <v>4</v>
      </c>
      <c r="L1161" t="s">
        <v>1121</v>
      </c>
      <c r="M1161" t="s">
        <v>1122</v>
      </c>
      <c r="N1161">
        <v>981</v>
      </c>
      <c r="O1161">
        <v>20</v>
      </c>
      <c r="P1161" s="1">
        <v>45481</v>
      </c>
      <c r="Q1161" s="1"/>
      <c r="R1161">
        <v>196.2</v>
      </c>
      <c r="T1161">
        <v>1</v>
      </c>
      <c r="U1161" t="s">
        <v>428</v>
      </c>
      <c r="V1161">
        <v>1</v>
      </c>
      <c r="W1161">
        <v>0</v>
      </c>
      <c r="X1161">
        <v>0</v>
      </c>
      <c r="Y1161">
        <v>0</v>
      </c>
      <c r="Z1161">
        <v>0</v>
      </c>
      <c r="AA1161">
        <v>0</v>
      </c>
      <c r="AB1161">
        <v>0</v>
      </c>
      <c r="AC1161" t="s">
        <v>48</v>
      </c>
      <c r="AD1161">
        <v>1</v>
      </c>
    </row>
    <row r="1162" spans="1:30">
      <c r="A1162" t="s">
        <v>1244</v>
      </c>
      <c r="B1162" t="s">
        <v>80</v>
      </c>
      <c r="C1162">
        <v>38.736946000000003</v>
      </c>
      <c r="D1162">
        <v>-9.1426850000000002</v>
      </c>
      <c r="E1162" t="s">
        <v>103</v>
      </c>
      <c r="F1162" t="s">
        <v>127</v>
      </c>
      <c r="G1162" t="s">
        <v>47</v>
      </c>
      <c r="H1162" s="1">
        <v>45437</v>
      </c>
      <c r="I1162" t="s">
        <v>70</v>
      </c>
      <c r="J1162" t="s">
        <v>1120</v>
      </c>
      <c r="K1162">
        <v>4</v>
      </c>
      <c r="L1162" t="s">
        <v>1121</v>
      </c>
      <c r="M1162" t="s">
        <v>1122</v>
      </c>
      <c r="N1162">
        <v>363</v>
      </c>
      <c r="O1162">
        <v>60</v>
      </c>
      <c r="P1162" s="1">
        <v>45578</v>
      </c>
      <c r="Q1162" s="1"/>
      <c r="R1162">
        <v>217.8</v>
      </c>
      <c r="T1162">
        <v>1</v>
      </c>
      <c r="U1162" t="s">
        <v>428</v>
      </c>
      <c r="V1162">
        <v>1</v>
      </c>
      <c r="W1162">
        <v>0</v>
      </c>
      <c r="X1162">
        <v>0</v>
      </c>
      <c r="Y1162">
        <v>0</v>
      </c>
      <c r="Z1162">
        <v>0</v>
      </c>
      <c r="AA1162">
        <v>0</v>
      </c>
      <c r="AB1162">
        <v>0</v>
      </c>
      <c r="AC1162" t="s">
        <v>52</v>
      </c>
      <c r="AD1162">
        <v>3</v>
      </c>
    </row>
    <row r="1163" spans="1:30">
      <c r="A1163" t="s">
        <v>1245</v>
      </c>
      <c r="B1163" t="s">
        <v>75</v>
      </c>
      <c r="C1163">
        <v>48.210033000000003</v>
      </c>
      <c r="D1163">
        <v>16.363448999999999</v>
      </c>
      <c r="E1163" t="s">
        <v>103</v>
      </c>
      <c r="F1163" t="s">
        <v>127</v>
      </c>
      <c r="G1163" t="s">
        <v>42</v>
      </c>
      <c r="H1163" s="1">
        <v>45309</v>
      </c>
      <c r="I1163" t="s">
        <v>35</v>
      </c>
      <c r="J1163" t="s">
        <v>1120</v>
      </c>
      <c r="K1163">
        <v>4</v>
      </c>
      <c r="L1163" t="s">
        <v>1121</v>
      </c>
      <c r="M1163" t="s">
        <v>1122</v>
      </c>
      <c r="N1163">
        <v>579</v>
      </c>
      <c r="O1163">
        <v>70</v>
      </c>
      <c r="P1163" s="1">
        <v>45366</v>
      </c>
      <c r="Q1163" s="1"/>
      <c r="R1163">
        <v>405.3</v>
      </c>
      <c r="T1163">
        <v>1</v>
      </c>
      <c r="U1163" t="s">
        <v>428</v>
      </c>
      <c r="V1163">
        <v>1</v>
      </c>
      <c r="W1163">
        <v>0</v>
      </c>
      <c r="X1163">
        <v>0</v>
      </c>
      <c r="Y1163">
        <v>0</v>
      </c>
      <c r="Z1163">
        <v>0</v>
      </c>
      <c r="AA1163">
        <v>0</v>
      </c>
      <c r="AB1163">
        <v>0</v>
      </c>
      <c r="AC1163" t="s">
        <v>65</v>
      </c>
      <c r="AD1163">
        <v>4</v>
      </c>
    </row>
    <row r="1164" spans="1:30">
      <c r="A1164" t="s">
        <v>1246</v>
      </c>
      <c r="B1164" t="s">
        <v>63</v>
      </c>
      <c r="C1164">
        <v>46.204391000000001</v>
      </c>
      <c r="D1164">
        <v>6.1431579999999997</v>
      </c>
      <c r="E1164" t="s">
        <v>55</v>
      </c>
      <c r="F1164" t="s">
        <v>127</v>
      </c>
      <c r="G1164" t="s">
        <v>47</v>
      </c>
      <c r="H1164" s="1">
        <v>45383</v>
      </c>
      <c r="I1164" t="s">
        <v>35</v>
      </c>
      <c r="J1164" t="s">
        <v>1120</v>
      </c>
      <c r="K1164">
        <v>4</v>
      </c>
      <c r="L1164" t="s">
        <v>1121</v>
      </c>
      <c r="M1164" t="s">
        <v>1122</v>
      </c>
      <c r="N1164">
        <v>995</v>
      </c>
      <c r="O1164">
        <v>60</v>
      </c>
      <c r="P1164" s="1">
        <v>45553</v>
      </c>
      <c r="Q1164" s="1"/>
      <c r="R1164">
        <v>597</v>
      </c>
      <c r="T1164">
        <v>1</v>
      </c>
      <c r="U1164" t="s">
        <v>428</v>
      </c>
      <c r="V1164">
        <v>1</v>
      </c>
      <c r="W1164">
        <v>0</v>
      </c>
      <c r="X1164">
        <v>0</v>
      </c>
      <c r="Y1164">
        <v>0</v>
      </c>
      <c r="Z1164">
        <v>0</v>
      </c>
      <c r="AA1164">
        <v>0</v>
      </c>
      <c r="AB1164">
        <v>0</v>
      </c>
      <c r="AC1164" t="s">
        <v>52</v>
      </c>
      <c r="AD1164">
        <v>3</v>
      </c>
    </row>
    <row r="1165" spans="1:30">
      <c r="A1165" t="s">
        <v>1247</v>
      </c>
      <c r="B1165" t="s">
        <v>45</v>
      </c>
      <c r="C1165">
        <v>41.902782000000002</v>
      </c>
      <c r="D1165">
        <v>12.496366</v>
      </c>
      <c r="E1165" t="s">
        <v>32</v>
      </c>
      <c r="F1165" t="s">
        <v>127</v>
      </c>
      <c r="G1165" t="s">
        <v>56</v>
      </c>
      <c r="H1165" s="1">
        <v>45334</v>
      </c>
      <c r="I1165" t="s">
        <v>35</v>
      </c>
      <c r="J1165" t="s">
        <v>1120</v>
      </c>
      <c r="K1165">
        <v>4</v>
      </c>
      <c r="L1165" t="s">
        <v>1121</v>
      </c>
      <c r="M1165" t="s">
        <v>1122</v>
      </c>
      <c r="N1165">
        <v>1078</v>
      </c>
      <c r="O1165">
        <v>50</v>
      </c>
      <c r="P1165" s="1">
        <v>45599</v>
      </c>
      <c r="Q1165" s="1"/>
      <c r="R1165">
        <v>539</v>
      </c>
      <c r="T1165">
        <v>1</v>
      </c>
      <c r="U1165" t="s">
        <v>428</v>
      </c>
      <c r="V1165">
        <v>1</v>
      </c>
      <c r="W1165">
        <v>0</v>
      </c>
      <c r="X1165">
        <v>0</v>
      </c>
      <c r="Y1165">
        <v>0</v>
      </c>
      <c r="Z1165">
        <v>0</v>
      </c>
      <c r="AA1165">
        <v>0</v>
      </c>
      <c r="AB1165">
        <v>0</v>
      </c>
      <c r="AC1165" t="s">
        <v>52</v>
      </c>
      <c r="AD1165">
        <v>3</v>
      </c>
    </row>
    <row r="1166" spans="1:30">
      <c r="A1166" t="s">
        <v>1248</v>
      </c>
      <c r="B1166" t="s">
        <v>50</v>
      </c>
      <c r="C1166">
        <v>52.520007999999997</v>
      </c>
      <c r="D1166">
        <v>13.404954</v>
      </c>
      <c r="E1166" t="s">
        <v>55</v>
      </c>
      <c r="F1166" t="s">
        <v>127</v>
      </c>
      <c r="G1166" t="s">
        <v>87</v>
      </c>
      <c r="H1166" s="1">
        <v>45382</v>
      </c>
      <c r="I1166" t="s">
        <v>57</v>
      </c>
      <c r="J1166" t="s">
        <v>1120</v>
      </c>
      <c r="K1166">
        <v>4</v>
      </c>
      <c r="L1166" t="s">
        <v>1121</v>
      </c>
      <c r="M1166" t="s">
        <v>1122</v>
      </c>
      <c r="N1166">
        <v>786</v>
      </c>
      <c r="O1166">
        <v>30</v>
      </c>
      <c r="P1166" s="1">
        <v>45539</v>
      </c>
      <c r="Q1166" s="1"/>
      <c r="R1166">
        <v>235.8</v>
      </c>
      <c r="T1166">
        <v>1</v>
      </c>
      <c r="U1166" t="s">
        <v>428</v>
      </c>
      <c r="V1166">
        <v>1</v>
      </c>
      <c r="W1166">
        <v>0</v>
      </c>
      <c r="X1166">
        <v>0</v>
      </c>
      <c r="Y1166">
        <v>0</v>
      </c>
      <c r="Z1166">
        <v>0</v>
      </c>
      <c r="AA1166">
        <v>0</v>
      </c>
      <c r="AB1166">
        <v>0</v>
      </c>
      <c r="AC1166" t="s">
        <v>43</v>
      </c>
      <c r="AD1166">
        <v>2</v>
      </c>
    </row>
    <row r="1167" spans="1:30">
      <c r="A1167" t="s">
        <v>1249</v>
      </c>
      <c r="B1167" t="s">
        <v>63</v>
      </c>
      <c r="C1167">
        <v>46.204391000000001</v>
      </c>
      <c r="D1167">
        <v>6.1431579999999997</v>
      </c>
      <c r="E1167" t="s">
        <v>124</v>
      </c>
      <c r="F1167" t="s">
        <v>127</v>
      </c>
      <c r="G1167" t="s">
        <v>56</v>
      </c>
      <c r="H1167" s="1">
        <v>45360</v>
      </c>
      <c r="I1167" t="s">
        <v>70</v>
      </c>
      <c r="J1167" t="s">
        <v>1120</v>
      </c>
      <c r="K1167">
        <v>4</v>
      </c>
      <c r="L1167" t="s">
        <v>1121</v>
      </c>
      <c r="M1167" t="s">
        <v>1122</v>
      </c>
      <c r="N1167">
        <v>827</v>
      </c>
      <c r="O1167">
        <v>100</v>
      </c>
      <c r="P1167" s="1">
        <v>45700</v>
      </c>
      <c r="Q1167" s="1"/>
      <c r="R1167">
        <v>827</v>
      </c>
      <c r="T1167">
        <v>1</v>
      </c>
      <c r="U1167" t="s">
        <v>428</v>
      </c>
      <c r="V1167">
        <v>1</v>
      </c>
      <c r="W1167">
        <v>0</v>
      </c>
      <c r="X1167">
        <v>0</v>
      </c>
      <c r="Y1167">
        <v>0</v>
      </c>
      <c r="Z1167">
        <v>0</v>
      </c>
      <c r="AA1167">
        <v>0</v>
      </c>
      <c r="AB1167">
        <v>0</v>
      </c>
      <c r="AC1167" t="s">
        <v>38</v>
      </c>
      <c r="AD1167">
        <v>5</v>
      </c>
    </row>
    <row r="1168" spans="1:30">
      <c r="A1168" t="s">
        <v>1250</v>
      </c>
      <c r="B1168" t="s">
        <v>67</v>
      </c>
      <c r="C1168">
        <v>48.864716000000001</v>
      </c>
      <c r="D1168">
        <v>2.3490139999999999</v>
      </c>
      <c r="E1168" t="s">
        <v>32</v>
      </c>
      <c r="F1168" t="s">
        <v>127</v>
      </c>
      <c r="G1168" t="s">
        <v>56</v>
      </c>
      <c r="H1168" s="1">
        <v>45303</v>
      </c>
      <c r="I1168" t="s">
        <v>70</v>
      </c>
      <c r="J1168" t="s">
        <v>1120</v>
      </c>
      <c r="K1168">
        <v>4</v>
      </c>
      <c r="L1168" t="s">
        <v>1121</v>
      </c>
      <c r="M1168" t="s">
        <v>1122</v>
      </c>
      <c r="N1168">
        <v>741</v>
      </c>
      <c r="O1168">
        <v>20</v>
      </c>
      <c r="P1168" s="1">
        <v>45547</v>
      </c>
      <c r="Q1168" s="1"/>
      <c r="R1168">
        <v>148.19999999999999</v>
      </c>
      <c r="T1168">
        <v>1</v>
      </c>
      <c r="U1168" t="s">
        <v>428</v>
      </c>
      <c r="V1168">
        <v>1</v>
      </c>
      <c r="W1168">
        <v>0</v>
      </c>
      <c r="X1168">
        <v>0</v>
      </c>
      <c r="Y1168">
        <v>0</v>
      </c>
      <c r="Z1168">
        <v>0</v>
      </c>
      <c r="AA1168">
        <v>0</v>
      </c>
      <c r="AB1168">
        <v>0</v>
      </c>
      <c r="AC1168" t="s">
        <v>48</v>
      </c>
      <c r="AD1168">
        <v>1</v>
      </c>
    </row>
    <row r="1169" spans="1:30">
      <c r="A1169" t="s">
        <v>1251</v>
      </c>
      <c r="B1169" t="s">
        <v>63</v>
      </c>
      <c r="C1169">
        <v>46.204391000000001</v>
      </c>
      <c r="D1169">
        <v>6.1431579999999997</v>
      </c>
      <c r="E1169" t="s">
        <v>51</v>
      </c>
      <c r="F1169" t="s">
        <v>127</v>
      </c>
      <c r="G1169" t="s">
        <v>34</v>
      </c>
      <c r="H1169" s="1">
        <v>45403</v>
      </c>
      <c r="I1169" t="s">
        <v>70</v>
      </c>
      <c r="J1169" t="s">
        <v>1120</v>
      </c>
      <c r="K1169">
        <v>4</v>
      </c>
      <c r="L1169" t="s">
        <v>1121</v>
      </c>
      <c r="M1169" t="s">
        <v>1122</v>
      </c>
      <c r="N1169">
        <v>614</v>
      </c>
      <c r="O1169">
        <v>20</v>
      </c>
      <c r="P1169" s="1">
        <v>45676</v>
      </c>
      <c r="Q1169" s="1"/>
      <c r="R1169">
        <v>122.8</v>
      </c>
      <c r="T1169">
        <v>1</v>
      </c>
      <c r="U1169" t="s">
        <v>428</v>
      </c>
      <c r="V1169">
        <v>1</v>
      </c>
      <c r="W1169">
        <v>0</v>
      </c>
      <c r="X1169">
        <v>0</v>
      </c>
      <c r="Y1169">
        <v>0</v>
      </c>
      <c r="Z1169">
        <v>0</v>
      </c>
      <c r="AA1169">
        <v>0</v>
      </c>
      <c r="AB1169">
        <v>0</v>
      </c>
      <c r="AC1169" t="s">
        <v>48</v>
      </c>
      <c r="AD1169">
        <v>1</v>
      </c>
    </row>
    <row r="1170" spans="1:30">
      <c r="A1170" t="s">
        <v>1252</v>
      </c>
      <c r="B1170" t="s">
        <v>45</v>
      </c>
      <c r="C1170">
        <v>41.902782000000002</v>
      </c>
      <c r="D1170">
        <v>12.496366</v>
      </c>
      <c r="E1170" t="s">
        <v>120</v>
      </c>
      <c r="F1170" t="s">
        <v>127</v>
      </c>
      <c r="G1170" t="s">
        <v>76</v>
      </c>
      <c r="H1170" s="1">
        <v>45394</v>
      </c>
      <c r="I1170" t="s">
        <v>35</v>
      </c>
      <c r="J1170" t="s">
        <v>1120</v>
      </c>
      <c r="K1170">
        <v>4</v>
      </c>
      <c r="L1170" t="s">
        <v>1121</v>
      </c>
      <c r="M1170" t="s">
        <v>1122</v>
      </c>
      <c r="N1170">
        <v>907</v>
      </c>
      <c r="O1170">
        <v>40</v>
      </c>
      <c r="P1170" s="1">
        <v>45687</v>
      </c>
      <c r="Q1170" s="1"/>
      <c r="R1170">
        <v>362.8</v>
      </c>
      <c r="T1170">
        <v>1</v>
      </c>
      <c r="U1170" t="s">
        <v>428</v>
      </c>
      <c r="V1170">
        <v>1</v>
      </c>
      <c r="W1170">
        <v>0</v>
      </c>
      <c r="X1170">
        <v>0</v>
      </c>
      <c r="Y1170">
        <v>0</v>
      </c>
      <c r="Z1170">
        <v>0</v>
      </c>
      <c r="AA1170">
        <v>0</v>
      </c>
      <c r="AB1170">
        <v>0</v>
      </c>
      <c r="AC1170" t="s">
        <v>43</v>
      </c>
      <c r="AD1170">
        <v>2</v>
      </c>
    </row>
    <row r="1171" spans="1:30">
      <c r="A1171" t="s">
        <v>1253</v>
      </c>
      <c r="B1171" t="s">
        <v>63</v>
      </c>
      <c r="C1171">
        <v>46.204391000000001</v>
      </c>
      <c r="D1171">
        <v>6.1431579999999997</v>
      </c>
      <c r="E1171" t="s">
        <v>55</v>
      </c>
      <c r="F1171" t="s">
        <v>127</v>
      </c>
      <c r="G1171" t="s">
        <v>85</v>
      </c>
      <c r="H1171" s="1">
        <v>45374</v>
      </c>
      <c r="I1171" t="s">
        <v>35</v>
      </c>
      <c r="J1171" t="s">
        <v>1120</v>
      </c>
      <c r="K1171">
        <v>4</v>
      </c>
      <c r="L1171" t="s">
        <v>1121</v>
      </c>
      <c r="M1171" t="s">
        <v>1122</v>
      </c>
      <c r="N1171">
        <v>646</v>
      </c>
      <c r="O1171">
        <v>60</v>
      </c>
      <c r="P1171" s="1">
        <v>45410</v>
      </c>
      <c r="Q1171" s="1"/>
      <c r="R1171">
        <v>387.6</v>
      </c>
      <c r="T1171">
        <v>1</v>
      </c>
      <c r="U1171" t="s">
        <v>428</v>
      </c>
      <c r="V1171">
        <v>1</v>
      </c>
      <c r="W1171">
        <v>0</v>
      </c>
      <c r="X1171">
        <v>0</v>
      </c>
      <c r="Y1171">
        <v>0</v>
      </c>
      <c r="Z1171">
        <v>0</v>
      </c>
      <c r="AA1171">
        <v>0</v>
      </c>
      <c r="AB1171">
        <v>0</v>
      </c>
      <c r="AC1171" t="s">
        <v>52</v>
      </c>
      <c r="AD1171">
        <v>3</v>
      </c>
    </row>
    <row r="1172" spans="1:30">
      <c r="A1172" t="s">
        <v>1254</v>
      </c>
      <c r="B1172" t="s">
        <v>31</v>
      </c>
      <c r="C1172">
        <v>52.370215999999999</v>
      </c>
      <c r="D1172">
        <v>4.895168</v>
      </c>
      <c r="E1172" t="s">
        <v>100</v>
      </c>
      <c r="F1172" t="s">
        <v>127</v>
      </c>
      <c r="G1172" t="s">
        <v>56</v>
      </c>
      <c r="H1172" s="1">
        <v>45440</v>
      </c>
      <c r="I1172" t="s">
        <v>70</v>
      </c>
      <c r="J1172" t="s">
        <v>1120</v>
      </c>
      <c r="K1172">
        <v>4</v>
      </c>
      <c r="L1172" t="s">
        <v>1121</v>
      </c>
      <c r="M1172" t="s">
        <v>1122</v>
      </c>
      <c r="N1172">
        <v>355</v>
      </c>
      <c r="O1172">
        <v>20</v>
      </c>
      <c r="P1172" s="1">
        <v>45732</v>
      </c>
      <c r="Q1172" s="1"/>
      <c r="R1172">
        <v>71</v>
      </c>
      <c r="T1172">
        <v>1</v>
      </c>
      <c r="U1172" t="s">
        <v>428</v>
      </c>
      <c r="V1172">
        <v>1</v>
      </c>
      <c r="W1172">
        <v>0</v>
      </c>
      <c r="X1172">
        <v>0</v>
      </c>
      <c r="Y1172">
        <v>0</v>
      </c>
      <c r="Z1172">
        <v>0</v>
      </c>
      <c r="AA1172">
        <v>0</v>
      </c>
      <c r="AB1172">
        <v>0</v>
      </c>
      <c r="AC1172" t="s">
        <v>48</v>
      </c>
      <c r="AD1172">
        <v>1</v>
      </c>
    </row>
    <row r="1173" spans="1:30">
      <c r="A1173" t="s">
        <v>1255</v>
      </c>
      <c r="B1173" t="s">
        <v>67</v>
      </c>
      <c r="C1173">
        <v>48.864716000000001</v>
      </c>
      <c r="D1173">
        <v>2.3490139999999999</v>
      </c>
      <c r="E1173" t="s">
        <v>78</v>
      </c>
      <c r="F1173" t="s">
        <v>127</v>
      </c>
      <c r="G1173" t="s">
        <v>76</v>
      </c>
      <c r="H1173" s="1">
        <v>45369</v>
      </c>
      <c r="I1173" t="s">
        <v>35</v>
      </c>
      <c r="J1173" t="s">
        <v>1120</v>
      </c>
      <c r="K1173">
        <v>4</v>
      </c>
      <c r="L1173" t="s">
        <v>1121</v>
      </c>
      <c r="M1173" t="s">
        <v>1122</v>
      </c>
      <c r="N1173">
        <v>1112</v>
      </c>
      <c r="O1173">
        <v>40</v>
      </c>
      <c r="P1173" s="1">
        <v>45622</v>
      </c>
      <c r="Q1173" s="1"/>
      <c r="R1173">
        <v>444.8</v>
      </c>
      <c r="T1173">
        <v>1</v>
      </c>
      <c r="U1173" t="s">
        <v>428</v>
      </c>
      <c r="V1173">
        <v>1</v>
      </c>
      <c r="W1173">
        <v>0</v>
      </c>
      <c r="X1173">
        <v>0</v>
      </c>
      <c r="Y1173">
        <v>0</v>
      </c>
      <c r="Z1173">
        <v>0</v>
      </c>
      <c r="AA1173">
        <v>0</v>
      </c>
      <c r="AB1173">
        <v>0</v>
      </c>
      <c r="AC1173" t="s">
        <v>43</v>
      </c>
      <c r="AD1173">
        <v>2</v>
      </c>
    </row>
    <row r="1174" spans="1:30">
      <c r="A1174" t="s">
        <v>1256</v>
      </c>
      <c r="B1174" t="s">
        <v>63</v>
      </c>
      <c r="C1174">
        <v>46.204391000000001</v>
      </c>
      <c r="D1174">
        <v>6.1431579999999997</v>
      </c>
      <c r="E1174" t="s">
        <v>103</v>
      </c>
      <c r="F1174" t="s">
        <v>127</v>
      </c>
      <c r="G1174" t="s">
        <v>34</v>
      </c>
      <c r="H1174" s="1">
        <v>45414</v>
      </c>
      <c r="I1174" t="s">
        <v>70</v>
      </c>
      <c r="J1174" t="s">
        <v>1120</v>
      </c>
      <c r="K1174">
        <v>4</v>
      </c>
      <c r="L1174" t="s">
        <v>1121</v>
      </c>
      <c r="M1174" t="s">
        <v>1122</v>
      </c>
      <c r="N1174">
        <v>206</v>
      </c>
      <c r="O1174">
        <v>10</v>
      </c>
      <c r="P1174" s="1">
        <v>45742</v>
      </c>
      <c r="Q1174" s="1"/>
      <c r="R1174">
        <v>20.6</v>
      </c>
      <c r="T1174">
        <v>1</v>
      </c>
      <c r="U1174" t="s">
        <v>428</v>
      </c>
      <c r="V1174">
        <v>1</v>
      </c>
      <c r="W1174">
        <v>0</v>
      </c>
      <c r="X1174">
        <v>0</v>
      </c>
      <c r="Y1174">
        <v>0</v>
      </c>
      <c r="Z1174">
        <v>0</v>
      </c>
      <c r="AA1174">
        <v>0</v>
      </c>
      <c r="AB1174">
        <v>0</v>
      </c>
      <c r="AC1174" t="s">
        <v>48</v>
      </c>
      <c r="AD1174">
        <v>1</v>
      </c>
    </row>
    <row r="1175" spans="1:30">
      <c r="A1175" t="s">
        <v>1257</v>
      </c>
      <c r="B1175" t="s">
        <v>59</v>
      </c>
      <c r="C1175">
        <v>51.260196999999998</v>
      </c>
      <c r="D1175">
        <v>4.4027710000000004</v>
      </c>
      <c r="E1175" t="s">
        <v>55</v>
      </c>
      <c r="F1175" t="s">
        <v>127</v>
      </c>
      <c r="G1175" t="s">
        <v>56</v>
      </c>
      <c r="H1175" s="1">
        <v>45374</v>
      </c>
      <c r="I1175" t="s">
        <v>70</v>
      </c>
      <c r="J1175" t="s">
        <v>1120</v>
      </c>
      <c r="K1175">
        <v>4</v>
      </c>
      <c r="L1175" t="s">
        <v>1121</v>
      </c>
      <c r="M1175" t="s">
        <v>1122</v>
      </c>
      <c r="N1175">
        <v>683</v>
      </c>
      <c r="O1175">
        <v>40</v>
      </c>
      <c r="P1175" s="1">
        <v>45589</v>
      </c>
      <c r="Q1175" s="1"/>
      <c r="R1175">
        <v>273.2</v>
      </c>
      <c r="T1175">
        <v>1</v>
      </c>
      <c r="U1175" t="s">
        <v>428</v>
      </c>
      <c r="V1175">
        <v>1</v>
      </c>
      <c r="W1175">
        <v>0</v>
      </c>
      <c r="X1175">
        <v>0</v>
      </c>
      <c r="Y1175">
        <v>0</v>
      </c>
      <c r="Z1175">
        <v>0</v>
      </c>
      <c r="AA1175">
        <v>0</v>
      </c>
      <c r="AB1175">
        <v>0</v>
      </c>
      <c r="AC1175" t="s">
        <v>43</v>
      </c>
      <c r="AD1175">
        <v>2</v>
      </c>
    </row>
    <row r="1176" spans="1:30">
      <c r="A1176" t="s">
        <v>1258</v>
      </c>
      <c r="B1176" t="s">
        <v>40</v>
      </c>
      <c r="C1176">
        <v>40.416775000000001</v>
      </c>
      <c r="D1176">
        <v>-3.7037900000000001</v>
      </c>
      <c r="E1176" t="s">
        <v>32</v>
      </c>
      <c r="F1176" t="s">
        <v>127</v>
      </c>
      <c r="G1176" t="s">
        <v>85</v>
      </c>
      <c r="H1176" s="1">
        <v>45326</v>
      </c>
      <c r="I1176" t="s">
        <v>35</v>
      </c>
      <c r="J1176" t="s">
        <v>1120</v>
      </c>
      <c r="K1176">
        <v>4</v>
      </c>
      <c r="L1176" t="s">
        <v>1121</v>
      </c>
      <c r="M1176" t="s">
        <v>1122</v>
      </c>
      <c r="N1176">
        <v>279</v>
      </c>
      <c r="O1176">
        <v>50</v>
      </c>
      <c r="P1176" s="1">
        <v>45661</v>
      </c>
      <c r="Q1176" s="1"/>
      <c r="R1176">
        <v>139.5</v>
      </c>
      <c r="T1176">
        <v>1</v>
      </c>
      <c r="U1176" t="s">
        <v>428</v>
      </c>
      <c r="V1176">
        <v>1</v>
      </c>
      <c r="W1176">
        <v>0</v>
      </c>
      <c r="X1176">
        <v>0</v>
      </c>
      <c r="Y1176">
        <v>0</v>
      </c>
      <c r="Z1176">
        <v>0</v>
      </c>
      <c r="AA1176">
        <v>0</v>
      </c>
      <c r="AB1176">
        <v>0</v>
      </c>
      <c r="AC1176" t="s">
        <v>52</v>
      </c>
      <c r="AD1176">
        <v>3</v>
      </c>
    </row>
    <row r="1177" spans="1:30">
      <c r="A1177" t="s">
        <v>1259</v>
      </c>
      <c r="B1177" t="s">
        <v>45</v>
      </c>
      <c r="C1177">
        <v>41.902782000000002</v>
      </c>
      <c r="D1177">
        <v>12.496366</v>
      </c>
      <c r="E1177" t="s">
        <v>60</v>
      </c>
      <c r="F1177" t="s">
        <v>127</v>
      </c>
      <c r="G1177" t="s">
        <v>56</v>
      </c>
      <c r="H1177" s="1">
        <v>45431</v>
      </c>
      <c r="I1177" t="s">
        <v>35</v>
      </c>
      <c r="J1177" t="s">
        <v>1120</v>
      </c>
      <c r="K1177">
        <v>4</v>
      </c>
      <c r="L1177" t="s">
        <v>1121</v>
      </c>
      <c r="M1177" t="s">
        <v>1122</v>
      </c>
      <c r="N1177">
        <v>764</v>
      </c>
      <c r="O1177">
        <v>50</v>
      </c>
      <c r="P1177" s="1">
        <v>45562</v>
      </c>
      <c r="Q1177" s="1"/>
      <c r="R1177">
        <v>382</v>
      </c>
      <c r="T1177">
        <v>1</v>
      </c>
      <c r="U1177" t="s">
        <v>428</v>
      </c>
      <c r="V1177">
        <v>1</v>
      </c>
      <c r="W1177">
        <v>0</v>
      </c>
      <c r="X1177">
        <v>0</v>
      </c>
      <c r="Y1177">
        <v>0</v>
      </c>
      <c r="Z1177">
        <v>0</v>
      </c>
      <c r="AA1177">
        <v>0</v>
      </c>
      <c r="AB1177">
        <v>0</v>
      </c>
      <c r="AC1177" t="s">
        <v>52</v>
      </c>
      <c r="AD1177">
        <v>3</v>
      </c>
    </row>
    <row r="1178" spans="1:30">
      <c r="A1178" t="s">
        <v>1260</v>
      </c>
      <c r="B1178" t="s">
        <v>45</v>
      </c>
      <c r="C1178">
        <v>41.902782000000002</v>
      </c>
      <c r="D1178">
        <v>12.496366</v>
      </c>
      <c r="E1178" t="s">
        <v>120</v>
      </c>
      <c r="F1178" t="s">
        <v>127</v>
      </c>
      <c r="G1178" t="s">
        <v>85</v>
      </c>
      <c r="H1178" s="1">
        <v>45317</v>
      </c>
      <c r="I1178" t="s">
        <v>35</v>
      </c>
      <c r="J1178" t="s">
        <v>1120</v>
      </c>
      <c r="K1178">
        <v>4</v>
      </c>
      <c r="L1178" t="s">
        <v>1121</v>
      </c>
      <c r="M1178" t="s">
        <v>1122</v>
      </c>
      <c r="N1178">
        <v>341</v>
      </c>
      <c r="O1178">
        <v>20</v>
      </c>
      <c r="P1178" s="1">
        <v>45447</v>
      </c>
      <c r="Q1178" s="1"/>
      <c r="R1178">
        <v>68.2</v>
      </c>
      <c r="T1178">
        <v>1</v>
      </c>
      <c r="U1178" t="s">
        <v>428</v>
      </c>
      <c r="V1178">
        <v>1</v>
      </c>
      <c r="W1178">
        <v>0</v>
      </c>
      <c r="X1178">
        <v>0</v>
      </c>
      <c r="Y1178">
        <v>0</v>
      </c>
      <c r="Z1178">
        <v>0</v>
      </c>
      <c r="AA1178">
        <v>0</v>
      </c>
      <c r="AB1178">
        <v>0</v>
      </c>
      <c r="AC1178" t="s">
        <v>48</v>
      </c>
      <c r="AD1178">
        <v>1</v>
      </c>
    </row>
    <row r="1179" spans="1:30">
      <c r="A1179" t="s">
        <v>1261</v>
      </c>
      <c r="B1179" t="s">
        <v>40</v>
      </c>
      <c r="C1179">
        <v>40.416775000000001</v>
      </c>
      <c r="D1179">
        <v>-3.7037900000000001</v>
      </c>
      <c r="E1179" t="s">
        <v>100</v>
      </c>
      <c r="F1179" t="s">
        <v>127</v>
      </c>
      <c r="G1179" t="s">
        <v>64</v>
      </c>
      <c r="H1179" s="1">
        <v>45308</v>
      </c>
      <c r="I1179" t="s">
        <v>35</v>
      </c>
      <c r="J1179" t="s">
        <v>1120</v>
      </c>
      <c r="K1179">
        <v>4</v>
      </c>
      <c r="L1179" t="s">
        <v>1121</v>
      </c>
      <c r="M1179" t="s">
        <v>1122</v>
      </c>
      <c r="N1179">
        <v>976</v>
      </c>
      <c r="O1179">
        <v>30</v>
      </c>
      <c r="P1179" s="1">
        <v>45394</v>
      </c>
      <c r="Q1179" s="1"/>
      <c r="R1179">
        <v>292.8</v>
      </c>
      <c r="T1179">
        <v>1</v>
      </c>
      <c r="U1179" t="s">
        <v>428</v>
      </c>
      <c r="V1179">
        <v>1</v>
      </c>
      <c r="W1179">
        <v>0</v>
      </c>
      <c r="X1179">
        <v>0</v>
      </c>
      <c r="Y1179">
        <v>0</v>
      </c>
      <c r="Z1179">
        <v>0</v>
      </c>
      <c r="AA1179">
        <v>0</v>
      </c>
      <c r="AB1179">
        <v>0</v>
      </c>
      <c r="AC1179" t="s">
        <v>43</v>
      </c>
      <c r="AD1179">
        <v>2</v>
      </c>
    </row>
    <row r="1180" spans="1:30">
      <c r="A1180" t="s">
        <v>1262</v>
      </c>
      <c r="B1180" t="s">
        <v>63</v>
      </c>
      <c r="C1180">
        <v>46.204391000000001</v>
      </c>
      <c r="D1180">
        <v>6.1431579999999997</v>
      </c>
      <c r="E1180" t="s">
        <v>68</v>
      </c>
      <c r="F1180" t="s">
        <v>127</v>
      </c>
      <c r="G1180" t="s">
        <v>47</v>
      </c>
      <c r="H1180" s="1">
        <v>45301</v>
      </c>
      <c r="I1180" t="s">
        <v>70</v>
      </c>
      <c r="J1180" t="s">
        <v>1120</v>
      </c>
      <c r="K1180">
        <v>4</v>
      </c>
      <c r="L1180" t="s">
        <v>1121</v>
      </c>
      <c r="M1180" t="s">
        <v>1122</v>
      </c>
      <c r="N1180">
        <v>489</v>
      </c>
      <c r="O1180">
        <v>60</v>
      </c>
      <c r="P1180" s="1">
        <v>45505</v>
      </c>
      <c r="Q1180" s="1"/>
      <c r="R1180">
        <v>293.39999999999998</v>
      </c>
      <c r="T1180">
        <v>1</v>
      </c>
      <c r="U1180" t="s">
        <v>428</v>
      </c>
      <c r="V1180">
        <v>1</v>
      </c>
      <c r="W1180">
        <v>0</v>
      </c>
      <c r="X1180">
        <v>0</v>
      </c>
      <c r="Y1180">
        <v>0</v>
      </c>
      <c r="Z1180">
        <v>0</v>
      </c>
      <c r="AA1180">
        <v>0</v>
      </c>
      <c r="AB1180">
        <v>0</v>
      </c>
      <c r="AC1180" t="s">
        <v>52</v>
      </c>
      <c r="AD1180">
        <v>3</v>
      </c>
    </row>
    <row r="1181" spans="1:30">
      <c r="A1181" t="s">
        <v>1263</v>
      </c>
      <c r="B1181" t="s">
        <v>80</v>
      </c>
      <c r="C1181">
        <v>38.736946000000003</v>
      </c>
      <c r="D1181">
        <v>-9.1426850000000002</v>
      </c>
      <c r="E1181" t="s">
        <v>72</v>
      </c>
      <c r="F1181" t="s">
        <v>127</v>
      </c>
      <c r="G1181" t="s">
        <v>47</v>
      </c>
      <c r="H1181" s="1">
        <v>45439</v>
      </c>
      <c r="I1181" t="s">
        <v>70</v>
      </c>
      <c r="J1181" t="s">
        <v>1120</v>
      </c>
      <c r="K1181">
        <v>4</v>
      </c>
      <c r="L1181" t="s">
        <v>1121</v>
      </c>
      <c r="M1181" t="s">
        <v>1122</v>
      </c>
      <c r="N1181">
        <v>366</v>
      </c>
      <c r="O1181">
        <v>10</v>
      </c>
      <c r="P1181" s="1">
        <v>45803</v>
      </c>
      <c r="Q1181" s="1"/>
      <c r="R1181">
        <v>36.6</v>
      </c>
      <c r="T1181">
        <v>1</v>
      </c>
      <c r="U1181" t="s">
        <v>428</v>
      </c>
      <c r="V1181">
        <v>1</v>
      </c>
      <c r="W1181">
        <v>0</v>
      </c>
      <c r="X1181">
        <v>0</v>
      </c>
      <c r="Y1181">
        <v>0</v>
      </c>
      <c r="Z1181">
        <v>0</v>
      </c>
      <c r="AA1181">
        <v>0</v>
      </c>
      <c r="AB1181">
        <v>0</v>
      </c>
      <c r="AC1181" t="s">
        <v>48</v>
      </c>
      <c r="AD1181">
        <v>1</v>
      </c>
    </row>
    <row r="1182" spans="1:30">
      <c r="A1182" t="s">
        <v>1264</v>
      </c>
      <c r="B1182" t="s">
        <v>45</v>
      </c>
      <c r="C1182">
        <v>41.902782000000002</v>
      </c>
      <c r="D1182">
        <v>12.496366</v>
      </c>
      <c r="E1182" t="s">
        <v>55</v>
      </c>
      <c r="F1182" t="s">
        <v>127</v>
      </c>
      <c r="G1182" t="s">
        <v>47</v>
      </c>
      <c r="H1182" s="1">
        <v>45401</v>
      </c>
      <c r="I1182" t="s">
        <v>35</v>
      </c>
      <c r="J1182" t="s">
        <v>1120</v>
      </c>
      <c r="K1182">
        <v>4</v>
      </c>
      <c r="L1182" t="s">
        <v>1121</v>
      </c>
      <c r="M1182" t="s">
        <v>1122</v>
      </c>
      <c r="N1182">
        <v>274</v>
      </c>
      <c r="O1182">
        <v>20</v>
      </c>
      <c r="P1182" s="1">
        <v>45523</v>
      </c>
      <c r="Q1182" s="1"/>
      <c r="R1182">
        <v>54.8</v>
      </c>
      <c r="T1182">
        <v>1</v>
      </c>
      <c r="U1182" t="s">
        <v>428</v>
      </c>
      <c r="V1182">
        <v>1</v>
      </c>
      <c r="W1182">
        <v>0</v>
      </c>
      <c r="X1182">
        <v>0</v>
      </c>
      <c r="Y1182">
        <v>0</v>
      </c>
      <c r="Z1182">
        <v>0</v>
      </c>
      <c r="AA1182">
        <v>0</v>
      </c>
      <c r="AB1182">
        <v>0</v>
      </c>
      <c r="AC1182" t="s">
        <v>48</v>
      </c>
      <c r="AD1182">
        <v>1</v>
      </c>
    </row>
    <row r="1183" spans="1:30">
      <c r="A1183" t="s">
        <v>1265</v>
      </c>
      <c r="B1183" t="s">
        <v>50</v>
      </c>
      <c r="C1183">
        <v>52.520007999999997</v>
      </c>
      <c r="D1183">
        <v>13.404954</v>
      </c>
      <c r="E1183" t="s">
        <v>60</v>
      </c>
      <c r="F1183" t="s">
        <v>127</v>
      </c>
      <c r="G1183" t="s">
        <v>87</v>
      </c>
      <c r="H1183" s="1">
        <v>45369</v>
      </c>
      <c r="I1183" t="s">
        <v>70</v>
      </c>
      <c r="J1183" t="s">
        <v>1120</v>
      </c>
      <c r="K1183">
        <v>4</v>
      </c>
      <c r="L1183" t="s">
        <v>1121</v>
      </c>
      <c r="M1183" t="s">
        <v>1122</v>
      </c>
      <c r="N1183">
        <v>544</v>
      </c>
      <c r="O1183">
        <v>20</v>
      </c>
      <c r="P1183" s="1">
        <v>45448</v>
      </c>
      <c r="Q1183" s="1"/>
      <c r="R1183">
        <v>108.8</v>
      </c>
      <c r="T1183">
        <v>1</v>
      </c>
      <c r="U1183" t="s">
        <v>428</v>
      </c>
      <c r="V1183">
        <v>1</v>
      </c>
      <c r="W1183">
        <v>0</v>
      </c>
      <c r="X1183">
        <v>0</v>
      </c>
      <c r="Y1183">
        <v>0</v>
      </c>
      <c r="Z1183">
        <v>0</v>
      </c>
      <c r="AA1183">
        <v>0</v>
      </c>
      <c r="AB1183">
        <v>0</v>
      </c>
      <c r="AC1183" t="s">
        <v>48</v>
      </c>
      <c r="AD1183">
        <v>1</v>
      </c>
    </row>
    <row r="1184" spans="1:30">
      <c r="A1184" t="s">
        <v>1266</v>
      </c>
      <c r="B1184" t="s">
        <v>75</v>
      </c>
      <c r="C1184">
        <v>48.210033000000003</v>
      </c>
      <c r="D1184">
        <v>16.363448999999999</v>
      </c>
      <c r="E1184" t="s">
        <v>32</v>
      </c>
      <c r="F1184" t="s">
        <v>127</v>
      </c>
      <c r="G1184" t="s">
        <v>56</v>
      </c>
      <c r="H1184" s="1">
        <v>45349</v>
      </c>
      <c r="I1184" t="s">
        <v>35</v>
      </c>
      <c r="J1184" t="s">
        <v>1120</v>
      </c>
      <c r="K1184">
        <v>4</v>
      </c>
      <c r="L1184" t="s">
        <v>1121</v>
      </c>
      <c r="M1184" t="s">
        <v>1122</v>
      </c>
      <c r="N1184">
        <v>1172</v>
      </c>
      <c r="O1184">
        <v>40</v>
      </c>
      <c r="P1184" s="1">
        <v>45597</v>
      </c>
      <c r="Q1184" s="1"/>
      <c r="R1184">
        <v>468.8</v>
      </c>
      <c r="T1184">
        <v>1</v>
      </c>
      <c r="U1184" t="s">
        <v>428</v>
      </c>
      <c r="V1184">
        <v>1</v>
      </c>
      <c r="W1184">
        <v>0</v>
      </c>
      <c r="X1184">
        <v>0</v>
      </c>
      <c r="Y1184">
        <v>0</v>
      </c>
      <c r="Z1184">
        <v>0</v>
      </c>
      <c r="AA1184">
        <v>0</v>
      </c>
      <c r="AB1184">
        <v>0</v>
      </c>
      <c r="AC1184" t="s">
        <v>43</v>
      </c>
      <c r="AD1184">
        <v>2</v>
      </c>
    </row>
    <row r="1185" spans="1:30">
      <c r="A1185" t="s">
        <v>1267</v>
      </c>
      <c r="B1185" t="s">
        <v>50</v>
      </c>
      <c r="C1185">
        <v>52.520007999999997</v>
      </c>
      <c r="D1185">
        <v>13.404954</v>
      </c>
      <c r="E1185" t="s">
        <v>55</v>
      </c>
      <c r="F1185" t="s">
        <v>127</v>
      </c>
      <c r="G1185" t="s">
        <v>85</v>
      </c>
      <c r="H1185" s="1">
        <v>45300</v>
      </c>
      <c r="I1185" t="s">
        <v>70</v>
      </c>
      <c r="J1185" t="s">
        <v>1120</v>
      </c>
      <c r="K1185">
        <v>4</v>
      </c>
      <c r="L1185" t="s">
        <v>1121</v>
      </c>
      <c r="M1185" t="s">
        <v>1122</v>
      </c>
      <c r="N1185">
        <v>675</v>
      </c>
      <c r="O1185">
        <v>60</v>
      </c>
      <c r="P1185" s="1">
        <v>45402</v>
      </c>
      <c r="Q1185" s="1"/>
      <c r="R1185">
        <v>405</v>
      </c>
      <c r="T1185">
        <v>1</v>
      </c>
      <c r="U1185" t="s">
        <v>428</v>
      </c>
      <c r="V1185">
        <v>1</v>
      </c>
      <c r="W1185">
        <v>0</v>
      </c>
      <c r="X1185">
        <v>0</v>
      </c>
      <c r="Y1185">
        <v>0</v>
      </c>
      <c r="Z1185">
        <v>0</v>
      </c>
      <c r="AA1185">
        <v>0</v>
      </c>
      <c r="AB1185">
        <v>0</v>
      </c>
      <c r="AC1185" t="s">
        <v>52</v>
      </c>
      <c r="AD1185">
        <v>3</v>
      </c>
    </row>
    <row r="1186" spans="1:30">
      <c r="A1186" t="s">
        <v>1268</v>
      </c>
      <c r="B1186" t="s">
        <v>31</v>
      </c>
      <c r="C1186">
        <v>52.370215999999999</v>
      </c>
      <c r="D1186">
        <v>4.895168</v>
      </c>
      <c r="E1186" t="s">
        <v>100</v>
      </c>
      <c r="F1186" t="s">
        <v>127</v>
      </c>
      <c r="G1186" t="s">
        <v>87</v>
      </c>
      <c r="H1186" s="1">
        <v>45318</v>
      </c>
      <c r="I1186" t="s">
        <v>35</v>
      </c>
      <c r="J1186" t="s">
        <v>1120</v>
      </c>
      <c r="K1186">
        <v>4</v>
      </c>
      <c r="L1186" t="s">
        <v>1121</v>
      </c>
      <c r="M1186" t="s">
        <v>1122</v>
      </c>
      <c r="N1186">
        <v>795</v>
      </c>
      <c r="O1186">
        <v>50</v>
      </c>
      <c r="P1186" s="1">
        <v>45338</v>
      </c>
      <c r="Q1186" s="1"/>
      <c r="R1186">
        <v>397.5</v>
      </c>
      <c r="T1186">
        <v>1</v>
      </c>
      <c r="U1186" t="s">
        <v>428</v>
      </c>
      <c r="V1186">
        <v>1</v>
      </c>
      <c r="W1186">
        <v>0</v>
      </c>
      <c r="X1186">
        <v>0</v>
      </c>
      <c r="Y1186">
        <v>0</v>
      </c>
      <c r="Z1186">
        <v>0</v>
      </c>
      <c r="AA1186">
        <v>0</v>
      </c>
      <c r="AB1186">
        <v>0</v>
      </c>
      <c r="AC1186" t="s">
        <v>52</v>
      </c>
      <c r="AD1186">
        <v>3</v>
      </c>
    </row>
    <row r="1187" spans="1:30">
      <c r="A1187" t="s">
        <v>1269</v>
      </c>
      <c r="B1187" t="s">
        <v>50</v>
      </c>
      <c r="C1187">
        <v>52.520007999999997</v>
      </c>
      <c r="D1187">
        <v>13.404954</v>
      </c>
      <c r="E1187" t="s">
        <v>78</v>
      </c>
      <c r="F1187" t="s">
        <v>127</v>
      </c>
      <c r="G1187" t="s">
        <v>56</v>
      </c>
      <c r="H1187" s="1">
        <v>45345</v>
      </c>
      <c r="I1187" t="s">
        <v>57</v>
      </c>
      <c r="J1187" t="s">
        <v>1120</v>
      </c>
      <c r="K1187">
        <v>4</v>
      </c>
      <c r="L1187" t="s">
        <v>1121</v>
      </c>
      <c r="M1187" t="s">
        <v>1122</v>
      </c>
      <c r="N1187">
        <v>510</v>
      </c>
      <c r="O1187">
        <v>50</v>
      </c>
      <c r="P1187" s="1">
        <v>45376</v>
      </c>
      <c r="Q1187" s="1"/>
      <c r="R1187">
        <v>255</v>
      </c>
      <c r="T1187">
        <v>1</v>
      </c>
      <c r="U1187" t="s">
        <v>428</v>
      </c>
      <c r="V1187">
        <v>1</v>
      </c>
      <c r="W1187">
        <v>0</v>
      </c>
      <c r="X1187">
        <v>0</v>
      </c>
      <c r="Y1187">
        <v>0</v>
      </c>
      <c r="Z1187">
        <v>0</v>
      </c>
      <c r="AA1187">
        <v>0</v>
      </c>
      <c r="AB1187">
        <v>0</v>
      </c>
      <c r="AC1187" t="s">
        <v>52</v>
      </c>
      <c r="AD1187">
        <v>3</v>
      </c>
    </row>
    <row r="1188" spans="1:30">
      <c r="A1188" t="s">
        <v>1270</v>
      </c>
      <c r="B1188" t="s">
        <v>63</v>
      </c>
      <c r="C1188">
        <v>46.204391000000001</v>
      </c>
      <c r="D1188">
        <v>6.1431579999999997</v>
      </c>
      <c r="E1188" t="s">
        <v>55</v>
      </c>
      <c r="F1188" t="s">
        <v>127</v>
      </c>
      <c r="G1188" t="s">
        <v>76</v>
      </c>
      <c r="H1188" s="1">
        <v>45373</v>
      </c>
      <c r="I1188" t="s">
        <v>70</v>
      </c>
      <c r="J1188" t="s">
        <v>1120</v>
      </c>
      <c r="K1188">
        <v>4</v>
      </c>
      <c r="L1188" t="s">
        <v>1121</v>
      </c>
      <c r="M1188" t="s">
        <v>1122</v>
      </c>
      <c r="N1188">
        <v>314</v>
      </c>
      <c r="O1188">
        <v>10</v>
      </c>
      <c r="P1188" s="1">
        <v>45528</v>
      </c>
      <c r="Q1188" s="1"/>
      <c r="R1188">
        <v>31.4</v>
      </c>
      <c r="T1188">
        <v>1</v>
      </c>
      <c r="U1188" t="s">
        <v>428</v>
      </c>
      <c r="V1188">
        <v>1</v>
      </c>
      <c r="W1188">
        <v>0</v>
      </c>
      <c r="X1188">
        <v>0</v>
      </c>
      <c r="Y1188">
        <v>0</v>
      </c>
      <c r="Z1188">
        <v>0</v>
      </c>
      <c r="AA1188">
        <v>0</v>
      </c>
      <c r="AB1188">
        <v>0</v>
      </c>
      <c r="AC1188" t="s">
        <v>48</v>
      </c>
      <c r="AD1188">
        <v>1</v>
      </c>
    </row>
    <row r="1189" spans="1:30">
      <c r="A1189" t="s">
        <v>1271</v>
      </c>
      <c r="B1189" t="s">
        <v>67</v>
      </c>
      <c r="C1189">
        <v>48.864716000000001</v>
      </c>
      <c r="D1189">
        <v>2.3490139999999999</v>
      </c>
      <c r="E1189" t="s">
        <v>32</v>
      </c>
      <c r="F1189" t="s">
        <v>127</v>
      </c>
      <c r="G1189" t="s">
        <v>47</v>
      </c>
      <c r="H1189" s="1">
        <v>45297</v>
      </c>
      <c r="I1189" t="s">
        <v>35</v>
      </c>
      <c r="J1189" t="s">
        <v>1120</v>
      </c>
      <c r="K1189">
        <v>4</v>
      </c>
      <c r="L1189" t="s">
        <v>1121</v>
      </c>
      <c r="M1189" t="s">
        <v>1122</v>
      </c>
      <c r="N1189">
        <v>1109</v>
      </c>
      <c r="O1189">
        <v>30</v>
      </c>
      <c r="P1189" s="1">
        <v>45492</v>
      </c>
      <c r="Q1189" s="1"/>
      <c r="R1189">
        <v>332.7</v>
      </c>
      <c r="T1189">
        <v>1</v>
      </c>
      <c r="U1189" t="s">
        <v>428</v>
      </c>
      <c r="V1189">
        <v>1</v>
      </c>
      <c r="W1189">
        <v>0</v>
      </c>
      <c r="X1189">
        <v>0</v>
      </c>
      <c r="Y1189">
        <v>0</v>
      </c>
      <c r="Z1189">
        <v>0</v>
      </c>
      <c r="AA1189">
        <v>0</v>
      </c>
      <c r="AB1189">
        <v>0</v>
      </c>
      <c r="AC1189" t="s">
        <v>43</v>
      </c>
      <c r="AD1189">
        <v>2</v>
      </c>
    </row>
    <row r="1190" spans="1:30">
      <c r="A1190" t="s">
        <v>1272</v>
      </c>
      <c r="B1190" t="s">
        <v>31</v>
      </c>
      <c r="C1190">
        <v>52.370215999999999</v>
      </c>
      <c r="D1190">
        <v>4.895168</v>
      </c>
      <c r="E1190" t="s">
        <v>32</v>
      </c>
      <c r="F1190" t="s">
        <v>127</v>
      </c>
      <c r="G1190" t="s">
        <v>64</v>
      </c>
      <c r="H1190" s="1">
        <v>45401</v>
      </c>
      <c r="I1190" t="s">
        <v>57</v>
      </c>
      <c r="J1190" t="s">
        <v>1120</v>
      </c>
      <c r="K1190">
        <v>4</v>
      </c>
      <c r="L1190" t="s">
        <v>1121</v>
      </c>
      <c r="M1190" t="s">
        <v>1122</v>
      </c>
      <c r="N1190">
        <v>986</v>
      </c>
      <c r="O1190">
        <v>90</v>
      </c>
      <c r="P1190" s="1">
        <v>45676</v>
      </c>
      <c r="Q1190" s="1"/>
      <c r="R1190">
        <v>887.4</v>
      </c>
      <c r="T1190">
        <v>1</v>
      </c>
      <c r="U1190" t="s">
        <v>428</v>
      </c>
      <c r="V1190">
        <v>1</v>
      </c>
      <c r="W1190">
        <v>0</v>
      </c>
      <c r="X1190">
        <v>0</v>
      </c>
      <c r="Y1190">
        <v>0</v>
      </c>
      <c r="Z1190">
        <v>0</v>
      </c>
      <c r="AA1190">
        <v>0</v>
      </c>
      <c r="AB1190">
        <v>0</v>
      </c>
      <c r="AC1190" t="s">
        <v>38</v>
      </c>
      <c r="AD1190">
        <v>5</v>
      </c>
    </row>
    <row r="1191" spans="1:30">
      <c r="A1191" t="s">
        <v>1273</v>
      </c>
      <c r="B1191" t="s">
        <v>63</v>
      </c>
      <c r="C1191">
        <v>46.204391000000001</v>
      </c>
      <c r="D1191">
        <v>6.1431579999999997</v>
      </c>
      <c r="E1191" t="s">
        <v>51</v>
      </c>
      <c r="F1191" t="s">
        <v>127</v>
      </c>
      <c r="G1191" t="s">
        <v>85</v>
      </c>
      <c r="H1191" s="1">
        <v>45418</v>
      </c>
      <c r="I1191" t="s">
        <v>70</v>
      </c>
      <c r="J1191" t="s">
        <v>1120</v>
      </c>
      <c r="K1191">
        <v>4</v>
      </c>
      <c r="L1191" t="s">
        <v>1121</v>
      </c>
      <c r="M1191" t="s">
        <v>1122</v>
      </c>
      <c r="N1191">
        <v>213</v>
      </c>
      <c r="O1191">
        <v>60</v>
      </c>
      <c r="P1191" s="1">
        <v>45540</v>
      </c>
      <c r="Q1191" s="1"/>
      <c r="R1191">
        <v>127.8</v>
      </c>
      <c r="T1191">
        <v>1</v>
      </c>
      <c r="U1191" t="s">
        <v>428</v>
      </c>
      <c r="V1191">
        <v>1</v>
      </c>
      <c r="W1191">
        <v>0</v>
      </c>
      <c r="X1191">
        <v>0</v>
      </c>
      <c r="Y1191">
        <v>0</v>
      </c>
      <c r="Z1191">
        <v>0</v>
      </c>
      <c r="AA1191">
        <v>0</v>
      </c>
      <c r="AB1191">
        <v>0</v>
      </c>
      <c r="AC1191" t="s">
        <v>52</v>
      </c>
      <c r="AD1191">
        <v>3</v>
      </c>
    </row>
    <row r="1192" spans="1:30">
      <c r="A1192" t="s">
        <v>1274</v>
      </c>
      <c r="B1192" t="s">
        <v>31</v>
      </c>
      <c r="C1192">
        <v>52.370215999999999</v>
      </c>
      <c r="D1192">
        <v>4.895168</v>
      </c>
      <c r="E1192" t="s">
        <v>78</v>
      </c>
      <c r="F1192" t="s">
        <v>127</v>
      </c>
      <c r="G1192" t="s">
        <v>64</v>
      </c>
      <c r="H1192" s="1">
        <v>45404</v>
      </c>
      <c r="I1192" t="s">
        <v>57</v>
      </c>
      <c r="J1192" t="s">
        <v>1120</v>
      </c>
      <c r="K1192">
        <v>4</v>
      </c>
      <c r="L1192" t="s">
        <v>1121</v>
      </c>
      <c r="M1192" t="s">
        <v>1122</v>
      </c>
      <c r="N1192">
        <v>401</v>
      </c>
      <c r="O1192">
        <v>40</v>
      </c>
      <c r="P1192" s="1">
        <v>45730</v>
      </c>
      <c r="Q1192" s="1"/>
      <c r="R1192">
        <v>160.4</v>
      </c>
      <c r="T1192">
        <v>1</v>
      </c>
      <c r="U1192" t="s">
        <v>428</v>
      </c>
      <c r="V1192">
        <v>1</v>
      </c>
      <c r="W1192">
        <v>0</v>
      </c>
      <c r="X1192">
        <v>0</v>
      </c>
      <c r="Y1192">
        <v>0</v>
      </c>
      <c r="Z1192">
        <v>0</v>
      </c>
      <c r="AA1192">
        <v>0</v>
      </c>
      <c r="AB1192">
        <v>0</v>
      </c>
      <c r="AC1192" t="s">
        <v>43</v>
      </c>
      <c r="AD1192">
        <v>2</v>
      </c>
    </row>
    <row r="1193" spans="1:30">
      <c r="A1193" t="s">
        <v>1275</v>
      </c>
      <c r="B1193" t="s">
        <v>67</v>
      </c>
      <c r="C1193">
        <v>48.864716000000001</v>
      </c>
      <c r="D1193">
        <v>2.3490139999999999</v>
      </c>
      <c r="E1193" t="s">
        <v>51</v>
      </c>
      <c r="F1193" t="s">
        <v>127</v>
      </c>
      <c r="G1193" t="s">
        <v>47</v>
      </c>
      <c r="H1193" s="1">
        <v>45374</v>
      </c>
      <c r="I1193" t="s">
        <v>35</v>
      </c>
      <c r="J1193" t="s">
        <v>1120</v>
      </c>
      <c r="K1193">
        <v>4</v>
      </c>
      <c r="L1193" t="s">
        <v>1121</v>
      </c>
      <c r="M1193" t="s">
        <v>1122</v>
      </c>
      <c r="N1193">
        <v>994</v>
      </c>
      <c r="O1193">
        <v>100</v>
      </c>
      <c r="P1193" s="1">
        <v>45583</v>
      </c>
      <c r="Q1193" s="1"/>
      <c r="R1193">
        <v>994</v>
      </c>
      <c r="T1193">
        <v>1</v>
      </c>
      <c r="U1193" t="s">
        <v>428</v>
      </c>
      <c r="V1193">
        <v>1</v>
      </c>
      <c r="W1193">
        <v>0</v>
      </c>
      <c r="X1193">
        <v>0</v>
      </c>
      <c r="Y1193">
        <v>0</v>
      </c>
      <c r="Z1193">
        <v>0</v>
      </c>
      <c r="AA1193">
        <v>0</v>
      </c>
      <c r="AB1193">
        <v>0</v>
      </c>
      <c r="AC1193" t="s">
        <v>38</v>
      </c>
      <c r="AD1193">
        <v>5</v>
      </c>
    </row>
    <row r="1194" spans="1:30">
      <c r="A1194" t="s">
        <v>1276</v>
      </c>
      <c r="B1194" t="s">
        <v>80</v>
      </c>
      <c r="C1194">
        <v>38.736946000000003</v>
      </c>
      <c r="D1194">
        <v>-9.1426850000000002</v>
      </c>
      <c r="E1194" t="s">
        <v>103</v>
      </c>
      <c r="F1194" t="s">
        <v>127</v>
      </c>
      <c r="G1194" t="s">
        <v>85</v>
      </c>
      <c r="H1194" s="1">
        <v>45352</v>
      </c>
      <c r="I1194" t="s">
        <v>35</v>
      </c>
      <c r="J1194" t="s">
        <v>1120</v>
      </c>
      <c r="K1194">
        <v>4</v>
      </c>
      <c r="L1194" t="s">
        <v>1121</v>
      </c>
      <c r="M1194" t="s">
        <v>1122</v>
      </c>
      <c r="N1194">
        <v>909</v>
      </c>
      <c r="O1194">
        <v>20</v>
      </c>
      <c r="P1194" s="1">
        <v>45586</v>
      </c>
      <c r="Q1194" s="1"/>
      <c r="R1194">
        <v>181.8</v>
      </c>
      <c r="T1194">
        <v>1</v>
      </c>
      <c r="U1194" t="s">
        <v>428</v>
      </c>
      <c r="V1194">
        <v>1</v>
      </c>
      <c r="W1194">
        <v>0</v>
      </c>
      <c r="X1194">
        <v>0</v>
      </c>
      <c r="Y1194">
        <v>0</v>
      </c>
      <c r="Z1194">
        <v>0</v>
      </c>
      <c r="AA1194">
        <v>0</v>
      </c>
      <c r="AB1194">
        <v>0</v>
      </c>
      <c r="AC1194" t="s">
        <v>48</v>
      </c>
      <c r="AD1194">
        <v>1</v>
      </c>
    </row>
    <row r="1195" spans="1:30">
      <c r="A1195" t="s">
        <v>1277</v>
      </c>
      <c r="B1195" t="s">
        <v>31</v>
      </c>
      <c r="C1195">
        <v>52.370215999999999</v>
      </c>
      <c r="D1195">
        <v>4.895168</v>
      </c>
      <c r="E1195" t="s">
        <v>72</v>
      </c>
      <c r="F1195" t="s">
        <v>169</v>
      </c>
      <c r="G1195" t="s">
        <v>85</v>
      </c>
      <c r="H1195" s="1">
        <v>45412</v>
      </c>
      <c r="I1195" t="s">
        <v>35</v>
      </c>
      <c r="J1195" t="s">
        <v>1120</v>
      </c>
      <c r="K1195">
        <v>4</v>
      </c>
      <c r="L1195" t="s">
        <v>1121</v>
      </c>
      <c r="M1195" t="s">
        <v>1122</v>
      </c>
      <c r="N1195">
        <v>4836</v>
      </c>
      <c r="O1195">
        <v>30</v>
      </c>
      <c r="P1195" s="1">
        <v>45560</v>
      </c>
      <c r="Q1195" s="1"/>
      <c r="R1195">
        <v>1450.8</v>
      </c>
      <c r="T1195">
        <v>1</v>
      </c>
      <c r="U1195" t="s">
        <v>428</v>
      </c>
      <c r="V1195">
        <v>1</v>
      </c>
      <c r="W1195">
        <v>0</v>
      </c>
      <c r="X1195">
        <v>0</v>
      </c>
      <c r="Y1195">
        <v>0</v>
      </c>
      <c r="Z1195">
        <v>0</v>
      </c>
      <c r="AA1195">
        <v>0</v>
      </c>
      <c r="AB1195">
        <v>0</v>
      </c>
      <c r="AC1195" t="s">
        <v>43</v>
      </c>
      <c r="AD1195">
        <v>2</v>
      </c>
    </row>
    <row r="1196" spans="1:30">
      <c r="A1196" t="s">
        <v>1278</v>
      </c>
      <c r="B1196" t="s">
        <v>45</v>
      </c>
      <c r="C1196">
        <v>41.902782000000002</v>
      </c>
      <c r="D1196">
        <v>12.496366</v>
      </c>
      <c r="E1196" t="s">
        <v>84</v>
      </c>
      <c r="F1196" t="s">
        <v>169</v>
      </c>
      <c r="G1196" t="s">
        <v>56</v>
      </c>
      <c r="H1196" s="1">
        <v>45431</v>
      </c>
      <c r="I1196" t="s">
        <v>35</v>
      </c>
      <c r="J1196" t="s">
        <v>1120</v>
      </c>
      <c r="K1196">
        <v>4</v>
      </c>
      <c r="L1196" t="s">
        <v>1121</v>
      </c>
      <c r="M1196" t="s">
        <v>1122</v>
      </c>
      <c r="N1196">
        <v>358</v>
      </c>
      <c r="O1196">
        <v>20</v>
      </c>
      <c r="P1196" s="1">
        <v>45707</v>
      </c>
      <c r="Q1196" s="1"/>
      <c r="R1196">
        <v>71.599999999999994</v>
      </c>
      <c r="T1196">
        <v>1</v>
      </c>
      <c r="U1196" t="s">
        <v>428</v>
      </c>
      <c r="V1196">
        <v>1</v>
      </c>
      <c r="W1196">
        <v>0</v>
      </c>
      <c r="X1196">
        <v>0</v>
      </c>
      <c r="Y1196">
        <v>0</v>
      </c>
      <c r="Z1196">
        <v>0</v>
      </c>
      <c r="AA1196">
        <v>0</v>
      </c>
      <c r="AB1196">
        <v>0</v>
      </c>
      <c r="AC1196" t="s">
        <v>48</v>
      </c>
      <c r="AD1196">
        <v>1</v>
      </c>
    </row>
    <row r="1197" spans="1:30">
      <c r="A1197" t="s">
        <v>1279</v>
      </c>
      <c r="B1197" t="s">
        <v>45</v>
      </c>
      <c r="C1197">
        <v>41.902782000000002</v>
      </c>
      <c r="D1197">
        <v>12.496366</v>
      </c>
      <c r="E1197" t="s">
        <v>60</v>
      </c>
      <c r="F1197" t="s">
        <v>169</v>
      </c>
      <c r="G1197" t="s">
        <v>85</v>
      </c>
      <c r="H1197" s="1">
        <v>45360</v>
      </c>
      <c r="I1197" t="s">
        <v>35</v>
      </c>
      <c r="J1197" t="s">
        <v>1120</v>
      </c>
      <c r="K1197">
        <v>4</v>
      </c>
      <c r="L1197" t="s">
        <v>1121</v>
      </c>
      <c r="M1197" t="s">
        <v>1122</v>
      </c>
      <c r="N1197">
        <v>7664</v>
      </c>
      <c r="O1197">
        <v>30</v>
      </c>
      <c r="P1197" s="1">
        <v>45531</v>
      </c>
      <c r="Q1197" s="1"/>
      <c r="R1197">
        <v>2299.1999999999998</v>
      </c>
      <c r="T1197">
        <v>1</v>
      </c>
      <c r="U1197" t="s">
        <v>428</v>
      </c>
      <c r="V1197">
        <v>1</v>
      </c>
      <c r="W1197">
        <v>0</v>
      </c>
      <c r="X1197">
        <v>0</v>
      </c>
      <c r="Y1197">
        <v>0</v>
      </c>
      <c r="Z1197">
        <v>0</v>
      </c>
      <c r="AA1197">
        <v>0</v>
      </c>
      <c r="AB1197">
        <v>0</v>
      </c>
      <c r="AC1197" t="s">
        <v>43</v>
      </c>
      <c r="AD1197">
        <v>2</v>
      </c>
    </row>
    <row r="1198" spans="1:30">
      <c r="A1198" t="s">
        <v>1280</v>
      </c>
      <c r="B1198" t="s">
        <v>75</v>
      </c>
      <c r="C1198">
        <v>48.210033000000003</v>
      </c>
      <c r="D1198">
        <v>16.363448999999999</v>
      </c>
      <c r="E1198" t="s">
        <v>32</v>
      </c>
      <c r="F1198" t="s">
        <v>169</v>
      </c>
      <c r="G1198" t="s">
        <v>56</v>
      </c>
      <c r="H1198" s="1">
        <v>45434</v>
      </c>
      <c r="I1198" t="s">
        <v>70</v>
      </c>
      <c r="J1198" t="s">
        <v>1120</v>
      </c>
      <c r="K1198">
        <v>4</v>
      </c>
      <c r="L1198" t="s">
        <v>1121</v>
      </c>
      <c r="M1198" t="s">
        <v>1122</v>
      </c>
      <c r="N1198">
        <v>7607</v>
      </c>
      <c r="O1198">
        <v>80</v>
      </c>
      <c r="P1198" s="1">
        <v>45660</v>
      </c>
      <c r="Q1198" s="1"/>
      <c r="R1198">
        <v>6085.6</v>
      </c>
      <c r="T1198">
        <v>1</v>
      </c>
      <c r="U1198" t="s">
        <v>428</v>
      </c>
      <c r="V1198">
        <v>1</v>
      </c>
      <c r="W1198">
        <v>0</v>
      </c>
      <c r="X1198">
        <v>0</v>
      </c>
      <c r="Y1198">
        <v>0</v>
      </c>
      <c r="Z1198">
        <v>0</v>
      </c>
      <c r="AA1198">
        <v>0</v>
      </c>
      <c r="AB1198">
        <v>0</v>
      </c>
      <c r="AC1198" t="s">
        <v>65</v>
      </c>
      <c r="AD1198">
        <v>4</v>
      </c>
    </row>
    <row r="1199" spans="1:30">
      <c r="A1199" t="s">
        <v>1281</v>
      </c>
      <c r="B1199" t="s">
        <v>45</v>
      </c>
      <c r="C1199">
        <v>41.902782000000002</v>
      </c>
      <c r="D1199">
        <v>12.496366</v>
      </c>
      <c r="E1199" t="s">
        <v>60</v>
      </c>
      <c r="F1199" t="s">
        <v>169</v>
      </c>
      <c r="G1199" t="s">
        <v>56</v>
      </c>
      <c r="H1199" s="1">
        <v>45401</v>
      </c>
      <c r="I1199" t="s">
        <v>57</v>
      </c>
      <c r="J1199" t="s">
        <v>1120</v>
      </c>
      <c r="K1199">
        <v>4</v>
      </c>
      <c r="L1199" t="s">
        <v>1121</v>
      </c>
      <c r="M1199" t="s">
        <v>1122</v>
      </c>
      <c r="N1199">
        <v>7542</v>
      </c>
      <c r="O1199">
        <v>90</v>
      </c>
      <c r="P1199" s="1">
        <v>45755</v>
      </c>
      <c r="Q1199" s="1"/>
      <c r="R1199">
        <v>6787.8</v>
      </c>
      <c r="T1199">
        <v>1</v>
      </c>
      <c r="U1199" t="s">
        <v>428</v>
      </c>
      <c r="V1199">
        <v>1</v>
      </c>
      <c r="W1199">
        <v>0</v>
      </c>
      <c r="X1199">
        <v>0</v>
      </c>
      <c r="Y1199">
        <v>0</v>
      </c>
      <c r="Z1199">
        <v>0</v>
      </c>
      <c r="AA1199">
        <v>0</v>
      </c>
      <c r="AB1199">
        <v>0</v>
      </c>
      <c r="AC1199" t="s">
        <v>38</v>
      </c>
      <c r="AD1199">
        <v>5</v>
      </c>
    </row>
    <row r="1200" spans="1:30">
      <c r="A1200" t="s">
        <v>1282</v>
      </c>
      <c r="B1200" t="s">
        <v>50</v>
      </c>
      <c r="C1200">
        <v>52.520007999999997</v>
      </c>
      <c r="D1200">
        <v>13.404954</v>
      </c>
      <c r="E1200" t="s">
        <v>51</v>
      </c>
      <c r="F1200" t="s">
        <v>169</v>
      </c>
      <c r="G1200" t="s">
        <v>76</v>
      </c>
      <c r="H1200" s="1">
        <v>45309</v>
      </c>
      <c r="I1200" t="s">
        <v>70</v>
      </c>
      <c r="J1200" t="s">
        <v>1120</v>
      </c>
      <c r="K1200">
        <v>4</v>
      </c>
      <c r="L1200" t="s">
        <v>1121</v>
      </c>
      <c r="M1200" t="s">
        <v>1122</v>
      </c>
      <c r="N1200">
        <v>6196</v>
      </c>
      <c r="O1200">
        <v>40</v>
      </c>
      <c r="P1200" s="1">
        <v>45542</v>
      </c>
      <c r="Q1200" s="1"/>
      <c r="R1200">
        <v>2478.4</v>
      </c>
      <c r="T1200">
        <v>1</v>
      </c>
      <c r="U1200" t="s">
        <v>428</v>
      </c>
      <c r="V1200">
        <v>1</v>
      </c>
      <c r="W1200">
        <v>0</v>
      </c>
      <c r="X1200">
        <v>0</v>
      </c>
      <c r="Y1200">
        <v>0</v>
      </c>
      <c r="Z1200">
        <v>0</v>
      </c>
      <c r="AA1200">
        <v>0</v>
      </c>
      <c r="AB1200">
        <v>0</v>
      </c>
      <c r="AC1200" t="s">
        <v>43</v>
      </c>
      <c r="AD1200">
        <v>2</v>
      </c>
    </row>
    <row r="1201" spans="1:30">
      <c r="A1201" t="s">
        <v>1283</v>
      </c>
      <c r="B1201" t="s">
        <v>45</v>
      </c>
      <c r="C1201">
        <v>41.902782000000002</v>
      </c>
      <c r="D1201">
        <v>12.496366</v>
      </c>
      <c r="E1201" t="s">
        <v>72</v>
      </c>
      <c r="F1201" t="s">
        <v>169</v>
      </c>
      <c r="G1201" t="s">
        <v>64</v>
      </c>
      <c r="H1201" s="1">
        <v>45441</v>
      </c>
      <c r="I1201" t="s">
        <v>35</v>
      </c>
      <c r="J1201" t="s">
        <v>1120</v>
      </c>
      <c r="K1201">
        <v>4</v>
      </c>
      <c r="L1201" t="s">
        <v>1121</v>
      </c>
      <c r="M1201" t="s">
        <v>1122</v>
      </c>
      <c r="N1201">
        <v>4051</v>
      </c>
      <c r="O1201">
        <v>30</v>
      </c>
      <c r="P1201" s="1">
        <v>45489</v>
      </c>
      <c r="Q1201" s="1"/>
      <c r="R1201">
        <v>1215.3</v>
      </c>
      <c r="T1201">
        <v>1</v>
      </c>
      <c r="U1201" t="s">
        <v>428</v>
      </c>
      <c r="V1201">
        <v>1</v>
      </c>
      <c r="W1201">
        <v>0</v>
      </c>
      <c r="X1201">
        <v>0</v>
      </c>
      <c r="Y1201">
        <v>0</v>
      </c>
      <c r="Z1201">
        <v>0</v>
      </c>
      <c r="AA1201">
        <v>0</v>
      </c>
      <c r="AB1201">
        <v>0</v>
      </c>
      <c r="AC1201" t="s">
        <v>43</v>
      </c>
      <c r="AD1201">
        <v>2</v>
      </c>
    </row>
    <row r="1202" spans="1:30">
      <c r="A1202" t="s">
        <v>1284</v>
      </c>
      <c r="B1202" t="s">
        <v>63</v>
      </c>
      <c r="C1202">
        <v>46.204391000000001</v>
      </c>
      <c r="D1202">
        <v>6.1431579999999997</v>
      </c>
      <c r="E1202" t="s">
        <v>103</v>
      </c>
      <c r="F1202" t="s">
        <v>169</v>
      </c>
      <c r="G1202" t="s">
        <v>56</v>
      </c>
      <c r="H1202" s="1">
        <v>45388</v>
      </c>
      <c r="I1202" t="s">
        <v>70</v>
      </c>
      <c r="J1202" t="s">
        <v>1120</v>
      </c>
      <c r="K1202">
        <v>4</v>
      </c>
      <c r="L1202" t="s">
        <v>1121</v>
      </c>
      <c r="M1202" t="s">
        <v>1122</v>
      </c>
      <c r="N1202">
        <v>7588</v>
      </c>
      <c r="O1202">
        <v>40</v>
      </c>
      <c r="P1202" s="1">
        <v>45680</v>
      </c>
      <c r="Q1202" s="1"/>
      <c r="R1202">
        <v>3035.2</v>
      </c>
      <c r="T1202">
        <v>1</v>
      </c>
      <c r="U1202" t="s">
        <v>428</v>
      </c>
      <c r="V1202">
        <v>1</v>
      </c>
      <c r="W1202">
        <v>0</v>
      </c>
      <c r="X1202">
        <v>0</v>
      </c>
      <c r="Y1202">
        <v>0</v>
      </c>
      <c r="Z1202">
        <v>0</v>
      </c>
      <c r="AA1202">
        <v>0</v>
      </c>
      <c r="AB1202">
        <v>0</v>
      </c>
      <c r="AC1202" t="s">
        <v>43</v>
      </c>
      <c r="AD1202">
        <v>2</v>
      </c>
    </row>
    <row r="1203" spans="1:30">
      <c r="A1203" t="s">
        <v>1285</v>
      </c>
      <c r="B1203" t="s">
        <v>45</v>
      </c>
      <c r="C1203">
        <v>41.902782000000002</v>
      </c>
      <c r="D1203">
        <v>12.496366</v>
      </c>
      <c r="E1203" t="s">
        <v>103</v>
      </c>
      <c r="F1203" t="s">
        <v>169</v>
      </c>
      <c r="G1203" t="s">
        <v>85</v>
      </c>
      <c r="H1203" s="1">
        <v>45413</v>
      </c>
      <c r="I1203" t="s">
        <v>35</v>
      </c>
      <c r="J1203" t="s">
        <v>1120</v>
      </c>
      <c r="K1203">
        <v>4</v>
      </c>
      <c r="L1203" t="s">
        <v>1121</v>
      </c>
      <c r="M1203" t="s">
        <v>1122</v>
      </c>
      <c r="N1203">
        <v>409</v>
      </c>
      <c r="O1203">
        <v>20</v>
      </c>
      <c r="P1203" s="1">
        <v>45745</v>
      </c>
      <c r="Q1203" s="1"/>
      <c r="R1203">
        <v>81.8</v>
      </c>
      <c r="T1203">
        <v>1</v>
      </c>
      <c r="U1203" t="s">
        <v>428</v>
      </c>
      <c r="V1203">
        <v>1</v>
      </c>
      <c r="W1203">
        <v>0</v>
      </c>
      <c r="X1203">
        <v>0</v>
      </c>
      <c r="Y1203">
        <v>0</v>
      </c>
      <c r="Z1203">
        <v>0</v>
      </c>
      <c r="AA1203">
        <v>0</v>
      </c>
      <c r="AB1203">
        <v>0</v>
      </c>
      <c r="AC1203" t="s">
        <v>48</v>
      </c>
      <c r="AD1203">
        <v>1</v>
      </c>
    </row>
    <row r="1204" spans="1:30">
      <c r="A1204" t="s">
        <v>1286</v>
      </c>
      <c r="B1204" t="s">
        <v>40</v>
      </c>
      <c r="C1204">
        <v>40.416775000000001</v>
      </c>
      <c r="D1204">
        <v>-3.7037900000000001</v>
      </c>
      <c r="E1204" t="s">
        <v>68</v>
      </c>
      <c r="F1204" t="s">
        <v>169</v>
      </c>
      <c r="G1204" t="s">
        <v>56</v>
      </c>
      <c r="H1204" s="1">
        <v>45375</v>
      </c>
      <c r="I1204" t="s">
        <v>35</v>
      </c>
      <c r="J1204" t="s">
        <v>1120</v>
      </c>
      <c r="K1204">
        <v>4</v>
      </c>
      <c r="L1204" t="s">
        <v>1121</v>
      </c>
      <c r="M1204" t="s">
        <v>1122</v>
      </c>
      <c r="N1204">
        <v>2102</v>
      </c>
      <c r="O1204">
        <v>50</v>
      </c>
      <c r="P1204" s="1">
        <v>45427</v>
      </c>
      <c r="Q1204" s="1"/>
      <c r="R1204">
        <v>1051</v>
      </c>
      <c r="T1204">
        <v>1</v>
      </c>
      <c r="U1204" t="s">
        <v>428</v>
      </c>
      <c r="V1204">
        <v>1</v>
      </c>
      <c r="W1204">
        <v>0</v>
      </c>
      <c r="X1204">
        <v>0</v>
      </c>
      <c r="Y1204">
        <v>0</v>
      </c>
      <c r="Z1204">
        <v>0</v>
      </c>
      <c r="AA1204">
        <v>0</v>
      </c>
      <c r="AB1204">
        <v>0</v>
      </c>
      <c r="AC1204" t="s">
        <v>52</v>
      </c>
      <c r="AD1204">
        <v>3</v>
      </c>
    </row>
    <row r="1205" spans="1:30">
      <c r="A1205" t="s">
        <v>1287</v>
      </c>
      <c r="B1205" t="s">
        <v>67</v>
      </c>
      <c r="C1205">
        <v>48.864716000000001</v>
      </c>
      <c r="D1205">
        <v>2.3490139999999999</v>
      </c>
      <c r="E1205" t="s">
        <v>68</v>
      </c>
      <c r="F1205" t="s">
        <v>169</v>
      </c>
      <c r="G1205" t="s">
        <v>42</v>
      </c>
      <c r="H1205" s="1">
        <v>45389</v>
      </c>
      <c r="I1205" t="s">
        <v>35</v>
      </c>
      <c r="J1205" t="s">
        <v>1120</v>
      </c>
      <c r="K1205">
        <v>4</v>
      </c>
      <c r="L1205" t="s">
        <v>1121</v>
      </c>
      <c r="M1205" t="s">
        <v>1122</v>
      </c>
      <c r="N1205">
        <v>7972</v>
      </c>
      <c r="O1205">
        <v>90</v>
      </c>
      <c r="P1205" s="1">
        <v>45527</v>
      </c>
      <c r="Q1205" s="1"/>
      <c r="R1205">
        <v>7174.8</v>
      </c>
      <c r="T1205">
        <v>1</v>
      </c>
      <c r="U1205" t="s">
        <v>428</v>
      </c>
      <c r="V1205">
        <v>1</v>
      </c>
      <c r="W1205">
        <v>0</v>
      </c>
      <c r="X1205">
        <v>0</v>
      </c>
      <c r="Y1205">
        <v>0</v>
      </c>
      <c r="Z1205">
        <v>0</v>
      </c>
      <c r="AA1205">
        <v>0</v>
      </c>
      <c r="AB1205">
        <v>0</v>
      </c>
      <c r="AC1205" t="s">
        <v>38</v>
      </c>
      <c r="AD1205">
        <v>5</v>
      </c>
    </row>
    <row r="1206" spans="1:30">
      <c r="A1206" t="s">
        <v>1288</v>
      </c>
      <c r="B1206" t="s">
        <v>45</v>
      </c>
      <c r="C1206">
        <v>41.902782000000002</v>
      </c>
      <c r="D1206">
        <v>12.496366</v>
      </c>
      <c r="E1206" t="s">
        <v>41</v>
      </c>
      <c r="F1206" t="s">
        <v>169</v>
      </c>
      <c r="G1206" t="s">
        <v>34</v>
      </c>
      <c r="H1206" s="1">
        <v>45404</v>
      </c>
      <c r="I1206" t="s">
        <v>70</v>
      </c>
      <c r="J1206" t="s">
        <v>1120</v>
      </c>
      <c r="K1206">
        <v>4</v>
      </c>
      <c r="L1206" t="s">
        <v>1121</v>
      </c>
      <c r="M1206" t="s">
        <v>1122</v>
      </c>
      <c r="N1206">
        <v>482</v>
      </c>
      <c r="O1206">
        <v>50</v>
      </c>
      <c r="P1206" s="1">
        <v>45441</v>
      </c>
      <c r="Q1206" s="1"/>
      <c r="R1206">
        <v>241</v>
      </c>
      <c r="T1206">
        <v>1</v>
      </c>
      <c r="U1206" t="s">
        <v>428</v>
      </c>
      <c r="V1206">
        <v>1</v>
      </c>
      <c r="W1206">
        <v>0</v>
      </c>
      <c r="X1206">
        <v>0</v>
      </c>
      <c r="Y1206">
        <v>0</v>
      </c>
      <c r="Z1206">
        <v>0</v>
      </c>
      <c r="AA1206">
        <v>0</v>
      </c>
      <c r="AB1206">
        <v>0</v>
      </c>
      <c r="AC1206" t="s">
        <v>52</v>
      </c>
      <c r="AD1206">
        <v>3</v>
      </c>
    </row>
    <row r="1207" spans="1:30">
      <c r="A1207" t="s">
        <v>1289</v>
      </c>
      <c r="B1207" t="s">
        <v>67</v>
      </c>
      <c r="C1207">
        <v>48.864716000000001</v>
      </c>
      <c r="D1207">
        <v>2.3490139999999999</v>
      </c>
      <c r="E1207" t="s">
        <v>68</v>
      </c>
      <c r="F1207" t="s">
        <v>169</v>
      </c>
      <c r="G1207" t="s">
        <v>56</v>
      </c>
      <c r="H1207" s="1">
        <v>45384</v>
      </c>
      <c r="I1207" t="s">
        <v>35</v>
      </c>
      <c r="J1207" t="s">
        <v>1120</v>
      </c>
      <c r="K1207">
        <v>4</v>
      </c>
      <c r="L1207" t="s">
        <v>1121</v>
      </c>
      <c r="M1207" t="s">
        <v>1122</v>
      </c>
      <c r="N1207">
        <v>4302</v>
      </c>
      <c r="O1207">
        <v>20</v>
      </c>
      <c r="P1207" s="1">
        <v>45704</v>
      </c>
      <c r="Q1207" s="1"/>
      <c r="R1207">
        <v>860.4</v>
      </c>
      <c r="T1207">
        <v>1</v>
      </c>
      <c r="U1207" t="s">
        <v>428</v>
      </c>
      <c r="V1207">
        <v>1</v>
      </c>
      <c r="W1207">
        <v>0</v>
      </c>
      <c r="X1207">
        <v>0</v>
      </c>
      <c r="Y1207">
        <v>0</v>
      </c>
      <c r="Z1207">
        <v>0</v>
      </c>
      <c r="AA1207">
        <v>0</v>
      </c>
      <c r="AB1207">
        <v>0</v>
      </c>
      <c r="AC1207" t="s">
        <v>48</v>
      </c>
      <c r="AD1207">
        <v>1</v>
      </c>
    </row>
    <row r="1208" spans="1:30">
      <c r="A1208" t="s">
        <v>1290</v>
      </c>
      <c r="B1208" t="s">
        <v>67</v>
      </c>
      <c r="C1208">
        <v>48.864716000000001</v>
      </c>
      <c r="D1208">
        <v>2.3490139999999999</v>
      </c>
      <c r="E1208" t="s">
        <v>103</v>
      </c>
      <c r="F1208" t="s">
        <v>169</v>
      </c>
      <c r="G1208" t="s">
        <v>56</v>
      </c>
      <c r="H1208" s="1">
        <v>45358</v>
      </c>
      <c r="I1208" t="s">
        <v>70</v>
      </c>
      <c r="J1208" t="s">
        <v>1120</v>
      </c>
      <c r="K1208">
        <v>4</v>
      </c>
      <c r="L1208" t="s">
        <v>1121</v>
      </c>
      <c r="M1208" t="s">
        <v>1122</v>
      </c>
      <c r="N1208">
        <v>3625</v>
      </c>
      <c r="O1208">
        <v>90</v>
      </c>
      <c r="P1208" s="1">
        <v>45648</v>
      </c>
      <c r="Q1208" s="1"/>
      <c r="R1208">
        <v>3262.5</v>
      </c>
      <c r="T1208">
        <v>1</v>
      </c>
      <c r="U1208" t="s">
        <v>428</v>
      </c>
      <c r="V1208">
        <v>1</v>
      </c>
      <c r="W1208">
        <v>0</v>
      </c>
      <c r="X1208">
        <v>0</v>
      </c>
      <c r="Y1208">
        <v>0</v>
      </c>
      <c r="Z1208">
        <v>0</v>
      </c>
      <c r="AA1208">
        <v>0</v>
      </c>
      <c r="AB1208">
        <v>0</v>
      </c>
      <c r="AC1208" t="s">
        <v>38</v>
      </c>
      <c r="AD1208">
        <v>5</v>
      </c>
    </row>
    <row r="1209" spans="1:30">
      <c r="A1209" t="s">
        <v>1291</v>
      </c>
      <c r="B1209" t="s">
        <v>40</v>
      </c>
      <c r="C1209">
        <v>40.416775000000001</v>
      </c>
      <c r="D1209">
        <v>-3.7037900000000001</v>
      </c>
      <c r="E1209" t="s">
        <v>32</v>
      </c>
      <c r="F1209" t="s">
        <v>169</v>
      </c>
      <c r="G1209" t="s">
        <v>56</v>
      </c>
      <c r="H1209" s="1">
        <v>45362</v>
      </c>
      <c r="I1209" t="s">
        <v>35</v>
      </c>
      <c r="J1209" t="s">
        <v>1120</v>
      </c>
      <c r="K1209">
        <v>4</v>
      </c>
      <c r="L1209" t="s">
        <v>1121</v>
      </c>
      <c r="M1209" t="s">
        <v>1122</v>
      </c>
      <c r="N1209">
        <v>7215</v>
      </c>
      <c r="O1209">
        <v>40</v>
      </c>
      <c r="P1209" s="1">
        <v>45668</v>
      </c>
      <c r="Q1209" s="1"/>
      <c r="R1209">
        <v>2886</v>
      </c>
      <c r="T1209">
        <v>1</v>
      </c>
      <c r="U1209" t="s">
        <v>428</v>
      </c>
      <c r="V1209">
        <v>1</v>
      </c>
      <c r="W1209">
        <v>0</v>
      </c>
      <c r="X1209">
        <v>0</v>
      </c>
      <c r="Y1209">
        <v>0</v>
      </c>
      <c r="Z1209">
        <v>0</v>
      </c>
      <c r="AA1209">
        <v>0</v>
      </c>
      <c r="AB1209">
        <v>0</v>
      </c>
      <c r="AC1209" t="s">
        <v>43</v>
      </c>
      <c r="AD1209">
        <v>2</v>
      </c>
    </row>
    <row r="1210" spans="1:30">
      <c r="A1210" t="s">
        <v>1292</v>
      </c>
      <c r="B1210" t="s">
        <v>45</v>
      </c>
      <c r="C1210">
        <v>41.902782000000002</v>
      </c>
      <c r="D1210">
        <v>12.496366</v>
      </c>
      <c r="E1210" t="s">
        <v>51</v>
      </c>
      <c r="F1210" t="s">
        <v>169</v>
      </c>
      <c r="G1210" t="s">
        <v>42</v>
      </c>
      <c r="H1210" s="1">
        <v>45388</v>
      </c>
      <c r="I1210" t="s">
        <v>35</v>
      </c>
      <c r="J1210" t="s">
        <v>1120</v>
      </c>
      <c r="K1210">
        <v>4</v>
      </c>
      <c r="L1210" t="s">
        <v>1121</v>
      </c>
      <c r="M1210" t="s">
        <v>1122</v>
      </c>
      <c r="N1210">
        <v>3724</v>
      </c>
      <c r="O1210">
        <v>20</v>
      </c>
      <c r="P1210" s="1">
        <v>45524</v>
      </c>
      <c r="Q1210" s="1"/>
      <c r="R1210">
        <v>744.8</v>
      </c>
      <c r="T1210">
        <v>1</v>
      </c>
      <c r="U1210" t="s">
        <v>428</v>
      </c>
      <c r="V1210">
        <v>1</v>
      </c>
      <c r="W1210">
        <v>0</v>
      </c>
      <c r="X1210">
        <v>0</v>
      </c>
      <c r="Y1210">
        <v>0</v>
      </c>
      <c r="Z1210">
        <v>0</v>
      </c>
      <c r="AA1210">
        <v>0</v>
      </c>
      <c r="AB1210">
        <v>0</v>
      </c>
      <c r="AC1210" t="s">
        <v>48</v>
      </c>
      <c r="AD1210">
        <v>1</v>
      </c>
    </row>
    <row r="1211" spans="1:30">
      <c r="A1211" t="s">
        <v>1293</v>
      </c>
      <c r="B1211" t="s">
        <v>67</v>
      </c>
      <c r="C1211">
        <v>48.864716000000001</v>
      </c>
      <c r="D1211">
        <v>2.3490139999999999</v>
      </c>
      <c r="E1211" t="s">
        <v>41</v>
      </c>
      <c r="F1211" t="s">
        <v>169</v>
      </c>
      <c r="G1211" t="s">
        <v>76</v>
      </c>
      <c r="H1211" s="1">
        <v>45299</v>
      </c>
      <c r="I1211" t="s">
        <v>57</v>
      </c>
      <c r="J1211" t="s">
        <v>1120</v>
      </c>
      <c r="K1211">
        <v>4</v>
      </c>
      <c r="L1211" t="s">
        <v>1121</v>
      </c>
      <c r="M1211" t="s">
        <v>1122</v>
      </c>
      <c r="N1211">
        <v>6024</v>
      </c>
      <c r="O1211">
        <v>50</v>
      </c>
      <c r="P1211" s="1">
        <v>45456</v>
      </c>
      <c r="Q1211" s="1"/>
      <c r="R1211">
        <v>3012</v>
      </c>
      <c r="T1211">
        <v>1</v>
      </c>
      <c r="U1211" t="s">
        <v>428</v>
      </c>
      <c r="V1211">
        <v>1</v>
      </c>
      <c r="W1211">
        <v>0</v>
      </c>
      <c r="X1211">
        <v>0</v>
      </c>
      <c r="Y1211">
        <v>0</v>
      </c>
      <c r="Z1211">
        <v>0</v>
      </c>
      <c r="AA1211">
        <v>0</v>
      </c>
      <c r="AB1211">
        <v>0</v>
      </c>
      <c r="AC1211" t="s">
        <v>52</v>
      </c>
      <c r="AD1211">
        <v>3</v>
      </c>
    </row>
    <row r="1212" spans="1:30">
      <c r="A1212" t="s">
        <v>1294</v>
      </c>
      <c r="B1212" t="s">
        <v>45</v>
      </c>
      <c r="C1212">
        <v>41.902782000000002</v>
      </c>
      <c r="D1212">
        <v>12.496366</v>
      </c>
      <c r="E1212" t="s">
        <v>103</v>
      </c>
      <c r="F1212" t="s">
        <v>169</v>
      </c>
      <c r="G1212" t="s">
        <v>56</v>
      </c>
      <c r="H1212" s="1">
        <v>45395</v>
      </c>
      <c r="I1212" t="s">
        <v>70</v>
      </c>
      <c r="J1212" t="s">
        <v>1120</v>
      </c>
      <c r="K1212">
        <v>4</v>
      </c>
      <c r="L1212" t="s">
        <v>1121</v>
      </c>
      <c r="M1212" t="s">
        <v>1122</v>
      </c>
      <c r="N1212">
        <v>5798</v>
      </c>
      <c r="O1212">
        <v>40</v>
      </c>
      <c r="P1212" s="1">
        <v>45702</v>
      </c>
      <c r="Q1212" s="1"/>
      <c r="R1212">
        <v>2319.1999999999998</v>
      </c>
      <c r="T1212">
        <v>1</v>
      </c>
      <c r="U1212" t="s">
        <v>428</v>
      </c>
      <c r="V1212">
        <v>1</v>
      </c>
      <c r="W1212">
        <v>0</v>
      </c>
      <c r="X1212">
        <v>0</v>
      </c>
      <c r="Y1212">
        <v>0</v>
      </c>
      <c r="Z1212">
        <v>0</v>
      </c>
      <c r="AA1212">
        <v>0</v>
      </c>
      <c r="AB1212">
        <v>0</v>
      </c>
      <c r="AC1212" t="s">
        <v>43</v>
      </c>
      <c r="AD1212">
        <v>2</v>
      </c>
    </row>
    <row r="1213" spans="1:30">
      <c r="A1213" t="s">
        <v>1295</v>
      </c>
      <c r="B1213" t="s">
        <v>31</v>
      </c>
      <c r="C1213">
        <v>52.370215999999999</v>
      </c>
      <c r="D1213">
        <v>4.895168</v>
      </c>
      <c r="E1213" t="s">
        <v>60</v>
      </c>
      <c r="F1213" t="s">
        <v>169</v>
      </c>
      <c r="G1213" t="s">
        <v>47</v>
      </c>
      <c r="H1213" s="1">
        <v>45389</v>
      </c>
      <c r="I1213" t="s">
        <v>70</v>
      </c>
      <c r="J1213" t="s">
        <v>1120</v>
      </c>
      <c r="K1213">
        <v>4</v>
      </c>
      <c r="L1213" t="s">
        <v>1121</v>
      </c>
      <c r="M1213" t="s">
        <v>1122</v>
      </c>
      <c r="N1213">
        <v>1863</v>
      </c>
      <c r="O1213">
        <v>20</v>
      </c>
      <c r="P1213" s="1">
        <v>45628</v>
      </c>
      <c r="Q1213" s="1"/>
      <c r="R1213">
        <v>372.6</v>
      </c>
      <c r="T1213">
        <v>1</v>
      </c>
      <c r="U1213" t="s">
        <v>428</v>
      </c>
      <c r="V1213">
        <v>1</v>
      </c>
      <c r="W1213">
        <v>0</v>
      </c>
      <c r="X1213">
        <v>0</v>
      </c>
      <c r="Y1213">
        <v>0</v>
      </c>
      <c r="Z1213">
        <v>0</v>
      </c>
      <c r="AA1213">
        <v>0</v>
      </c>
      <c r="AB1213">
        <v>0</v>
      </c>
      <c r="AC1213" t="s">
        <v>48</v>
      </c>
      <c r="AD1213">
        <v>1</v>
      </c>
    </row>
    <row r="1214" spans="1:30">
      <c r="A1214" t="s">
        <v>1296</v>
      </c>
      <c r="B1214" t="s">
        <v>50</v>
      </c>
      <c r="C1214">
        <v>52.520007999999997</v>
      </c>
      <c r="D1214">
        <v>13.404954</v>
      </c>
      <c r="E1214" t="s">
        <v>78</v>
      </c>
      <c r="F1214" t="s">
        <v>169</v>
      </c>
      <c r="G1214" t="s">
        <v>56</v>
      </c>
      <c r="H1214" s="1">
        <v>45410</v>
      </c>
      <c r="I1214" t="s">
        <v>35</v>
      </c>
      <c r="J1214" t="s">
        <v>1120</v>
      </c>
      <c r="K1214">
        <v>4</v>
      </c>
      <c r="L1214" t="s">
        <v>1121</v>
      </c>
      <c r="M1214" t="s">
        <v>1122</v>
      </c>
      <c r="N1214">
        <v>2059</v>
      </c>
      <c r="O1214">
        <v>40</v>
      </c>
      <c r="P1214" s="1">
        <v>45748</v>
      </c>
      <c r="Q1214" s="1"/>
      <c r="R1214">
        <v>823.6</v>
      </c>
      <c r="T1214">
        <v>1</v>
      </c>
      <c r="U1214" t="s">
        <v>428</v>
      </c>
      <c r="V1214">
        <v>1</v>
      </c>
      <c r="W1214">
        <v>0</v>
      </c>
      <c r="X1214">
        <v>0</v>
      </c>
      <c r="Y1214">
        <v>0</v>
      </c>
      <c r="Z1214">
        <v>0</v>
      </c>
      <c r="AA1214">
        <v>0</v>
      </c>
      <c r="AB1214">
        <v>0</v>
      </c>
      <c r="AC1214" t="s">
        <v>43</v>
      </c>
      <c r="AD1214">
        <v>2</v>
      </c>
    </row>
    <row r="1215" spans="1:30">
      <c r="A1215" t="s">
        <v>1297</v>
      </c>
      <c r="B1215" t="s">
        <v>63</v>
      </c>
      <c r="C1215">
        <v>46.204391000000001</v>
      </c>
      <c r="D1215">
        <v>6.1431579999999997</v>
      </c>
      <c r="E1215" t="s">
        <v>124</v>
      </c>
      <c r="F1215" t="s">
        <v>169</v>
      </c>
      <c r="G1215" t="s">
        <v>85</v>
      </c>
      <c r="H1215" s="1">
        <v>45361</v>
      </c>
      <c r="I1215" t="s">
        <v>35</v>
      </c>
      <c r="J1215" t="s">
        <v>1120</v>
      </c>
      <c r="K1215">
        <v>4</v>
      </c>
      <c r="L1215" t="s">
        <v>1121</v>
      </c>
      <c r="M1215" t="s">
        <v>1122</v>
      </c>
      <c r="N1215">
        <v>7739</v>
      </c>
      <c r="O1215">
        <v>60</v>
      </c>
      <c r="P1215" s="1">
        <v>45496</v>
      </c>
      <c r="Q1215" s="1"/>
      <c r="R1215">
        <v>4643.3999999999996</v>
      </c>
      <c r="T1215">
        <v>1</v>
      </c>
      <c r="U1215" t="s">
        <v>428</v>
      </c>
      <c r="V1215">
        <v>1</v>
      </c>
      <c r="W1215">
        <v>0</v>
      </c>
      <c r="X1215">
        <v>0</v>
      </c>
      <c r="Y1215">
        <v>0</v>
      </c>
      <c r="Z1215">
        <v>0</v>
      </c>
      <c r="AA1215">
        <v>0</v>
      </c>
      <c r="AB1215">
        <v>0</v>
      </c>
      <c r="AC1215" t="s">
        <v>52</v>
      </c>
      <c r="AD1215">
        <v>3</v>
      </c>
    </row>
    <row r="1216" spans="1:30">
      <c r="A1216" t="s">
        <v>1298</v>
      </c>
      <c r="B1216" t="s">
        <v>75</v>
      </c>
      <c r="C1216">
        <v>48.210033000000003</v>
      </c>
      <c r="D1216">
        <v>16.363448999999999</v>
      </c>
      <c r="E1216" t="s">
        <v>78</v>
      </c>
      <c r="F1216" t="s">
        <v>169</v>
      </c>
      <c r="G1216" t="s">
        <v>42</v>
      </c>
      <c r="H1216" s="1">
        <v>45394</v>
      </c>
      <c r="I1216" t="s">
        <v>35</v>
      </c>
      <c r="J1216" t="s">
        <v>1120</v>
      </c>
      <c r="K1216">
        <v>4</v>
      </c>
      <c r="L1216" t="s">
        <v>1121</v>
      </c>
      <c r="M1216" t="s">
        <v>1122</v>
      </c>
      <c r="N1216">
        <v>3809</v>
      </c>
      <c r="O1216">
        <v>30</v>
      </c>
      <c r="P1216" s="1">
        <v>45731</v>
      </c>
      <c r="Q1216" s="1"/>
      <c r="R1216">
        <v>1142.7</v>
      </c>
      <c r="T1216">
        <v>1</v>
      </c>
      <c r="U1216" t="s">
        <v>428</v>
      </c>
      <c r="V1216">
        <v>1</v>
      </c>
      <c r="W1216">
        <v>0</v>
      </c>
      <c r="X1216">
        <v>0</v>
      </c>
      <c r="Y1216">
        <v>0</v>
      </c>
      <c r="Z1216">
        <v>0</v>
      </c>
      <c r="AA1216">
        <v>0</v>
      </c>
      <c r="AB1216">
        <v>0</v>
      </c>
      <c r="AC1216" t="s">
        <v>43</v>
      </c>
      <c r="AD1216">
        <v>2</v>
      </c>
    </row>
    <row r="1217" spans="1:30">
      <c r="A1217" t="s">
        <v>1299</v>
      </c>
      <c r="B1217" t="s">
        <v>63</v>
      </c>
      <c r="C1217">
        <v>46.204391000000001</v>
      </c>
      <c r="D1217">
        <v>6.1431579999999997</v>
      </c>
      <c r="E1217" t="s">
        <v>78</v>
      </c>
      <c r="F1217" t="s">
        <v>169</v>
      </c>
      <c r="G1217" t="s">
        <v>47</v>
      </c>
      <c r="H1217" s="1">
        <v>45316</v>
      </c>
      <c r="I1217" t="s">
        <v>57</v>
      </c>
      <c r="J1217" t="s">
        <v>1120</v>
      </c>
      <c r="K1217">
        <v>4</v>
      </c>
      <c r="L1217" t="s">
        <v>1121</v>
      </c>
      <c r="M1217" t="s">
        <v>1122</v>
      </c>
      <c r="N1217">
        <v>1530</v>
      </c>
      <c r="O1217">
        <v>30</v>
      </c>
      <c r="P1217" s="1">
        <v>45439</v>
      </c>
      <c r="Q1217" s="1"/>
      <c r="R1217">
        <v>459</v>
      </c>
      <c r="T1217">
        <v>1</v>
      </c>
      <c r="U1217" t="s">
        <v>428</v>
      </c>
      <c r="V1217">
        <v>1</v>
      </c>
      <c r="W1217">
        <v>0</v>
      </c>
      <c r="X1217">
        <v>0</v>
      </c>
      <c r="Y1217">
        <v>0</v>
      </c>
      <c r="Z1217">
        <v>0</v>
      </c>
      <c r="AA1217">
        <v>0</v>
      </c>
      <c r="AB1217">
        <v>0</v>
      </c>
      <c r="AC1217" t="s">
        <v>43</v>
      </c>
      <c r="AD1217">
        <v>2</v>
      </c>
    </row>
    <row r="1218" spans="1:30">
      <c r="A1218" t="s">
        <v>1300</v>
      </c>
      <c r="B1218" t="s">
        <v>63</v>
      </c>
      <c r="C1218">
        <v>46.204391000000001</v>
      </c>
      <c r="D1218">
        <v>6.1431579999999997</v>
      </c>
      <c r="E1218" t="s">
        <v>55</v>
      </c>
      <c r="F1218" t="s">
        <v>169</v>
      </c>
      <c r="G1218" t="s">
        <v>47</v>
      </c>
      <c r="H1218" s="1">
        <v>45316</v>
      </c>
      <c r="I1218" t="s">
        <v>35</v>
      </c>
      <c r="J1218" t="s">
        <v>1120</v>
      </c>
      <c r="K1218">
        <v>4</v>
      </c>
      <c r="L1218" t="s">
        <v>1121</v>
      </c>
      <c r="M1218" t="s">
        <v>1122</v>
      </c>
      <c r="N1218">
        <v>6962</v>
      </c>
      <c r="O1218">
        <v>30</v>
      </c>
      <c r="P1218" s="1">
        <v>45417</v>
      </c>
      <c r="Q1218" s="1"/>
      <c r="R1218">
        <v>2088.6</v>
      </c>
      <c r="T1218">
        <v>1</v>
      </c>
      <c r="U1218" t="s">
        <v>428</v>
      </c>
      <c r="V1218">
        <v>1</v>
      </c>
      <c r="W1218">
        <v>0</v>
      </c>
      <c r="X1218">
        <v>0</v>
      </c>
      <c r="Y1218">
        <v>0</v>
      </c>
      <c r="Z1218">
        <v>0</v>
      </c>
      <c r="AA1218">
        <v>0</v>
      </c>
      <c r="AB1218">
        <v>0</v>
      </c>
      <c r="AC1218" t="s">
        <v>43</v>
      </c>
      <c r="AD1218">
        <v>2</v>
      </c>
    </row>
    <row r="1219" spans="1:30">
      <c r="A1219" t="s">
        <v>1301</v>
      </c>
      <c r="B1219" t="s">
        <v>80</v>
      </c>
      <c r="C1219">
        <v>38.736946000000003</v>
      </c>
      <c r="D1219">
        <v>-9.1426850000000002</v>
      </c>
      <c r="E1219" t="s">
        <v>78</v>
      </c>
      <c r="F1219" t="s">
        <v>169</v>
      </c>
      <c r="G1219" t="s">
        <v>64</v>
      </c>
      <c r="H1219" s="1">
        <v>45344</v>
      </c>
      <c r="I1219" t="s">
        <v>57</v>
      </c>
      <c r="J1219" t="s">
        <v>1120</v>
      </c>
      <c r="K1219">
        <v>4</v>
      </c>
      <c r="L1219" t="s">
        <v>1121</v>
      </c>
      <c r="M1219" t="s">
        <v>1122</v>
      </c>
      <c r="N1219">
        <v>2172</v>
      </c>
      <c r="O1219">
        <v>40</v>
      </c>
      <c r="P1219" s="1">
        <v>45705</v>
      </c>
      <c r="Q1219" s="1"/>
      <c r="R1219">
        <v>868.8</v>
      </c>
      <c r="T1219">
        <v>1</v>
      </c>
      <c r="U1219" t="s">
        <v>428</v>
      </c>
      <c r="V1219">
        <v>1</v>
      </c>
      <c r="W1219">
        <v>0</v>
      </c>
      <c r="X1219">
        <v>0</v>
      </c>
      <c r="Y1219">
        <v>0</v>
      </c>
      <c r="Z1219">
        <v>0</v>
      </c>
      <c r="AA1219">
        <v>0</v>
      </c>
      <c r="AB1219">
        <v>0</v>
      </c>
      <c r="AC1219" t="s">
        <v>43</v>
      </c>
      <c r="AD1219">
        <v>2</v>
      </c>
    </row>
    <row r="1220" spans="1:30">
      <c r="A1220" t="s">
        <v>1302</v>
      </c>
      <c r="B1220" t="s">
        <v>63</v>
      </c>
      <c r="C1220">
        <v>46.204391000000001</v>
      </c>
      <c r="D1220">
        <v>6.1431579999999997</v>
      </c>
      <c r="E1220" t="s">
        <v>120</v>
      </c>
      <c r="F1220" t="s">
        <v>169</v>
      </c>
      <c r="G1220" t="s">
        <v>47</v>
      </c>
      <c r="H1220" s="1">
        <v>45374</v>
      </c>
      <c r="I1220" t="s">
        <v>70</v>
      </c>
      <c r="J1220" t="s">
        <v>1120</v>
      </c>
      <c r="K1220">
        <v>4</v>
      </c>
      <c r="L1220" t="s">
        <v>1121</v>
      </c>
      <c r="M1220" t="s">
        <v>1122</v>
      </c>
      <c r="N1220">
        <v>1825</v>
      </c>
      <c r="O1220">
        <v>60</v>
      </c>
      <c r="P1220" s="1">
        <v>45602</v>
      </c>
      <c r="Q1220" s="1"/>
      <c r="R1220">
        <v>1095</v>
      </c>
      <c r="T1220">
        <v>1</v>
      </c>
      <c r="U1220" t="s">
        <v>428</v>
      </c>
      <c r="V1220">
        <v>1</v>
      </c>
      <c r="W1220">
        <v>0</v>
      </c>
      <c r="X1220">
        <v>0</v>
      </c>
      <c r="Y1220">
        <v>0</v>
      </c>
      <c r="Z1220">
        <v>0</v>
      </c>
      <c r="AA1220">
        <v>0</v>
      </c>
      <c r="AB1220">
        <v>0</v>
      </c>
      <c r="AC1220" t="s">
        <v>52</v>
      </c>
      <c r="AD1220">
        <v>3</v>
      </c>
    </row>
    <row r="1221" spans="1:30">
      <c r="A1221" t="s">
        <v>1303</v>
      </c>
      <c r="B1221" t="s">
        <v>63</v>
      </c>
      <c r="C1221">
        <v>46.204391000000001</v>
      </c>
      <c r="D1221">
        <v>6.1431579999999997</v>
      </c>
      <c r="E1221" t="s">
        <v>120</v>
      </c>
      <c r="F1221" t="s">
        <v>169</v>
      </c>
      <c r="G1221" t="s">
        <v>85</v>
      </c>
      <c r="H1221" s="1">
        <v>45368</v>
      </c>
      <c r="I1221" t="s">
        <v>35</v>
      </c>
      <c r="J1221" t="s">
        <v>1120</v>
      </c>
      <c r="K1221">
        <v>4</v>
      </c>
      <c r="L1221" t="s">
        <v>1121</v>
      </c>
      <c r="M1221" t="s">
        <v>1122</v>
      </c>
      <c r="N1221">
        <v>2418</v>
      </c>
      <c r="O1221">
        <v>20</v>
      </c>
      <c r="P1221" s="1">
        <v>45611</v>
      </c>
      <c r="Q1221" s="1"/>
      <c r="R1221">
        <v>483.6</v>
      </c>
      <c r="T1221">
        <v>1</v>
      </c>
      <c r="U1221" t="s">
        <v>428</v>
      </c>
      <c r="V1221">
        <v>1</v>
      </c>
      <c r="W1221">
        <v>0</v>
      </c>
      <c r="X1221">
        <v>0</v>
      </c>
      <c r="Y1221">
        <v>0</v>
      </c>
      <c r="Z1221">
        <v>0</v>
      </c>
      <c r="AA1221">
        <v>0</v>
      </c>
      <c r="AB1221">
        <v>0</v>
      </c>
      <c r="AC1221" t="s">
        <v>48</v>
      </c>
      <c r="AD1221">
        <v>1</v>
      </c>
    </row>
    <row r="1222" spans="1:30">
      <c r="A1222" t="s">
        <v>1304</v>
      </c>
      <c r="B1222" t="s">
        <v>75</v>
      </c>
      <c r="C1222">
        <v>48.210033000000003</v>
      </c>
      <c r="D1222">
        <v>16.363448999999999</v>
      </c>
      <c r="E1222" t="s">
        <v>51</v>
      </c>
      <c r="F1222" t="s">
        <v>169</v>
      </c>
      <c r="G1222" t="s">
        <v>64</v>
      </c>
      <c r="H1222" s="1">
        <v>45439</v>
      </c>
      <c r="I1222" t="s">
        <v>70</v>
      </c>
      <c r="J1222" t="s">
        <v>1120</v>
      </c>
      <c r="K1222">
        <v>4</v>
      </c>
      <c r="L1222" t="s">
        <v>1121</v>
      </c>
      <c r="M1222" t="s">
        <v>1122</v>
      </c>
      <c r="N1222">
        <v>1784</v>
      </c>
      <c r="O1222">
        <v>50</v>
      </c>
      <c r="P1222" s="1">
        <v>45585</v>
      </c>
      <c r="Q1222" s="1"/>
      <c r="R1222">
        <v>892</v>
      </c>
      <c r="T1222">
        <v>1</v>
      </c>
      <c r="U1222" t="s">
        <v>428</v>
      </c>
      <c r="V1222">
        <v>1</v>
      </c>
      <c r="W1222">
        <v>0</v>
      </c>
      <c r="X1222">
        <v>0</v>
      </c>
      <c r="Y1222">
        <v>0</v>
      </c>
      <c r="Z1222">
        <v>0</v>
      </c>
      <c r="AA1222">
        <v>0</v>
      </c>
      <c r="AB1222">
        <v>0</v>
      </c>
      <c r="AC1222" t="s">
        <v>52</v>
      </c>
      <c r="AD1222">
        <v>3</v>
      </c>
    </row>
    <row r="1223" spans="1:30">
      <c r="A1223" t="s">
        <v>1305</v>
      </c>
      <c r="B1223" t="s">
        <v>63</v>
      </c>
      <c r="C1223">
        <v>46.204391000000001</v>
      </c>
      <c r="D1223">
        <v>6.1431579999999997</v>
      </c>
      <c r="E1223" t="s">
        <v>32</v>
      </c>
      <c r="F1223" t="s">
        <v>169</v>
      </c>
      <c r="G1223" t="s">
        <v>64</v>
      </c>
      <c r="H1223" s="1">
        <v>45296</v>
      </c>
      <c r="I1223" t="s">
        <v>70</v>
      </c>
      <c r="J1223" t="s">
        <v>1120</v>
      </c>
      <c r="K1223">
        <v>4</v>
      </c>
      <c r="L1223" t="s">
        <v>1121</v>
      </c>
      <c r="M1223" t="s">
        <v>1122</v>
      </c>
      <c r="N1223">
        <v>6739</v>
      </c>
      <c r="O1223">
        <v>20</v>
      </c>
      <c r="P1223" s="1">
        <v>45349</v>
      </c>
      <c r="Q1223" s="1"/>
      <c r="R1223">
        <v>1347.8</v>
      </c>
      <c r="T1223">
        <v>1</v>
      </c>
      <c r="U1223" t="s">
        <v>428</v>
      </c>
      <c r="V1223">
        <v>1</v>
      </c>
      <c r="W1223">
        <v>0</v>
      </c>
      <c r="X1223">
        <v>0</v>
      </c>
      <c r="Y1223">
        <v>0</v>
      </c>
      <c r="Z1223">
        <v>0</v>
      </c>
      <c r="AA1223">
        <v>0</v>
      </c>
      <c r="AB1223">
        <v>0</v>
      </c>
      <c r="AC1223" t="s">
        <v>48</v>
      </c>
      <c r="AD1223">
        <v>1</v>
      </c>
    </row>
    <row r="1224" spans="1:30">
      <c r="A1224" t="s">
        <v>1306</v>
      </c>
      <c r="B1224" t="s">
        <v>45</v>
      </c>
      <c r="C1224">
        <v>41.902782000000002</v>
      </c>
      <c r="D1224">
        <v>12.496366</v>
      </c>
      <c r="E1224" t="s">
        <v>51</v>
      </c>
      <c r="F1224" t="s">
        <v>169</v>
      </c>
      <c r="G1224" t="s">
        <v>85</v>
      </c>
      <c r="H1224" s="1">
        <v>45406</v>
      </c>
      <c r="I1224" t="s">
        <v>35</v>
      </c>
      <c r="J1224" t="s">
        <v>1120</v>
      </c>
      <c r="K1224">
        <v>4</v>
      </c>
      <c r="L1224" t="s">
        <v>1121</v>
      </c>
      <c r="M1224" t="s">
        <v>1122</v>
      </c>
      <c r="N1224">
        <v>2127</v>
      </c>
      <c r="O1224">
        <v>50</v>
      </c>
      <c r="P1224" s="1">
        <v>45690</v>
      </c>
      <c r="Q1224" s="1"/>
      <c r="R1224">
        <v>1063.5</v>
      </c>
      <c r="T1224">
        <v>1</v>
      </c>
      <c r="U1224" t="s">
        <v>428</v>
      </c>
      <c r="V1224">
        <v>1</v>
      </c>
      <c r="W1224">
        <v>0</v>
      </c>
      <c r="X1224">
        <v>0</v>
      </c>
      <c r="Y1224">
        <v>0</v>
      </c>
      <c r="Z1224">
        <v>0</v>
      </c>
      <c r="AA1224">
        <v>0</v>
      </c>
      <c r="AB1224">
        <v>0</v>
      </c>
      <c r="AC1224" t="s">
        <v>52</v>
      </c>
      <c r="AD1224">
        <v>3</v>
      </c>
    </row>
    <row r="1225" spans="1:30">
      <c r="A1225" t="s">
        <v>1307</v>
      </c>
      <c r="B1225" t="s">
        <v>31</v>
      </c>
      <c r="C1225">
        <v>52.370215999999999</v>
      </c>
      <c r="D1225">
        <v>4.895168</v>
      </c>
      <c r="E1225" t="s">
        <v>55</v>
      </c>
      <c r="F1225" t="s">
        <v>169</v>
      </c>
      <c r="G1225" t="s">
        <v>34</v>
      </c>
      <c r="H1225" s="1">
        <v>45302</v>
      </c>
      <c r="I1225" t="s">
        <v>70</v>
      </c>
      <c r="J1225" t="s">
        <v>1120</v>
      </c>
      <c r="K1225">
        <v>4</v>
      </c>
      <c r="L1225" t="s">
        <v>1121</v>
      </c>
      <c r="M1225" t="s">
        <v>1122</v>
      </c>
      <c r="N1225">
        <v>5436</v>
      </c>
      <c r="O1225">
        <v>20</v>
      </c>
      <c r="P1225" s="1">
        <v>45613</v>
      </c>
      <c r="Q1225" s="1"/>
      <c r="R1225">
        <v>1087.2</v>
      </c>
      <c r="T1225">
        <v>1</v>
      </c>
      <c r="U1225" t="s">
        <v>428</v>
      </c>
      <c r="V1225">
        <v>1</v>
      </c>
      <c r="W1225">
        <v>0</v>
      </c>
      <c r="X1225">
        <v>0</v>
      </c>
      <c r="Y1225">
        <v>0</v>
      </c>
      <c r="Z1225">
        <v>0</v>
      </c>
      <c r="AA1225">
        <v>0</v>
      </c>
      <c r="AB1225">
        <v>0</v>
      </c>
      <c r="AC1225" t="s">
        <v>48</v>
      </c>
      <c r="AD1225">
        <v>1</v>
      </c>
    </row>
    <row r="1226" spans="1:30">
      <c r="A1226" t="s">
        <v>1308</v>
      </c>
      <c r="B1226" t="s">
        <v>80</v>
      </c>
      <c r="C1226">
        <v>38.736946000000003</v>
      </c>
      <c r="D1226">
        <v>-9.1426850000000002</v>
      </c>
      <c r="E1226" t="s">
        <v>78</v>
      </c>
      <c r="F1226" t="s">
        <v>169</v>
      </c>
      <c r="G1226" t="s">
        <v>64</v>
      </c>
      <c r="H1226" s="1">
        <v>45419</v>
      </c>
      <c r="I1226" t="s">
        <v>70</v>
      </c>
      <c r="J1226" t="s">
        <v>1120</v>
      </c>
      <c r="K1226">
        <v>4</v>
      </c>
      <c r="L1226" t="s">
        <v>1121</v>
      </c>
      <c r="M1226" t="s">
        <v>1122</v>
      </c>
      <c r="N1226">
        <v>1227</v>
      </c>
      <c r="O1226">
        <v>30</v>
      </c>
      <c r="P1226" s="1">
        <v>45774</v>
      </c>
      <c r="Q1226" s="1"/>
      <c r="R1226">
        <v>368.1</v>
      </c>
      <c r="T1226">
        <v>1</v>
      </c>
      <c r="U1226" t="s">
        <v>428</v>
      </c>
      <c r="V1226">
        <v>1</v>
      </c>
      <c r="W1226">
        <v>0</v>
      </c>
      <c r="X1226">
        <v>0</v>
      </c>
      <c r="Y1226">
        <v>0</v>
      </c>
      <c r="Z1226">
        <v>0</v>
      </c>
      <c r="AA1226">
        <v>0</v>
      </c>
      <c r="AB1226">
        <v>0</v>
      </c>
      <c r="AC1226" t="s">
        <v>43</v>
      </c>
      <c r="AD1226">
        <v>2</v>
      </c>
    </row>
    <row r="1227" spans="1:30">
      <c r="A1227" t="s">
        <v>1309</v>
      </c>
      <c r="B1227" t="s">
        <v>45</v>
      </c>
      <c r="C1227">
        <v>41.902782000000002</v>
      </c>
      <c r="D1227">
        <v>12.496366</v>
      </c>
      <c r="E1227" t="s">
        <v>55</v>
      </c>
      <c r="F1227" t="s">
        <v>169</v>
      </c>
      <c r="G1227" t="s">
        <v>56</v>
      </c>
      <c r="H1227" s="1">
        <v>45409</v>
      </c>
      <c r="I1227" t="s">
        <v>35</v>
      </c>
      <c r="J1227" t="s">
        <v>1120</v>
      </c>
      <c r="K1227">
        <v>4</v>
      </c>
      <c r="L1227" t="s">
        <v>1121</v>
      </c>
      <c r="M1227" t="s">
        <v>1122</v>
      </c>
      <c r="N1227">
        <v>2746</v>
      </c>
      <c r="O1227">
        <v>10</v>
      </c>
      <c r="P1227" s="1">
        <v>45621</v>
      </c>
      <c r="Q1227" s="1"/>
      <c r="R1227">
        <v>274.60000000000002</v>
      </c>
      <c r="T1227">
        <v>1</v>
      </c>
      <c r="U1227" t="s">
        <v>428</v>
      </c>
      <c r="V1227">
        <v>1</v>
      </c>
      <c r="W1227">
        <v>0</v>
      </c>
      <c r="X1227">
        <v>0</v>
      </c>
      <c r="Y1227">
        <v>0</v>
      </c>
      <c r="Z1227">
        <v>0</v>
      </c>
      <c r="AA1227">
        <v>0</v>
      </c>
      <c r="AB1227">
        <v>0</v>
      </c>
      <c r="AC1227" t="s">
        <v>48</v>
      </c>
      <c r="AD1227">
        <v>1</v>
      </c>
    </row>
    <row r="1228" spans="1:30">
      <c r="A1228" t="s">
        <v>1310</v>
      </c>
      <c r="B1228" t="s">
        <v>50</v>
      </c>
      <c r="C1228">
        <v>52.520007999999997</v>
      </c>
      <c r="D1228">
        <v>13.404954</v>
      </c>
      <c r="E1228" t="s">
        <v>55</v>
      </c>
      <c r="F1228" t="s">
        <v>169</v>
      </c>
      <c r="G1228" t="s">
        <v>87</v>
      </c>
      <c r="H1228" s="1">
        <v>45377</v>
      </c>
      <c r="I1228" t="s">
        <v>35</v>
      </c>
      <c r="J1228" t="s">
        <v>1120</v>
      </c>
      <c r="K1228">
        <v>4</v>
      </c>
      <c r="L1228" t="s">
        <v>1121</v>
      </c>
      <c r="M1228" t="s">
        <v>1122</v>
      </c>
      <c r="N1228">
        <v>4185</v>
      </c>
      <c r="O1228">
        <v>60</v>
      </c>
      <c r="P1228" s="1">
        <v>45659</v>
      </c>
      <c r="Q1228" s="1"/>
      <c r="R1228">
        <v>2511</v>
      </c>
      <c r="T1228">
        <v>1</v>
      </c>
      <c r="U1228" t="s">
        <v>428</v>
      </c>
      <c r="V1228">
        <v>1</v>
      </c>
      <c r="W1228">
        <v>0</v>
      </c>
      <c r="X1228">
        <v>0</v>
      </c>
      <c r="Y1228">
        <v>0</v>
      </c>
      <c r="Z1228">
        <v>0</v>
      </c>
      <c r="AA1228">
        <v>0</v>
      </c>
      <c r="AB1228">
        <v>0</v>
      </c>
      <c r="AC1228" t="s">
        <v>52</v>
      </c>
      <c r="AD1228">
        <v>3</v>
      </c>
    </row>
    <row r="1229" spans="1:30">
      <c r="A1229" t="s">
        <v>1311</v>
      </c>
      <c r="B1229" t="s">
        <v>50</v>
      </c>
      <c r="C1229">
        <v>52.520007999999997</v>
      </c>
      <c r="D1229">
        <v>13.404954</v>
      </c>
      <c r="E1229" t="s">
        <v>55</v>
      </c>
      <c r="F1229" t="s">
        <v>169</v>
      </c>
      <c r="G1229" t="s">
        <v>64</v>
      </c>
      <c r="H1229" s="1">
        <v>45402</v>
      </c>
      <c r="I1229" t="s">
        <v>70</v>
      </c>
      <c r="J1229" t="s">
        <v>1120</v>
      </c>
      <c r="K1229">
        <v>4</v>
      </c>
      <c r="L1229" t="s">
        <v>1121</v>
      </c>
      <c r="M1229" t="s">
        <v>1122</v>
      </c>
      <c r="N1229">
        <v>4630</v>
      </c>
      <c r="O1229">
        <v>20</v>
      </c>
      <c r="P1229" s="1">
        <v>45678</v>
      </c>
      <c r="Q1229" s="1"/>
      <c r="R1229">
        <v>926</v>
      </c>
      <c r="T1229">
        <v>1</v>
      </c>
      <c r="U1229" t="s">
        <v>428</v>
      </c>
      <c r="V1229">
        <v>1</v>
      </c>
      <c r="W1229">
        <v>0</v>
      </c>
      <c r="X1229">
        <v>0</v>
      </c>
      <c r="Y1229">
        <v>0</v>
      </c>
      <c r="Z1229">
        <v>0</v>
      </c>
      <c r="AA1229">
        <v>0</v>
      </c>
      <c r="AB1229">
        <v>0</v>
      </c>
      <c r="AC1229" t="s">
        <v>48</v>
      </c>
      <c r="AD1229">
        <v>1</v>
      </c>
    </row>
    <row r="1230" spans="1:30">
      <c r="A1230" t="s">
        <v>1312</v>
      </c>
      <c r="B1230" t="s">
        <v>75</v>
      </c>
      <c r="C1230">
        <v>48.210033000000003</v>
      </c>
      <c r="D1230">
        <v>16.363448999999999</v>
      </c>
      <c r="E1230" t="s">
        <v>120</v>
      </c>
      <c r="F1230" t="s">
        <v>169</v>
      </c>
      <c r="G1230" t="s">
        <v>64</v>
      </c>
      <c r="H1230" s="1">
        <v>45429</v>
      </c>
      <c r="I1230" t="s">
        <v>70</v>
      </c>
      <c r="J1230" t="s">
        <v>1120</v>
      </c>
      <c r="K1230">
        <v>4</v>
      </c>
      <c r="L1230" t="s">
        <v>1121</v>
      </c>
      <c r="M1230" t="s">
        <v>1122</v>
      </c>
      <c r="N1230">
        <v>5254</v>
      </c>
      <c r="O1230">
        <v>10</v>
      </c>
      <c r="P1230" s="1">
        <v>45598</v>
      </c>
      <c r="Q1230" s="1"/>
      <c r="R1230">
        <v>525.4</v>
      </c>
      <c r="T1230">
        <v>1</v>
      </c>
      <c r="U1230" t="s">
        <v>428</v>
      </c>
      <c r="V1230">
        <v>1</v>
      </c>
      <c r="W1230">
        <v>0</v>
      </c>
      <c r="X1230">
        <v>0</v>
      </c>
      <c r="Y1230">
        <v>0</v>
      </c>
      <c r="Z1230">
        <v>0</v>
      </c>
      <c r="AA1230">
        <v>0</v>
      </c>
      <c r="AB1230">
        <v>0</v>
      </c>
      <c r="AC1230" t="s">
        <v>48</v>
      </c>
      <c r="AD1230">
        <v>1</v>
      </c>
    </row>
    <row r="1231" spans="1:30">
      <c r="A1231" t="s">
        <v>1313</v>
      </c>
      <c r="B1231" t="s">
        <v>63</v>
      </c>
      <c r="C1231">
        <v>46.204391000000001</v>
      </c>
      <c r="D1231">
        <v>6.1431579999999997</v>
      </c>
      <c r="E1231" t="s">
        <v>72</v>
      </c>
      <c r="F1231" t="s">
        <v>169</v>
      </c>
      <c r="G1231" t="s">
        <v>47</v>
      </c>
      <c r="H1231" s="1">
        <v>45326</v>
      </c>
      <c r="I1231" t="s">
        <v>35</v>
      </c>
      <c r="J1231" t="s">
        <v>1120</v>
      </c>
      <c r="K1231">
        <v>4</v>
      </c>
      <c r="L1231" t="s">
        <v>1121</v>
      </c>
      <c r="M1231" t="s">
        <v>1122</v>
      </c>
      <c r="N1231">
        <v>2328</v>
      </c>
      <c r="O1231">
        <v>90</v>
      </c>
      <c r="P1231" s="1">
        <v>45403</v>
      </c>
      <c r="Q1231" s="1"/>
      <c r="R1231">
        <v>2095.1999999999998</v>
      </c>
      <c r="T1231">
        <v>1</v>
      </c>
      <c r="U1231" t="s">
        <v>428</v>
      </c>
      <c r="V1231">
        <v>1</v>
      </c>
      <c r="W1231">
        <v>0</v>
      </c>
      <c r="X1231">
        <v>0</v>
      </c>
      <c r="Y1231">
        <v>0</v>
      </c>
      <c r="Z1231">
        <v>0</v>
      </c>
      <c r="AA1231">
        <v>0</v>
      </c>
      <c r="AB1231">
        <v>0</v>
      </c>
      <c r="AC1231" t="s">
        <v>38</v>
      </c>
      <c r="AD1231">
        <v>5</v>
      </c>
    </row>
    <row r="1232" spans="1:30">
      <c r="A1232" t="s">
        <v>1314</v>
      </c>
      <c r="B1232" t="s">
        <v>40</v>
      </c>
      <c r="C1232">
        <v>40.416775000000001</v>
      </c>
      <c r="D1232">
        <v>-3.7037900000000001</v>
      </c>
      <c r="E1232" t="s">
        <v>84</v>
      </c>
      <c r="F1232" t="s">
        <v>169</v>
      </c>
      <c r="G1232" t="s">
        <v>34</v>
      </c>
      <c r="H1232" s="1">
        <v>45323</v>
      </c>
      <c r="I1232" t="s">
        <v>35</v>
      </c>
      <c r="J1232" t="s">
        <v>1120</v>
      </c>
      <c r="K1232">
        <v>4</v>
      </c>
      <c r="L1232" t="s">
        <v>1121</v>
      </c>
      <c r="M1232" t="s">
        <v>1122</v>
      </c>
      <c r="N1232">
        <v>755</v>
      </c>
      <c r="O1232">
        <v>90</v>
      </c>
      <c r="P1232" s="1">
        <v>45665</v>
      </c>
      <c r="Q1232" s="1"/>
      <c r="R1232">
        <v>679.5</v>
      </c>
      <c r="T1232">
        <v>1</v>
      </c>
      <c r="U1232" t="s">
        <v>428</v>
      </c>
      <c r="V1232">
        <v>1</v>
      </c>
      <c r="W1232">
        <v>0</v>
      </c>
      <c r="X1232">
        <v>0</v>
      </c>
      <c r="Y1232">
        <v>0</v>
      </c>
      <c r="Z1232">
        <v>0</v>
      </c>
      <c r="AA1232">
        <v>0</v>
      </c>
      <c r="AB1232">
        <v>0</v>
      </c>
      <c r="AC1232" t="s">
        <v>38</v>
      </c>
      <c r="AD1232">
        <v>5</v>
      </c>
    </row>
    <row r="1233" spans="1:30">
      <c r="A1233" t="s">
        <v>1315</v>
      </c>
      <c r="B1233" t="s">
        <v>80</v>
      </c>
      <c r="C1233">
        <v>38.736946000000003</v>
      </c>
      <c r="D1233">
        <v>-9.1426850000000002</v>
      </c>
      <c r="E1233" t="s">
        <v>55</v>
      </c>
      <c r="F1233" t="s">
        <v>169</v>
      </c>
      <c r="G1233" t="s">
        <v>64</v>
      </c>
      <c r="H1233" s="1">
        <v>45293</v>
      </c>
      <c r="I1233" t="s">
        <v>35</v>
      </c>
      <c r="J1233" t="s">
        <v>1120</v>
      </c>
      <c r="K1233">
        <v>4</v>
      </c>
      <c r="L1233" t="s">
        <v>1121</v>
      </c>
      <c r="M1233" t="s">
        <v>1122</v>
      </c>
      <c r="N1233">
        <v>4682</v>
      </c>
      <c r="O1233">
        <v>20</v>
      </c>
      <c r="P1233" s="1">
        <v>45629</v>
      </c>
      <c r="Q1233" s="1"/>
      <c r="R1233">
        <v>936.4</v>
      </c>
      <c r="T1233">
        <v>1</v>
      </c>
      <c r="U1233" t="s">
        <v>428</v>
      </c>
      <c r="V1233">
        <v>1</v>
      </c>
      <c r="W1233">
        <v>0</v>
      </c>
      <c r="X1233">
        <v>0</v>
      </c>
      <c r="Y1233">
        <v>0</v>
      </c>
      <c r="Z1233">
        <v>0</v>
      </c>
      <c r="AA1233">
        <v>0</v>
      </c>
      <c r="AB1233">
        <v>0</v>
      </c>
      <c r="AC1233" t="s">
        <v>48</v>
      </c>
      <c r="AD1233">
        <v>1</v>
      </c>
    </row>
    <row r="1234" spans="1:30">
      <c r="A1234" t="s">
        <v>1316</v>
      </c>
      <c r="B1234" t="s">
        <v>50</v>
      </c>
      <c r="C1234">
        <v>52.520007999999997</v>
      </c>
      <c r="D1234">
        <v>13.404954</v>
      </c>
      <c r="E1234" t="s">
        <v>41</v>
      </c>
      <c r="F1234" t="s">
        <v>169</v>
      </c>
      <c r="G1234" t="s">
        <v>64</v>
      </c>
      <c r="H1234" s="1">
        <v>45437</v>
      </c>
      <c r="I1234" t="s">
        <v>70</v>
      </c>
      <c r="J1234" t="s">
        <v>1120</v>
      </c>
      <c r="K1234">
        <v>4</v>
      </c>
      <c r="L1234" t="s">
        <v>1121</v>
      </c>
      <c r="M1234" t="s">
        <v>1122</v>
      </c>
      <c r="N1234">
        <v>3732</v>
      </c>
      <c r="O1234">
        <v>100</v>
      </c>
      <c r="P1234" s="1">
        <v>45680</v>
      </c>
      <c r="Q1234" s="1"/>
      <c r="R1234">
        <v>3732</v>
      </c>
      <c r="T1234">
        <v>1</v>
      </c>
      <c r="U1234" t="s">
        <v>428</v>
      </c>
      <c r="V1234">
        <v>1</v>
      </c>
      <c r="W1234">
        <v>0</v>
      </c>
      <c r="X1234">
        <v>0</v>
      </c>
      <c r="Y1234">
        <v>0</v>
      </c>
      <c r="Z1234">
        <v>0</v>
      </c>
      <c r="AA1234">
        <v>0</v>
      </c>
      <c r="AB1234">
        <v>0</v>
      </c>
      <c r="AC1234" t="s">
        <v>38</v>
      </c>
      <c r="AD1234">
        <v>5</v>
      </c>
    </row>
    <row r="1235" spans="1:30">
      <c r="A1235" t="s">
        <v>1317</v>
      </c>
      <c r="B1235" t="s">
        <v>40</v>
      </c>
      <c r="C1235">
        <v>40.416775000000001</v>
      </c>
      <c r="D1235">
        <v>-3.7037900000000001</v>
      </c>
      <c r="E1235" t="s">
        <v>60</v>
      </c>
      <c r="F1235" t="s">
        <v>169</v>
      </c>
      <c r="G1235" t="s">
        <v>64</v>
      </c>
      <c r="H1235" s="1">
        <v>45358</v>
      </c>
      <c r="I1235" t="s">
        <v>57</v>
      </c>
      <c r="J1235" t="s">
        <v>1120</v>
      </c>
      <c r="K1235">
        <v>4</v>
      </c>
      <c r="L1235" t="s">
        <v>1121</v>
      </c>
      <c r="M1235" t="s">
        <v>1122</v>
      </c>
      <c r="N1235">
        <v>3569</v>
      </c>
      <c r="O1235">
        <v>60</v>
      </c>
      <c r="P1235" s="1">
        <v>45610</v>
      </c>
      <c r="Q1235" s="1"/>
      <c r="R1235">
        <v>2141.4</v>
      </c>
      <c r="T1235">
        <v>1</v>
      </c>
      <c r="U1235" t="s">
        <v>428</v>
      </c>
      <c r="V1235">
        <v>1</v>
      </c>
      <c r="W1235">
        <v>0</v>
      </c>
      <c r="X1235">
        <v>0</v>
      </c>
      <c r="Y1235">
        <v>0</v>
      </c>
      <c r="Z1235">
        <v>0</v>
      </c>
      <c r="AA1235">
        <v>0</v>
      </c>
      <c r="AB1235">
        <v>0</v>
      </c>
      <c r="AC1235" t="s">
        <v>52</v>
      </c>
      <c r="AD1235">
        <v>3</v>
      </c>
    </row>
    <row r="1236" spans="1:30">
      <c r="A1236" t="s">
        <v>1318</v>
      </c>
      <c r="B1236" t="s">
        <v>45</v>
      </c>
      <c r="C1236">
        <v>41.902782000000002</v>
      </c>
      <c r="D1236">
        <v>12.496366</v>
      </c>
      <c r="E1236" t="s">
        <v>55</v>
      </c>
      <c r="F1236" t="s">
        <v>169</v>
      </c>
      <c r="G1236" t="s">
        <v>85</v>
      </c>
      <c r="H1236" s="1">
        <v>45427</v>
      </c>
      <c r="I1236" t="s">
        <v>70</v>
      </c>
      <c r="J1236" t="s">
        <v>1120</v>
      </c>
      <c r="K1236">
        <v>4</v>
      </c>
      <c r="L1236" t="s">
        <v>1121</v>
      </c>
      <c r="M1236" t="s">
        <v>1122</v>
      </c>
      <c r="N1236">
        <v>7885</v>
      </c>
      <c r="O1236">
        <v>40</v>
      </c>
      <c r="P1236" s="1">
        <v>45637</v>
      </c>
      <c r="Q1236" s="1"/>
      <c r="R1236">
        <v>3154</v>
      </c>
      <c r="T1236">
        <v>1</v>
      </c>
      <c r="U1236" t="s">
        <v>428</v>
      </c>
      <c r="V1236">
        <v>1</v>
      </c>
      <c r="W1236">
        <v>0</v>
      </c>
      <c r="X1236">
        <v>0</v>
      </c>
      <c r="Y1236">
        <v>0</v>
      </c>
      <c r="Z1236">
        <v>0</v>
      </c>
      <c r="AA1236">
        <v>0</v>
      </c>
      <c r="AB1236">
        <v>0</v>
      </c>
      <c r="AC1236" t="s">
        <v>43</v>
      </c>
      <c r="AD1236">
        <v>2</v>
      </c>
    </row>
    <row r="1237" spans="1:30">
      <c r="A1237" t="s">
        <v>1319</v>
      </c>
      <c r="B1237" t="s">
        <v>63</v>
      </c>
      <c r="C1237">
        <v>46.204391000000001</v>
      </c>
      <c r="D1237">
        <v>6.1431579999999997</v>
      </c>
      <c r="E1237" t="s">
        <v>51</v>
      </c>
      <c r="F1237" t="s">
        <v>169</v>
      </c>
      <c r="G1237" t="s">
        <v>56</v>
      </c>
      <c r="H1237" s="1">
        <v>45415</v>
      </c>
      <c r="I1237" t="s">
        <v>35</v>
      </c>
      <c r="J1237" t="s">
        <v>1120</v>
      </c>
      <c r="K1237">
        <v>4</v>
      </c>
      <c r="L1237" t="s">
        <v>1121</v>
      </c>
      <c r="M1237" t="s">
        <v>1122</v>
      </c>
      <c r="N1237">
        <v>5152</v>
      </c>
      <c r="O1237">
        <v>40</v>
      </c>
      <c r="P1237" s="1">
        <v>45700</v>
      </c>
      <c r="Q1237" s="1"/>
      <c r="R1237">
        <v>2060.8000000000002</v>
      </c>
      <c r="T1237">
        <v>1</v>
      </c>
      <c r="U1237" t="s">
        <v>428</v>
      </c>
      <c r="V1237">
        <v>1</v>
      </c>
      <c r="W1237">
        <v>0</v>
      </c>
      <c r="X1237">
        <v>0</v>
      </c>
      <c r="Y1237">
        <v>0</v>
      </c>
      <c r="Z1237">
        <v>0</v>
      </c>
      <c r="AA1237">
        <v>0</v>
      </c>
      <c r="AB1237">
        <v>0</v>
      </c>
      <c r="AC1237" t="s">
        <v>43</v>
      </c>
      <c r="AD1237">
        <v>2</v>
      </c>
    </row>
    <row r="1238" spans="1:30">
      <c r="A1238" t="s">
        <v>1320</v>
      </c>
      <c r="B1238" t="s">
        <v>40</v>
      </c>
      <c r="C1238">
        <v>40.416775000000001</v>
      </c>
      <c r="D1238">
        <v>-3.7037900000000001</v>
      </c>
      <c r="E1238" t="s">
        <v>51</v>
      </c>
      <c r="F1238" t="s">
        <v>169</v>
      </c>
      <c r="G1238" t="s">
        <v>76</v>
      </c>
      <c r="H1238" s="1">
        <v>45427</v>
      </c>
      <c r="I1238" t="s">
        <v>70</v>
      </c>
      <c r="J1238" t="s">
        <v>1120</v>
      </c>
      <c r="K1238">
        <v>4</v>
      </c>
      <c r="L1238" t="s">
        <v>1121</v>
      </c>
      <c r="M1238" t="s">
        <v>1122</v>
      </c>
      <c r="N1238">
        <v>2691</v>
      </c>
      <c r="O1238">
        <v>100</v>
      </c>
      <c r="P1238" s="1">
        <v>45543</v>
      </c>
      <c r="Q1238" s="1"/>
      <c r="R1238">
        <v>2691</v>
      </c>
      <c r="T1238">
        <v>1</v>
      </c>
      <c r="U1238" t="s">
        <v>428</v>
      </c>
      <c r="V1238">
        <v>1</v>
      </c>
      <c r="W1238">
        <v>0</v>
      </c>
      <c r="X1238">
        <v>0</v>
      </c>
      <c r="Y1238">
        <v>0</v>
      </c>
      <c r="Z1238">
        <v>0</v>
      </c>
      <c r="AA1238">
        <v>0</v>
      </c>
      <c r="AB1238">
        <v>0</v>
      </c>
      <c r="AC1238" t="s">
        <v>38</v>
      </c>
      <c r="AD1238">
        <v>5</v>
      </c>
    </row>
    <row r="1239" spans="1:30">
      <c r="A1239" t="s">
        <v>1321</v>
      </c>
      <c r="B1239" t="s">
        <v>31</v>
      </c>
      <c r="C1239">
        <v>52.370215999999999</v>
      </c>
      <c r="D1239">
        <v>4.895168</v>
      </c>
      <c r="E1239" t="s">
        <v>68</v>
      </c>
      <c r="F1239" t="s">
        <v>169</v>
      </c>
      <c r="G1239" t="s">
        <v>76</v>
      </c>
      <c r="H1239" s="1">
        <v>45323</v>
      </c>
      <c r="I1239" t="s">
        <v>57</v>
      </c>
      <c r="J1239" t="s">
        <v>1120</v>
      </c>
      <c r="K1239">
        <v>4</v>
      </c>
      <c r="L1239" t="s">
        <v>1121</v>
      </c>
      <c r="M1239" t="s">
        <v>1122</v>
      </c>
      <c r="N1239">
        <v>5532</v>
      </c>
      <c r="O1239">
        <v>10</v>
      </c>
      <c r="P1239" s="1">
        <v>45614</v>
      </c>
      <c r="Q1239" s="1"/>
      <c r="R1239">
        <v>553.20000000000005</v>
      </c>
      <c r="T1239">
        <v>1</v>
      </c>
      <c r="U1239" t="s">
        <v>428</v>
      </c>
      <c r="V1239">
        <v>1</v>
      </c>
      <c r="W1239">
        <v>0</v>
      </c>
      <c r="X1239">
        <v>0</v>
      </c>
      <c r="Y1239">
        <v>0</v>
      </c>
      <c r="Z1239">
        <v>0</v>
      </c>
      <c r="AA1239">
        <v>0</v>
      </c>
      <c r="AB1239">
        <v>0</v>
      </c>
      <c r="AC1239" t="s">
        <v>48</v>
      </c>
      <c r="AD1239">
        <v>1</v>
      </c>
    </row>
    <row r="1240" spans="1:30">
      <c r="A1240" t="s">
        <v>1322</v>
      </c>
      <c r="B1240" t="s">
        <v>75</v>
      </c>
      <c r="C1240">
        <v>48.210033000000003</v>
      </c>
      <c r="D1240">
        <v>16.363448999999999</v>
      </c>
      <c r="E1240" t="s">
        <v>32</v>
      </c>
      <c r="F1240" t="s">
        <v>169</v>
      </c>
      <c r="G1240" t="s">
        <v>56</v>
      </c>
      <c r="H1240" s="1">
        <v>45322</v>
      </c>
      <c r="I1240" t="s">
        <v>70</v>
      </c>
      <c r="J1240" t="s">
        <v>1120</v>
      </c>
      <c r="K1240">
        <v>4</v>
      </c>
      <c r="L1240" t="s">
        <v>1121</v>
      </c>
      <c r="M1240" t="s">
        <v>1122</v>
      </c>
      <c r="N1240">
        <v>4387</v>
      </c>
      <c r="O1240">
        <v>90</v>
      </c>
      <c r="P1240" s="1">
        <v>45494</v>
      </c>
      <c r="Q1240" s="1"/>
      <c r="R1240">
        <v>3948.3</v>
      </c>
      <c r="T1240">
        <v>1</v>
      </c>
      <c r="U1240" t="s">
        <v>428</v>
      </c>
      <c r="V1240">
        <v>1</v>
      </c>
      <c r="W1240">
        <v>0</v>
      </c>
      <c r="X1240">
        <v>0</v>
      </c>
      <c r="Y1240">
        <v>0</v>
      </c>
      <c r="Z1240">
        <v>0</v>
      </c>
      <c r="AA1240">
        <v>0</v>
      </c>
      <c r="AB1240">
        <v>0</v>
      </c>
      <c r="AC1240" t="s">
        <v>38</v>
      </c>
      <c r="AD1240">
        <v>5</v>
      </c>
    </row>
    <row r="1241" spans="1:30">
      <c r="A1241" t="s">
        <v>1323</v>
      </c>
      <c r="B1241" t="s">
        <v>31</v>
      </c>
      <c r="C1241">
        <v>52.370215999999999</v>
      </c>
      <c r="D1241">
        <v>4.895168</v>
      </c>
      <c r="E1241" t="s">
        <v>46</v>
      </c>
      <c r="F1241" t="s">
        <v>169</v>
      </c>
      <c r="G1241" t="s">
        <v>87</v>
      </c>
      <c r="H1241" s="1">
        <v>45357</v>
      </c>
      <c r="I1241" t="s">
        <v>70</v>
      </c>
      <c r="J1241" t="s">
        <v>1120</v>
      </c>
      <c r="K1241">
        <v>4</v>
      </c>
      <c r="L1241" t="s">
        <v>1121</v>
      </c>
      <c r="M1241" t="s">
        <v>1122</v>
      </c>
      <c r="N1241">
        <v>6640</v>
      </c>
      <c r="O1241">
        <v>40</v>
      </c>
      <c r="P1241" s="1">
        <v>45649</v>
      </c>
      <c r="Q1241" s="1"/>
      <c r="R1241">
        <v>2656</v>
      </c>
      <c r="T1241">
        <v>1</v>
      </c>
      <c r="U1241" t="s">
        <v>428</v>
      </c>
      <c r="V1241">
        <v>1</v>
      </c>
      <c r="W1241">
        <v>0</v>
      </c>
      <c r="X1241">
        <v>0</v>
      </c>
      <c r="Y1241">
        <v>0</v>
      </c>
      <c r="Z1241">
        <v>0</v>
      </c>
      <c r="AA1241">
        <v>0</v>
      </c>
      <c r="AB1241">
        <v>0</v>
      </c>
      <c r="AC1241" t="s">
        <v>43</v>
      </c>
      <c r="AD1241">
        <v>2</v>
      </c>
    </row>
    <row r="1242" spans="1:30">
      <c r="A1242" t="s">
        <v>1324</v>
      </c>
      <c r="B1242" t="s">
        <v>80</v>
      </c>
      <c r="C1242">
        <v>38.736946000000003</v>
      </c>
      <c r="D1242">
        <v>-9.1426850000000002</v>
      </c>
      <c r="E1242" t="s">
        <v>78</v>
      </c>
      <c r="F1242" t="s">
        <v>169</v>
      </c>
      <c r="G1242" t="s">
        <v>34</v>
      </c>
      <c r="H1242" s="1">
        <v>45404</v>
      </c>
      <c r="I1242" t="s">
        <v>57</v>
      </c>
      <c r="J1242" t="s">
        <v>1120</v>
      </c>
      <c r="K1242">
        <v>4</v>
      </c>
      <c r="L1242" t="s">
        <v>1121</v>
      </c>
      <c r="M1242" t="s">
        <v>1122</v>
      </c>
      <c r="N1242">
        <v>3640</v>
      </c>
      <c r="O1242">
        <v>30</v>
      </c>
      <c r="P1242" s="1">
        <v>45644</v>
      </c>
      <c r="Q1242" s="1"/>
      <c r="R1242">
        <v>1092</v>
      </c>
      <c r="T1242">
        <v>1</v>
      </c>
      <c r="U1242" t="s">
        <v>428</v>
      </c>
      <c r="V1242">
        <v>1</v>
      </c>
      <c r="W1242">
        <v>0</v>
      </c>
      <c r="X1242">
        <v>0</v>
      </c>
      <c r="Y1242">
        <v>0</v>
      </c>
      <c r="Z1242">
        <v>0</v>
      </c>
      <c r="AA1242">
        <v>0</v>
      </c>
      <c r="AB1242">
        <v>0</v>
      </c>
      <c r="AC1242" t="s">
        <v>43</v>
      </c>
      <c r="AD1242">
        <v>2</v>
      </c>
    </row>
    <row r="1243" spans="1:30">
      <c r="A1243" t="s">
        <v>1325</v>
      </c>
      <c r="B1243" t="s">
        <v>63</v>
      </c>
      <c r="C1243">
        <v>46.204391000000001</v>
      </c>
      <c r="D1243">
        <v>6.1431579999999997</v>
      </c>
      <c r="E1243" t="s">
        <v>100</v>
      </c>
      <c r="F1243" t="s">
        <v>169</v>
      </c>
      <c r="G1243" t="s">
        <v>87</v>
      </c>
      <c r="H1243" s="1">
        <v>45389</v>
      </c>
      <c r="I1243" t="s">
        <v>35</v>
      </c>
      <c r="J1243" t="s">
        <v>1120</v>
      </c>
      <c r="K1243">
        <v>4</v>
      </c>
      <c r="L1243" t="s">
        <v>1121</v>
      </c>
      <c r="M1243" t="s">
        <v>1122</v>
      </c>
      <c r="N1243">
        <v>3237</v>
      </c>
      <c r="O1243">
        <v>30</v>
      </c>
      <c r="P1243" s="1">
        <v>45654</v>
      </c>
      <c r="Q1243" s="1"/>
      <c r="R1243">
        <v>971.1</v>
      </c>
      <c r="T1243">
        <v>1</v>
      </c>
      <c r="U1243" t="s">
        <v>428</v>
      </c>
      <c r="V1243">
        <v>1</v>
      </c>
      <c r="W1243">
        <v>0</v>
      </c>
      <c r="X1243">
        <v>0</v>
      </c>
      <c r="Y1243">
        <v>0</v>
      </c>
      <c r="Z1243">
        <v>0</v>
      </c>
      <c r="AA1243">
        <v>0</v>
      </c>
      <c r="AB1243">
        <v>0</v>
      </c>
      <c r="AC1243" t="s">
        <v>43</v>
      </c>
      <c r="AD1243">
        <v>2</v>
      </c>
    </row>
    <row r="1244" spans="1:30">
      <c r="A1244" t="s">
        <v>1326</v>
      </c>
      <c r="B1244" t="s">
        <v>45</v>
      </c>
      <c r="C1244">
        <v>41.902782000000002</v>
      </c>
      <c r="D1244">
        <v>12.496366</v>
      </c>
      <c r="E1244" t="s">
        <v>55</v>
      </c>
      <c r="F1244" t="s">
        <v>169</v>
      </c>
      <c r="G1244" t="s">
        <v>87</v>
      </c>
      <c r="H1244" s="1">
        <v>45370</v>
      </c>
      <c r="I1244" t="s">
        <v>70</v>
      </c>
      <c r="J1244" t="s">
        <v>1120</v>
      </c>
      <c r="K1244">
        <v>4</v>
      </c>
      <c r="L1244" t="s">
        <v>1121</v>
      </c>
      <c r="M1244" t="s">
        <v>1122</v>
      </c>
      <c r="N1244">
        <v>3071</v>
      </c>
      <c r="O1244">
        <v>90</v>
      </c>
      <c r="P1244" s="1">
        <v>45513</v>
      </c>
      <c r="Q1244" s="1"/>
      <c r="R1244">
        <v>2763.9</v>
      </c>
      <c r="T1244">
        <v>1</v>
      </c>
      <c r="U1244" t="s">
        <v>428</v>
      </c>
      <c r="V1244">
        <v>1</v>
      </c>
      <c r="W1244">
        <v>0</v>
      </c>
      <c r="X1244">
        <v>0</v>
      </c>
      <c r="Y1244">
        <v>0</v>
      </c>
      <c r="Z1244">
        <v>0</v>
      </c>
      <c r="AA1244">
        <v>0</v>
      </c>
      <c r="AB1244">
        <v>0</v>
      </c>
      <c r="AC1244" t="s">
        <v>38</v>
      </c>
      <c r="AD1244">
        <v>5</v>
      </c>
    </row>
    <row r="1245" spans="1:30">
      <c r="A1245" t="s">
        <v>1327</v>
      </c>
      <c r="B1245" t="s">
        <v>45</v>
      </c>
      <c r="C1245">
        <v>41.902782000000002</v>
      </c>
      <c r="D1245">
        <v>12.496366</v>
      </c>
      <c r="E1245" t="s">
        <v>55</v>
      </c>
      <c r="F1245" t="s">
        <v>169</v>
      </c>
      <c r="G1245" t="s">
        <v>47</v>
      </c>
      <c r="H1245" s="1">
        <v>45368</v>
      </c>
      <c r="I1245" t="s">
        <v>35</v>
      </c>
      <c r="J1245" t="s">
        <v>1120</v>
      </c>
      <c r="K1245">
        <v>4</v>
      </c>
      <c r="L1245" t="s">
        <v>1121</v>
      </c>
      <c r="M1245" t="s">
        <v>1122</v>
      </c>
      <c r="N1245">
        <v>7500</v>
      </c>
      <c r="O1245">
        <v>50</v>
      </c>
      <c r="P1245" s="1">
        <v>45575</v>
      </c>
      <c r="Q1245" s="1"/>
      <c r="R1245">
        <v>3750</v>
      </c>
      <c r="T1245">
        <v>1</v>
      </c>
      <c r="U1245" t="s">
        <v>428</v>
      </c>
      <c r="V1245">
        <v>1</v>
      </c>
      <c r="W1245">
        <v>0</v>
      </c>
      <c r="X1245">
        <v>0</v>
      </c>
      <c r="Y1245">
        <v>0</v>
      </c>
      <c r="Z1245">
        <v>0</v>
      </c>
      <c r="AA1245">
        <v>0</v>
      </c>
      <c r="AB1245">
        <v>0</v>
      </c>
      <c r="AC1245" t="s">
        <v>52</v>
      </c>
      <c r="AD1245">
        <v>3</v>
      </c>
    </row>
    <row r="1246" spans="1:30">
      <c r="A1246" t="s">
        <v>1328</v>
      </c>
      <c r="B1246" t="s">
        <v>50</v>
      </c>
      <c r="C1246">
        <v>52.520007999999997</v>
      </c>
      <c r="D1246">
        <v>13.404954</v>
      </c>
      <c r="E1246" t="s">
        <v>41</v>
      </c>
      <c r="F1246" t="s">
        <v>169</v>
      </c>
      <c r="G1246" t="s">
        <v>87</v>
      </c>
      <c r="H1246" s="1">
        <v>45358</v>
      </c>
      <c r="I1246" t="s">
        <v>70</v>
      </c>
      <c r="J1246" t="s">
        <v>1120</v>
      </c>
      <c r="K1246">
        <v>4</v>
      </c>
      <c r="L1246" t="s">
        <v>1121</v>
      </c>
      <c r="M1246" t="s">
        <v>1122</v>
      </c>
      <c r="N1246">
        <v>5842</v>
      </c>
      <c r="O1246">
        <v>10</v>
      </c>
      <c r="P1246" s="1">
        <v>45429</v>
      </c>
      <c r="Q1246" s="1"/>
      <c r="R1246">
        <v>584.20000000000005</v>
      </c>
      <c r="T1246">
        <v>1</v>
      </c>
      <c r="U1246" t="s">
        <v>428</v>
      </c>
      <c r="V1246">
        <v>1</v>
      </c>
      <c r="W1246">
        <v>0</v>
      </c>
      <c r="X1246">
        <v>0</v>
      </c>
      <c r="Y1246">
        <v>0</v>
      </c>
      <c r="Z1246">
        <v>0</v>
      </c>
      <c r="AA1246">
        <v>0</v>
      </c>
      <c r="AB1246">
        <v>0</v>
      </c>
      <c r="AC1246" t="s">
        <v>48</v>
      </c>
      <c r="AD1246">
        <v>1</v>
      </c>
    </row>
    <row r="1247" spans="1:30">
      <c r="A1247" t="s">
        <v>1329</v>
      </c>
      <c r="B1247" t="s">
        <v>80</v>
      </c>
      <c r="C1247">
        <v>38.736946000000003</v>
      </c>
      <c r="D1247">
        <v>-9.1426850000000002</v>
      </c>
      <c r="E1247" t="s">
        <v>55</v>
      </c>
      <c r="F1247" t="s">
        <v>169</v>
      </c>
      <c r="G1247" t="s">
        <v>47</v>
      </c>
      <c r="H1247" s="1">
        <v>45410</v>
      </c>
      <c r="I1247" t="s">
        <v>70</v>
      </c>
      <c r="J1247" t="s">
        <v>1120</v>
      </c>
      <c r="K1247">
        <v>4</v>
      </c>
      <c r="L1247" t="s">
        <v>1121</v>
      </c>
      <c r="M1247" t="s">
        <v>1122</v>
      </c>
      <c r="N1247">
        <v>7677</v>
      </c>
      <c r="O1247">
        <v>100</v>
      </c>
      <c r="P1247" s="1">
        <v>45653</v>
      </c>
      <c r="Q1247" s="1"/>
      <c r="R1247">
        <v>7677</v>
      </c>
      <c r="T1247">
        <v>1</v>
      </c>
      <c r="U1247" t="s">
        <v>428</v>
      </c>
      <c r="V1247">
        <v>1</v>
      </c>
      <c r="W1247">
        <v>0</v>
      </c>
      <c r="X1247">
        <v>0</v>
      </c>
      <c r="Y1247">
        <v>0</v>
      </c>
      <c r="Z1247">
        <v>0</v>
      </c>
      <c r="AA1247">
        <v>0</v>
      </c>
      <c r="AB1247">
        <v>0</v>
      </c>
      <c r="AC1247" t="s">
        <v>38</v>
      </c>
      <c r="AD1247">
        <v>5</v>
      </c>
    </row>
    <row r="1248" spans="1:30">
      <c r="A1248" t="s">
        <v>1330</v>
      </c>
      <c r="B1248" t="s">
        <v>50</v>
      </c>
      <c r="C1248">
        <v>52.520007999999997</v>
      </c>
      <c r="D1248">
        <v>13.404954</v>
      </c>
      <c r="E1248" t="s">
        <v>68</v>
      </c>
      <c r="F1248" t="s">
        <v>169</v>
      </c>
      <c r="G1248" t="s">
        <v>87</v>
      </c>
      <c r="H1248" s="1">
        <v>45366</v>
      </c>
      <c r="I1248" t="s">
        <v>35</v>
      </c>
      <c r="J1248" t="s">
        <v>1120</v>
      </c>
      <c r="K1248">
        <v>4</v>
      </c>
      <c r="L1248" t="s">
        <v>1121</v>
      </c>
      <c r="M1248" t="s">
        <v>1122</v>
      </c>
      <c r="N1248">
        <v>4904</v>
      </c>
      <c r="O1248">
        <v>100</v>
      </c>
      <c r="P1248" s="1">
        <v>45587</v>
      </c>
      <c r="Q1248" s="1"/>
      <c r="R1248">
        <v>4904</v>
      </c>
      <c r="T1248">
        <v>1</v>
      </c>
      <c r="U1248" t="s">
        <v>428</v>
      </c>
      <c r="V1248">
        <v>1</v>
      </c>
      <c r="W1248">
        <v>0</v>
      </c>
      <c r="X1248">
        <v>0</v>
      </c>
      <c r="Y1248">
        <v>0</v>
      </c>
      <c r="Z1248">
        <v>0</v>
      </c>
      <c r="AA1248">
        <v>0</v>
      </c>
      <c r="AB1248">
        <v>0</v>
      </c>
      <c r="AC1248" t="s">
        <v>38</v>
      </c>
      <c r="AD1248">
        <v>5</v>
      </c>
    </row>
    <row r="1249" spans="1:30">
      <c r="A1249" t="s">
        <v>1331</v>
      </c>
      <c r="B1249" t="s">
        <v>67</v>
      </c>
      <c r="C1249">
        <v>48.864716000000001</v>
      </c>
      <c r="D1249">
        <v>2.3490139999999999</v>
      </c>
      <c r="E1249" t="s">
        <v>103</v>
      </c>
      <c r="F1249" t="s">
        <v>169</v>
      </c>
      <c r="G1249" t="s">
        <v>34</v>
      </c>
      <c r="H1249" s="1">
        <v>45326</v>
      </c>
      <c r="I1249" t="s">
        <v>70</v>
      </c>
      <c r="J1249" t="s">
        <v>1120</v>
      </c>
      <c r="K1249">
        <v>4</v>
      </c>
      <c r="L1249" t="s">
        <v>1121</v>
      </c>
      <c r="M1249" t="s">
        <v>1122</v>
      </c>
      <c r="N1249">
        <v>1657</v>
      </c>
      <c r="O1249">
        <v>30</v>
      </c>
      <c r="P1249" s="1">
        <v>45536</v>
      </c>
      <c r="Q1249" s="1"/>
      <c r="R1249">
        <v>497.1</v>
      </c>
      <c r="T1249">
        <v>1</v>
      </c>
      <c r="U1249" t="s">
        <v>428</v>
      </c>
      <c r="V1249">
        <v>1</v>
      </c>
      <c r="W1249">
        <v>0</v>
      </c>
      <c r="X1249">
        <v>0</v>
      </c>
      <c r="Y1249">
        <v>0</v>
      </c>
      <c r="Z1249">
        <v>0</v>
      </c>
      <c r="AA1249">
        <v>0</v>
      </c>
      <c r="AB1249">
        <v>0</v>
      </c>
      <c r="AC1249" t="s">
        <v>43</v>
      </c>
      <c r="AD1249">
        <v>2</v>
      </c>
    </row>
    <row r="1250" spans="1:30">
      <c r="A1250" t="s">
        <v>1332</v>
      </c>
      <c r="B1250" t="s">
        <v>75</v>
      </c>
      <c r="C1250">
        <v>48.210033000000003</v>
      </c>
      <c r="D1250">
        <v>16.363448999999999</v>
      </c>
      <c r="E1250" t="s">
        <v>84</v>
      </c>
      <c r="F1250" t="s">
        <v>169</v>
      </c>
      <c r="G1250" t="s">
        <v>85</v>
      </c>
      <c r="H1250" s="1">
        <v>45379</v>
      </c>
      <c r="I1250" t="s">
        <v>35</v>
      </c>
      <c r="J1250" t="s">
        <v>1120</v>
      </c>
      <c r="K1250">
        <v>4</v>
      </c>
      <c r="L1250" t="s">
        <v>1121</v>
      </c>
      <c r="M1250" t="s">
        <v>1122</v>
      </c>
      <c r="N1250">
        <v>2112</v>
      </c>
      <c r="O1250">
        <v>70</v>
      </c>
      <c r="P1250" s="1">
        <v>45686</v>
      </c>
      <c r="Q1250" s="1"/>
      <c r="R1250">
        <v>1478.4</v>
      </c>
      <c r="T1250">
        <v>1</v>
      </c>
      <c r="U1250" t="s">
        <v>428</v>
      </c>
      <c r="V1250">
        <v>1</v>
      </c>
      <c r="W1250">
        <v>0</v>
      </c>
      <c r="X1250">
        <v>0</v>
      </c>
      <c r="Y1250">
        <v>0</v>
      </c>
      <c r="Z1250">
        <v>0</v>
      </c>
      <c r="AA1250">
        <v>0</v>
      </c>
      <c r="AB1250">
        <v>0</v>
      </c>
      <c r="AC1250" t="s">
        <v>65</v>
      </c>
      <c r="AD1250">
        <v>4</v>
      </c>
    </row>
    <row r="1251" spans="1:30">
      <c r="A1251" t="s">
        <v>1333</v>
      </c>
      <c r="B1251" t="s">
        <v>45</v>
      </c>
      <c r="C1251">
        <v>41.902782000000002</v>
      </c>
      <c r="D1251">
        <v>12.496366</v>
      </c>
      <c r="E1251" t="s">
        <v>41</v>
      </c>
      <c r="F1251" t="s">
        <v>169</v>
      </c>
      <c r="G1251" t="s">
        <v>85</v>
      </c>
      <c r="H1251" s="1">
        <v>45318</v>
      </c>
      <c r="I1251" t="s">
        <v>70</v>
      </c>
      <c r="J1251" t="s">
        <v>1120</v>
      </c>
      <c r="K1251">
        <v>4</v>
      </c>
      <c r="L1251" t="s">
        <v>1121</v>
      </c>
      <c r="M1251" t="s">
        <v>1122</v>
      </c>
      <c r="N1251">
        <v>1284</v>
      </c>
      <c r="O1251">
        <v>40</v>
      </c>
      <c r="P1251" s="1">
        <v>45456</v>
      </c>
      <c r="Q1251" s="1"/>
      <c r="R1251">
        <v>513.6</v>
      </c>
      <c r="T1251">
        <v>1</v>
      </c>
      <c r="U1251" t="s">
        <v>428</v>
      </c>
      <c r="V1251">
        <v>1</v>
      </c>
      <c r="W1251">
        <v>0</v>
      </c>
      <c r="X1251">
        <v>0</v>
      </c>
      <c r="Y1251">
        <v>0</v>
      </c>
      <c r="Z1251">
        <v>0</v>
      </c>
      <c r="AA1251">
        <v>0</v>
      </c>
      <c r="AB1251">
        <v>0</v>
      </c>
      <c r="AC1251" t="s">
        <v>43</v>
      </c>
      <c r="AD1251">
        <v>2</v>
      </c>
    </row>
    <row r="1252" spans="1:30">
      <c r="A1252" t="s">
        <v>1334</v>
      </c>
      <c r="B1252" t="s">
        <v>50</v>
      </c>
      <c r="C1252">
        <v>52.520007999999997</v>
      </c>
      <c r="D1252">
        <v>13.404954</v>
      </c>
      <c r="E1252" t="s">
        <v>120</v>
      </c>
      <c r="F1252" t="s">
        <v>169</v>
      </c>
      <c r="G1252" t="s">
        <v>42</v>
      </c>
      <c r="H1252" s="1">
        <v>45304</v>
      </c>
      <c r="I1252" t="s">
        <v>35</v>
      </c>
      <c r="J1252" t="s">
        <v>1120</v>
      </c>
      <c r="K1252">
        <v>4</v>
      </c>
      <c r="L1252" t="s">
        <v>1121</v>
      </c>
      <c r="M1252" t="s">
        <v>1122</v>
      </c>
      <c r="N1252">
        <v>6205</v>
      </c>
      <c r="O1252">
        <v>30</v>
      </c>
      <c r="P1252" s="1">
        <v>45407</v>
      </c>
      <c r="Q1252" s="1"/>
      <c r="R1252">
        <v>1861.5</v>
      </c>
      <c r="T1252">
        <v>1</v>
      </c>
      <c r="U1252" t="s">
        <v>428</v>
      </c>
      <c r="V1252">
        <v>1</v>
      </c>
      <c r="W1252">
        <v>0</v>
      </c>
      <c r="X1252">
        <v>0</v>
      </c>
      <c r="Y1252">
        <v>0</v>
      </c>
      <c r="Z1252">
        <v>0</v>
      </c>
      <c r="AA1252">
        <v>0</v>
      </c>
      <c r="AB1252">
        <v>0</v>
      </c>
      <c r="AC1252" t="s">
        <v>43</v>
      </c>
      <c r="AD1252">
        <v>2</v>
      </c>
    </row>
    <row r="1253" spans="1:30">
      <c r="A1253" t="s">
        <v>1335</v>
      </c>
      <c r="B1253" t="s">
        <v>31</v>
      </c>
      <c r="C1253">
        <v>52.370215999999999</v>
      </c>
      <c r="D1253">
        <v>4.895168</v>
      </c>
      <c r="E1253" t="s">
        <v>51</v>
      </c>
      <c r="F1253" t="s">
        <v>169</v>
      </c>
      <c r="G1253" t="s">
        <v>47</v>
      </c>
      <c r="H1253" s="1">
        <v>45301</v>
      </c>
      <c r="I1253" t="s">
        <v>70</v>
      </c>
      <c r="J1253" t="s">
        <v>1120</v>
      </c>
      <c r="K1253">
        <v>4</v>
      </c>
      <c r="L1253" t="s">
        <v>1121</v>
      </c>
      <c r="M1253" t="s">
        <v>1122</v>
      </c>
      <c r="N1253">
        <v>502</v>
      </c>
      <c r="O1253">
        <v>10</v>
      </c>
      <c r="P1253" s="1">
        <v>45649</v>
      </c>
      <c r="Q1253" s="1"/>
      <c r="R1253">
        <v>50.2</v>
      </c>
      <c r="T1253">
        <v>1</v>
      </c>
      <c r="U1253" t="s">
        <v>428</v>
      </c>
      <c r="V1253">
        <v>1</v>
      </c>
      <c r="W1253">
        <v>0</v>
      </c>
      <c r="X1253">
        <v>0</v>
      </c>
      <c r="Y1253">
        <v>0</v>
      </c>
      <c r="Z1253">
        <v>0</v>
      </c>
      <c r="AA1253">
        <v>0</v>
      </c>
      <c r="AB1253">
        <v>0</v>
      </c>
      <c r="AC1253" t="s">
        <v>48</v>
      </c>
      <c r="AD1253">
        <v>1</v>
      </c>
    </row>
    <row r="1254" spans="1:30">
      <c r="A1254" t="s">
        <v>1336</v>
      </c>
      <c r="B1254" t="s">
        <v>67</v>
      </c>
      <c r="C1254">
        <v>48.864716000000001</v>
      </c>
      <c r="D1254">
        <v>2.3490139999999999</v>
      </c>
      <c r="E1254" t="s">
        <v>78</v>
      </c>
      <c r="F1254" t="s">
        <v>169</v>
      </c>
      <c r="G1254" t="s">
        <v>64</v>
      </c>
      <c r="H1254" s="1">
        <v>45326</v>
      </c>
      <c r="I1254" t="s">
        <v>70</v>
      </c>
      <c r="J1254" t="s">
        <v>1120</v>
      </c>
      <c r="K1254">
        <v>4</v>
      </c>
      <c r="L1254" t="s">
        <v>1121</v>
      </c>
      <c r="M1254" t="s">
        <v>1122</v>
      </c>
      <c r="N1254">
        <v>7094</v>
      </c>
      <c r="O1254">
        <v>40</v>
      </c>
      <c r="P1254" s="1">
        <v>45440</v>
      </c>
      <c r="Q1254" s="1"/>
      <c r="R1254">
        <v>2837.6</v>
      </c>
      <c r="T1254">
        <v>1</v>
      </c>
      <c r="U1254" t="s">
        <v>428</v>
      </c>
      <c r="V1254">
        <v>1</v>
      </c>
      <c r="W1254">
        <v>0</v>
      </c>
      <c r="X1254">
        <v>0</v>
      </c>
      <c r="Y1254">
        <v>0</v>
      </c>
      <c r="Z1254">
        <v>0</v>
      </c>
      <c r="AA1254">
        <v>0</v>
      </c>
      <c r="AB1254">
        <v>0</v>
      </c>
      <c r="AC1254" t="s">
        <v>43</v>
      </c>
      <c r="AD1254">
        <v>2</v>
      </c>
    </row>
    <row r="1255" spans="1:30">
      <c r="A1255" t="s">
        <v>1337</v>
      </c>
      <c r="B1255" t="s">
        <v>63</v>
      </c>
      <c r="C1255">
        <v>46.204391000000001</v>
      </c>
      <c r="D1255">
        <v>6.1431579999999997</v>
      </c>
      <c r="E1255" t="s">
        <v>78</v>
      </c>
      <c r="F1255" t="s">
        <v>169</v>
      </c>
      <c r="G1255" t="s">
        <v>64</v>
      </c>
      <c r="H1255" s="1">
        <v>45374</v>
      </c>
      <c r="I1255" t="s">
        <v>35</v>
      </c>
      <c r="J1255" t="s">
        <v>1120</v>
      </c>
      <c r="K1255">
        <v>4</v>
      </c>
      <c r="L1255" t="s">
        <v>1121</v>
      </c>
      <c r="M1255" t="s">
        <v>1122</v>
      </c>
      <c r="N1255">
        <v>3955</v>
      </c>
      <c r="O1255">
        <v>30</v>
      </c>
      <c r="P1255" s="1">
        <v>45738</v>
      </c>
      <c r="Q1255" s="1"/>
      <c r="R1255">
        <v>1186.5</v>
      </c>
      <c r="T1255">
        <v>1</v>
      </c>
      <c r="U1255" t="s">
        <v>428</v>
      </c>
      <c r="V1255">
        <v>1</v>
      </c>
      <c r="W1255">
        <v>0</v>
      </c>
      <c r="X1255">
        <v>0</v>
      </c>
      <c r="Y1255">
        <v>0</v>
      </c>
      <c r="Z1255">
        <v>0</v>
      </c>
      <c r="AA1255">
        <v>0</v>
      </c>
      <c r="AB1255">
        <v>0</v>
      </c>
      <c r="AC1255" t="s">
        <v>43</v>
      </c>
      <c r="AD1255">
        <v>2</v>
      </c>
    </row>
    <row r="1256" spans="1:30">
      <c r="A1256" t="s">
        <v>1338</v>
      </c>
      <c r="B1256" t="s">
        <v>45</v>
      </c>
      <c r="C1256">
        <v>41.902782000000002</v>
      </c>
      <c r="D1256">
        <v>12.496366</v>
      </c>
      <c r="E1256" t="s">
        <v>41</v>
      </c>
      <c r="F1256" t="s">
        <v>169</v>
      </c>
      <c r="G1256" t="s">
        <v>47</v>
      </c>
      <c r="H1256" s="1">
        <v>45411</v>
      </c>
      <c r="I1256" t="s">
        <v>70</v>
      </c>
      <c r="J1256" t="s">
        <v>1120</v>
      </c>
      <c r="K1256">
        <v>4</v>
      </c>
      <c r="L1256" t="s">
        <v>1121</v>
      </c>
      <c r="M1256" t="s">
        <v>1122</v>
      </c>
      <c r="N1256">
        <v>7725</v>
      </c>
      <c r="O1256">
        <v>20</v>
      </c>
      <c r="P1256" s="1">
        <v>45579</v>
      </c>
      <c r="Q1256" s="1"/>
      <c r="R1256">
        <v>1545</v>
      </c>
      <c r="T1256">
        <v>1</v>
      </c>
      <c r="U1256" t="s">
        <v>428</v>
      </c>
      <c r="V1256">
        <v>1</v>
      </c>
      <c r="W1256">
        <v>0</v>
      </c>
      <c r="X1256">
        <v>0</v>
      </c>
      <c r="Y1256">
        <v>0</v>
      </c>
      <c r="Z1256">
        <v>0</v>
      </c>
      <c r="AA1256">
        <v>0</v>
      </c>
      <c r="AB1256">
        <v>0</v>
      </c>
      <c r="AC1256" t="s">
        <v>48</v>
      </c>
      <c r="AD1256">
        <v>1</v>
      </c>
    </row>
    <row r="1257" spans="1:30">
      <c r="A1257" t="s">
        <v>1339</v>
      </c>
      <c r="B1257" t="s">
        <v>67</v>
      </c>
      <c r="C1257">
        <v>48.864716000000001</v>
      </c>
      <c r="D1257">
        <v>2.3490139999999999</v>
      </c>
      <c r="E1257" t="s">
        <v>55</v>
      </c>
      <c r="F1257" t="s">
        <v>169</v>
      </c>
      <c r="G1257" t="s">
        <v>42</v>
      </c>
      <c r="H1257" s="1">
        <v>45429</v>
      </c>
      <c r="I1257" t="s">
        <v>70</v>
      </c>
      <c r="J1257" t="s">
        <v>1120</v>
      </c>
      <c r="K1257">
        <v>4</v>
      </c>
      <c r="L1257" t="s">
        <v>1121</v>
      </c>
      <c r="M1257" t="s">
        <v>1122</v>
      </c>
      <c r="N1257">
        <v>5993</v>
      </c>
      <c r="O1257">
        <v>80</v>
      </c>
      <c r="P1257" s="1">
        <v>45691</v>
      </c>
      <c r="Q1257" s="1"/>
      <c r="R1257">
        <v>4794.3999999999996</v>
      </c>
      <c r="T1257">
        <v>1</v>
      </c>
      <c r="U1257" t="s">
        <v>428</v>
      </c>
      <c r="V1257">
        <v>1</v>
      </c>
      <c r="W1257">
        <v>0</v>
      </c>
      <c r="X1257">
        <v>0</v>
      </c>
      <c r="Y1257">
        <v>0</v>
      </c>
      <c r="Z1257">
        <v>0</v>
      </c>
      <c r="AA1257">
        <v>0</v>
      </c>
      <c r="AB1257">
        <v>0</v>
      </c>
      <c r="AC1257" t="s">
        <v>65</v>
      </c>
      <c r="AD1257">
        <v>4</v>
      </c>
    </row>
    <row r="1258" spans="1:30">
      <c r="A1258" t="s">
        <v>1340</v>
      </c>
      <c r="B1258" t="s">
        <v>63</v>
      </c>
      <c r="C1258">
        <v>46.204391000000001</v>
      </c>
      <c r="D1258">
        <v>6.1431579999999997</v>
      </c>
      <c r="E1258" t="s">
        <v>51</v>
      </c>
      <c r="F1258" t="s">
        <v>169</v>
      </c>
      <c r="G1258" t="s">
        <v>47</v>
      </c>
      <c r="H1258" s="1">
        <v>45354</v>
      </c>
      <c r="I1258" t="s">
        <v>70</v>
      </c>
      <c r="J1258" t="s">
        <v>1120</v>
      </c>
      <c r="K1258">
        <v>4</v>
      </c>
      <c r="L1258" t="s">
        <v>1121</v>
      </c>
      <c r="M1258" t="s">
        <v>1122</v>
      </c>
      <c r="N1258">
        <v>4910</v>
      </c>
      <c r="O1258">
        <v>40</v>
      </c>
      <c r="P1258" s="1">
        <v>45554</v>
      </c>
      <c r="Q1258" s="1"/>
      <c r="R1258">
        <v>1964</v>
      </c>
      <c r="T1258">
        <v>1</v>
      </c>
      <c r="U1258" t="s">
        <v>428</v>
      </c>
      <c r="V1258">
        <v>1</v>
      </c>
      <c r="W1258">
        <v>0</v>
      </c>
      <c r="X1258">
        <v>0</v>
      </c>
      <c r="Y1258">
        <v>0</v>
      </c>
      <c r="Z1258">
        <v>0</v>
      </c>
      <c r="AA1258">
        <v>0</v>
      </c>
      <c r="AB1258">
        <v>0</v>
      </c>
      <c r="AC1258" t="s">
        <v>43</v>
      </c>
      <c r="AD1258">
        <v>2</v>
      </c>
    </row>
    <row r="1259" spans="1:30">
      <c r="A1259" t="s">
        <v>1341</v>
      </c>
      <c r="B1259" t="s">
        <v>59</v>
      </c>
      <c r="C1259">
        <v>51.260196999999998</v>
      </c>
      <c r="D1259">
        <v>4.4027710000000004</v>
      </c>
      <c r="E1259" t="s">
        <v>72</v>
      </c>
      <c r="F1259" t="s">
        <v>169</v>
      </c>
      <c r="G1259" t="s">
        <v>47</v>
      </c>
      <c r="H1259" s="1">
        <v>45321</v>
      </c>
      <c r="I1259" t="s">
        <v>35</v>
      </c>
      <c r="J1259" t="s">
        <v>1120</v>
      </c>
      <c r="K1259">
        <v>4</v>
      </c>
      <c r="L1259" t="s">
        <v>1121</v>
      </c>
      <c r="M1259" t="s">
        <v>1122</v>
      </c>
      <c r="N1259">
        <v>6186</v>
      </c>
      <c r="O1259">
        <v>40</v>
      </c>
      <c r="P1259" s="1">
        <v>45557</v>
      </c>
      <c r="Q1259" s="1"/>
      <c r="R1259">
        <v>2474.4</v>
      </c>
      <c r="T1259">
        <v>1</v>
      </c>
      <c r="U1259" t="s">
        <v>428</v>
      </c>
      <c r="V1259">
        <v>1</v>
      </c>
      <c r="W1259">
        <v>0</v>
      </c>
      <c r="X1259">
        <v>0</v>
      </c>
      <c r="Y1259">
        <v>0</v>
      </c>
      <c r="Z1259">
        <v>0</v>
      </c>
      <c r="AA1259">
        <v>0</v>
      </c>
      <c r="AB1259">
        <v>0</v>
      </c>
      <c r="AC1259" t="s">
        <v>43</v>
      </c>
      <c r="AD1259">
        <v>2</v>
      </c>
    </row>
    <row r="1260" spans="1:30">
      <c r="A1260" t="s">
        <v>1342</v>
      </c>
      <c r="B1260" t="s">
        <v>80</v>
      </c>
      <c r="C1260">
        <v>38.736946000000003</v>
      </c>
      <c r="D1260">
        <v>-9.1426850000000002</v>
      </c>
      <c r="E1260" t="s">
        <v>51</v>
      </c>
      <c r="F1260" t="s">
        <v>169</v>
      </c>
      <c r="G1260" t="s">
        <v>47</v>
      </c>
      <c r="H1260" s="1">
        <v>45348</v>
      </c>
      <c r="I1260" t="s">
        <v>57</v>
      </c>
      <c r="J1260" t="s">
        <v>1120</v>
      </c>
      <c r="K1260">
        <v>4</v>
      </c>
      <c r="L1260" t="s">
        <v>1121</v>
      </c>
      <c r="M1260" t="s">
        <v>1122</v>
      </c>
      <c r="N1260">
        <v>4143</v>
      </c>
      <c r="O1260">
        <v>20</v>
      </c>
      <c r="P1260" s="1">
        <v>45466</v>
      </c>
      <c r="Q1260" s="1"/>
      <c r="R1260">
        <v>828.6</v>
      </c>
      <c r="T1260">
        <v>1</v>
      </c>
      <c r="U1260" t="s">
        <v>428</v>
      </c>
      <c r="V1260">
        <v>1</v>
      </c>
      <c r="W1260">
        <v>0</v>
      </c>
      <c r="X1260">
        <v>0</v>
      </c>
      <c r="Y1260">
        <v>0</v>
      </c>
      <c r="Z1260">
        <v>0</v>
      </c>
      <c r="AA1260">
        <v>0</v>
      </c>
      <c r="AB1260">
        <v>0</v>
      </c>
      <c r="AC1260" t="s">
        <v>48</v>
      </c>
      <c r="AD1260">
        <v>1</v>
      </c>
    </row>
    <row r="1261" spans="1:30">
      <c r="A1261" t="s">
        <v>1343</v>
      </c>
      <c r="B1261" t="s">
        <v>50</v>
      </c>
      <c r="C1261">
        <v>52.520007999999997</v>
      </c>
      <c r="D1261">
        <v>13.404954</v>
      </c>
      <c r="E1261" t="s">
        <v>55</v>
      </c>
      <c r="F1261" t="s">
        <v>169</v>
      </c>
      <c r="G1261" t="s">
        <v>56</v>
      </c>
      <c r="H1261" s="1">
        <v>45330</v>
      </c>
      <c r="I1261" t="s">
        <v>70</v>
      </c>
      <c r="J1261" t="s">
        <v>1120</v>
      </c>
      <c r="K1261">
        <v>4</v>
      </c>
      <c r="L1261" t="s">
        <v>1121</v>
      </c>
      <c r="M1261" t="s">
        <v>1122</v>
      </c>
      <c r="N1261">
        <v>1932</v>
      </c>
      <c r="O1261">
        <v>70</v>
      </c>
      <c r="P1261" s="1">
        <v>45647</v>
      </c>
      <c r="Q1261" s="1"/>
      <c r="R1261">
        <v>1352.4</v>
      </c>
      <c r="T1261">
        <v>1</v>
      </c>
      <c r="U1261" t="s">
        <v>428</v>
      </c>
      <c r="V1261">
        <v>1</v>
      </c>
      <c r="W1261">
        <v>0</v>
      </c>
      <c r="X1261">
        <v>0</v>
      </c>
      <c r="Y1261">
        <v>0</v>
      </c>
      <c r="Z1261">
        <v>0</v>
      </c>
      <c r="AA1261">
        <v>0</v>
      </c>
      <c r="AB1261">
        <v>0</v>
      </c>
      <c r="AC1261" t="s">
        <v>65</v>
      </c>
      <c r="AD1261">
        <v>4</v>
      </c>
    </row>
    <row r="1262" spans="1:30">
      <c r="A1262" t="s">
        <v>1344</v>
      </c>
      <c r="B1262" t="s">
        <v>63</v>
      </c>
      <c r="C1262">
        <v>46.204391000000001</v>
      </c>
      <c r="D1262">
        <v>6.1431579999999997</v>
      </c>
      <c r="E1262" t="s">
        <v>32</v>
      </c>
      <c r="F1262" t="s">
        <v>169</v>
      </c>
      <c r="G1262" t="s">
        <v>47</v>
      </c>
      <c r="H1262" s="1">
        <v>45420</v>
      </c>
      <c r="I1262" t="s">
        <v>70</v>
      </c>
      <c r="J1262" t="s">
        <v>1120</v>
      </c>
      <c r="K1262">
        <v>4</v>
      </c>
      <c r="L1262" t="s">
        <v>1121</v>
      </c>
      <c r="M1262" t="s">
        <v>1122</v>
      </c>
      <c r="N1262">
        <v>5594</v>
      </c>
      <c r="O1262">
        <v>10</v>
      </c>
      <c r="P1262" s="1">
        <v>45483</v>
      </c>
      <c r="Q1262" s="1"/>
      <c r="R1262">
        <v>559.4</v>
      </c>
      <c r="T1262">
        <v>1</v>
      </c>
      <c r="U1262" t="s">
        <v>428</v>
      </c>
      <c r="V1262">
        <v>1</v>
      </c>
      <c r="W1262">
        <v>0</v>
      </c>
      <c r="X1262">
        <v>0</v>
      </c>
      <c r="Y1262">
        <v>0</v>
      </c>
      <c r="Z1262">
        <v>0</v>
      </c>
      <c r="AA1262">
        <v>0</v>
      </c>
      <c r="AB1262">
        <v>0</v>
      </c>
      <c r="AC1262" t="s">
        <v>48</v>
      </c>
      <c r="AD1262">
        <v>1</v>
      </c>
    </row>
    <row r="1263" spans="1:30">
      <c r="A1263" t="s">
        <v>1345</v>
      </c>
      <c r="B1263" t="s">
        <v>80</v>
      </c>
      <c r="C1263">
        <v>38.736946000000003</v>
      </c>
      <c r="D1263">
        <v>-9.1426850000000002</v>
      </c>
      <c r="E1263" t="s">
        <v>51</v>
      </c>
      <c r="F1263" t="s">
        <v>169</v>
      </c>
      <c r="G1263" t="s">
        <v>87</v>
      </c>
      <c r="H1263" s="1">
        <v>45359</v>
      </c>
      <c r="I1263" t="s">
        <v>57</v>
      </c>
      <c r="J1263" t="s">
        <v>1120</v>
      </c>
      <c r="K1263">
        <v>4</v>
      </c>
      <c r="L1263" t="s">
        <v>1121</v>
      </c>
      <c r="M1263" t="s">
        <v>1122</v>
      </c>
      <c r="N1263">
        <v>7212</v>
      </c>
      <c r="O1263">
        <v>50</v>
      </c>
      <c r="P1263" s="1">
        <v>45615</v>
      </c>
      <c r="Q1263" s="1"/>
      <c r="R1263">
        <v>3606</v>
      </c>
      <c r="T1263">
        <v>1</v>
      </c>
      <c r="U1263" t="s">
        <v>428</v>
      </c>
      <c r="V1263">
        <v>1</v>
      </c>
      <c r="W1263">
        <v>0</v>
      </c>
      <c r="X1263">
        <v>0</v>
      </c>
      <c r="Y1263">
        <v>0</v>
      </c>
      <c r="Z1263">
        <v>0</v>
      </c>
      <c r="AA1263">
        <v>0</v>
      </c>
      <c r="AB1263">
        <v>0</v>
      </c>
      <c r="AC1263" t="s">
        <v>52</v>
      </c>
      <c r="AD1263">
        <v>3</v>
      </c>
    </row>
    <row r="1264" spans="1:30">
      <c r="A1264" t="s">
        <v>1346</v>
      </c>
      <c r="B1264" t="s">
        <v>67</v>
      </c>
      <c r="C1264">
        <v>48.864716000000001</v>
      </c>
      <c r="D1264">
        <v>2.3490139999999999</v>
      </c>
      <c r="E1264" t="s">
        <v>78</v>
      </c>
      <c r="F1264" t="s">
        <v>169</v>
      </c>
      <c r="G1264" t="s">
        <v>85</v>
      </c>
      <c r="H1264" s="1">
        <v>45403</v>
      </c>
      <c r="I1264" t="s">
        <v>35</v>
      </c>
      <c r="J1264" t="s">
        <v>1120</v>
      </c>
      <c r="K1264">
        <v>4</v>
      </c>
      <c r="L1264" t="s">
        <v>1121</v>
      </c>
      <c r="M1264" t="s">
        <v>1122</v>
      </c>
      <c r="N1264">
        <v>1094</v>
      </c>
      <c r="O1264">
        <v>50</v>
      </c>
      <c r="P1264" s="1">
        <v>45616</v>
      </c>
      <c r="Q1264" s="1"/>
      <c r="R1264">
        <v>547</v>
      </c>
      <c r="T1264">
        <v>1</v>
      </c>
      <c r="U1264" t="s">
        <v>428</v>
      </c>
      <c r="V1264">
        <v>1</v>
      </c>
      <c r="W1264">
        <v>0</v>
      </c>
      <c r="X1264">
        <v>0</v>
      </c>
      <c r="Y1264">
        <v>0</v>
      </c>
      <c r="Z1264">
        <v>0</v>
      </c>
      <c r="AA1264">
        <v>0</v>
      </c>
      <c r="AB1264">
        <v>0</v>
      </c>
      <c r="AC1264" t="s">
        <v>52</v>
      </c>
      <c r="AD1264">
        <v>3</v>
      </c>
    </row>
    <row r="1265" spans="1:30">
      <c r="A1265" t="s">
        <v>1347</v>
      </c>
      <c r="B1265" t="s">
        <v>80</v>
      </c>
      <c r="C1265">
        <v>38.736946000000003</v>
      </c>
      <c r="D1265">
        <v>-9.1426850000000002</v>
      </c>
      <c r="E1265" t="s">
        <v>60</v>
      </c>
      <c r="F1265" t="s">
        <v>169</v>
      </c>
      <c r="G1265" t="s">
        <v>64</v>
      </c>
      <c r="H1265" s="1">
        <v>45314</v>
      </c>
      <c r="I1265" t="s">
        <v>35</v>
      </c>
      <c r="J1265" t="s">
        <v>1120</v>
      </c>
      <c r="K1265">
        <v>4</v>
      </c>
      <c r="L1265" t="s">
        <v>1121</v>
      </c>
      <c r="M1265" t="s">
        <v>1122</v>
      </c>
      <c r="N1265">
        <v>7972</v>
      </c>
      <c r="O1265">
        <v>30</v>
      </c>
      <c r="P1265" s="1">
        <v>45513</v>
      </c>
      <c r="Q1265" s="1"/>
      <c r="R1265">
        <v>2391.6</v>
      </c>
      <c r="T1265">
        <v>1</v>
      </c>
      <c r="U1265" t="s">
        <v>428</v>
      </c>
      <c r="V1265">
        <v>1</v>
      </c>
      <c r="W1265">
        <v>0</v>
      </c>
      <c r="X1265">
        <v>0</v>
      </c>
      <c r="Y1265">
        <v>0</v>
      </c>
      <c r="Z1265">
        <v>0</v>
      </c>
      <c r="AA1265">
        <v>0</v>
      </c>
      <c r="AB1265">
        <v>0</v>
      </c>
      <c r="AC1265" t="s">
        <v>43</v>
      </c>
      <c r="AD1265">
        <v>2</v>
      </c>
    </row>
    <row r="1266" spans="1:30">
      <c r="A1266" t="s">
        <v>1348</v>
      </c>
      <c r="B1266" t="s">
        <v>67</v>
      </c>
      <c r="C1266">
        <v>48.864716000000001</v>
      </c>
      <c r="D1266">
        <v>2.3490139999999999</v>
      </c>
      <c r="E1266" t="s">
        <v>60</v>
      </c>
      <c r="F1266" t="s">
        <v>169</v>
      </c>
      <c r="G1266" t="s">
        <v>56</v>
      </c>
      <c r="H1266" s="1">
        <v>45326</v>
      </c>
      <c r="I1266" t="s">
        <v>70</v>
      </c>
      <c r="J1266" t="s">
        <v>1120</v>
      </c>
      <c r="K1266">
        <v>4</v>
      </c>
      <c r="L1266" t="s">
        <v>1121</v>
      </c>
      <c r="M1266" t="s">
        <v>1122</v>
      </c>
      <c r="N1266">
        <v>5743</v>
      </c>
      <c r="O1266">
        <v>40</v>
      </c>
      <c r="P1266" s="1">
        <v>45440</v>
      </c>
      <c r="Q1266" s="1"/>
      <c r="R1266">
        <v>2297.1999999999998</v>
      </c>
      <c r="T1266">
        <v>1</v>
      </c>
      <c r="U1266" t="s">
        <v>428</v>
      </c>
      <c r="V1266">
        <v>1</v>
      </c>
      <c r="W1266">
        <v>0</v>
      </c>
      <c r="X1266">
        <v>0</v>
      </c>
      <c r="Y1266">
        <v>0</v>
      </c>
      <c r="Z1266">
        <v>0</v>
      </c>
      <c r="AA1266">
        <v>0</v>
      </c>
      <c r="AB1266">
        <v>0</v>
      </c>
      <c r="AC1266" t="s">
        <v>43</v>
      </c>
      <c r="AD1266">
        <v>2</v>
      </c>
    </row>
    <row r="1267" spans="1:30">
      <c r="A1267" t="s">
        <v>1349</v>
      </c>
      <c r="B1267" t="s">
        <v>50</v>
      </c>
      <c r="C1267">
        <v>52.520007999999997</v>
      </c>
      <c r="D1267">
        <v>13.404954</v>
      </c>
      <c r="E1267" t="s">
        <v>78</v>
      </c>
      <c r="F1267" t="s">
        <v>169</v>
      </c>
      <c r="G1267" t="s">
        <v>34</v>
      </c>
      <c r="H1267" s="1">
        <v>45403</v>
      </c>
      <c r="I1267" t="s">
        <v>70</v>
      </c>
      <c r="J1267" t="s">
        <v>1120</v>
      </c>
      <c r="K1267">
        <v>4</v>
      </c>
      <c r="L1267" t="s">
        <v>1121</v>
      </c>
      <c r="M1267" t="s">
        <v>1122</v>
      </c>
      <c r="N1267">
        <v>1906</v>
      </c>
      <c r="O1267">
        <v>50</v>
      </c>
      <c r="P1267" s="1">
        <v>45660</v>
      </c>
      <c r="Q1267" s="1"/>
      <c r="R1267">
        <v>953</v>
      </c>
      <c r="T1267">
        <v>1</v>
      </c>
      <c r="U1267" t="s">
        <v>428</v>
      </c>
      <c r="V1267">
        <v>1</v>
      </c>
      <c r="W1267">
        <v>0</v>
      </c>
      <c r="X1267">
        <v>0</v>
      </c>
      <c r="Y1267">
        <v>0</v>
      </c>
      <c r="Z1267">
        <v>0</v>
      </c>
      <c r="AA1267">
        <v>0</v>
      </c>
      <c r="AB1267">
        <v>0</v>
      </c>
      <c r="AC1267" t="s">
        <v>52</v>
      </c>
      <c r="AD1267">
        <v>3</v>
      </c>
    </row>
    <row r="1268" spans="1:30">
      <c r="A1268" t="s">
        <v>1350</v>
      </c>
      <c r="B1268" t="s">
        <v>67</v>
      </c>
      <c r="C1268">
        <v>48.864716000000001</v>
      </c>
      <c r="D1268">
        <v>2.3490139999999999</v>
      </c>
      <c r="E1268" t="s">
        <v>84</v>
      </c>
      <c r="F1268" t="s">
        <v>169</v>
      </c>
      <c r="G1268" t="s">
        <v>47</v>
      </c>
      <c r="H1268" s="1">
        <v>45422</v>
      </c>
      <c r="I1268" t="s">
        <v>35</v>
      </c>
      <c r="J1268" t="s">
        <v>1120</v>
      </c>
      <c r="K1268">
        <v>4</v>
      </c>
      <c r="L1268" t="s">
        <v>1121</v>
      </c>
      <c r="M1268" t="s">
        <v>1122</v>
      </c>
      <c r="N1268">
        <v>635</v>
      </c>
      <c r="O1268">
        <v>10</v>
      </c>
      <c r="P1268" s="1">
        <v>45740</v>
      </c>
      <c r="Q1268" s="1"/>
      <c r="R1268">
        <v>63.5</v>
      </c>
      <c r="T1268">
        <v>1</v>
      </c>
      <c r="U1268" t="s">
        <v>428</v>
      </c>
      <c r="V1268">
        <v>1</v>
      </c>
      <c r="W1268">
        <v>0</v>
      </c>
      <c r="X1268">
        <v>0</v>
      </c>
      <c r="Y1268">
        <v>0</v>
      </c>
      <c r="Z1268">
        <v>0</v>
      </c>
      <c r="AA1268">
        <v>0</v>
      </c>
      <c r="AB1268">
        <v>0</v>
      </c>
      <c r="AC1268" t="s">
        <v>48</v>
      </c>
      <c r="AD1268">
        <v>1</v>
      </c>
    </row>
    <row r="1269" spans="1:30">
      <c r="A1269" t="s">
        <v>1351</v>
      </c>
      <c r="B1269" t="s">
        <v>59</v>
      </c>
      <c r="C1269">
        <v>51.260196999999998</v>
      </c>
      <c r="D1269">
        <v>4.4027710000000004</v>
      </c>
      <c r="E1269" t="s">
        <v>32</v>
      </c>
      <c r="F1269" t="s">
        <v>169</v>
      </c>
      <c r="G1269" t="s">
        <v>56</v>
      </c>
      <c r="H1269" s="1">
        <v>45335</v>
      </c>
      <c r="I1269" t="s">
        <v>57</v>
      </c>
      <c r="J1269" t="s">
        <v>1120</v>
      </c>
      <c r="K1269">
        <v>4</v>
      </c>
      <c r="L1269" t="s">
        <v>1121</v>
      </c>
      <c r="M1269" t="s">
        <v>1122</v>
      </c>
      <c r="N1269">
        <v>1429</v>
      </c>
      <c r="O1269">
        <v>20</v>
      </c>
      <c r="P1269" s="1">
        <v>45504</v>
      </c>
      <c r="Q1269" s="1"/>
      <c r="R1269">
        <v>285.8</v>
      </c>
      <c r="T1269">
        <v>1</v>
      </c>
      <c r="U1269" t="s">
        <v>428</v>
      </c>
      <c r="V1269">
        <v>1</v>
      </c>
      <c r="W1269">
        <v>0</v>
      </c>
      <c r="X1269">
        <v>0</v>
      </c>
      <c r="Y1269">
        <v>0</v>
      </c>
      <c r="Z1269">
        <v>0</v>
      </c>
      <c r="AA1269">
        <v>0</v>
      </c>
      <c r="AB1269">
        <v>0</v>
      </c>
      <c r="AC1269" t="s">
        <v>48</v>
      </c>
      <c r="AD1269">
        <v>1</v>
      </c>
    </row>
    <row r="1270" spans="1:30">
      <c r="A1270" t="s">
        <v>1352</v>
      </c>
      <c r="B1270" t="s">
        <v>50</v>
      </c>
      <c r="C1270">
        <v>52.520007999999997</v>
      </c>
      <c r="D1270">
        <v>13.404954</v>
      </c>
      <c r="E1270" t="s">
        <v>84</v>
      </c>
      <c r="F1270" t="s">
        <v>169</v>
      </c>
      <c r="G1270" t="s">
        <v>87</v>
      </c>
      <c r="H1270" s="1">
        <v>45325</v>
      </c>
      <c r="I1270" t="s">
        <v>70</v>
      </c>
      <c r="J1270" t="s">
        <v>1120</v>
      </c>
      <c r="K1270">
        <v>4</v>
      </c>
      <c r="L1270" t="s">
        <v>1121</v>
      </c>
      <c r="M1270" t="s">
        <v>1122</v>
      </c>
      <c r="N1270">
        <v>4340</v>
      </c>
      <c r="O1270">
        <v>50</v>
      </c>
      <c r="P1270" s="1">
        <v>45467</v>
      </c>
      <c r="Q1270" s="1"/>
      <c r="R1270">
        <v>2170</v>
      </c>
      <c r="T1270">
        <v>1</v>
      </c>
      <c r="U1270" t="s">
        <v>428</v>
      </c>
      <c r="V1270">
        <v>1</v>
      </c>
      <c r="W1270">
        <v>0</v>
      </c>
      <c r="X1270">
        <v>0</v>
      </c>
      <c r="Y1270">
        <v>0</v>
      </c>
      <c r="Z1270">
        <v>0</v>
      </c>
      <c r="AA1270">
        <v>0</v>
      </c>
      <c r="AB1270">
        <v>0</v>
      </c>
      <c r="AC1270" t="s">
        <v>52</v>
      </c>
      <c r="AD1270">
        <v>3</v>
      </c>
    </row>
    <row r="1271" spans="1:30">
      <c r="A1271" t="s">
        <v>1353</v>
      </c>
      <c r="B1271" t="s">
        <v>45</v>
      </c>
      <c r="C1271">
        <v>41.902782000000002</v>
      </c>
      <c r="D1271">
        <v>12.496366</v>
      </c>
      <c r="E1271" t="s">
        <v>55</v>
      </c>
      <c r="F1271" t="s">
        <v>169</v>
      </c>
      <c r="G1271" t="s">
        <v>56</v>
      </c>
      <c r="H1271" s="1">
        <v>45309</v>
      </c>
      <c r="I1271" t="s">
        <v>57</v>
      </c>
      <c r="J1271" t="s">
        <v>1120</v>
      </c>
      <c r="K1271">
        <v>4</v>
      </c>
      <c r="L1271" t="s">
        <v>1121</v>
      </c>
      <c r="M1271" t="s">
        <v>1122</v>
      </c>
      <c r="N1271">
        <v>3907</v>
      </c>
      <c r="O1271">
        <v>40</v>
      </c>
      <c r="P1271" s="1">
        <v>45473</v>
      </c>
      <c r="Q1271" s="1"/>
      <c r="R1271">
        <v>1562.8</v>
      </c>
      <c r="T1271">
        <v>1</v>
      </c>
      <c r="U1271" t="s">
        <v>428</v>
      </c>
      <c r="V1271">
        <v>1</v>
      </c>
      <c r="W1271">
        <v>0</v>
      </c>
      <c r="X1271">
        <v>0</v>
      </c>
      <c r="Y1271">
        <v>0</v>
      </c>
      <c r="Z1271">
        <v>0</v>
      </c>
      <c r="AA1271">
        <v>0</v>
      </c>
      <c r="AB1271">
        <v>0</v>
      </c>
      <c r="AC1271" t="s">
        <v>43</v>
      </c>
      <c r="AD1271">
        <v>2</v>
      </c>
    </row>
    <row r="1272" spans="1:30">
      <c r="A1272" t="s">
        <v>1354</v>
      </c>
      <c r="B1272" t="s">
        <v>31</v>
      </c>
      <c r="C1272">
        <v>52.370215999999999</v>
      </c>
      <c r="D1272">
        <v>4.895168</v>
      </c>
      <c r="E1272" t="s">
        <v>51</v>
      </c>
      <c r="F1272" t="s">
        <v>169</v>
      </c>
      <c r="G1272" t="s">
        <v>85</v>
      </c>
      <c r="H1272" s="1">
        <v>45294</v>
      </c>
      <c r="I1272" t="s">
        <v>35</v>
      </c>
      <c r="J1272" t="s">
        <v>1120</v>
      </c>
      <c r="K1272">
        <v>4</v>
      </c>
      <c r="L1272" t="s">
        <v>1121</v>
      </c>
      <c r="M1272" t="s">
        <v>1122</v>
      </c>
      <c r="N1272">
        <v>671</v>
      </c>
      <c r="O1272">
        <v>20</v>
      </c>
      <c r="P1272" s="1">
        <v>45328</v>
      </c>
      <c r="Q1272" s="1"/>
      <c r="R1272">
        <v>134.19999999999999</v>
      </c>
      <c r="T1272">
        <v>1</v>
      </c>
      <c r="U1272" t="s">
        <v>428</v>
      </c>
      <c r="V1272">
        <v>1</v>
      </c>
      <c r="W1272">
        <v>0</v>
      </c>
      <c r="X1272">
        <v>0</v>
      </c>
      <c r="Y1272">
        <v>0</v>
      </c>
      <c r="Z1272">
        <v>0</v>
      </c>
      <c r="AA1272">
        <v>0</v>
      </c>
      <c r="AB1272">
        <v>0</v>
      </c>
      <c r="AC1272" t="s">
        <v>48</v>
      </c>
      <c r="AD1272">
        <v>1</v>
      </c>
    </row>
    <row r="1273" spans="1:30">
      <c r="A1273" t="s">
        <v>1355</v>
      </c>
      <c r="B1273" t="s">
        <v>63</v>
      </c>
      <c r="C1273">
        <v>46.204391000000001</v>
      </c>
      <c r="D1273">
        <v>6.1431579999999997</v>
      </c>
      <c r="E1273" t="s">
        <v>51</v>
      </c>
      <c r="F1273" t="s">
        <v>169</v>
      </c>
      <c r="G1273" t="s">
        <v>47</v>
      </c>
      <c r="H1273" s="1">
        <v>45334</v>
      </c>
      <c r="I1273" t="s">
        <v>57</v>
      </c>
      <c r="J1273" t="s">
        <v>1120</v>
      </c>
      <c r="K1273">
        <v>4</v>
      </c>
      <c r="L1273" t="s">
        <v>1121</v>
      </c>
      <c r="M1273" t="s">
        <v>1122</v>
      </c>
      <c r="N1273">
        <v>7563</v>
      </c>
      <c r="O1273">
        <v>30</v>
      </c>
      <c r="P1273" s="1">
        <v>45361</v>
      </c>
      <c r="Q1273" s="1"/>
      <c r="R1273">
        <v>2268.9</v>
      </c>
      <c r="T1273">
        <v>1</v>
      </c>
      <c r="U1273" t="s">
        <v>428</v>
      </c>
      <c r="V1273">
        <v>1</v>
      </c>
      <c r="W1273">
        <v>0</v>
      </c>
      <c r="X1273">
        <v>0</v>
      </c>
      <c r="Y1273">
        <v>0</v>
      </c>
      <c r="Z1273">
        <v>0</v>
      </c>
      <c r="AA1273">
        <v>0</v>
      </c>
      <c r="AB1273">
        <v>0</v>
      </c>
      <c r="AC1273" t="s">
        <v>43</v>
      </c>
      <c r="AD1273">
        <v>2</v>
      </c>
    </row>
    <row r="1274" spans="1:30">
      <c r="A1274" t="s">
        <v>1356</v>
      </c>
      <c r="B1274" t="s">
        <v>31</v>
      </c>
      <c r="C1274">
        <v>52.370215999999999</v>
      </c>
      <c r="D1274">
        <v>4.895168</v>
      </c>
      <c r="E1274" t="s">
        <v>51</v>
      </c>
      <c r="F1274" t="s">
        <v>169</v>
      </c>
      <c r="G1274" t="s">
        <v>85</v>
      </c>
      <c r="H1274" s="1">
        <v>45374</v>
      </c>
      <c r="I1274" t="s">
        <v>70</v>
      </c>
      <c r="J1274" t="s">
        <v>1120</v>
      </c>
      <c r="K1274">
        <v>4</v>
      </c>
      <c r="L1274" t="s">
        <v>1121</v>
      </c>
      <c r="M1274" t="s">
        <v>1122</v>
      </c>
      <c r="N1274">
        <v>1083</v>
      </c>
      <c r="O1274">
        <v>60</v>
      </c>
      <c r="P1274" s="1">
        <v>45693</v>
      </c>
      <c r="Q1274" s="1"/>
      <c r="R1274">
        <v>649.79999999999995</v>
      </c>
      <c r="T1274">
        <v>1</v>
      </c>
      <c r="U1274" t="s">
        <v>428</v>
      </c>
      <c r="V1274">
        <v>1</v>
      </c>
      <c r="W1274">
        <v>0</v>
      </c>
      <c r="X1274">
        <v>0</v>
      </c>
      <c r="Y1274">
        <v>0</v>
      </c>
      <c r="Z1274">
        <v>0</v>
      </c>
      <c r="AA1274">
        <v>0</v>
      </c>
      <c r="AB1274">
        <v>0</v>
      </c>
      <c r="AC1274" t="s">
        <v>52</v>
      </c>
      <c r="AD1274">
        <v>3</v>
      </c>
    </row>
    <row r="1275" spans="1:30">
      <c r="A1275" t="s">
        <v>1357</v>
      </c>
      <c r="B1275" t="s">
        <v>80</v>
      </c>
      <c r="C1275">
        <v>38.736946000000003</v>
      </c>
      <c r="D1275">
        <v>-9.1426850000000002</v>
      </c>
      <c r="E1275" t="s">
        <v>51</v>
      </c>
      <c r="F1275" t="s">
        <v>169</v>
      </c>
      <c r="G1275" t="s">
        <v>56</v>
      </c>
      <c r="H1275" s="1">
        <v>45305</v>
      </c>
      <c r="I1275" t="s">
        <v>35</v>
      </c>
      <c r="J1275" t="s">
        <v>1120</v>
      </c>
      <c r="K1275">
        <v>4</v>
      </c>
      <c r="L1275" t="s">
        <v>1121</v>
      </c>
      <c r="M1275" t="s">
        <v>1122</v>
      </c>
      <c r="N1275">
        <v>5813</v>
      </c>
      <c r="O1275">
        <v>10</v>
      </c>
      <c r="P1275" s="1">
        <v>45490</v>
      </c>
      <c r="Q1275" s="1"/>
      <c r="R1275">
        <v>581.29999999999995</v>
      </c>
      <c r="T1275">
        <v>1</v>
      </c>
      <c r="U1275" t="s">
        <v>428</v>
      </c>
      <c r="V1275">
        <v>1</v>
      </c>
      <c r="W1275">
        <v>0</v>
      </c>
      <c r="X1275">
        <v>0</v>
      </c>
      <c r="Y1275">
        <v>0</v>
      </c>
      <c r="Z1275">
        <v>0</v>
      </c>
      <c r="AA1275">
        <v>0</v>
      </c>
      <c r="AB1275">
        <v>0</v>
      </c>
      <c r="AC1275" t="s">
        <v>48</v>
      </c>
      <c r="AD1275">
        <v>1</v>
      </c>
    </row>
    <row r="1276" spans="1:30">
      <c r="A1276" t="s">
        <v>1358</v>
      </c>
      <c r="B1276" t="s">
        <v>59</v>
      </c>
      <c r="C1276">
        <v>51.260196999999998</v>
      </c>
      <c r="D1276">
        <v>4.4027710000000004</v>
      </c>
      <c r="E1276" t="s">
        <v>60</v>
      </c>
      <c r="F1276" t="s">
        <v>169</v>
      </c>
      <c r="G1276" t="s">
        <v>85</v>
      </c>
      <c r="H1276" s="1">
        <v>45328</v>
      </c>
      <c r="I1276" t="s">
        <v>57</v>
      </c>
      <c r="J1276" t="s">
        <v>1120</v>
      </c>
      <c r="K1276">
        <v>4</v>
      </c>
      <c r="L1276" t="s">
        <v>1121</v>
      </c>
      <c r="M1276" t="s">
        <v>1122</v>
      </c>
      <c r="N1276">
        <v>2873</v>
      </c>
      <c r="O1276">
        <v>60</v>
      </c>
      <c r="P1276" s="1">
        <v>45384</v>
      </c>
      <c r="Q1276" s="1"/>
      <c r="R1276">
        <v>1723.8</v>
      </c>
      <c r="T1276">
        <v>1</v>
      </c>
      <c r="U1276" t="s">
        <v>428</v>
      </c>
      <c r="V1276">
        <v>1</v>
      </c>
      <c r="W1276">
        <v>0</v>
      </c>
      <c r="X1276">
        <v>0</v>
      </c>
      <c r="Y1276">
        <v>0</v>
      </c>
      <c r="Z1276">
        <v>0</v>
      </c>
      <c r="AA1276">
        <v>0</v>
      </c>
      <c r="AB1276">
        <v>0</v>
      </c>
      <c r="AC1276" t="s">
        <v>52</v>
      </c>
      <c r="AD1276">
        <v>3</v>
      </c>
    </row>
    <row r="1277" spans="1:30">
      <c r="A1277" t="s">
        <v>1359</v>
      </c>
      <c r="B1277" t="s">
        <v>40</v>
      </c>
      <c r="C1277">
        <v>40.416775000000001</v>
      </c>
      <c r="D1277">
        <v>-3.7037900000000001</v>
      </c>
      <c r="E1277" t="s">
        <v>55</v>
      </c>
      <c r="F1277" t="s">
        <v>169</v>
      </c>
      <c r="G1277" t="s">
        <v>64</v>
      </c>
      <c r="H1277" s="1">
        <v>45407</v>
      </c>
      <c r="I1277" t="s">
        <v>35</v>
      </c>
      <c r="J1277" t="s">
        <v>1120</v>
      </c>
      <c r="K1277">
        <v>4</v>
      </c>
      <c r="L1277" t="s">
        <v>1121</v>
      </c>
      <c r="M1277" t="s">
        <v>1122</v>
      </c>
      <c r="N1277">
        <v>5053</v>
      </c>
      <c r="O1277">
        <v>20</v>
      </c>
      <c r="P1277" s="1">
        <v>45754</v>
      </c>
      <c r="Q1277" s="1"/>
      <c r="R1277">
        <v>1010.6</v>
      </c>
      <c r="T1277">
        <v>1</v>
      </c>
      <c r="U1277" t="s">
        <v>428</v>
      </c>
      <c r="V1277">
        <v>1</v>
      </c>
      <c r="W1277">
        <v>0</v>
      </c>
      <c r="X1277">
        <v>0</v>
      </c>
      <c r="Y1277">
        <v>0</v>
      </c>
      <c r="Z1277">
        <v>0</v>
      </c>
      <c r="AA1277">
        <v>0</v>
      </c>
      <c r="AB1277">
        <v>0</v>
      </c>
      <c r="AC1277" t="s">
        <v>48</v>
      </c>
      <c r="AD1277">
        <v>1</v>
      </c>
    </row>
    <row r="1278" spans="1:30">
      <c r="A1278" t="s">
        <v>1360</v>
      </c>
      <c r="B1278" t="s">
        <v>59</v>
      </c>
      <c r="C1278">
        <v>51.260196999999998</v>
      </c>
      <c r="D1278">
        <v>4.4027710000000004</v>
      </c>
      <c r="E1278" t="s">
        <v>46</v>
      </c>
      <c r="F1278" t="s">
        <v>169</v>
      </c>
      <c r="G1278" t="s">
        <v>87</v>
      </c>
      <c r="H1278" s="1">
        <v>45322</v>
      </c>
      <c r="I1278" t="s">
        <v>35</v>
      </c>
      <c r="J1278" t="s">
        <v>1120</v>
      </c>
      <c r="K1278">
        <v>4</v>
      </c>
      <c r="L1278" t="s">
        <v>1121</v>
      </c>
      <c r="M1278" t="s">
        <v>1122</v>
      </c>
      <c r="N1278">
        <v>8000</v>
      </c>
      <c r="O1278">
        <v>40</v>
      </c>
      <c r="P1278" s="1">
        <v>45605</v>
      </c>
      <c r="Q1278" s="1"/>
      <c r="R1278">
        <v>3200</v>
      </c>
      <c r="T1278">
        <v>1</v>
      </c>
      <c r="U1278" t="s">
        <v>428</v>
      </c>
      <c r="V1278">
        <v>1</v>
      </c>
      <c r="W1278">
        <v>0</v>
      </c>
      <c r="X1278">
        <v>0</v>
      </c>
      <c r="Y1278">
        <v>0</v>
      </c>
      <c r="Z1278">
        <v>0</v>
      </c>
      <c r="AA1278">
        <v>0</v>
      </c>
      <c r="AB1278">
        <v>0</v>
      </c>
      <c r="AC1278" t="s">
        <v>43</v>
      </c>
      <c r="AD1278">
        <v>2</v>
      </c>
    </row>
    <row r="1279" spans="1:30">
      <c r="A1279" t="s">
        <v>1361</v>
      </c>
      <c r="B1279" t="s">
        <v>75</v>
      </c>
      <c r="C1279">
        <v>48.210033000000003</v>
      </c>
      <c r="D1279">
        <v>16.363448999999999</v>
      </c>
      <c r="E1279" t="s">
        <v>60</v>
      </c>
      <c r="F1279" t="s">
        <v>169</v>
      </c>
      <c r="G1279" t="s">
        <v>56</v>
      </c>
      <c r="H1279" s="1">
        <v>45437</v>
      </c>
      <c r="I1279" t="s">
        <v>57</v>
      </c>
      <c r="J1279" t="s">
        <v>1120</v>
      </c>
      <c r="K1279">
        <v>4</v>
      </c>
      <c r="L1279" t="s">
        <v>1121</v>
      </c>
      <c r="M1279" t="s">
        <v>1122</v>
      </c>
      <c r="N1279">
        <v>7020</v>
      </c>
      <c r="O1279">
        <v>80</v>
      </c>
      <c r="P1279" s="1">
        <v>45638</v>
      </c>
      <c r="Q1279" s="1"/>
      <c r="R1279">
        <v>5616</v>
      </c>
      <c r="T1279">
        <v>1</v>
      </c>
      <c r="U1279" t="s">
        <v>428</v>
      </c>
      <c r="V1279">
        <v>1</v>
      </c>
      <c r="W1279">
        <v>0</v>
      </c>
      <c r="X1279">
        <v>0</v>
      </c>
      <c r="Y1279">
        <v>0</v>
      </c>
      <c r="Z1279">
        <v>0</v>
      </c>
      <c r="AA1279">
        <v>0</v>
      </c>
      <c r="AB1279">
        <v>0</v>
      </c>
      <c r="AC1279" t="s">
        <v>65</v>
      </c>
      <c r="AD1279">
        <v>4</v>
      </c>
    </row>
    <row r="1280" spans="1:30">
      <c r="A1280" t="s">
        <v>1362</v>
      </c>
      <c r="B1280" t="s">
        <v>75</v>
      </c>
      <c r="C1280">
        <v>48.210033000000003</v>
      </c>
      <c r="D1280">
        <v>16.363448999999999</v>
      </c>
      <c r="E1280" t="s">
        <v>60</v>
      </c>
      <c r="F1280" t="s">
        <v>169</v>
      </c>
      <c r="G1280" t="s">
        <v>47</v>
      </c>
      <c r="H1280" s="1">
        <v>45358</v>
      </c>
      <c r="I1280" t="s">
        <v>70</v>
      </c>
      <c r="J1280" t="s">
        <v>1120</v>
      </c>
      <c r="K1280">
        <v>4</v>
      </c>
      <c r="L1280" t="s">
        <v>1121</v>
      </c>
      <c r="M1280" t="s">
        <v>1122</v>
      </c>
      <c r="N1280">
        <v>3691</v>
      </c>
      <c r="O1280">
        <v>30</v>
      </c>
      <c r="P1280" s="1">
        <v>45661</v>
      </c>
      <c r="Q1280" s="1"/>
      <c r="R1280">
        <v>1107.3</v>
      </c>
      <c r="T1280">
        <v>1</v>
      </c>
      <c r="U1280" t="s">
        <v>428</v>
      </c>
      <c r="V1280">
        <v>1</v>
      </c>
      <c r="W1280">
        <v>0</v>
      </c>
      <c r="X1280">
        <v>0</v>
      </c>
      <c r="Y1280">
        <v>0</v>
      </c>
      <c r="Z1280">
        <v>0</v>
      </c>
      <c r="AA1280">
        <v>0</v>
      </c>
      <c r="AB1280">
        <v>0</v>
      </c>
      <c r="AC1280" t="s">
        <v>43</v>
      </c>
      <c r="AD1280">
        <v>2</v>
      </c>
    </row>
    <row r="1281" spans="1:30">
      <c r="A1281" t="s">
        <v>1363</v>
      </c>
      <c r="B1281" t="s">
        <v>31</v>
      </c>
      <c r="C1281">
        <v>52.370215999999999</v>
      </c>
      <c r="D1281">
        <v>4.895168</v>
      </c>
      <c r="E1281" t="s">
        <v>124</v>
      </c>
      <c r="F1281" t="s">
        <v>169</v>
      </c>
      <c r="G1281" t="s">
        <v>76</v>
      </c>
      <c r="H1281" s="1">
        <v>45327</v>
      </c>
      <c r="I1281" t="s">
        <v>57</v>
      </c>
      <c r="J1281" t="s">
        <v>1120</v>
      </c>
      <c r="K1281">
        <v>4</v>
      </c>
      <c r="L1281" t="s">
        <v>1121</v>
      </c>
      <c r="M1281" t="s">
        <v>1122</v>
      </c>
      <c r="N1281">
        <v>7971</v>
      </c>
      <c r="O1281">
        <v>50</v>
      </c>
      <c r="P1281" s="1">
        <v>45383</v>
      </c>
      <c r="Q1281" s="1"/>
      <c r="R1281">
        <v>3985.5</v>
      </c>
      <c r="T1281">
        <v>1</v>
      </c>
      <c r="U1281" t="s">
        <v>428</v>
      </c>
      <c r="V1281">
        <v>1</v>
      </c>
      <c r="W1281">
        <v>0</v>
      </c>
      <c r="X1281">
        <v>0</v>
      </c>
      <c r="Y1281">
        <v>0</v>
      </c>
      <c r="Z1281">
        <v>0</v>
      </c>
      <c r="AA1281">
        <v>0</v>
      </c>
      <c r="AB1281">
        <v>0</v>
      </c>
      <c r="AC1281" t="s">
        <v>52</v>
      </c>
      <c r="AD1281">
        <v>3</v>
      </c>
    </row>
    <row r="1282" spans="1:30">
      <c r="A1282" t="s">
        <v>1364</v>
      </c>
      <c r="B1282" t="s">
        <v>40</v>
      </c>
      <c r="C1282">
        <v>40.416775000000001</v>
      </c>
      <c r="D1282">
        <v>-3.7037900000000001</v>
      </c>
      <c r="E1282" t="s">
        <v>84</v>
      </c>
      <c r="F1282" t="s">
        <v>169</v>
      </c>
      <c r="G1282" t="s">
        <v>47</v>
      </c>
      <c r="H1282" s="1">
        <v>45355</v>
      </c>
      <c r="I1282" t="s">
        <v>70</v>
      </c>
      <c r="J1282" t="s">
        <v>1120</v>
      </c>
      <c r="K1282">
        <v>4</v>
      </c>
      <c r="L1282" t="s">
        <v>1121</v>
      </c>
      <c r="M1282" t="s">
        <v>1122</v>
      </c>
      <c r="N1282">
        <v>2545</v>
      </c>
      <c r="O1282">
        <v>100</v>
      </c>
      <c r="P1282" s="1">
        <v>45531</v>
      </c>
      <c r="Q1282" s="1"/>
      <c r="R1282">
        <v>2545</v>
      </c>
      <c r="T1282">
        <v>1</v>
      </c>
      <c r="U1282" t="s">
        <v>428</v>
      </c>
      <c r="V1282">
        <v>1</v>
      </c>
      <c r="W1282">
        <v>0</v>
      </c>
      <c r="X1282">
        <v>0</v>
      </c>
      <c r="Y1282">
        <v>0</v>
      </c>
      <c r="Z1282">
        <v>0</v>
      </c>
      <c r="AA1282">
        <v>0</v>
      </c>
      <c r="AB1282">
        <v>0</v>
      </c>
      <c r="AC1282" t="s">
        <v>38</v>
      </c>
      <c r="AD1282">
        <v>5</v>
      </c>
    </row>
    <row r="1283" spans="1:30">
      <c r="A1283" t="s">
        <v>1365</v>
      </c>
      <c r="B1283" t="s">
        <v>40</v>
      </c>
      <c r="C1283">
        <v>40.416775000000001</v>
      </c>
      <c r="D1283">
        <v>-3.7037900000000001</v>
      </c>
      <c r="E1283" t="s">
        <v>55</v>
      </c>
      <c r="F1283" t="s">
        <v>169</v>
      </c>
      <c r="G1283" t="s">
        <v>64</v>
      </c>
      <c r="H1283" s="1">
        <v>45427</v>
      </c>
      <c r="I1283" t="s">
        <v>57</v>
      </c>
      <c r="J1283" t="s">
        <v>1120</v>
      </c>
      <c r="K1283">
        <v>4</v>
      </c>
      <c r="L1283" t="s">
        <v>1121</v>
      </c>
      <c r="M1283" t="s">
        <v>1122</v>
      </c>
      <c r="N1283">
        <v>3848</v>
      </c>
      <c r="O1283">
        <v>90</v>
      </c>
      <c r="P1283" s="1">
        <v>45751</v>
      </c>
      <c r="Q1283" s="1"/>
      <c r="R1283">
        <v>3463.2</v>
      </c>
      <c r="T1283">
        <v>1</v>
      </c>
      <c r="U1283" t="s">
        <v>428</v>
      </c>
      <c r="V1283">
        <v>1</v>
      </c>
      <c r="W1283">
        <v>0</v>
      </c>
      <c r="X1283">
        <v>0</v>
      </c>
      <c r="Y1283">
        <v>0</v>
      </c>
      <c r="Z1283">
        <v>0</v>
      </c>
      <c r="AA1283">
        <v>0</v>
      </c>
      <c r="AB1283">
        <v>0</v>
      </c>
      <c r="AC1283" t="s">
        <v>38</v>
      </c>
      <c r="AD1283">
        <v>5</v>
      </c>
    </row>
    <row r="1284" spans="1:30">
      <c r="A1284" t="s">
        <v>1366</v>
      </c>
      <c r="B1284" t="s">
        <v>59</v>
      </c>
      <c r="C1284">
        <v>51.260196999999998</v>
      </c>
      <c r="D1284">
        <v>4.4027710000000004</v>
      </c>
      <c r="E1284" t="s">
        <v>32</v>
      </c>
      <c r="F1284" t="s">
        <v>169</v>
      </c>
      <c r="G1284" t="s">
        <v>85</v>
      </c>
      <c r="H1284" s="1">
        <v>45435</v>
      </c>
      <c r="I1284" t="s">
        <v>57</v>
      </c>
      <c r="J1284" t="s">
        <v>1120</v>
      </c>
      <c r="K1284">
        <v>4</v>
      </c>
      <c r="L1284" t="s">
        <v>1121</v>
      </c>
      <c r="M1284" t="s">
        <v>1122</v>
      </c>
      <c r="N1284">
        <v>386</v>
      </c>
      <c r="O1284">
        <v>50</v>
      </c>
      <c r="P1284" s="1">
        <v>45546</v>
      </c>
      <c r="Q1284" s="1"/>
      <c r="R1284">
        <v>193</v>
      </c>
      <c r="T1284">
        <v>1</v>
      </c>
      <c r="U1284" t="s">
        <v>428</v>
      </c>
      <c r="V1284">
        <v>1</v>
      </c>
      <c r="W1284">
        <v>0</v>
      </c>
      <c r="X1284">
        <v>0</v>
      </c>
      <c r="Y1284">
        <v>0</v>
      </c>
      <c r="Z1284">
        <v>0</v>
      </c>
      <c r="AA1284">
        <v>0</v>
      </c>
      <c r="AB1284">
        <v>0</v>
      </c>
      <c r="AC1284" t="s">
        <v>52</v>
      </c>
      <c r="AD1284">
        <v>3</v>
      </c>
    </row>
    <row r="1285" spans="1:30">
      <c r="A1285" t="s">
        <v>1367</v>
      </c>
      <c r="B1285" t="s">
        <v>67</v>
      </c>
      <c r="C1285">
        <v>48.864716000000001</v>
      </c>
      <c r="D1285">
        <v>2.3490139999999999</v>
      </c>
      <c r="E1285" t="s">
        <v>51</v>
      </c>
      <c r="F1285" t="s">
        <v>169</v>
      </c>
      <c r="G1285" t="s">
        <v>64</v>
      </c>
      <c r="H1285" s="1">
        <v>45432</v>
      </c>
      <c r="I1285" t="s">
        <v>35</v>
      </c>
      <c r="J1285" t="s">
        <v>1120</v>
      </c>
      <c r="K1285">
        <v>4</v>
      </c>
      <c r="L1285" t="s">
        <v>1121</v>
      </c>
      <c r="M1285" t="s">
        <v>1122</v>
      </c>
      <c r="N1285">
        <v>1523</v>
      </c>
      <c r="O1285">
        <v>30</v>
      </c>
      <c r="P1285" s="1">
        <v>45682</v>
      </c>
      <c r="Q1285" s="1"/>
      <c r="R1285">
        <v>456.9</v>
      </c>
      <c r="T1285">
        <v>1</v>
      </c>
      <c r="U1285" t="s">
        <v>428</v>
      </c>
      <c r="V1285">
        <v>1</v>
      </c>
      <c r="W1285">
        <v>0</v>
      </c>
      <c r="X1285">
        <v>0</v>
      </c>
      <c r="Y1285">
        <v>0</v>
      </c>
      <c r="Z1285">
        <v>0</v>
      </c>
      <c r="AA1285">
        <v>0</v>
      </c>
      <c r="AB1285">
        <v>0</v>
      </c>
      <c r="AC1285" t="s">
        <v>43</v>
      </c>
      <c r="AD1285">
        <v>2</v>
      </c>
    </row>
    <row r="1286" spans="1:30">
      <c r="A1286" t="s">
        <v>1368</v>
      </c>
      <c r="B1286" t="s">
        <v>63</v>
      </c>
      <c r="C1286">
        <v>46.204391000000001</v>
      </c>
      <c r="D1286">
        <v>6.1431579999999997</v>
      </c>
      <c r="E1286" t="s">
        <v>120</v>
      </c>
      <c r="F1286" t="s">
        <v>169</v>
      </c>
      <c r="G1286" t="s">
        <v>64</v>
      </c>
      <c r="H1286" s="1">
        <v>45412</v>
      </c>
      <c r="I1286" t="s">
        <v>35</v>
      </c>
      <c r="J1286" t="s">
        <v>1120</v>
      </c>
      <c r="K1286">
        <v>4</v>
      </c>
      <c r="L1286" t="s">
        <v>1121</v>
      </c>
      <c r="M1286" t="s">
        <v>1122</v>
      </c>
      <c r="N1286">
        <v>1672</v>
      </c>
      <c r="O1286">
        <v>90</v>
      </c>
      <c r="P1286" s="1">
        <v>45459</v>
      </c>
      <c r="Q1286" s="1"/>
      <c r="R1286">
        <v>1504.8</v>
      </c>
      <c r="T1286">
        <v>1</v>
      </c>
      <c r="U1286" t="s">
        <v>428</v>
      </c>
      <c r="V1286">
        <v>1</v>
      </c>
      <c r="W1286">
        <v>0</v>
      </c>
      <c r="X1286">
        <v>0</v>
      </c>
      <c r="Y1286">
        <v>0</v>
      </c>
      <c r="Z1286">
        <v>0</v>
      </c>
      <c r="AA1286">
        <v>0</v>
      </c>
      <c r="AB1286">
        <v>0</v>
      </c>
      <c r="AC1286" t="s">
        <v>38</v>
      </c>
      <c r="AD1286">
        <v>5</v>
      </c>
    </row>
    <row r="1287" spans="1:30">
      <c r="A1287" t="s">
        <v>1369</v>
      </c>
      <c r="B1287" t="s">
        <v>80</v>
      </c>
      <c r="C1287">
        <v>38.736946000000003</v>
      </c>
      <c r="D1287">
        <v>-9.1426850000000002</v>
      </c>
      <c r="E1287" t="s">
        <v>103</v>
      </c>
      <c r="F1287" t="s">
        <v>169</v>
      </c>
      <c r="G1287" t="s">
        <v>42</v>
      </c>
      <c r="H1287" s="1">
        <v>45309</v>
      </c>
      <c r="I1287" t="s">
        <v>35</v>
      </c>
      <c r="J1287" t="s">
        <v>1120</v>
      </c>
      <c r="K1287">
        <v>4</v>
      </c>
      <c r="L1287" t="s">
        <v>1121</v>
      </c>
      <c r="M1287" t="s">
        <v>1122</v>
      </c>
      <c r="N1287">
        <v>2045</v>
      </c>
      <c r="O1287">
        <v>50</v>
      </c>
      <c r="P1287" s="1">
        <v>45567</v>
      </c>
      <c r="Q1287" s="1"/>
      <c r="R1287">
        <v>1022.5</v>
      </c>
      <c r="T1287">
        <v>1</v>
      </c>
      <c r="U1287" t="s">
        <v>428</v>
      </c>
      <c r="V1287">
        <v>1</v>
      </c>
      <c r="W1287">
        <v>0</v>
      </c>
      <c r="X1287">
        <v>0</v>
      </c>
      <c r="Y1287">
        <v>0</v>
      </c>
      <c r="Z1287">
        <v>0</v>
      </c>
      <c r="AA1287">
        <v>0</v>
      </c>
      <c r="AB1287">
        <v>0</v>
      </c>
      <c r="AC1287" t="s">
        <v>52</v>
      </c>
      <c r="AD1287">
        <v>3</v>
      </c>
    </row>
    <row r="1288" spans="1:30">
      <c r="A1288" t="s">
        <v>1370</v>
      </c>
      <c r="B1288" t="s">
        <v>67</v>
      </c>
      <c r="C1288">
        <v>48.864716000000001</v>
      </c>
      <c r="D1288">
        <v>2.3490139999999999</v>
      </c>
      <c r="E1288" t="s">
        <v>120</v>
      </c>
      <c r="F1288" t="s">
        <v>169</v>
      </c>
      <c r="G1288" t="s">
        <v>42</v>
      </c>
      <c r="H1288" s="1">
        <v>45409</v>
      </c>
      <c r="I1288" t="s">
        <v>35</v>
      </c>
      <c r="J1288" t="s">
        <v>1120</v>
      </c>
      <c r="K1288">
        <v>4</v>
      </c>
      <c r="L1288" t="s">
        <v>1121</v>
      </c>
      <c r="M1288" t="s">
        <v>1122</v>
      </c>
      <c r="N1288">
        <v>2968</v>
      </c>
      <c r="O1288">
        <v>20</v>
      </c>
      <c r="P1288" s="1">
        <v>45450</v>
      </c>
      <c r="Q1288" s="1"/>
      <c r="R1288">
        <v>593.6</v>
      </c>
      <c r="T1288">
        <v>1</v>
      </c>
      <c r="U1288" t="s">
        <v>428</v>
      </c>
      <c r="V1288">
        <v>1</v>
      </c>
      <c r="W1288">
        <v>0</v>
      </c>
      <c r="X1288">
        <v>0</v>
      </c>
      <c r="Y1288">
        <v>0</v>
      </c>
      <c r="Z1288">
        <v>0</v>
      </c>
      <c r="AA1288">
        <v>0</v>
      </c>
      <c r="AB1288">
        <v>0</v>
      </c>
      <c r="AC1288" t="s">
        <v>48</v>
      </c>
      <c r="AD1288">
        <v>1</v>
      </c>
    </row>
    <row r="1289" spans="1:30">
      <c r="A1289" t="s">
        <v>1371</v>
      </c>
      <c r="B1289" t="s">
        <v>45</v>
      </c>
      <c r="C1289">
        <v>41.902782000000002</v>
      </c>
      <c r="D1289">
        <v>12.496366</v>
      </c>
      <c r="E1289" t="s">
        <v>55</v>
      </c>
      <c r="F1289" t="s">
        <v>169</v>
      </c>
      <c r="G1289" t="s">
        <v>34</v>
      </c>
      <c r="H1289" s="1">
        <v>45370</v>
      </c>
      <c r="I1289" t="s">
        <v>57</v>
      </c>
      <c r="J1289" t="s">
        <v>1120</v>
      </c>
      <c r="K1289">
        <v>4</v>
      </c>
      <c r="L1289" t="s">
        <v>1121</v>
      </c>
      <c r="M1289" t="s">
        <v>1122</v>
      </c>
      <c r="N1289">
        <v>1307</v>
      </c>
      <c r="O1289">
        <v>20</v>
      </c>
      <c r="P1289" s="1">
        <v>45658</v>
      </c>
      <c r="Q1289" s="1"/>
      <c r="R1289">
        <v>261.39999999999998</v>
      </c>
      <c r="T1289">
        <v>1</v>
      </c>
      <c r="U1289" t="s">
        <v>428</v>
      </c>
      <c r="V1289">
        <v>1</v>
      </c>
      <c r="W1289">
        <v>0</v>
      </c>
      <c r="X1289">
        <v>0</v>
      </c>
      <c r="Y1289">
        <v>0</v>
      </c>
      <c r="Z1289">
        <v>0</v>
      </c>
      <c r="AA1289">
        <v>0</v>
      </c>
      <c r="AB1289">
        <v>0</v>
      </c>
      <c r="AC1289" t="s">
        <v>48</v>
      </c>
      <c r="AD1289">
        <v>1</v>
      </c>
    </row>
    <row r="1290" spans="1:30">
      <c r="A1290" t="s">
        <v>1372</v>
      </c>
      <c r="B1290" t="s">
        <v>67</v>
      </c>
      <c r="C1290">
        <v>48.864716000000001</v>
      </c>
      <c r="D1290">
        <v>2.3490139999999999</v>
      </c>
      <c r="E1290" t="s">
        <v>32</v>
      </c>
      <c r="F1290" t="s">
        <v>169</v>
      </c>
      <c r="G1290" t="s">
        <v>85</v>
      </c>
      <c r="H1290" s="1">
        <v>45361</v>
      </c>
      <c r="I1290" t="s">
        <v>35</v>
      </c>
      <c r="J1290" t="s">
        <v>1120</v>
      </c>
      <c r="K1290">
        <v>4</v>
      </c>
      <c r="L1290" t="s">
        <v>1121</v>
      </c>
      <c r="M1290" t="s">
        <v>1122</v>
      </c>
      <c r="N1290">
        <v>3725</v>
      </c>
      <c r="O1290">
        <v>40</v>
      </c>
      <c r="P1290" s="1">
        <v>45640</v>
      </c>
      <c r="Q1290" s="1"/>
      <c r="R1290">
        <v>1490</v>
      </c>
      <c r="T1290">
        <v>1</v>
      </c>
      <c r="U1290" t="s">
        <v>428</v>
      </c>
      <c r="V1290">
        <v>1</v>
      </c>
      <c r="W1290">
        <v>0</v>
      </c>
      <c r="X1290">
        <v>0</v>
      </c>
      <c r="Y1290">
        <v>0</v>
      </c>
      <c r="Z1290">
        <v>0</v>
      </c>
      <c r="AA1290">
        <v>0</v>
      </c>
      <c r="AB1290">
        <v>0</v>
      </c>
      <c r="AC1290" t="s">
        <v>43</v>
      </c>
      <c r="AD1290">
        <v>2</v>
      </c>
    </row>
    <row r="1291" spans="1:30">
      <c r="A1291" t="s">
        <v>1373</v>
      </c>
      <c r="B1291" t="s">
        <v>75</v>
      </c>
      <c r="C1291">
        <v>48.210033000000003</v>
      </c>
      <c r="D1291">
        <v>16.363448999999999</v>
      </c>
      <c r="E1291" t="s">
        <v>41</v>
      </c>
      <c r="F1291" t="s">
        <v>169</v>
      </c>
      <c r="G1291" t="s">
        <v>64</v>
      </c>
      <c r="H1291" s="1">
        <v>45408</v>
      </c>
      <c r="I1291" t="s">
        <v>70</v>
      </c>
      <c r="J1291" t="s">
        <v>1120</v>
      </c>
      <c r="K1291">
        <v>4</v>
      </c>
      <c r="L1291" t="s">
        <v>1121</v>
      </c>
      <c r="M1291" t="s">
        <v>1122</v>
      </c>
      <c r="N1291">
        <v>5200</v>
      </c>
      <c r="O1291">
        <v>40</v>
      </c>
      <c r="P1291" s="1">
        <v>45655</v>
      </c>
      <c r="Q1291" s="1"/>
      <c r="R1291">
        <v>2080</v>
      </c>
      <c r="T1291">
        <v>1</v>
      </c>
      <c r="U1291" t="s">
        <v>428</v>
      </c>
      <c r="V1291">
        <v>1</v>
      </c>
      <c r="W1291">
        <v>0</v>
      </c>
      <c r="X1291">
        <v>0</v>
      </c>
      <c r="Y1291">
        <v>0</v>
      </c>
      <c r="Z1291">
        <v>0</v>
      </c>
      <c r="AA1291">
        <v>0</v>
      </c>
      <c r="AB1291">
        <v>0</v>
      </c>
      <c r="AC1291" t="s">
        <v>43</v>
      </c>
      <c r="AD1291">
        <v>2</v>
      </c>
    </row>
    <row r="1292" spans="1:30">
      <c r="A1292" t="s">
        <v>1374</v>
      </c>
      <c r="B1292" t="s">
        <v>67</v>
      </c>
      <c r="C1292">
        <v>48.864716000000001</v>
      </c>
      <c r="D1292">
        <v>2.3490139999999999</v>
      </c>
      <c r="E1292" t="s">
        <v>41</v>
      </c>
      <c r="F1292" t="s">
        <v>169</v>
      </c>
      <c r="G1292" t="s">
        <v>64</v>
      </c>
      <c r="H1292" s="1">
        <v>45434</v>
      </c>
      <c r="I1292" t="s">
        <v>57</v>
      </c>
      <c r="J1292" t="s">
        <v>1120</v>
      </c>
      <c r="K1292">
        <v>4</v>
      </c>
      <c r="L1292" t="s">
        <v>1121</v>
      </c>
      <c r="M1292" t="s">
        <v>1122</v>
      </c>
      <c r="N1292">
        <v>7311</v>
      </c>
      <c r="O1292">
        <v>70</v>
      </c>
      <c r="P1292" s="1">
        <v>45794</v>
      </c>
      <c r="Q1292" s="1"/>
      <c r="R1292">
        <v>5117.7</v>
      </c>
      <c r="T1292">
        <v>1</v>
      </c>
      <c r="U1292" t="s">
        <v>428</v>
      </c>
      <c r="V1292">
        <v>1</v>
      </c>
      <c r="W1292">
        <v>0</v>
      </c>
      <c r="X1292">
        <v>0</v>
      </c>
      <c r="Y1292">
        <v>0</v>
      </c>
      <c r="Z1292">
        <v>0</v>
      </c>
      <c r="AA1292">
        <v>0</v>
      </c>
      <c r="AB1292">
        <v>0</v>
      </c>
      <c r="AC1292" t="s">
        <v>65</v>
      </c>
      <c r="AD1292">
        <v>4</v>
      </c>
    </row>
    <row r="1293" spans="1:30">
      <c r="A1293" t="s">
        <v>1375</v>
      </c>
      <c r="B1293" t="s">
        <v>59</v>
      </c>
      <c r="C1293">
        <v>51.260196999999998</v>
      </c>
      <c r="D1293">
        <v>4.4027710000000004</v>
      </c>
      <c r="E1293" t="s">
        <v>78</v>
      </c>
      <c r="F1293" t="s">
        <v>169</v>
      </c>
      <c r="G1293" t="s">
        <v>56</v>
      </c>
      <c r="H1293" s="1">
        <v>45319</v>
      </c>
      <c r="I1293" t="s">
        <v>57</v>
      </c>
      <c r="J1293" t="s">
        <v>1120</v>
      </c>
      <c r="K1293">
        <v>4</v>
      </c>
      <c r="L1293" t="s">
        <v>1121</v>
      </c>
      <c r="M1293" t="s">
        <v>1122</v>
      </c>
      <c r="N1293">
        <v>1173</v>
      </c>
      <c r="O1293">
        <v>40</v>
      </c>
      <c r="P1293" s="1">
        <v>45508</v>
      </c>
      <c r="Q1293" s="1"/>
      <c r="R1293">
        <v>469.2</v>
      </c>
      <c r="T1293">
        <v>1</v>
      </c>
      <c r="U1293" t="s">
        <v>428</v>
      </c>
      <c r="V1293">
        <v>1</v>
      </c>
      <c r="W1293">
        <v>0</v>
      </c>
      <c r="X1293">
        <v>0</v>
      </c>
      <c r="Y1293">
        <v>0</v>
      </c>
      <c r="Z1293">
        <v>0</v>
      </c>
      <c r="AA1293">
        <v>0</v>
      </c>
      <c r="AB1293">
        <v>0</v>
      </c>
      <c r="AC1293" t="s">
        <v>43</v>
      </c>
      <c r="AD1293">
        <v>2</v>
      </c>
    </row>
    <row r="1294" spans="1:30">
      <c r="A1294" t="s">
        <v>1376</v>
      </c>
      <c r="B1294" t="s">
        <v>80</v>
      </c>
      <c r="C1294">
        <v>38.736946000000003</v>
      </c>
      <c r="D1294">
        <v>-9.1426850000000002</v>
      </c>
      <c r="E1294" t="s">
        <v>68</v>
      </c>
      <c r="F1294" t="s">
        <v>169</v>
      </c>
      <c r="G1294" t="s">
        <v>87</v>
      </c>
      <c r="H1294" s="1">
        <v>45417</v>
      </c>
      <c r="I1294" t="s">
        <v>57</v>
      </c>
      <c r="J1294" t="s">
        <v>1120</v>
      </c>
      <c r="K1294">
        <v>4</v>
      </c>
      <c r="L1294" t="s">
        <v>1121</v>
      </c>
      <c r="M1294" t="s">
        <v>1122</v>
      </c>
      <c r="N1294">
        <v>7339</v>
      </c>
      <c r="O1294">
        <v>70</v>
      </c>
      <c r="P1294" s="1">
        <v>45656</v>
      </c>
      <c r="Q1294" s="1"/>
      <c r="R1294">
        <v>5137.3</v>
      </c>
      <c r="T1294">
        <v>1</v>
      </c>
      <c r="U1294" t="s">
        <v>428</v>
      </c>
      <c r="V1294">
        <v>1</v>
      </c>
      <c r="W1294">
        <v>0</v>
      </c>
      <c r="X1294">
        <v>0</v>
      </c>
      <c r="Y1294">
        <v>0</v>
      </c>
      <c r="Z1294">
        <v>0</v>
      </c>
      <c r="AA1294">
        <v>0</v>
      </c>
      <c r="AB1294">
        <v>0</v>
      </c>
      <c r="AC1294" t="s">
        <v>65</v>
      </c>
      <c r="AD1294">
        <v>4</v>
      </c>
    </row>
    <row r="1295" spans="1:30">
      <c r="A1295" t="s">
        <v>1377</v>
      </c>
      <c r="B1295" t="s">
        <v>50</v>
      </c>
      <c r="C1295">
        <v>52.520007999999997</v>
      </c>
      <c r="D1295">
        <v>13.404954</v>
      </c>
      <c r="E1295" t="s">
        <v>120</v>
      </c>
      <c r="F1295" t="s">
        <v>169</v>
      </c>
      <c r="G1295" t="s">
        <v>42</v>
      </c>
      <c r="H1295" s="1">
        <v>45430</v>
      </c>
      <c r="I1295" t="s">
        <v>35</v>
      </c>
      <c r="J1295" t="s">
        <v>1120</v>
      </c>
      <c r="K1295">
        <v>4</v>
      </c>
      <c r="L1295" t="s">
        <v>1121</v>
      </c>
      <c r="M1295" t="s">
        <v>1122</v>
      </c>
      <c r="N1295">
        <v>5441</v>
      </c>
      <c r="O1295">
        <v>40</v>
      </c>
      <c r="P1295" s="1">
        <v>45491</v>
      </c>
      <c r="Q1295" s="1"/>
      <c r="R1295">
        <v>2176.4</v>
      </c>
      <c r="T1295">
        <v>1</v>
      </c>
      <c r="U1295" t="s">
        <v>428</v>
      </c>
      <c r="V1295">
        <v>1</v>
      </c>
      <c r="W1295">
        <v>0</v>
      </c>
      <c r="X1295">
        <v>0</v>
      </c>
      <c r="Y1295">
        <v>0</v>
      </c>
      <c r="Z1295">
        <v>0</v>
      </c>
      <c r="AA1295">
        <v>0</v>
      </c>
      <c r="AB1295">
        <v>0</v>
      </c>
      <c r="AC1295" t="s">
        <v>43</v>
      </c>
      <c r="AD1295">
        <v>2</v>
      </c>
    </row>
    <row r="1296" spans="1:30">
      <c r="A1296" t="s">
        <v>1378</v>
      </c>
      <c r="B1296" t="s">
        <v>50</v>
      </c>
      <c r="C1296">
        <v>52.520007999999997</v>
      </c>
      <c r="D1296">
        <v>13.404954</v>
      </c>
      <c r="E1296" t="s">
        <v>124</v>
      </c>
      <c r="F1296" t="s">
        <v>169</v>
      </c>
      <c r="G1296" t="s">
        <v>87</v>
      </c>
      <c r="H1296" s="1">
        <v>45355</v>
      </c>
      <c r="I1296" t="s">
        <v>35</v>
      </c>
      <c r="J1296" t="s">
        <v>1120</v>
      </c>
      <c r="K1296">
        <v>4</v>
      </c>
      <c r="L1296" t="s">
        <v>1121</v>
      </c>
      <c r="M1296" t="s">
        <v>1122</v>
      </c>
      <c r="N1296">
        <v>6675</v>
      </c>
      <c r="O1296">
        <v>20</v>
      </c>
      <c r="P1296" s="1">
        <v>45637</v>
      </c>
      <c r="Q1296" s="1"/>
      <c r="R1296">
        <v>1335</v>
      </c>
      <c r="T1296">
        <v>1</v>
      </c>
      <c r="U1296" t="s">
        <v>428</v>
      </c>
      <c r="V1296">
        <v>1</v>
      </c>
      <c r="W1296">
        <v>0</v>
      </c>
      <c r="X1296">
        <v>0</v>
      </c>
      <c r="Y1296">
        <v>0</v>
      </c>
      <c r="Z1296">
        <v>0</v>
      </c>
      <c r="AA1296">
        <v>0</v>
      </c>
      <c r="AB1296">
        <v>0</v>
      </c>
      <c r="AC1296" t="s">
        <v>48</v>
      </c>
      <c r="AD1296">
        <v>1</v>
      </c>
    </row>
    <row r="1297" spans="1:30">
      <c r="A1297" t="s">
        <v>1379</v>
      </c>
      <c r="B1297" t="s">
        <v>59</v>
      </c>
      <c r="C1297">
        <v>51.260196999999998</v>
      </c>
      <c r="D1297">
        <v>4.4027710000000004</v>
      </c>
      <c r="E1297" t="s">
        <v>32</v>
      </c>
      <c r="F1297" t="s">
        <v>169</v>
      </c>
      <c r="G1297" t="s">
        <v>87</v>
      </c>
      <c r="H1297" s="1">
        <v>45366</v>
      </c>
      <c r="I1297" t="s">
        <v>57</v>
      </c>
      <c r="J1297" t="s">
        <v>1120</v>
      </c>
      <c r="K1297">
        <v>4</v>
      </c>
      <c r="L1297" t="s">
        <v>1121</v>
      </c>
      <c r="M1297" t="s">
        <v>1122</v>
      </c>
      <c r="N1297">
        <v>6553</v>
      </c>
      <c r="O1297">
        <v>30</v>
      </c>
      <c r="P1297" s="1">
        <v>45564</v>
      </c>
      <c r="Q1297" s="1"/>
      <c r="R1297">
        <v>1965.9</v>
      </c>
      <c r="T1297">
        <v>1</v>
      </c>
      <c r="U1297" t="s">
        <v>428</v>
      </c>
      <c r="V1297">
        <v>1</v>
      </c>
      <c r="W1297">
        <v>0</v>
      </c>
      <c r="X1297">
        <v>0</v>
      </c>
      <c r="Y1297">
        <v>0</v>
      </c>
      <c r="Z1297">
        <v>0</v>
      </c>
      <c r="AA1297">
        <v>0</v>
      </c>
      <c r="AB1297">
        <v>0</v>
      </c>
      <c r="AC1297" t="s">
        <v>43</v>
      </c>
      <c r="AD1297">
        <v>2</v>
      </c>
    </row>
    <row r="1298" spans="1:30">
      <c r="A1298" t="s">
        <v>1380</v>
      </c>
      <c r="B1298" t="s">
        <v>50</v>
      </c>
      <c r="C1298">
        <v>52.520007999999997</v>
      </c>
      <c r="D1298">
        <v>13.404954</v>
      </c>
      <c r="E1298" t="s">
        <v>100</v>
      </c>
      <c r="F1298" t="s">
        <v>169</v>
      </c>
      <c r="G1298" t="s">
        <v>42</v>
      </c>
      <c r="H1298" s="1">
        <v>45402</v>
      </c>
      <c r="I1298" t="s">
        <v>57</v>
      </c>
      <c r="J1298" t="s">
        <v>1120</v>
      </c>
      <c r="K1298">
        <v>4</v>
      </c>
      <c r="L1298" t="s">
        <v>1121</v>
      </c>
      <c r="M1298" t="s">
        <v>1122</v>
      </c>
      <c r="N1298">
        <v>6215</v>
      </c>
      <c r="O1298">
        <v>40</v>
      </c>
      <c r="P1298" s="1">
        <v>45473</v>
      </c>
      <c r="Q1298" s="1"/>
      <c r="R1298">
        <v>2486</v>
      </c>
      <c r="T1298">
        <v>1</v>
      </c>
      <c r="U1298" t="s">
        <v>428</v>
      </c>
      <c r="V1298">
        <v>1</v>
      </c>
      <c r="W1298">
        <v>0</v>
      </c>
      <c r="X1298">
        <v>0</v>
      </c>
      <c r="Y1298">
        <v>0</v>
      </c>
      <c r="Z1298">
        <v>0</v>
      </c>
      <c r="AA1298">
        <v>0</v>
      </c>
      <c r="AB1298">
        <v>0</v>
      </c>
      <c r="AC1298" t="s">
        <v>43</v>
      </c>
      <c r="AD1298">
        <v>2</v>
      </c>
    </row>
    <row r="1299" spans="1:30">
      <c r="A1299" t="s">
        <v>1381</v>
      </c>
      <c r="B1299" t="s">
        <v>50</v>
      </c>
      <c r="C1299">
        <v>52.520007999999997</v>
      </c>
      <c r="D1299">
        <v>13.404954</v>
      </c>
      <c r="E1299" t="s">
        <v>60</v>
      </c>
      <c r="F1299" t="s">
        <v>169</v>
      </c>
      <c r="G1299" t="s">
        <v>56</v>
      </c>
      <c r="H1299" s="1">
        <v>45381</v>
      </c>
      <c r="I1299" t="s">
        <v>35</v>
      </c>
      <c r="J1299" t="s">
        <v>1120</v>
      </c>
      <c r="K1299">
        <v>4</v>
      </c>
      <c r="L1299" t="s">
        <v>1121</v>
      </c>
      <c r="M1299" t="s">
        <v>1122</v>
      </c>
      <c r="N1299">
        <v>7596</v>
      </c>
      <c r="O1299">
        <v>30</v>
      </c>
      <c r="P1299" s="1">
        <v>45414</v>
      </c>
      <c r="Q1299" s="1"/>
      <c r="R1299">
        <v>2278.8000000000002</v>
      </c>
      <c r="T1299">
        <v>1</v>
      </c>
      <c r="U1299" t="s">
        <v>428</v>
      </c>
      <c r="V1299">
        <v>1</v>
      </c>
      <c r="W1299">
        <v>0</v>
      </c>
      <c r="X1299">
        <v>0</v>
      </c>
      <c r="Y1299">
        <v>0</v>
      </c>
      <c r="Z1299">
        <v>0</v>
      </c>
      <c r="AA1299">
        <v>0</v>
      </c>
      <c r="AB1299">
        <v>0</v>
      </c>
      <c r="AC1299" t="s">
        <v>43</v>
      </c>
      <c r="AD1299">
        <v>2</v>
      </c>
    </row>
    <row r="1300" spans="1:30">
      <c r="A1300" t="s">
        <v>1382</v>
      </c>
      <c r="B1300" t="s">
        <v>45</v>
      </c>
      <c r="C1300">
        <v>41.902782000000002</v>
      </c>
      <c r="D1300">
        <v>12.496366</v>
      </c>
      <c r="E1300" t="s">
        <v>103</v>
      </c>
      <c r="F1300" t="s">
        <v>169</v>
      </c>
      <c r="G1300" t="s">
        <v>64</v>
      </c>
      <c r="H1300" s="1">
        <v>45438</v>
      </c>
      <c r="I1300" t="s">
        <v>35</v>
      </c>
      <c r="J1300" t="s">
        <v>1120</v>
      </c>
      <c r="K1300">
        <v>4</v>
      </c>
      <c r="L1300" t="s">
        <v>1121</v>
      </c>
      <c r="M1300" t="s">
        <v>1122</v>
      </c>
      <c r="N1300">
        <v>7503</v>
      </c>
      <c r="O1300">
        <v>50</v>
      </c>
      <c r="P1300" s="1">
        <v>45693</v>
      </c>
      <c r="Q1300" s="1"/>
      <c r="R1300">
        <v>3751.5</v>
      </c>
      <c r="T1300">
        <v>1</v>
      </c>
      <c r="U1300" t="s">
        <v>428</v>
      </c>
      <c r="V1300">
        <v>1</v>
      </c>
      <c r="W1300">
        <v>0</v>
      </c>
      <c r="X1300">
        <v>0</v>
      </c>
      <c r="Y1300">
        <v>0</v>
      </c>
      <c r="Z1300">
        <v>0</v>
      </c>
      <c r="AA1300">
        <v>0</v>
      </c>
      <c r="AB1300">
        <v>0</v>
      </c>
      <c r="AC1300" t="s">
        <v>52</v>
      </c>
      <c r="AD1300">
        <v>3</v>
      </c>
    </row>
    <row r="1301" spans="1:30">
      <c r="A1301" t="s">
        <v>1383</v>
      </c>
      <c r="B1301" t="s">
        <v>45</v>
      </c>
      <c r="C1301">
        <v>41.902782000000002</v>
      </c>
      <c r="D1301">
        <v>12.496366</v>
      </c>
      <c r="E1301" t="s">
        <v>60</v>
      </c>
      <c r="F1301" t="s">
        <v>169</v>
      </c>
      <c r="G1301" t="s">
        <v>64</v>
      </c>
      <c r="H1301" s="1">
        <v>45352</v>
      </c>
      <c r="I1301" t="s">
        <v>57</v>
      </c>
      <c r="J1301" t="s">
        <v>1120</v>
      </c>
      <c r="K1301">
        <v>4</v>
      </c>
      <c r="L1301" t="s">
        <v>1121</v>
      </c>
      <c r="M1301" t="s">
        <v>1122</v>
      </c>
      <c r="N1301">
        <v>3606</v>
      </c>
      <c r="O1301">
        <v>30</v>
      </c>
      <c r="P1301" s="1">
        <v>45555</v>
      </c>
      <c r="Q1301" s="1"/>
      <c r="R1301">
        <v>1081.8</v>
      </c>
      <c r="T1301">
        <v>1</v>
      </c>
      <c r="U1301" t="s">
        <v>428</v>
      </c>
      <c r="V1301">
        <v>1</v>
      </c>
      <c r="W1301">
        <v>0</v>
      </c>
      <c r="X1301">
        <v>0</v>
      </c>
      <c r="Y1301">
        <v>0</v>
      </c>
      <c r="Z1301">
        <v>0</v>
      </c>
      <c r="AA1301">
        <v>0</v>
      </c>
      <c r="AB1301">
        <v>0</v>
      </c>
      <c r="AC1301" t="s">
        <v>43</v>
      </c>
      <c r="AD1301">
        <v>2</v>
      </c>
    </row>
    <row r="1302" spans="1:30">
      <c r="A1302" t="s">
        <v>1384</v>
      </c>
      <c r="B1302" t="s">
        <v>63</v>
      </c>
      <c r="C1302">
        <v>46.204391000000001</v>
      </c>
      <c r="D1302">
        <v>6.1431579999999997</v>
      </c>
      <c r="E1302" t="s">
        <v>72</v>
      </c>
      <c r="F1302" t="s">
        <v>169</v>
      </c>
      <c r="G1302" t="s">
        <v>56</v>
      </c>
      <c r="H1302" s="1">
        <v>45325</v>
      </c>
      <c r="I1302" t="s">
        <v>35</v>
      </c>
      <c r="J1302" t="s">
        <v>1120</v>
      </c>
      <c r="K1302">
        <v>4</v>
      </c>
      <c r="L1302" t="s">
        <v>1121</v>
      </c>
      <c r="M1302" t="s">
        <v>1122</v>
      </c>
      <c r="N1302">
        <v>4178</v>
      </c>
      <c r="O1302">
        <v>60</v>
      </c>
      <c r="P1302" s="1">
        <v>45397</v>
      </c>
      <c r="Q1302" s="1"/>
      <c r="R1302">
        <v>2506.8000000000002</v>
      </c>
      <c r="T1302">
        <v>1</v>
      </c>
      <c r="U1302" t="s">
        <v>428</v>
      </c>
      <c r="V1302">
        <v>1</v>
      </c>
      <c r="W1302">
        <v>0</v>
      </c>
      <c r="X1302">
        <v>0</v>
      </c>
      <c r="Y1302">
        <v>0</v>
      </c>
      <c r="Z1302">
        <v>0</v>
      </c>
      <c r="AA1302">
        <v>0</v>
      </c>
      <c r="AB1302">
        <v>0</v>
      </c>
      <c r="AC1302" t="s">
        <v>52</v>
      </c>
      <c r="AD1302">
        <v>3</v>
      </c>
    </row>
    <row r="1303" spans="1:30">
      <c r="A1303" t="s">
        <v>1385</v>
      </c>
      <c r="B1303" t="s">
        <v>63</v>
      </c>
      <c r="C1303">
        <v>46.204391000000001</v>
      </c>
      <c r="D1303">
        <v>6.1431579999999997</v>
      </c>
      <c r="E1303" t="s">
        <v>32</v>
      </c>
      <c r="F1303" t="s">
        <v>169</v>
      </c>
      <c r="G1303" t="s">
        <v>34</v>
      </c>
      <c r="H1303" s="1">
        <v>45390</v>
      </c>
      <c r="I1303" t="s">
        <v>57</v>
      </c>
      <c r="J1303" t="s">
        <v>1120</v>
      </c>
      <c r="K1303">
        <v>4</v>
      </c>
      <c r="L1303" t="s">
        <v>1121</v>
      </c>
      <c r="M1303" t="s">
        <v>1122</v>
      </c>
      <c r="N1303">
        <v>529</v>
      </c>
      <c r="O1303">
        <v>20</v>
      </c>
      <c r="P1303" s="1">
        <v>45619</v>
      </c>
      <c r="Q1303" s="1"/>
      <c r="R1303">
        <v>105.8</v>
      </c>
      <c r="T1303">
        <v>1</v>
      </c>
      <c r="U1303" t="s">
        <v>428</v>
      </c>
      <c r="V1303">
        <v>1</v>
      </c>
      <c r="W1303">
        <v>0</v>
      </c>
      <c r="X1303">
        <v>0</v>
      </c>
      <c r="Y1303">
        <v>0</v>
      </c>
      <c r="Z1303">
        <v>0</v>
      </c>
      <c r="AA1303">
        <v>0</v>
      </c>
      <c r="AB1303">
        <v>0</v>
      </c>
      <c r="AC1303" t="s">
        <v>48</v>
      </c>
      <c r="AD1303">
        <v>1</v>
      </c>
    </row>
    <row r="1304" spans="1:30">
      <c r="A1304" t="s">
        <v>1386</v>
      </c>
      <c r="B1304" t="s">
        <v>45</v>
      </c>
      <c r="C1304">
        <v>41.902782000000002</v>
      </c>
      <c r="D1304">
        <v>12.496366</v>
      </c>
      <c r="E1304" t="s">
        <v>60</v>
      </c>
      <c r="F1304" t="s">
        <v>169</v>
      </c>
      <c r="G1304" t="s">
        <v>42</v>
      </c>
      <c r="H1304" s="1">
        <v>45356</v>
      </c>
      <c r="I1304" t="s">
        <v>57</v>
      </c>
      <c r="J1304" t="s">
        <v>1120</v>
      </c>
      <c r="K1304">
        <v>4</v>
      </c>
      <c r="L1304" t="s">
        <v>1121</v>
      </c>
      <c r="M1304" t="s">
        <v>1122</v>
      </c>
      <c r="N1304">
        <v>6577</v>
      </c>
      <c r="O1304">
        <v>20</v>
      </c>
      <c r="P1304" s="1">
        <v>45611</v>
      </c>
      <c r="Q1304" s="1"/>
      <c r="R1304">
        <v>1315.4</v>
      </c>
      <c r="T1304">
        <v>1</v>
      </c>
      <c r="U1304" t="s">
        <v>428</v>
      </c>
      <c r="V1304">
        <v>1</v>
      </c>
      <c r="W1304">
        <v>0</v>
      </c>
      <c r="X1304">
        <v>0</v>
      </c>
      <c r="Y1304">
        <v>0</v>
      </c>
      <c r="Z1304">
        <v>0</v>
      </c>
      <c r="AA1304">
        <v>0</v>
      </c>
      <c r="AB1304">
        <v>0</v>
      </c>
      <c r="AC1304" t="s">
        <v>48</v>
      </c>
      <c r="AD1304">
        <v>1</v>
      </c>
    </row>
    <row r="1305" spans="1:30">
      <c r="A1305" t="s">
        <v>1387</v>
      </c>
      <c r="B1305" t="s">
        <v>80</v>
      </c>
      <c r="C1305">
        <v>38.736946000000003</v>
      </c>
      <c r="D1305">
        <v>-9.1426850000000002</v>
      </c>
      <c r="E1305" t="s">
        <v>60</v>
      </c>
      <c r="F1305" t="s">
        <v>169</v>
      </c>
      <c r="G1305" t="s">
        <v>64</v>
      </c>
      <c r="H1305" s="1">
        <v>45314</v>
      </c>
      <c r="I1305" t="s">
        <v>70</v>
      </c>
      <c r="J1305" t="s">
        <v>1120</v>
      </c>
      <c r="K1305">
        <v>4</v>
      </c>
      <c r="L1305" t="s">
        <v>1121</v>
      </c>
      <c r="M1305" t="s">
        <v>1122</v>
      </c>
      <c r="N1305">
        <v>1908</v>
      </c>
      <c r="O1305">
        <v>50</v>
      </c>
      <c r="P1305" s="1">
        <v>45677</v>
      </c>
      <c r="Q1305" s="1"/>
      <c r="R1305">
        <v>954</v>
      </c>
      <c r="T1305">
        <v>1</v>
      </c>
      <c r="U1305" t="s">
        <v>428</v>
      </c>
      <c r="V1305">
        <v>1</v>
      </c>
      <c r="W1305">
        <v>0</v>
      </c>
      <c r="X1305">
        <v>0</v>
      </c>
      <c r="Y1305">
        <v>0</v>
      </c>
      <c r="Z1305">
        <v>0</v>
      </c>
      <c r="AA1305">
        <v>0</v>
      </c>
      <c r="AB1305">
        <v>0</v>
      </c>
      <c r="AC1305" t="s">
        <v>52</v>
      </c>
      <c r="AD1305">
        <v>3</v>
      </c>
    </row>
    <row r="1306" spans="1:30">
      <c r="A1306" t="s">
        <v>1388</v>
      </c>
      <c r="B1306" t="s">
        <v>50</v>
      </c>
      <c r="C1306">
        <v>52.520007999999997</v>
      </c>
      <c r="D1306">
        <v>13.404954</v>
      </c>
      <c r="E1306" t="s">
        <v>55</v>
      </c>
      <c r="F1306" t="s">
        <v>169</v>
      </c>
      <c r="G1306" t="s">
        <v>64</v>
      </c>
      <c r="H1306" s="1">
        <v>45410</v>
      </c>
      <c r="I1306" t="s">
        <v>70</v>
      </c>
      <c r="J1306" t="s">
        <v>1120</v>
      </c>
      <c r="K1306">
        <v>4</v>
      </c>
      <c r="L1306" t="s">
        <v>1121</v>
      </c>
      <c r="M1306" t="s">
        <v>1122</v>
      </c>
      <c r="N1306">
        <v>360</v>
      </c>
      <c r="O1306">
        <v>10</v>
      </c>
      <c r="P1306" s="1">
        <v>45601</v>
      </c>
      <c r="Q1306" s="1"/>
      <c r="R1306">
        <v>36</v>
      </c>
      <c r="T1306">
        <v>1</v>
      </c>
      <c r="U1306" t="s">
        <v>428</v>
      </c>
      <c r="V1306">
        <v>1</v>
      </c>
      <c r="W1306">
        <v>0</v>
      </c>
      <c r="X1306">
        <v>0</v>
      </c>
      <c r="Y1306">
        <v>0</v>
      </c>
      <c r="Z1306">
        <v>0</v>
      </c>
      <c r="AA1306">
        <v>0</v>
      </c>
      <c r="AB1306">
        <v>0</v>
      </c>
      <c r="AC1306" t="s">
        <v>48</v>
      </c>
      <c r="AD1306">
        <v>1</v>
      </c>
    </row>
    <row r="1307" spans="1:30">
      <c r="A1307" t="s">
        <v>1389</v>
      </c>
      <c r="B1307" t="s">
        <v>50</v>
      </c>
      <c r="C1307">
        <v>52.520007999999997</v>
      </c>
      <c r="D1307">
        <v>13.404954</v>
      </c>
      <c r="E1307" t="s">
        <v>60</v>
      </c>
      <c r="F1307" t="s">
        <v>169</v>
      </c>
      <c r="G1307" t="s">
        <v>56</v>
      </c>
      <c r="H1307" s="1">
        <v>45411</v>
      </c>
      <c r="I1307" t="s">
        <v>35</v>
      </c>
      <c r="J1307" t="s">
        <v>1120</v>
      </c>
      <c r="K1307">
        <v>4</v>
      </c>
      <c r="L1307" t="s">
        <v>1121</v>
      </c>
      <c r="M1307" t="s">
        <v>1122</v>
      </c>
      <c r="N1307">
        <v>7973</v>
      </c>
      <c r="O1307">
        <v>30</v>
      </c>
      <c r="P1307" s="1">
        <v>45548</v>
      </c>
      <c r="Q1307" s="1"/>
      <c r="R1307">
        <v>2391.9</v>
      </c>
      <c r="T1307">
        <v>1</v>
      </c>
      <c r="U1307" t="s">
        <v>428</v>
      </c>
      <c r="V1307">
        <v>1</v>
      </c>
      <c r="W1307">
        <v>0</v>
      </c>
      <c r="X1307">
        <v>0</v>
      </c>
      <c r="Y1307">
        <v>0</v>
      </c>
      <c r="Z1307">
        <v>0</v>
      </c>
      <c r="AA1307">
        <v>0</v>
      </c>
      <c r="AB1307">
        <v>0</v>
      </c>
      <c r="AC1307" t="s">
        <v>43</v>
      </c>
      <c r="AD1307">
        <v>2</v>
      </c>
    </row>
    <row r="1308" spans="1:30">
      <c r="A1308" t="s">
        <v>1390</v>
      </c>
      <c r="B1308" t="s">
        <v>50</v>
      </c>
      <c r="C1308">
        <v>52.520007999999997</v>
      </c>
      <c r="D1308">
        <v>13.404954</v>
      </c>
      <c r="E1308" t="s">
        <v>100</v>
      </c>
      <c r="F1308" t="s">
        <v>169</v>
      </c>
      <c r="G1308" t="s">
        <v>47</v>
      </c>
      <c r="H1308" s="1">
        <v>45430</v>
      </c>
      <c r="I1308" t="s">
        <v>70</v>
      </c>
      <c r="J1308" t="s">
        <v>1120</v>
      </c>
      <c r="K1308">
        <v>4</v>
      </c>
      <c r="L1308" t="s">
        <v>1121</v>
      </c>
      <c r="M1308" t="s">
        <v>1122</v>
      </c>
      <c r="N1308">
        <v>2029</v>
      </c>
      <c r="O1308">
        <v>20</v>
      </c>
      <c r="P1308" s="1">
        <v>45516</v>
      </c>
      <c r="Q1308" s="1"/>
      <c r="R1308">
        <v>405.8</v>
      </c>
      <c r="T1308">
        <v>1</v>
      </c>
      <c r="U1308" t="s">
        <v>428</v>
      </c>
      <c r="V1308">
        <v>1</v>
      </c>
      <c r="W1308">
        <v>0</v>
      </c>
      <c r="X1308">
        <v>0</v>
      </c>
      <c r="Y1308">
        <v>0</v>
      </c>
      <c r="Z1308">
        <v>0</v>
      </c>
      <c r="AA1308">
        <v>0</v>
      </c>
      <c r="AB1308">
        <v>0</v>
      </c>
      <c r="AC1308" t="s">
        <v>48</v>
      </c>
      <c r="AD1308">
        <v>1</v>
      </c>
    </row>
    <row r="1309" spans="1:30">
      <c r="A1309" t="s">
        <v>1391</v>
      </c>
      <c r="B1309" t="s">
        <v>50</v>
      </c>
      <c r="C1309">
        <v>52.520007999999997</v>
      </c>
      <c r="D1309">
        <v>13.404954</v>
      </c>
      <c r="E1309" t="s">
        <v>55</v>
      </c>
      <c r="F1309" t="s">
        <v>169</v>
      </c>
      <c r="G1309" t="s">
        <v>85</v>
      </c>
      <c r="H1309" s="1">
        <v>45433</v>
      </c>
      <c r="I1309" t="s">
        <v>35</v>
      </c>
      <c r="J1309" t="s">
        <v>1120</v>
      </c>
      <c r="K1309">
        <v>4</v>
      </c>
      <c r="L1309" t="s">
        <v>1121</v>
      </c>
      <c r="M1309" t="s">
        <v>1122</v>
      </c>
      <c r="N1309">
        <v>3487</v>
      </c>
      <c r="O1309">
        <v>30</v>
      </c>
      <c r="P1309" s="1">
        <v>45665</v>
      </c>
      <c r="Q1309" s="1"/>
      <c r="R1309">
        <v>1046.0999999999999</v>
      </c>
      <c r="T1309">
        <v>1</v>
      </c>
      <c r="U1309" t="s">
        <v>428</v>
      </c>
      <c r="V1309">
        <v>1</v>
      </c>
      <c r="W1309">
        <v>0</v>
      </c>
      <c r="X1309">
        <v>0</v>
      </c>
      <c r="Y1309">
        <v>0</v>
      </c>
      <c r="Z1309">
        <v>0</v>
      </c>
      <c r="AA1309">
        <v>0</v>
      </c>
      <c r="AB1309">
        <v>0</v>
      </c>
      <c r="AC1309" t="s">
        <v>43</v>
      </c>
      <c r="AD1309">
        <v>2</v>
      </c>
    </row>
    <row r="1310" spans="1:30">
      <c r="A1310" t="s">
        <v>1392</v>
      </c>
      <c r="B1310" t="s">
        <v>31</v>
      </c>
      <c r="C1310">
        <v>52.370215999999999</v>
      </c>
      <c r="D1310">
        <v>4.895168</v>
      </c>
      <c r="E1310" t="s">
        <v>51</v>
      </c>
      <c r="F1310" t="s">
        <v>169</v>
      </c>
      <c r="G1310" t="s">
        <v>56</v>
      </c>
      <c r="H1310" s="1">
        <v>45438</v>
      </c>
      <c r="I1310" t="s">
        <v>57</v>
      </c>
      <c r="J1310" t="s">
        <v>1120</v>
      </c>
      <c r="K1310">
        <v>4</v>
      </c>
      <c r="L1310" t="s">
        <v>1121</v>
      </c>
      <c r="M1310" t="s">
        <v>1122</v>
      </c>
      <c r="N1310">
        <v>5274</v>
      </c>
      <c r="O1310">
        <v>70</v>
      </c>
      <c r="P1310" s="1">
        <v>45588</v>
      </c>
      <c r="Q1310" s="1"/>
      <c r="R1310">
        <v>3691.8</v>
      </c>
      <c r="T1310">
        <v>1</v>
      </c>
      <c r="U1310" t="s">
        <v>428</v>
      </c>
      <c r="V1310">
        <v>1</v>
      </c>
      <c r="W1310">
        <v>0</v>
      </c>
      <c r="X1310">
        <v>0</v>
      </c>
      <c r="Y1310">
        <v>0</v>
      </c>
      <c r="Z1310">
        <v>0</v>
      </c>
      <c r="AA1310">
        <v>0</v>
      </c>
      <c r="AB1310">
        <v>0</v>
      </c>
      <c r="AC1310" t="s">
        <v>65</v>
      </c>
      <c r="AD1310">
        <v>4</v>
      </c>
    </row>
    <row r="1311" spans="1:30">
      <c r="A1311" t="s">
        <v>1393</v>
      </c>
      <c r="B1311" t="s">
        <v>75</v>
      </c>
      <c r="C1311">
        <v>48.210033000000003</v>
      </c>
      <c r="D1311">
        <v>16.363448999999999</v>
      </c>
      <c r="E1311" t="s">
        <v>100</v>
      </c>
      <c r="F1311" t="s">
        <v>169</v>
      </c>
      <c r="G1311" t="s">
        <v>64</v>
      </c>
      <c r="H1311" s="1">
        <v>45438</v>
      </c>
      <c r="I1311" t="s">
        <v>70</v>
      </c>
      <c r="J1311" t="s">
        <v>1120</v>
      </c>
      <c r="K1311">
        <v>4</v>
      </c>
      <c r="L1311" t="s">
        <v>1121</v>
      </c>
      <c r="M1311" t="s">
        <v>1122</v>
      </c>
      <c r="N1311">
        <v>7451</v>
      </c>
      <c r="O1311">
        <v>20</v>
      </c>
      <c r="P1311" s="1">
        <v>45504</v>
      </c>
      <c r="Q1311" s="1"/>
      <c r="R1311">
        <v>1490.2</v>
      </c>
      <c r="T1311">
        <v>1</v>
      </c>
      <c r="U1311" t="s">
        <v>428</v>
      </c>
      <c r="V1311">
        <v>1</v>
      </c>
      <c r="W1311">
        <v>0</v>
      </c>
      <c r="X1311">
        <v>0</v>
      </c>
      <c r="Y1311">
        <v>0</v>
      </c>
      <c r="Z1311">
        <v>0</v>
      </c>
      <c r="AA1311">
        <v>0</v>
      </c>
      <c r="AB1311">
        <v>0</v>
      </c>
      <c r="AC1311" t="s">
        <v>48</v>
      </c>
      <c r="AD1311">
        <v>1</v>
      </c>
    </row>
    <row r="1312" spans="1:30">
      <c r="A1312" t="s">
        <v>1394</v>
      </c>
      <c r="B1312" t="s">
        <v>67</v>
      </c>
      <c r="C1312">
        <v>48.864716000000001</v>
      </c>
      <c r="D1312">
        <v>2.3490139999999999</v>
      </c>
      <c r="E1312" t="s">
        <v>120</v>
      </c>
      <c r="F1312" t="s">
        <v>169</v>
      </c>
      <c r="G1312" t="s">
        <v>56</v>
      </c>
      <c r="H1312" s="1">
        <v>45304</v>
      </c>
      <c r="I1312" t="s">
        <v>35</v>
      </c>
      <c r="J1312" t="s">
        <v>1120</v>
      </c>
      <c r="K1312">
        <v>4</v>
      </c>
      <c r="L1312" t="s">
        <v>1121</v>
      </c>
      <c r="M1312" t="s">
        <v>1122</v>
      </c>
      <c r="N1312">
        <v>4486</v>
      </c>
      <c r="O1312">
        <v>60</v>
      </c>
      <c r="P1312" s="1">
        <v>45656</v>
      </c>
      <c r="Q1312" s="1"/>
      <c r="R1312">
        <v>2691.6</v>
      </c>
      <c r="T1312">
        <v>1</v>
      </c>
      <c r="U1312" t="s">
        <v>428</v>
      </c>
      <c r="V1312">
        <v>1</v>
      </c>
      <c r="W1312">
        <v>0</v>
      </c>
      <c r="X1312">
        <v>0</v>
      </c>
      <c r="Y1312">
        <v>0</v>
      </c>
      <c r="Z1312">
        <v>0</v>
      </c>
      <c r="AA1312">
        <v>0</v>
      </c>
      <c r="AB1312">
        <v>0</v>
      </c>
      <c r="AC1312" t="s">
        <v>52</v>
      </c>
      <c r="AD1312">
        <v>3</v>
      </c>
    </row>
    <row r="1313" spans="1:30">
      <c r="A1313" t="s">
        <v>1395</v>
      </c>
      <c r="B1313" t="s">
        <v>50</v>
      </c>
      <c r="C1313">
        <v>52.520007999999997</v>
      </c>
      <c r="D1313">
        <v>13.404954</v>
      </c>
      <c r="E1313" t="s">
        <v>51</v>
      </c>
      <c r="F1313" t="s">
        <v>169</v>
      </c>
      <c r="G1313" t="s">
        <v>34</v>
      </c>
      <c r="H1313" s="1">
        <v>45328</v>
      </c>
      <c r="I1313" t="s">
        <v>57</v>
      </c>
      <c r="J1313" t="s">
        <v>1120</v>
      </c>
      <c r="K1313">
        <v>4</v>
      </c>
      <c r="L1313" t="s">
        <v>1121</v>
      </c>
      <c r="M1313" t="s">
        <v>1122</v>
      </c>
      <c r="N1313">
        <v>7066</v>
      </c>
      <c r="O1313">
        <v>80</v>
      </c>
      <c r="P1313" s="1">
        <v>45476</v>
      </c>
      <c r="Q1313" s="1"/>
      <c r="R1313">
        <v>5652.8</v>
      </c>
      <c r="T1313">
        <v>1</v>
      </c>
      <c r="U1313" t="s">
        <v>428</v>
      </c>
      <c r="V1313">
        <v>1</v>
      </c>
      <c r="W1313">
        <v>0</v>
      </c>
      <c r="X1313">
        <v>0</v>
      </c>
      <c r="Y1313">
        <v>0</v>
      </c>
      <c r="Z1313">
        <v>0</v>
      </c>
      <c r="AA1313">
        <v>0</v>
      </c>
      <c r="AB1313">
        <v>0</v>
      </c>
      <c r="AC1313" t="s">
        <v>65</v>
      </c>
      <c r="AD1313">
        <v>4</v>
      </c>
    </row>
    <row r="1314" spans="1:30">
      <c r="A1314" t="s">
        <v>1396</v>
      </c>
      <c r="B1314" t="s">
        <v>80</v>
      </c>
      <c r="C1314">
        <v>38.736946000000003</v>
      </c>
      <c r="D1314">
        <v>-9.1426850000000002</v>
      </c>
      <c r="E1314" t="s">
        <v>60</v>
      </c>
      <c r="F1314" t="s">
        <v>169</v>
      </c>
      <c r="G1314" t="s">
        <v>34</v>
      </c>
      <c r="H1314" s="1">
        <v>45435</v>
      </c>
      <c r="I1314" t="s">
        <v>35</v>
      </c>
      <c r="J1314" t="s">
        <v>1120</v>
      </c>
      <c r="K1314">
        <v>4</v>
      </c>
      <c r="L1314" t="s">
        <v>1121</v>
      </c>
      <c r="M1314" t="s">
        <v>1122</v>
      </c>
      <c r="N1314">
        <v>1015</v>
      </c>
      <c r="O1314">
        <v>20</v>
      </c>
      <c r="P1314" s="1">
        <v>45624</v>
      </c>
      <c r="Q1314" s="1"/>
      <c r="R1314">
        <v>203</v>
      </c>
      <c r="T1314">
        <v>1</v>
      </c>
      <c r="U1314" t="s">
        <v>428</v>
      </c>
      <c r="V1314">
        <v>1</v>
      </c>
      <c r="W1314">
        <v>0</v>
      </c>
      <c r="X1314">
        <v>0</v>
      </c>
      <c r="Y1314">
        <v>0</v>
      </c>
      <c r="Z1314">
        <v>0</v>
      </c>
      <c r="AA1314">
        <v>0</v>
      </c>
      <c r="AB1314">
        <v>0</v>
      </c>
      <c r="AC1314" t="s">
        <v>48</v>
      </c>
      <c r="AD1314">
        <v>1</v>
      </c>
    </row>
    <row r="1315" spans="1:30">
      <c r="A1315" t="s">
        <v>1397</v>
      </c>
      <c r="B1315" t="s">
        <v>67</v>
      </c>
      <c r="C1315">
        <v>48.864716000000001</v>
      </c>
      <c r="D1315">
        <v>2.3490139999999999</v>
      </c>
      <c r="E1315" t="s">
        <v>120</v>
      </c>
      <c r="F1315" t="s">
        <v>169</v>
      </c>
      <c r="G1315" t="s">
        <v>56</v>
      </c>
      <c r="H1315" s="1">
        <v>45433</v>
      </c>
      <c r="I1315" t="s">
        <v>57</v>
      </c>
      <c r="J1315" t="s">
        <v>1120</v>
      </c>
      <c r="K1315">
        <v>4</v>
      </c>
      <c r="L1315" t="s">
        <v>1121</v>
      </c>
      <c r="M1315" t="s">
        <v>1122</v>
      </c>
      <c r="N1315">
        <v>6185</v>
      </c>
      <c r="O1315">
        <v>70</v>
      </c>
      <c r="P1315" s="1">
        <v>45530</v>
      </c>
      <c r="Q1315" s="1"/>
      <c r="R1315">
        <v>4329.5</v>
      </c>
      <c r="T1315">
        <v>1</v>
      </c>
      <c r="U1315" t="s">
        <v>428</v>
      </c>
      <c r="V1315">
        <v>1</v>
      </c>
      <c r="W1315">
        <v>0</v>
      </c>
      <c r="X1315">
        <v>0</v>
      </c>
      <c r="Y1315">
        <v>0</v>
      </c>
      <c r="Z1315">
        <v>0</v>
      </c>
      <c r="AA1315">
        <v>0</v>
      </c>
      <c r="AB1315">
        <v>0</v>
      </c>
      <c r="AC1315" t="s">
        <v>65</v>
      </c>
      <c r="AD1315">
        <v>4</v>
      </c>
    </row>
    <row r="1316" spans="1:30">
      <c r="A1316" t="s">
        <v>1398</v>
      </c>
      <c r="B1316" t="s">
        <v>45</v>
      </c>
      <c r="C1316">
        <v>41.902782000000002</v>
      </c>
      <c r="D1316">
        <v>12.496366</v>
      </c>
      <c r="E1316" t="s">
        <v>55</v>
      </c>
      <c r="F1316" t="s">
        <v>169</v>
      </c>
      <c r="G1316" t="s">
        <v>64</v>
      </c>
      <c r="H1316" s="1">
        <v>45395</v>
      </c>
      <c r="I1316" t="s">
        <v>70</v>
      </c>
      <c r="J1316" t="s">
        <v>1120</v>
      </c>
      <c r="K1316">
        <v>4</v>
      </c>
      <c r="L1316" t="s">
        <v>1121</v>
      </c>
      <c r="M1316" t="s">
        <v>1122</v>
      </c>
      <c r="N1316">
        <v>4202</v>
      </c>
      <c r="O1316">
        <v>40</v>
      </c>
      <c r="P1316" s="1">
        <v>45599</v>
      </c>
      <c r="Q1316" s="1"/>
      <c r="R1316">
        <v>1680.8</v>
      </c>
      <c r="T1316">
        <v>1</v>
      </c>
      <c r="U1316" t="s">
        <v>428</v>
      </c>
      <c r="V1316">
        <v>1</v>
      </c>
      <c r="W1316">
        <v>0</v>
      </c>
      <c r="X1316">
        <v>0</v>
      </c>
      <c r="Y1316">
        <v>0</v>
      </c>
      <c r="Z1316">
        <v>0</v>
      </c>
      <c r="AA1316">
        <v>0</v>
      </c>
      <c r="AB1316">
        <v>0</v>
      </c>
      <c r="AC1316" t="s">
        <v>43</v>
      </c>
      <c r="AD1316">
        <v>2</v>
      </c>
    </row>
    <row r="1317" spans="1:30">
      <c r="A1317" t="s">
        <v>1399</v>
      </c>
      <c r="B1317" t="s">
        <v>50</v>
      </c>
      <c r="C1317">
        <v>52.520007999999997</v>
      </c>
      <c r="D1317">
        <v>13.404954</v>
      </c>
      <c r="E1317" t="s">
        <v>32</v>
      </c>
      <c r="F1317" t="s">
        <v>169</v>
      </c>
      <c r="G1317" t="s">
        <v>47</v>
      </c>
      <c r="H1317" s="1">
        <v>45356</v>
      </c>
      <c r="I1317" t="s">
        <v>57</v>
      </c>
      <c r="J1317" t="s">
        <v>1120</v>
      </c>
      <c r="K1317">
        <v>4</v>
      </c>
      <c r="L1317" t="s">
        <v>1121</v>
      </c>
      <c r="M1317" t="s">
        <v>1122</v>
      </c>
      <c r="N1317">
        <v>4592</v>
      </c>
      <c r="O1317">
        <v>20</v>
      </c>
      <c r="P1317" s="1">
        <v>45561</v>
      </c>
      <c r="Q1317" s="1"/>
      <c r="R1317">
        <v>918.4</v>
      </c>
      <c r="T1317">
        <v>1</v>
      </c>
      <c r="U1317" t="s">
        <v>428</v>
      </c>
      <c r="V1317">
        <v>1</v>
      </c>
      <c r="W1317">
        <v>0</v>
      </c>
      <c r="X1317">
        <v>0</v>
      </c>
      <c r="Y1317">
        <v>0</v>
      </c>
      <c r="Z1317">
        <v>0</v>
      </c>
      <c r="AA1317">
        <v>0</v>
      </c>
      <c r="AB1317">
        <v>0</v>
      </c>
      <c r="AC1317" t="s">
        <v>48</v>
      </c>
      <c r="AD1317">
        <v>1</v>
      </c>
    </row>
    <row r="1318" spans="1:30">
      <c r="A1318" t="s">
        <v>1400</v>
      </c>
      <c r="B1318" t="s">
        <v>31</v>
      </c>
      <c r="C1318">
        <v>52.370215999999999</v>
      </c>
      <c r="D1318">
        <v>4.895168</v>
      </c>
      <c r="E1318" t="s">
        <v>60</v>
      </c>
      <c r="F1318" t="s">
        <v>169</v>
      </c>
      <c r="G1318" t="s">
        <v>56</v>
      </c>
      <c r="H1318" s="1">
        <v>45374</v>
      </c>
      <c r="I1318" t="s">
        <v>70</v>
      </c>
      <c r="J1318" t="s">
        <v>1120</v>
      </c>
      <c r="K1318">
        <v>4</v>
      </c>
      <c r="L1318" t="s">
        <v>1121</v>
      </c>
      <c r="M1318" t="s">
        <v>1122</v>
      </c>
      <c r="N1318">
        <v>5567</v>
      </c>
      <c r="O1318">
        <v>30</v>
      </c>
      <c r="P1318" s="1">
        <v>45516</v>
      </c>
      <c r="Q1318" s="1"/>
      <c r="R1318">
        <v>1670.1</v>
      </c>
      <c r="T1318">
        <v>1</v>
      </c>
      <c r="U1318" t="s">
        <v>428</v>
      </c>
      <c r="V1318">
        <v>1</v>
      </c>
      <c r="W1318">
        <v>0</v>
      </c>
      <c r="X1318">
        <v>0</v>
      </c>
      <c r="Y1318">
        <v>0</v>
      </c>
      <c r="Z1318">
        <v>0</v>
      </c>
      <c r="AA1318">
        <v>0</v>
      </c>
      <c r="AB1318">
        <v>0</v>
      </c>
      <c r="AC1318" t="s">
        <v>43</v>
      </c>
      <c r="AD1318">
        <v>2</v>
      </c>
    </row>
    <row r="1319" spans="1:30">
      <c r="A1319" t="s">
        <v>1401</v>
      </c>
      <c r="B1319" t="s">
        <v>80</v>
      </c>
      <c r="C1319">
        <v>38.736946000000003</v>
      </c>
      <c r="D1319">
        <v>-9.1426850000000002</v>
      </c>
      <c r="E1319" t="s">
        <v>124</v>
      </c>
      <c r="F1319" t="s">
        <v>169</v>
      </c>
      <c r="G1319" t="s">
        <v>64</v>
      </c>
      <c r="H1319" s="1">
        <v>45393</v>
      </c>
      <c r="I1319" t="s">
        <v>35</v>
      </c>
      <c r="J1319" t="s">
        <v>1120</v>
      </c>
      <c r="K1319">
        <v>4</v>
      </c>
      <c r="L1319" t="s">
        <v>1121</v>
      </c>
      <c r="M1319" t="s">
        <v>1122</v>
      </c>
      <c r="N1319">
        <v>7438</v>
      </c>
      <c r="O1319">
        <v>60</v>
      </c>
      <c r="P1319" s="1">
        <v>45516</v>
      </c>
      <c r="Q1319" s="1"/>
      <c r="R1319">
        <v>4462.8</v>
      </c>
      <c r="T1319">
        <v>1</v>
      </c>
      <c r="U1319" t="s">
        <v>428</v>
      </c>
      <c r="V1319">
        <v>1</v>
      </c>
      <c r="W1319">
        <v>0</v>
      </c>
      <c r="X1319">
        <v>0</v>
      </c>
      <c r="Y1319">
        <v>0</v>
      </c>
      <c r="Z1319">
        <v>0</v>
      </c>
      <c r="AA1319">
        <v>0</v>
      </c>
      <c r="AB1319">
        <v>0</v>
      </c>
      <c r="AC1319" t="s">
        <v>52</v>
      </c>
      <c r="AD1319">
        <v>3</v>
      </c>
    </row>
    <row r="1320" spans="1:30">
      <c r="A1320" t="s">
        <v>1402</v>
      </c>
      <c r="B1320" t="s">
        <v>45</v>
      </c>
      <c r="C1320">
        <v>41.902782000000002</v>
      </c>
      <c r="D1320">
        <v>12.496366</v>
      </c>
      <c r="E1320" t="s">
        <v>124</v>
      </c>
      <c r="F1320" t="s">
        <v>169</v>
      </c>
      <c r="G1320" t="s">
        <v>56</v>
      </c>
      <c r="H1320" s="1">
        <v>45348</v>
      </c>
      <c r="I1320" t="s">
        <v>35</v>
      </c>
      <c r="J1320" t="s">
        <v>1120</v>
      </c>
      <c r="K1320">
        <v>4</v>
      </c>
      <c r="L1320" t="s">
        <v>1121</v>
      </c>
      <c r="M1320" t="s">
        <v>1122</v>
      </c>
      <c r="N1320">
        <v>7116</v>
      </c>
      <c r="O1320">
        <v>20</v>
      </c>
      <c r="P1320" s="1">
        <v>45496</v>
      </c>
      <c r="Q1320" s="1"/>
      <c r="R1320">
        <v>1423.2</v>
      </c>
      <c r="T1320">
        <v>1</v>
      </c>
      <c r="U1320" t="s">
        <v>428</v>
      </c>
      <c r="V1320">
        <v>1</v>
      </c>
      <c r="W1320">
        <v>0</v>
      </c>
      <c r="X1320">
        <v>0</v>
      </c>
      <c r="Y1320">
        <v>0</v>
      </c>
      <c r="Z1320">
        <v>0</v>
      </c>
      <c r="AA1320">
        <v>0</v>
      </c>
      <c r="AB1320">
        <v>0</v>
      </c>
      <c r="AC1320" t="s">
        <v>48</v>
      </c>
      <c r="AD1320">
        <v>1</v>
      </c>
    </row>
    <row r="1321" spans="1:30">
      <c r="A1321" t="s">
        <v>1403</v>
      </c>
      <c r="B1321" t="s">
        <v>45</v>
      </c>
      <c r="C1321">
        <v>41.902782000000002</v>
      </c>
      <c r="D1321">
        <v>12.496366</v>
      </c>
      <c r="E1321" t="s">
        <v>32</v>
      </c>
      <c r="F1321" t="s">
        <v>169</v>
      </c>
      <c r="G1321" t="s">
        <v>76</v>
      </c>
      <c r="H1321" s="1">
        <v>45421</v>
      </c>
      <c r="I1321" t="s">
        <v>35</v>
      </c>
      <c r="J1321" t="s">
        <v>1120</v>
      </c>
      <c r="K1321">
        <v>4</v>
      </c>
      <c r="L1321" t="s">
        <v>1121</v>
      </c>
      <c r="M1321" t="s">
        <v>1122</v>
      </c>
      <c r="N1321">
        <v>3763</v>
      </c>
      <c r="O1321">
        <v>60</v>
      </c>
      <c r="P1321" s="1">
        <v>45677</v>
      </c>
      <c r="Q1321" s="1"/>
      <c r="R1321">
        <v>2257.8000000000002</v>
      </c>
      <c r="T1321">
        <v>1</v>
      </c>
      <c r="U1321" t="s">
        <v>428</v>
      </c>
      <c r="V1321">
        <v>1</v>
      </c>
      <c r="W1321">
        <v>0</v>
      </c>
      <c r="X1321">
        <v>0</v>
      </c>
      <c r="Y1321">
        <v>0</v>
      </c>
      <c r="Z1321">
        <v>0</v>
      </c>
      <c r="AA1321">
        <v>0</v>
      </c>
      <c r="AB1321">
        <v>0</v>
      </c>
      <c r="AC1321" t="s">
        <v>52</v>
      </c>
      <c r="AD1321">
        <v>3</v>
      </c>
    </row>
    <row r="1322" spans="1:30">
      <c r="A1322" t="s">
        <v>1404</v>
      </c>
      <c r="B1322" t="s">
        <v>75</v>
      </c>
      <c r="C1322">
        <v>48.210033000000003</v>
      </c>
      <c r="D1322">
        <v>16.363448999999999</v>
      </c>
      <c r="E1322" t="s">
        <v>46</v>
      </c>
      <c r="F1322" t="s">
        <v>169</v>
      </c>
      <c r="G1322" t="s">
        <v>56</v>
      </c>
      <c r="H1322" s="1">
        <v>45427</v>
      </c>
      <c r="I1322" t="s">
        <v>35</v>
      </c>
      <c r="J1322" t="s">
        <v>1120</v>
      </c>
      <c r="K1322">
        <v>4</v>
      </c>
      <c r="L1322" t="s">
        <v>1121</v>
      </c>
      <c r="M1322" t="s">
        <v>1122</v>
      </c>
      <c r="N1322">
        <v>520</v>
      </c>
      <c r="O1322">
        <v>30</v>
      </c>
      <c r="P1322" s="1">
        <v>45647</v>
      </c>
      <c r="Q1322" s="1"/>
      <c r="R1322">
        <v>156</v>
      </c>
      <c r="T1322">
        <v>1</v>
      </c>
      <c r="U1322" t="s">
        <v>428</v>
      </c>
      <c r="V1322">
        <v>1</v>
      </c>
      <c r="W1322">
        <v>0</v>
      </c>
      <c r="X1322">
        <v>0</v>
      </c>
      <c r="Y1322">
        <v>0</v>
      </c>
      <c r="Z1322">
        <v>0</v>
      </c>
      <c r="AA1322">
        <v>0</v>
      </c>
      <c r="AB1322">
        <v>0</v>
      </c>
      <c r="AC1322" t="s">
        <v>43</v>
      </c>
      <c r="AD1322">
        <v>2</v>
      </c>
    </row>
    <row r="1323" spans="1:30">
      <c r="A1323" t="s">
        <v>1405</v>
      </c>
      <c r="B1323" t="s">
        <v>50</v>
      </c>
      <c r="C1323">
        <v>52.520007999999997</v>
      </c>
      <c r="D1323">
        <v>13.404954</v>
      </c>
      <c r="E1323" t="s">
        <v>55</v>
      </c>
      <c r="F1323" t="s">
        <v>169</v>
      </c>
      <c r="G1323" t="s">
        <v>56</v>
      </c>
      <c r="H1323" s="1">
        <v>45324</v>
      </c>
      <c r="I1323" t="s">
        <v>70</v>
      </c>
      <c r="J1323" t="s">
        <v>1120</v>
      </c>
      <c r="K1323">
        <v>4</v>
      </c>
      <c r="L1323" t="s">
        <v>1121</v>
      </c>
      <c r="M1323" t="s">
        <v>1122</v>
      </c>
      <c r="N1323">
        <v>7236</v>
      </c>
      <c r="O1323">
        <v>70</v>
      </c>
      <c r="P1323" s="1">
        <v>45421</v>
      </c>
      <c r="Q1323" s="1"/>
      <c r="R1323">
        <v>5065.2</v>
      </c>
      <c r="T1323">
        <v>1</v>
      </c>
      <c r="U1323" t="s">
        <v>428</v>
      </c>
      <c r="V1323">
        <v>1</v>
      </c>
      <c r="W1323">
        <v>0</v>
      </c>
      <c r="X1323">
        <v>0</v>
      </c>
      <c r="Y1323">
        <v>0</v>
      </c>
      <c r="Z1323">
        <v>0</v>
      </c>
      <c r="AA1323">
        <v>0</v>
      </c>
      <c r="AB1323">
        <v>0</v>
      </c>
      <c r="AC1323" t="s">
        <v>65</v>
      </c>
      <c r="AD1323">
        <v>4</v>
      </c>
    </row>
    <row r="1324" spans="1:30">
      <c r="A1324" t="s">
        <v>1406</v>
      </c>
      <c r="B1324" t="s">
        <v>67</v>
      </c>
      <c r="C1324">
        <v>48.864716000000001</v>
      </c>
      <c r="D1324">
        <v>2.3490139999999999</v>
      </c>
      <c r="E1324" t="s">
        <v>120</v>
      </c>
      <c r="F1324" t="s">
        <v>169</v>
      </c>
      <c r="G1324" t="s">
        <v>64</v>
      </c>
      <c r="H1324" s="1">
        <v>45358</v>
      </c>
      <c r="I1324" t="s">
        <v>70</v>
      </c>
      <c r="J1324" t="s">
        <v>1120</v>
      </c>
      <c r="K1324">
        <v>4</v>
      </c>
      <c r="L1324" t="s">
        <v>1121</v>
      </c>
      <c r="M1324" t="s">
        <v>1122</v>
      </c>
      <c r="N1324">
        <v>7972</v>
      </c>
      <c r="O1324">
        <v>30</v>
      </c>
      <c r="P1324" s="1">
        <v>45399</v>
      </c>
      <c r="Q1324" s="1"/>
      <c r="R1324">
        <v>2391.6</v>
      </c>
      <c r="T1324">
        <v>1</v>
      </c>
      <c r="U1324" t="s">
        <v>428</v>
      </c>
      <c r="V1324">
        <v>1</v>
      </c>
      <c r="W1324">
        <v>0</v>
      </c>
      <c r="X1324">
        <v>0</v>
      </c>
      <c r="Y1324">
        <v>0</v>
      </c>
      <c r="Z1324">
        <v>0</v>
      </c>
      <c r="AA1324">
        <v>0</v>
      </c>
      <c r="AB1324">
        <v>0</v>
      </c>
      <c r="AC1324" t="s">
        <v>43</v>
      </c>
      <c r="AD1324">
        <v>2</v>
      </c>
    </row>
    <row r="1325" spans="1:30">
      <c r="A1325" t="s">
        <v>1407</v>
      </c>
      <c r="B1325" t="s">
        <v>80</v>
      </c>
      <c r="C1325">
        <v>38.736946000000003</v>
      </c>
      <c r="D1325">
        <v>-9.1426850000000002</v>
      </c>
      <c r="E1325" t="s">
        <v>68</v>
      </c>
      <c r="F1325" t="s">
        <v>169</v>
      </c>
      <c r="G1325" t="s">
        <v>47</v>
      </c>
      <c r="H1325" s="1">
        <v>45294</v>
      </c>
      <c r="I1325" t="s">
        <v>70</v>
      </c>
      <c r="J1325" t="s">
        <v>1120</v>
      </c>
      <c r="K1325">
        <v>4</v>
      </c>
      <c r="L1325" t="s">
        <v>1121</v>
      </c>
      <c r="M1325" t="s">
        <v>1122</v>
      </c>
      <c r="N1325">
        <v>5674</v>
      </c>
      <c r="O1325">
        <v>50</v>
      </c>
      <c r="P1325" s="1">
        <v>45367</v>
      </c>
      <c r="Q1325" s="1"/>
      <c r="R1325">
        <v>2837</v>
      </c>
      <c r="T1325">
        <v>1</v>
      </c>
      <c r="U1325" t="s">
        <v>428</v>
      </c>
      <c r="V1325">
        <v>1</v>
      </c>
      <c r="W1325">
        <v>0</v>
      </c>
      <c r="X1325">
        <v>0</v>
      </c>
      <c r="Y1325">
        <v>0</v>
      </c>
      <c r="Z1325">
        <v>0</v>
      </c>
      <c r="AA1325">
        <v>0</v>
      </c>
      <c r="AB1325">
        <v>0</v>
      </c>
      <c r="AC1325" t="s">
        <v>52</v>
      </c>
      <c r="AD1325">
        <v>3</v>
      </c>
    </row>
    <row r="1326" spans="1:30">
      <c r="A1326" t="s">
        <v>1408</v>
      </c>
      <c r="B1326" t="s">
        <v>40</v>
      </c>
      <c r="C1326">
        <v>40.416775000000001</v>
      </c>
      <c r="D1326">
        <v>-3.7037900000000001</v>
      </c>
      <c r="E1326" t="s">
        <v>55</v>
      </c>
      <c r="F1326" t="s">
        <v>241</v>
      </c>
      <c r="G1326" t="s">
        <v>76</v>
      </c>
      <c r="H1326" s="1">
        <v>45304</v>
      </c>
      <c r="I1326" t="s">
        <v>70</v>
      </c>
      <c r="J1326" t="s">
        <v>1120</v>
      </c>
      <c r="K1326">
        <v>4</v>
      </c>
      <c r="L1326" t="s">
        <v>1121</v>
      </c>
      <c r="M1326" t="s">
        <v>1122</v>
      </c>
      <c r="N1326">
        <v>3461</v>
      </c>
      <c r="O1326">
        <v>30</v>
      </c>
      <c r="P1326" s="1">
        <v>45494</v>
      </c>
      <c r="Q1326" s="1"/>
      <c r="R1326">
        <v>1038.3</v>
      </c>
      <c r="T1326">
        <v>1</v>
      </c>
      <c r="U1326" t="s">
        <v>428</v>
      </c>
      <c r="V1326">
        <v>1</v>
      </c>
      <c r="W1326">
        <v>0</v>
      </c>
      <c r="X1326">
        <v>0</v>
      </c>
      <c r="Y1326">
        <v>0</v>
      </c>
      <c r="Z1326">
        <v>0</v>
      </c>
      <c r="AA1326">
        <v>0</v>
      </c>
      <c r="AB1326">
        <v>0</v>
      </c>
      <c r="AC1326" t="s">
        <v>43</v>
      </c>
      <c r="AD1326">
        <v>2</v>
      </c>
    </row>
    <row r="1327" spans="1:30">
      <c r="A1327" t="s">
        <v>1409</v>
      </c>
      <c r="B1327" t="s">
        <v>50</v>
      </c>
      <c r="C1327">
        <v>52.520007999999997</v>
      </c>
      <c r="D1327">
        <v>13.404954</v>
      </c>
      <c r="E1327" t="s">
        <v>60</v>
      </c>
      <c r="F1327" t="s">
        <v>241</v>
      </c>
      <c r="G1327" t="s">
        <v>42</v>
      </c>
      <c r="H1327" s="1">
        <v>45339</v>
      </c>
      <c r="I1327" t="s">
        <v>70</v>
      </c>
      <c r="J1327" t="s">
        <v>1120</v>
      </c>
      <c r="K1327">
        <v>4</v>
      </c>
      <c r="L1327" t="s">
        <v>1121</v>
      </c>
      <c r="M1327" t="s">
        <v>1122</v>
      </c>
      <c r="N1327">
        <v>2425</v>
      </c>
      <c r="O1327">
        <v>20</v>
      </c>
      <c r="P1327" s="1">
        <v>45598</v>
      </c>
      <c r="Q1327" s="1"/>
      <c r="R1327">
        <v>485</v>
      </c>
      <c r="T1327">
        <v>1</v>
      </c>
      <c r="U1327" t="s">
        <v>428</v>
      </c>
      <c r="V1327">
        <v>1</v>
      </c>
      <c r="W1327">
        <v>0</v>
      </c>
      <c r="X1327">
        <v>0</v>
      </c>
      <c r="Y1327">
        <v>0</v>
      </c>
      <c r="Z1327">
        <v>0</v>
      </c>
      <c r="AA1327">
        <v>0</v>
      </c>
      <c r="AB1327">
        <v>0</v>
      </c>
      <c r="AC1327" t="s">
        <v>48</v>
      </c>
      <c r="AD1327">
        <v>1</v>
      </c>
    </row>
    <row r="1328" spans="1:30">
      <c r="A1328" t="s">
        <v>1410</v>
      </c>
      <c r="B1328" t="s">
        <v>45</v>
      </c>
      <c r="C1328">
        <v>41.902782000000002</v>
      </c>
      <c r="D1328">
        <v>12.496366</v>
      </c>
      <c r="E1328" t="s">
        <v>32</v>
      </c>
      <c r="F1328" t="s">
        <v>241</v>
      </c>
      <c r="G1328" t="s">
        <v>34</v>
      </c>
      <c r="H1328" s="1">
        <v>45383</v>
      </c>
      <c r="I1328" t="s">
        <v>35</v>
      </c>
      <c r="J1328" t="s">
        <v>1120</v>
      </c>
      <c r="K1328">
        <v>4</v>
      </c>
      <c r="L1328" t="s">
        <v>1121</v>
      </c>
      <c r="M1328" t="s">
        <v>1122</v>
      </c>
      <c r="N1328">
        <v>19997</v>
      </c>
      <c r="O1328">
        <v>100</v>
      </c>
      <c r="P1328" s="1">
        <v>45498</v>
      </c>
      <c r="Q1328" s="1"/>
      <c r="R1328">
        <v>19997</v>
      </c>
      <c r="T1328">
        <v>1</v>
      </c>
      <c r="U1328" t="s">
        <v>428</v>
      </c>
      <c r="V1328">
        <v>1</v>
      </c>
      <c r="W1328">
        <v>0</v>
      </c>
      <c r="X1328">
        <v>0</v>
      </c>
      <c r="Y1328">
        <v>0</v>
      </c>
      <c r="Z1328">
        <v>0</v>
      </c>
      <c r="AA1328">
        <v>0</v>
      </c>
      <c r="AB1328">
        <v>0</v>
      </c>
      <c r="AC1328" t="s">
        <v>38</v>
      </c>
      <c r="AD1328">
        <v>5</v>
      </c>
    </row>
    <row r="1329" spans="1:30">
      <c r="A1329" t="s">
        <v>1411</v>
      </c>
      <c r="B1329" t="s">
        <v>45</v>
      </c>
      <c r="C1329">
        <v>41.902782000000002</v>
      </c>
      <c r="D1329">
        <v>12.496366</v>
      </c>
      <c r="E1329" t="s">
        <v>120</v>
      </c>
      <c r="F1329" t="s">
        <v>241</v>
      </c>
      <c r="G1329" t="s">
        <v>47</v>
      </c>
      <c r="H1329" s="1">
        <v>45411</v>
      </c>
      <c r="I1329" t="s">
        <v>70</v>
      </c>
      <c r="J1329" t="s">
        <v>1120</v>
      </c>
      <c r="K1329">
        <v>4</v>
      </c>
      <c r="L1329" t="s">
        <v>1121</v>
      </c>
      <c r="M1329" t="s">
        <v>1122</v>
      </c>
      <c r="N1329">
        <v>3823</v>
      </c>
      <c r="O1329">
        <v>50</v>
      </c>
      <c r="P1329" s="1">
        <v>45636</v>
      </c>
      <c r="Q1329" s="1"/>
      <c r="R1329">
        <v>1911.5</v>
      </c>
      <c r="T1329">
        <v>1</v>
      </c>
      <c r="U1329" t="s">
        <v>428</v>
      </c>
      <c r="V1329">
        <v>1</v>
      </c>
      <c r="W1329">
        <v>0</v>
      </c>
      <c r="X1329">
        <v>0</v>
      </c>
      <c r="Y1329">
        <v>0</v>
      </c>
      <c r="Z1329">
        <v>0</v>
      </c>
      <c r="AA1329">
        <v>0</v>
      </c>
      <c r="AB1329">
        <v>0</v>
      </c>
      <c r="AC1329" t="s">
        <v>52</v>
      </c>
      <c r="AD1329">
        <v>3</v>
      </c>
    </row>
    <row r="1330" spans="1:30">
      <c r="A1330" t="s">
        <v>1412</v>
      </c>
      <c r="B1330" t="s">
        <v>63</v>
      </c>
      <c r="C1330">
        <v>46.204391000000001</v>
      </c>
      <c r="D1330">
        <v>6.1431579999999997</v>
      </c>
      <c r="E1330" t="s">
        <v>120</v>
      </c>
      <c r="F1330" t="s">
        <v>241</v>
      </c>
      <c r="G1330" t="s">
        <v>34</v>
      </c>
      <c r="H1330" s="1">
        <v>45388</v>
      </c>
      <c r="I1330" t="s">
        <v>57</v>
      </c>
      <c r="J1330" t="s">
        <v>1120</v>
      </c>
      <c r="K1330">
        <v>4</v>
      </c>
      <c r="L1330" t="s">
        <v>1121</v>
      </c>
      <c r="M1330" t="s">
        <v>1122</v>
      </c>
      <c r="N1330">
        <v>9441</v>
      </c>
      <c r="O1330">
        <v>50</v>
      </c>
      <c r="P1330" s="1">
        <v>45588</v>
      </c>
      <c r="Q1330" s="1"/>
      <c r="R1330">
        <v>4720.5</v>
      </c>
      <c r="T1330">
        <v>1</v>
      </c>
      <c r="U1330" t="s">
        <v>428</v>
      </c>
      <c r="V1330">
        <v>1</v>
      </c>
      <c r="W1330">
        <v>0</v>
      </c>
      <c r="X1330">
        <v>0</v>
      </c>
      <c r="Y1330">
        <v>0</v>
      </c>
      <c r="Z1330">
        <v>0</v>
      </c>
      <c r="AA1330">
        <v>0</v>
      </c>
      <c r="AB1330">
        <v>0</v>
      </c>
      <c r="AC1330" t="s">
        <v>52</v>
      </c>
      <c r="AD1330">
        <v>3</v>
      </c>
    </row>
    <row r="1331" spans="1:30">
      <c r="A1331" t="s">
        <v>1413</v>
      </c>
      <c r="B1331" t="s">
        <v>80</v>
      </c>
      <c r="C1331">
        <v>38.736946000000003</v>
      </c>
      <c r="D1331">
        <v>-9.1426850000000002</v>
      </c>
      <c r="E1331" t="s">
        <v>32</v>
      </c>
      <c r="F1331" t="s">
        <v>241</v>
      </c>
      <c r="G1331" t="s">
        <v>56</v>
      </c>
      <c r="H1331" s="1">
        <v>45408</v>
      </c>
      <c r="I1331" t="s">
        <v>70</v>
      </c>
      <c r="J1331" t="s">
        <v>1120</v>
      </c>
      <c r="K1331">
        <v>4</v>
      </c>
      <c r="L1331" t="s">
        <v>1121</v>
      </c>
      <c r="M1331" t="s">
        <v>1122</v>
      </c>
      <c r="N1331">
        <v>16217</v>
      </c>
      <c r="O1331">
        <v>40</v>
      </c>
      <c r="P1331" s="1">
        <v>45715</v>
      </c>
      <c r="Q1331" s="1"/>
      <c r="R1331">
        <v>6486.8</v>
      </c>
      <c r="T1331">
        <v>1</v>
      </c>
      <c r="U1331" t="s">
        <v>428</v>
      </c>
      <c r="V1331">
        <v>1</v>
      </c>
      <c r="W1331">
        <v>0</v>
      </c>
      <c r="X1331">
        <v>0</v>
      </c>
      <c r="Y1331">
        <v>0</v>
      </c>
      <c r="Z1331">
        <v>0</v>
      </c>
      <c r="AA1331">
        <v>0</v>
      </c>
      <c r="AB1331">
        <v>0</v>
      </c>
      <c r="AC1331" t="s">
        <v>43</v>
      </c>
      <c r="AD1331">
        <v>2</v>
      </c>
    </row>
    <row r="1332" spans="1:30">
      <c r="A1332" t="s">
        <v>1414</v>
      </c>
      <c r="B1332" t="s">
        <v>40</v>
      </c>
      <c r="C1332">
        <v>40.416775000000001</v>
      </c>
      <c r="D1332">
        <v>-3.7037900000000001</v>
      </c>
      <c r="E1332" t="s">
        <v>51</v>
      </c>
      <c r="F1332" t="s">
        <v>241</v>
      </c>
      <c r="G1332" t="s">
        <v>64</v>
      </c>
      <c r="H1332" s="1">
        <v>45397</v>
      </c>
      <c r="I1332" t="s">
        <v>35</v>
      </c>
      <c r="J1332" t="s">
        <v>1120</v>
      </c>
      <c r="K1332">
        <v>4</v>
      </c>
      <c r="L1332" t="s">
        <v>1121</v>
      </c>
      <c r="M1332" t="s">
        <v>1122</v>
      </c>
      <c r="N1332">
        <v>15769</v>
      </c>
      <c r="O1332">
        <v>50</v>
      </c>
      <c r="P1332" s="1">
        <v>45554</v>
      </c>
      <c r="Q1332" s="1"/>
      <c r="R1332">
        <v>7884.5</v>
      </c>
      <c r="T1332">
        <v>1</v>
      </c>
      <c r="U1332" t="s">
        <v>428</v>
      </c>
      <c r="V1332">
        <v>1</v>
      </c>
      <c r="W1332">
        <v>0</v>
      </c>
      <c r="X1332">
        <v>0</v>
      </c>
      <c r="Y1332">
        <v>0</v>
      </c>
      <c r="Z1332">
        <v>0</v>
      </c>
      <c r="AA1332">
        <v>0</v>
      </c>
      <c r="AB1332">
        <v>0</v>
      </c>
      <c r="AC1332" t="s">
        <v>52</v>
      </c>
      <c r="AD1332">
        <v>3</v>
      </c>
    </row>
    <row r="1333" spans="1:30">
      <c r="A1333" t="s">
        <v>1415</v>
      </c>
      <c r="B1333" t="s">
        <v>50</v>
      </c>
      <c r="C1333">
        <v>52.520007999999997</v>
      </c>
      <c r="D1333">
        <v>13.404954</v>
      </c>
      <c r="E1333" t="s">
        <v>32</v>
      </c>
      <c r="F1333" t="s">
        <v>241</v>
      </c>
      <c r="G1333" t="s">
        <v>87</v>
      </c>
      <c r="H1333" s="1">
        <v>45350</v>
      </c>
      <c r="I1333" t="s">
        <v>57</v>
      </c>
      <c r="J1333" t="s">
        <v>1120</v>
      </c>
      <c r="K1333">
        <v>4</v>
      </c>
      <c r="L1333" t="s">
        <v>1121</v>
      </c>
      <c r="M1333" t="s">
        <v>1122</v>
      </c>
      <c r="N1333">
        <v>8716</v>
      </c>
      <c r="O1333">
        <v>30</v>
      </c>
      <c r="P1333" s="1">
        <v>45553</v>
      </c>
      <c r="Q1333" s="1"/>
      <c r="R1333">
        <v>2614.8000000000002</v>
      </c>
      <c r="T1333">
        <v>1</v>
      </c>
      <c r="U1333" t="s">
        <v>428</v>
      </c>
      <c r="V1333">
        <v>1</v>
      </c>
      <c r="W1333">
        <v>0</v>
      </c>
      <c r="X1333">
        <v>0</v>
      </c>
      <c r="Y1333">
        <v>0</v>
      </c>
      <c r="Z1333">
        <v>0</v>
      </c>
      <c r="AA1333">
        <v>0</v>
      </c>
      <c r="AB1333">
        <v>0</v>
      </c>
      <c r="AC1333" t="s">
        <v>43</v>
      </c>
      <c r="AD1333">
        <v>2</v>
      </c>
    </row>
    <row r="1334" spans="1:30">
      <c r="A1334" t="s">
        <v>1416</v>
      </c>
      <c r="B1334" t="s">
        <v>50</v>
      </c>
      <c r="C1334">
        <v>52.520007999999997</v>
      </c>
      <c r="D1334">
        <v>13.404954</v>
      </c>
      <c r="E1334" t="s">
        <v>55</v>
      </c>
      <c r="F1334" t="s">
        <v>241</v>
      </c>
      <c r="G1334" t="s">
        <v>64</v>
      </c>
      <c r="H1334" s="1">
        <v>45373</v>
      </c>
      <c r="I1334" t="s">
        <v>57</v>
      </c>
      <c r="J1334" t="s">
        <v>1120</v>
      </c>
      <c r="K1334">
        <v>4</v>
      </c>
      <c r="L1334" t="s">
        <v>1121</v>
      </c>
      <c r="M1334" t="s">
        <v>1122</v>
      </c>
      <c r="N1334">
        <v>11913</v>
      </c>
      <c r="O1334">
        <v>50</v>
      </c>
      <c r="P1334" s="1">
        <v>45636</v>
      </c>
      <c r="Q1334" s="1"/>
      <c r="R1334">
        <v>5956.5</v>
      </c>
      <c r="T1334">
        <v>1</v>
      </c>
      <c r="U1334" t="s">
        <v>428</v>
      </c>
      <c r="V1334">
        <v>1</v>
      </c>
      <c r="W1334">
        <v>0</v>
      </c>
      <c r="X1334">
        <v>0</v>
      </c>
      <c r="Y1334">
        <v>0</v>
      </c>
      <c r="Z1334">
        <v>0</v>
      </c>
      <c r="AA1334">
        <v>0</v>
      </c>
      <c r="AB1334">
        <v>0</v>
      </c>
      <c r="AC1334" t="s">
        <v>52</v>
      </c>
      <c r="AD1334">
        <v>3</v>
      </c>
    </row>
    <row r="1335" spans="1:30">
      <c r="A1335" t="s">
        <v>1417</v>
      </c>
      <c r="B1335" t="s">
        <v>67</v>
      </c>
      <c r="C1335">
        <v>48.864716000000001</v>
      </c>
      <c r="D1335">
        <v>2.3490139999999999</v>
      </c>
      <c r="E1335" t="s">
        <v>84</v>
      </c>
      <c r="F1335" t="s">
        <v>248</v>
      </c>
      <c r="G1335" t="s">
        <v>64</v>
      </c>
      <c r="H1335" s="1">
        <v>45437</v>
      </c>
      <c r="I1335" t="s">
        <v>70</v>
      </c>
      <c r="J1335" t="s">
        <v>1120</v>
      </c>
      <c r="K1335">
        <v>4</v>
      </c>
      <c r="L1335" t="s">
        <v>1121</v>
      </c>
      <c r="M1335" t="s">
        <v>1122</v>
      </c>
      <c r="N1335">
        <v>17606</v>
      </c>
      <c r="O1335">
        <v>20</v>
      </c>
      <c r="P1335" s="1">
        <v>45472</v>
      </c>
      <c r="Q1335" s="1"/>
      <c r="R1335">
        <v>3521.2</v>
      </c>
      <c r="T1335">
        <v>1</v>
      </c>
      <c r="U1335" t="s">
        <v>428</v>
      </c>
      <c r="V1335">
        <v>1</v>
      </c>
      <c r="W1335">
        <v>0</v>
      </c>
      <c r="X1335">
        <v>0</v>
      </c>
      <c r="Y1335">
        <v>0</v>
      </c>
      <c r="Z1335">
        <v>0</v>
      </c>
      <c r="AA1335">
        <v>0</v>
      </c>
      <c r="AB1335">
        <v>0</v>
      </c>
      <c r="AC1335" t="s">
        <v>48</v>
      </c>
      <c r="AD1335">
        <v>1</v>
      </c>
    </row>
    <row r="1336" spans="1:30">
      <c r="A1336" t="s">
        <v>1418</v>
      </c>
      <c r="B1336" t="s">
        <v>59</v>
      </c>
      <c r="C1336">
        <v>51.260196999999998</v>
      </c>
      <c r="D1336">
        <v>4.4027710000000004</v>
      </c>
      <c r="E1336" t="s">
        <v>72</v>
      </c>
      <c r="F1336" t="s">
        <v>248</v>
      </c>
      <c r="G1336" t="s">
        <v>56</v>
      </c>
      <c r="H1336" s="1">
        <v>45422</v>
      </c>
      <c r="I1336" t="s">
        <v>35</v>
      </c>
      <c r="J1336" t="s">
        <v>1120</v>
      </c>
      <c r="K1336">
        <v>4</v>
      </c>
      <c r="L1336" t="s">
        <v>1121</v>
      </c>
      <c r="M1336" t="s">
        <v>1122</v>
      </c>
      <c r="N1336">
        <v>17361</v>
      </c>
      <c r="O1336">
        <v>30</v>
      </c>
      <c r="P1336" s="1">
        <v>45620</v>
      </c>
      <c r="Q1336" s="1"/>
      <c r="R1336">
        <v>5208.3</v>
      </c>
      <c r="T1336">
        <v>1</v>
      </c>
      <c r="U1336" t="s">
        <v>428</v>
      </c>
      <c r="V1336">
        <v>1</v>
      </c>
      <c r="W1336">
        <v>0</v>
      </c>
      <c r="X1336">
        <v>0</v>
      </c>
      <c r="Y1336">
        <v>0</v>
      </c>
      <c r="Z1336">
        <v>0</v>
      </c>
      <c r="AA1336">
        <v>0</v>
      </c>
      <c r="AB1336">
        <v>0</v>
      </c>
      <c r="AC1336" t="s">
        <v>43</v>
      </c>
      <c r="AD1336">
        <v>2</v>
      </c>
    </row>
    <row r="1337" spans="1:30">
      <c r="A1337" t="s">
        <v>1419</v>
      </c>
      <c r="B1337" t="s">
        <v>67</v>
      </c>
      <c r="C1337">
        <v>48.864716000000001</v>
      </c>
      <c r="D1337">
        <v>2.3490139999999999</v>
      </c>
      <c r="E1337" t="s">
        <v>120</v>
      </c>
      <c r="F1337" t="s">
        <v>248</v>
      </c>
      <c r="G1337" t="s">
        <v>56</v>
      </c>
      <c r="H1337" s="1">
        <v>45422</v>
      </c>
      <c r="I1337" t="s">
        <v>57</v>
      </c>
      <c r="J1337" t="s">
        <v>1120</v>
      </c>
      <c r="K1337">
        <v>4</v>
      </c>
      <c r="L1337" t="s">
        <v>1121</v>
      </c>
      <c r="M1337" t="s">
        <v>1122</v>
      </c>
      <c r="N1337">
        <v>15588</v>
      </c>
      <c r="O1337">
        <v>40</v>
      </c>
      <c r="P1337" s="1">
        <v>45714</v>
      </c>
      <c r="Q1337" s="1"/>
      <c r="R1337">
        <v>6235.2</v>
      </c>
      <c r="T1337">
        <v>1</v>
      </c>
      <c r="U1337" t="s">
        <v>428</v>
      </c>
      <c r="V1337">
        <v>1</v>
      </c>
      <c r="W1337">
        <v>0</v>
      </c>
      <c r="X1337">
        <v>0</v>
      </c>
      <c r="Y1337">
        <v>0</v>
      </c>
      <c r="Z1337">
        <v>0</v>
      </c>
      <c r="AA1337">
        <v>0</v>
      </c>
      <c r="AB1337">
        <v>0</v>
      </c>
      <c r="AC1337" t="s">
        <v>43</v>
      </c>
      <c r="AD1337">
        <v>2</v>
      </c>
    </row>
    <row r="1338" spans="1:30">
      <c r="A1338" t="s">
        <v>1420</v>
      </c>
      <c r="B1338" t="s">
        <v>80</v>
      </c>
      <c r="C1338">
        <v>38.736946000000003</v>
      </c>
      <c r="D1338">
        <v>-9.1426850000000002</v>
      </c>
      <c r="E1338" t="s">
        <v>51</v>
      </c>
      <c r="F1338" t="s">
        <v>33</v>
      </c>
      <c r="G1338" t="s">
        <v>47</v>
      </c>
      <c r="H1338" s="1">
        <v>45319</v>
      </c>
      <c r="I1338" t="s">
        <v>35</v>
      </c>
      <c r="J1338" t="s">
        <v>1120</v>
      </c>
      <c r="K1338">
        <v>4</v>
      </c>
      <c r="L1338" t="s">
        <v>1421</v>
      </c>
      <c r="M1338" t="s">
        <v>1422</v>
      </c>
      <c r="N1338">
        <v>1615</v>
      </c>
      <c r="O1338">
        <v>30</v>
      </c>
      <c r="P1338" s="1">
        <v>45486</v>
      </c>
      <c r="Q1338" s="1"/>
      <c r="R1338">
        <v>484.5</v>
      </c>
      <c r="T1338">
        <v>0</v>
      </c>
      <c r="U1338" t="s">
        <v>428</v>
      </c>
      <c r="V1338">
        <v>1</v>
      </c>
      <c r="W1338">
        <v>0</v>
      </c>
      <c r="X1338">
        <v>0</v>
      </c>
      <c r="Y1338">
        <v>0</v>
      </c>
      <c r="Z1338">
        <v>0</v>
      </c>
      <c r="AA1338">
        <v>1</v>
      </c>
      <c r="AB1338">
        <v>1</v>
      </c>
      <c r="AC1338" t="s">
        <v>43</v>
      </c>
      <c r="AD1338">
        <v>2</v>
      </c>
    </row>
    <row r="1339" spans="1:30">
      <c r="A1339" t="s">
        <v>1423</v>
      </c>
      <c r="B1339" t="s">
        <v>50</v>
      </c>
      <c r="C1339">
        <v>52.520007999999997</v>
      </c>
      <c r="D1339">
        <v>13.404954</v>
      </c>
      <c r="E1339" t="s">
        <v>60</v>
      </c>
      <c r="F1339" t="s">
        <v>33</v>
      </c>
      <c r="G1339" t="s">
        <v>56</v>
      </c>
      <c r="H1339" s="1">
        <v>45349</v>
      </c>
      <c r="I1339" t="s">
        <v>70</v>
      </c>
      <c r="J1339" t="s">
        <v>1120</v>
      </c>
      <c r="K1339">
        <v>4</v>
      </c>
      <c r="L1339" t="s">
        <v>1421</v>
      </c>
      <c r="M1339" t="s">
        <v>1422</v>
      </c>
      <c r="N1339">
        <v>1317</v>
      </c>
      <c r="O1339">
        <v>20</v>
      </c>
      <c r="P1339" s="1">
        <v>45652</v>
      </c>
      <c r="Q1339" s="1"/>
      <c r="R1339">
        <v>263.39999999999998</v>
      </c>
      <c r="T1339">
        <v>0</v>
      </c>
      <c r="U1339" t="s">
        <v>428</v>
      </c>
      <c r="V1339">
        <v>1</v>
      </c>
      <c r="W1339">
        <v>0</v>
      </c>
      <c r="X1339">
        <v>0</v>
      </c>
      <c r="Y1339">
        <v>0</v>
      </c>
      <c r="Z1339">
        <v>0</v>
      </c>
      <c r="AA1339">
        <v>1</v>
      </c>
      <c r="AB1339">
        <v>1</v>
      </c>
      <c r="AC1339" t="s">
        <v>48</v>
      </c>
      <c r="AD1339">
        <v>1</v>
      </c>
    </row>
    <row r="1340" spans="1:30">
      <c r="A1340" t="s">
        <v>1424</v>
      </c>
      <c r="B1340" t="s">
        <v>45</v>
      </c>
      <c r="C1340">
        <v>41.902782000000002</v>
      </c>
      <c r="D1340">
        <v>12.496366</v>
      </c>
      <c r="E1340" t="s">
        <v>60</v>
      </c>
      <c r="F1340" t="s">
        <v>33</v>
      </c>
      <c r="G1340" t="s">
        <v>85</v>
      </c>
      <c r="H1340" s="1">
        <v>45391</v>
      </c>
      <c r="I1340" t="s">
        <v>35</v>
      </c>
      <c r="J1340" t="s">
        <v>1120</v>
      </c>
      <c r="K1340">
        <v>4</v>
      </c>
      <c r="L1340" t="s">
        <v>1421</v>
      </c>
      <c r="M1340" t="s">
        <v>1422</v>
      </c>
      <c r="N1340">
        <v>1152</v>
      </c>
      <c r="O1340">
        <v>50</v>
      </c>
      <c r="P1340" s="1">
        <v>45587</v>
      </c>
      <c r="Q1340" s="1"/>
      <c r="R1340">
        <v>576</v>
      </c>
      <c r="T1340">
        <v>0</v>
      </c>
      <c r="U1340" t="s">
        <v>428</v>
      </c>
      <c r="V1340">
        <v>1</v>
      </c>
      <c r="W1340">
        <v>0</v>
      </c>
      <c r="X1340">
        <v>0</v>
      </c>
      <c r="Y1340">
        <v>0</v>
      </c>
      <c r="Z1340">
        <v>0</v>
      </c>
      <c r="AA1340">
        <v>1</v>
      </c>
      <c r="AB1340">
        <v>1</v>
      </c>
      <c r="AC1340" t="s">
        <v>52</v>
      </c>
      <c r="AD1340">
        <v>3</v>
      </c>
    </row>
    <row r="1341" spans="1:30">
      <c r="A1341" t="s">
        <v>1425</v>
      </c>
      <c r="B1341" t="s">
        <v>67</v>
      </c>
      <c r="C1341">
        <v>48.864716000000001</v>
      </c>
      <c r="D1341">
        <v>2.3490139999999999</v>
      </c>
      <c r="E1341" t="s">
        <v>72</v>
      </c>
      <c r="F1341" t="s">
        <v>33</v>
      </c>
      <c r="G1341" t="s">
        <v>87</v>
      </c>
      <c r="H1341" s="1">
        <v>45392</v>
      </c>
      <c r="I1341" t="s">
        <v>35</v>
      </c>
      <c r="J1341" t="s">
        <v>1120</v>
      </c>
      <c r="K1341">
        <v>4</v>
      </c>
      <c r="L1341" t="s">
        <v>1421</v>
      </c>
      <c r="M1341" t="s">
        <v>1422</v>
      </c>
      <c r="N1341">
        <v>1158</v>
      </c>
      <c r="O1341">
        <v>30</v>
      </c>
      <c r="P1341" s="1">
        <v>45618</v>
      </c>
      <c r="Q1341" s="1"/>
      <c r="R1341">
        <v>347.4</v>
      </c>
      <c r="T1341">
        <v>0</v>
      </c>
      <c r="U1341" t="s">
        <v>428</v>
      </c>
      <c r="V1341">
        <v>1</v>
      </c>
      <c r="W1341">
        <v>0</v>
      </c>
      <c r="X1341">
        <v>0</v>
      </c>
      <c r="Y1341">
        <v>0</v>
      </c>
      <c r="Z1341">
        <v>0</v>
      </c>
      <c r="AA1341">
        <v>1</v>
      </c>
      <c r="AB1341">
        <v>1</v>
      </c>
      <c r="AC1341" t="s">
        <v>43</v>
      </c>
      <c r="AD1341">
        <v>2</v>
      </c>
    </row>
    <row r="1342" spans="1:30">
      <c r="A1342" t="s">
        <v>1426</v>
      </c>
      <c r="B1342" t="s">
        <v>59</v>
      </c>
      <c r="C1342">
        <v>51.260196999999998</v>
      </c>
      <c r="D1342">
        <v>4.4027710000000004</v>
      </c>
      <c r="E1342" t="s">
        <v>55</v>
      </c>
      <c r="F1342" t="s">
        <v>33</v>
      </c>
      <c r="G1342" t="s">
        <v>56</v>
      </c>
      <c r="H1342" s="1">
        <v>45408</v>
      </c>
      <c r="I1342" t="s">
        <v>57</v>
      </c>
      <c r="J1342" t="s">
        <v>1120</v>
      </c>
      <c r="K1342">
        <v>4</v>
      </c>
      <c r="L1342" t="s">
        <v>1421</v>
      </c>
      <c r="M1342" t="s">
        <v>1422</v>
      </c>
      <c r="N1342">
        <v>1306</v>
      </c>
      <c r="O1342">
        <v>50</v>
      </c>
      <c r="P1342" s="1">
        <v>45740</v>
      </c>
      <c r="Q1342" s="1"/>
      <c r="R1342">
        <v>653</v>
      </c>
      <c r="T1342">
        <v>0</v>
      </c>
      <c r="U1342" t="s">
        <v>428</v>
      </c>
      <c r="V1342">
        <v>1</v>
      </c>
      <c r="W1342">
        <v>0</v>
      </c>
      <c r="X1342">
        <v>0</v>
      </c>
      <c r="Y1342">
        <v>0</v>
      </c>
      <c r="Z1342">
        <v>0</v>
      </c>
      <c r="AA1342">
        <v>1</v>
      </c>
      <c r="AB1342">
        <v>1</v>
      </c>
      <c r="AC1342" t="s">
        <v>52</v>
      </c>
      <c r="AD1342">
        <v>3</v>
      </c>
    </row>
    <row r="1343" spans="1:30">
      <c r="A1343" t="s">
        <v>1427</v>
      </c>
      <c r="B1343" t="s">
        <v>50</v>
      </c>
      <c r="C1343">
        <v>52.520007999999997</v>
      </c>
      <c r="D1343">
        <v>13.404954</v>
      </c>
      <c r="E1343" t="s">
        <v>84</v>
      </c>
      <c r="F1343" t="s">
        <v>33</v>
      </c>
      <c r="G1343" t="s">
        <v>34</v>
      </c>
      <c r="H1343" s="1">
        <v>45304</v>
      </c>
      <c r="I1343" t="s">
        <v>70</v>
      </c>
      <c r="J1343" t="s">
        <v>1120</v>
      </c>
      <c r="K1343">
        <v>4</v>
      </c>
      <c r="L1343" t="s">
        <v>1421</v>
      </c>
      <c r="M1343" t="s">
        <v>1422</v>
      </c>
      <c r="N1343">
        <v>1170</v>
      </c>
      <c r="O1343">
        <v>20</v>
      </c>
      <c r="P1343" s="1">
        <v>45397</v>
      </c>
      <c r="Q1343" s="1"/>
      <c r="R1343">
        <v>234</v>
      </c>
      <c r="T1343">
        <v>0</v>
      </c>
      <c r="U1343" t="s">
        <v>428</v>
      </c>
      <c r="V1343">
        <v>1</v>
      </c>
      <c r="W1343">
        <v>0</v>
      </c>
      <c r="X1343">
        <v>0</v>
      </c>
      <c r="Y1343">
        <v>0</v>
      </c>
      <c r="Z1343">
        <v>0</v>
      </c>
      <c r="AA1343">
        <v>1</v>
      </c>
      <c r="AB1343">
        <v>1</v>
      </c>
      <c r="AC1343" t="s">
        <v>48</v>
      </c>
      <c r="AD1343">
        <v>1</v>
      </c>
    </row>
    <row r="1344" spans="1:30">
      <c r="A1344" t="s">
        <v>1428</v>
      </c>
      <c r="B1344" t="s">
        <v>50</v>
      </c>
      <c r="C1344">
        <v>52.520007999999997</v>
      </c>
      <c r="D1344">
        <v>13.404954</v>
      </c>
      <c r="E1344" t="s">
        <v>72</v>
      </c>
      <c r="F1344" t="s">
        <v>33</v>
      </c>
      <c r="G1344" t="s">
        <v>42</v>
      </c>
      <c r="H1344" s="1">
        <v>45304</v>
      </c>
      <c r="I1344" t="s">
        <v>57</v>
      </c>
      <c r="J1344" t="s">
        <v>1120</v>
      </c>
      <c r="K1344">
        <v>4</v>
      </c>
      <c r="L1344" t="s">
        <v>1421</v>
      </c>
      <c r="M1344" t="s">
        <v>1422</v>
      </c>
      <c r="N1344">
        <v>1791</v>
      </c>
      <c r="O1344">
        <v>30</v>
      </c>
      <c r="P1344" s="1">
        <v>45533</v>
      </c>
      <c r="Q1344" s="1"/>
      <c r="R1344">
        <v>537.29999999999995</v>
      </c>
      <c r="T1344">
        <v>0</v>
      </c>
      <c r="U1344" t="s">
        <v>428</v>
      </c>
      <c r="V1344">
        <v>1</v>
      </c>
      <c r="W1344">
        <v>0</v>
      </c>
      <c r="X1344">
        <v>0</v>
      </c>
      <c r="Y1344">
        <v>0</v>
      </c>
      <c r="Z1344">
        <v>0</v>
      </c>
      <c r="AA1344">
        <v>1</v>
      </c>
      <c r="AB1344">
        <v>1</v>
      </c>
      <c r="AC1344" t="s">
        <v>43</v>
      </c>
      <c r="AD1344">
        <v>2</v>
      </c>
    </row>
    <row r="1345" spans="1:30">
      <c r="A1345" t="s">
        <v>1429</v>
      </c>
      <c r="B1345" t="s">
        <v>50</v>
      </c>
      <c r="C1345">
        <v>52.520007999999997</v>
      </c>
      <c r="D1345">
        <v>13.404954</v>
      </c>
      <c r="E1345" t="s">
        <v>84</v>
      </c>
      <c r="F1345" t="s">
        <v>33</v>
      </c>
      <c r="G1345" t="s">
        <v>42</v>
      </c>
      <c r="H1345" s="1">
        <v>45329</v>
      </c>
      <c r="I1345" t="s">
        <v>35</v>
      </c>
      <c r="J1345" t="s">
        <v>1120</v>
      </c>
      <c r="K1345">
        <v>4</v>
      </c>
      <c r="L1345" t="s">
        <v>1421</v>
      </c>
      <c r="M1345" t="s">
        <v>1422</v>
      </c>
      <c r="N1345">
        <v>632</v>
      </c>
      <c r="O1345">
        <v>50</v>
      </c>
      <c r="P1345" s="1">
        <v>45565</v>
      </c>
      <c r="Q1345" s="1"/>
      <c r="R1345">
        <v>316</v>
      </c>
      <c r="T1345">
        <v>0</v>
      </c>
      <c r="U1345" t="s">
        <v>428</v>
      </c>
      <c r="V1345">
        <v>1</v>
      </c>
      <c r="W1345">
        <v>0</v>
      </c>
      <c r="X1345">
        <v>0</v>
      </c>
      <c r="Y1345">
        <v>0</v>
      </c>
      <c r="Z1345">
        <v>0</v>
      </c>
      <c r="AA1345">
        <v>1</v>
      </c>
      <c r="AB1345">
        <v>1</v>
      </c>
      <c r="AC1345" t="s">
        <v>52</v>
      </c>
      <c r="AD1345">
        <v>3</v>
      </c>
    </row>
    <row r="1346" spans="1:30">
      <c r="A1346" t="s">
        <v>1430</v>
      </c>
      <c r="B1346" t="s">
        <v>59</v>
      </c>
      <c r="C1346">
        <v>51.260196999999998</v>
      </c>
      <c r="D1346">
        <v>4.4027710000000004</v>
      </c>
      <c r="E1346" t="s">
        <v>120</v>
      </c>
      <c r="F1346" t="s">
        <v>33</v>
      </c>
      <c r="G1346" t="s">
        <v>47</v>
      </c>
      <c r="H1346" s="1">
        <v>45423</v>
      </c>
      <c r="I1346" t="s">
        <v>57</v>
      </c>
      <c r="J1346" t="s">
        <v>1120</v>
      </c>
      <c r="K1346">
        <v>4</v>
      </c>
      <c r="L1346" t="s">
        <v>1421</v>
      </c>
      <c r="M1346" t="s">
        <v>1422</v>
      </c>
      <c r="N1346">
        <v>644</v>
      </c>
      <c r="O1346">
        <v>20</v>
      </c>
      <c r="P1346" s="1">
        <v>45667</v>
      </c>
      <c r="Q1346" s="1"/>
      <c r="R1346">
        <v>128.80000000000001</v>
      </c>
      <c r="T1346">
        <v>0</v>
      </c>
      <c r="U1346" t="s">
        <v>428</v>
      </c>
      <c r="V1346">
        <v>1</v>
      </c>
      <c r="W1346">
        <v>0</v>
      </c>
      <c r="X1346">
        <v>0</v>
      </c>
      <c r="Y1346">
        <v>0</v>
      </c>
      <c r="Z1346">
        <v>0</v>
      </c>
      <c r="AA1346">
        <v>1</v>
      </c>
      <c r="AB1346">
        <v>1</v>
      </c>
      <c r="AC1346" t="s">
        <v>48</v>
      </c>
      <c r="AD1346">
        <v>1</v>
      </c>
    </row>
    <row r="1347" spans="1:30">
      <c r="A1347" t="s">
        <v>1431</v>
      </c>
      <c r="B1347" t="s">
        <v>67</v>
      </c>
      <c r="C1347">
        <v>48.864716000000001</v>
      </c>
      <c r="D1347">
        <v>2.3490139999999999</v>
      </c>
      <c r="E1347" t="s">
        <v>55</v>
      </c>
      <c r="F1347" t="s">
        <v>33</v>
      </c>
      <c r="G1347" t="s">
        <v>87</v>
      </c>
      <c r="H1347" s="1">
        <v>45381</v>
      </c>
      <c r="I1347" t="s">
        <v>35</v>
      </c>
      <c r="J1347" t="s">
        <v>1120</v>
      </c>
      <c r="K1347">
        <v>4</v>
      </c>
      <c r="L1347" t="s">
        <v>1421</v>
      </c>
      <c r="M1347" t="s">
        <v>1422</v>
      </c>
      <c r="N1347">
        <v>229</v>
      </c>
      <c r="O1347">
        <v>20</v>
      </c>
      <c r="P1347" s="1">
        <v>45739</v>
      </c>
      <c r="Q1347" s="1"/>
      <c r="R1347">
        <v>45.8</v>
      </c>
      <c r="T1347">
        <v>0</v>
      </c>
      <c r="U1347" t="s">
        <v>428</v>
      </c>
      <c r="V1347">
        <v>1</v>
      </c>
      <c r="W1347">
        <v>0</v>
      </c>
      <c r="X1347">
        <v>0</v>
      </c>
      <c r="Y1347">
        <v>0</v>
      </c>
      <c r="Z1347">
        <v>0</v>
      </c>
      <c r="AA1347">
        <v>1</v>
      </c>
      <c r="AB1347">
        <v>1</v>
      </c>
      <c r="AC1347" t="s">
        <v>48</v>
      </c>
      <c r="AD1347">
        <v>1</v>
      </c>
    </row>
    <row r="1348" spans="1:30">
      <c r="A1348" t="s">
        <v>1432</v>
      </c>
      <c r="B1348" t="s">
        <v>63</v>
      </c>
      <c r="C1348">
        <v>46.204391000000001</v>
      </c>
      <c r="D1348">
        <v>6.1431579999999997</v>
      </c>
      <c r="E1348" t="s">
        <v>78</v>
      </c>
      <c r="F1348" t="s">
        <v>33</v>
      </c>
      <c r="G1348" t="s">
        <v>76</v>
      </c>
      <c r="H1348" s="1">
        <v>45414</v>
      </c>
      <c r="I1348" t="s">
        <v>57</v>
      </c>
      <c r="J1348" t="s">
        <v>1120</v>
      </c>
      <c r="K1348">
        <v>4</v>
      </c>
      <c r="L1348" t="s">
        <v>1421</v>
      </c>
      <c r="M1348" t="s">
        <v>1422</v>
      </c>
      <c r="N1348">
        <v>1767</v>
      </c>
      <c r="O1348">
        <v>40</v>
      </c>
      <c r="P1348" s="1">
        <v>45589</v>
      </c>
      <c r="Q1348" s="1"/>
      <c r="R1348">
        <v>706.8</v>
      </c>
      <c r="T1348">
        <v>0</v>
      </c>
      <c r="U1348" t="s">
        <v>428</v>
      </c>
      <c r="V1348">
        <v>1</v>
      </c>
      <c r="W1348">
        <v>0</v>
      </c>
      <c r="X1348">
        <v>0</v>
      </c>
      <c r="Y1348">
        <v>0</v>
      </c>
      <c r="Z1348">
        <v>0</v>
      </c>
      <c r="AA1348">
        <v>1</v>
      </c>
      <c r="AB1348">
        <v>1</v>
      </c>
      <c r="AC1348" t="s">
        <v>43</v>
      </c>
      <c r="AD1348">
        <v>2</v>
      </c>
    </row>
    <row r="1349" spans="1:30">
      <c r="A1349" t="s">
        <v>1433</v>
      </c>
      <c r="B1349" t="s">
        <v>50</v>
      </c>
      <c r="C1349">
        <v>52.520007999999997</v>
      </c>
      <c r="D1349">
        <v>13.404954</v>
      </c>
      <c r="E1349" t="s">
        <v>41</v>
      </c>
      <c r="F1349" t="s">
        <v>33</v>
      </c>
      <c r="G1349" t="s">
        <v>42</v>
      </c>
      <c r="H1349" s="1">
        <v>45389</v>
      </c>
      <c r="I1349" t="s">
        <v>35</v>
      </c>
      <c r="J1349" t="s">
        <v>1120</v>
      </c>
      <c r="K1349">
        <v>4</v>
      </c>
      <c r="L1349" t="s">
        <v>1421</v>
      </c>
      <c r="M1349" t="s">
        <v>1422</v>
      </c>
      <c r="N1349">
        <v>1844</v>
      </c>
      <c r="O1349">
        <v>20</v>
      </c>
      <c r="P1349" s="1">
        <v>45678</v>
      </c>
      <c r="Q1349" s="1"/>
      <c r="R1349">
        <v>368.8</v>
      </c>
      <c r="T1349">
        <v>0</v>
      </c>
      <c r="U1349" t="s">
        <v>428</v>
      </c>
      <c r="V1349">
        <v>1</v>
      </c>
      <c r="W1349">
        <v>0</v>
      </c>
      <c r="X1349">
        <v>0</v>
      </c>
      <c r="Y1349">
        <v>0</v>
      </c>
      <c r="Z1349">
        <v>0</v>
      </c>
      <c r="AA1349">
        <v>1</v>
      </c>
      <c r="AB1349">
        <v>1</v>
      </c>
      <c r="AC1349" t="s">
        <v>48</v>
      </c>
      <c r="AD1349">
        <v>1</v>
      </c>
    </row>
    <row r="1350" spans="1:30">
      <c r="A1350" t="s">
        <v>1434</v>
      </c>
      <c r="B1350" t="s">
        <v>45</v>
      </c>
      <c r="C1350">
        <v>41.902782000000002</v>
      </c>
      <c r="D1350">
        <v>12.496366</v>
      </c>
      <c r="E1350" t="s">
        <v>72</v>
      </c>
      <c r="F1350" t="s">
        <v>33</v>
      </c>
      <c r="G1350" t="s">
        <v>47</v>
      </c>
      <c r="H1350" s="1">
        <v>45312</v>
      </c>
      <c r="I1350" t="s">
        <v>57</v>
      </c>
      <c r="J1350" t="s">
        <v>1120</v>
      </c>
      <c r="K1350">
        <v>4</v>
      </c>
      <c r="L1350" t="s">
        <v>1421</v>
      </c>
      <c r="M1350" t="s">
        <v>1422</v>
      </c>
      <c r="N1350">
        <v>1361</v>
      </c>
      <c r="O1350">
        <v>40</v>
      </c>
      <c r="P1350" s="1">
        <v>45465</v>
      </c>
      <c r="Q1350" s="1"/>
      <c r="R1350">
        <v>544.4</v>
      </c>
      <c r="T1350">
        <v>0</v>
      </c>
      <c r="U1350" t="s">
        <v>428</v>
      </c>
      <c r="V1350">
        <v>1</v>
      </c>
      <c r="W1350">
        <v>0</v>
      </c>
      <c r="X1350">
        <v>0</v>
      </c>
      <c r="Y1350">
        <v>0</v>
      </c>
      <c r="Z1350">
        <v>0</v>
      </c>
      <c r="AA1350">
        <v>1</v>
      </c>
      <c r="AB1350">
        <v>1</v>
      </c>
      <c r="AC1350" t="s">
        <v>43</v>
      </c>
      <c r="AD1350">
        <v>2</v>
      </c>
    </row>
    <row r="1351" spans="1:30">
      <c r="A1351" t="s">
        <v>1435</v>
      </c>
      <c r="B1351" t="s">
        <v>45</v>
      </c>
      <c r="C1351">
        <v>41.902782000000002</v>
      </c>
      <c r="D1351">
        <v>12.496366</v>
      </c>
      <c r="E1351" t="s">
        <v>55</v>
      </c>
      <c r="F1351" t="s">
        <v>33</v>
      </c>
      <c r="G1351" t="s">
        <v>34</v>
      </c>
      <c r="H1351" s="1">
        <v>45401</v>
      </c>
      <c r="I1351" t="s">
        <v>70</v>
      </c>
      <c r="J1351" t="s">
        <v>1120</v>
      </c>
      <c r="K1351">
        <v>4</v>
      </c>
      <c r="L1351" t="s">
        <v>1421</v>
      </c>
      <c r="M1351" t="s">
        <v>1422</v>
      </c>
      <c r="N1351">
        <v>1548</v>
      </c>
      <c r="O1351">
        <v>20</v>
      </c>
      <c r="P1351" s="1">
        <v>45514</v>
      </c>
      <c r="Q1351" s="1"/>
      <c r="R1351">
        <v>309.60000000000002</v>
      </c>
      <c r="T1351">
        <v>0</v>
      </c>
      <c r="U1351" t="s">
        <v>428</v>
      </c>
      <c r="V1351">
        <v>1</v>
      </c>
      <c r="W1351">
        <v>0</v>
      </c>
      <c r="X1351">
        <v>0</v>
      </c>
      <c r="Y1351">
        <v>0</v>
      </c>
      <c r="Z1351">
        <v>0</v>
      </c>
      <c r="AA1351">
        <v>1</v>
      </c>
      <c r="AB1351">
        <v>1</v>
      </c>
      <c r="AC1351" t="s">
        <v>48</v>
      </c>
      <c r="AD1351">
        <v>1</v>
      </c>
    </row>
    <row r="1352" spans="1:30">
      <c r="A1352" t="s">
        <v>1436</v>
      </c>
      <c r="B1352" t="s">
        <v>31</v>
      </c>
      <c r="C1352">
        <v>52.370215999999999</v>
      </c>
      <c r="D1352">
        <v>4.895168</v>
      </c>
      <c r="E1352" t="s">
        <v>32</v>
      </c>
      <c r="F1352" t="s">
        <v>33</v>
      </c>
      <c r="G1352" t="s">
        <v>87</v>
      </c>
      <c r="H1352" s="1">
        <v>45297</v>
      </c>
      <c r="I1352" t="s">
        <v>70</v>
      </c>
      <c r="J1352" t="s">
        <v>1120</v>
      </c>
      <c r="K1352">
        <v>4</v>
      </c>
      <c r="L1352" t="s">
        <v>1421</v>
      </c>
      <c r="M1352" t="s">
        <v>1422</v>
      </c>
      <c r="N1352">
        <v>1976</v>
      </c>
      <c r="O1352">
        <v>40</v>
      </c>
      <c r="P1352" s="1">
        <v>45631</v>
      </c>
      <c r="Q1352" s="1"/>
      <c r="R1352">
        <v>790.4</v>
      </c>
      <c r="T1352">
        <v>0</v>
      </c>
      <c r="U1352" t="s">
        <v>428</v>
      </c>
      <c r="V1352">
        <v>1</v>
      </c>
      <c r="W1352">
        <v>0</v>
      </c>
      <c r="X1352">
        <v>0</v>
      </c>
      <c r="Y1352">
        <v>0</v>
      </c>
      <c r="Z1352">
        <v>0</v>
      </c>
      <c r="AA1352">
        <v>1</v>
      </c>
      <c r="AB1352">
        <v>1</v>
      </c>
      <c r="AC1352" t="s">
        <v>43</v>
      </c>
      <c r="AD1352">
        <v>2</v>
      </c>
    </row>
    <row r="1353" spans="1:30">
      <c r="A1353" t="s">
        <v>1437</v>
      </c>
      <c r="B1353" t="s">
        <v>50</v>
      </c>
      <c r="C1353">
        <v>52.520007999999997</v>
      </c>
      <c r="D1353">
        <v>13.404954</v>
      </c>
      <c r="E1353" t="s">
        <v>84</v>
      </c>
      <c r="F1353" t="s">
        <v>33</v>
      </c>
      <c r="G1353" t="s">
        <v>47</v>
      </c>
      <c r="H1353" s="1">
        <v>45363</v>
      </c>
      <c r="I1353" t="s">
        <v>35</v>
      </c>
      <c r="J1353" t="s">
        <v>1120</v>
      </c>
      <c r="K1353">
        <v>4</v>
      </c>
      <c r="L1353" t="s">
        <v>1421</v>
      </c>
      <c r="M1353" t="s">
        <v>1422</v>
      </c>
      <c r="N1353">
        <v>741</v>
      </c>
      <c r="O1353">
        <v>30</v>
      </c>
      <c r="P1353" s="1">
        <v>45384</v>
      </c>
      <c r="Q1353" s="1"/>
      <c r="R1353">
        <v>222.3</v>
      </c>
      <c r="T1353">
        <v>0</v>
      </c>
      <c r="U1353" t="s">
        <v>428</v>
      </c>
      <c r="V1353">
        <v>1</v>
      </c>
      <c r="W1353">
        <v>0</v>
      </c>
      <c r="X1353">
        <v>0</v>
      </c>
      <c r="Y1353">
        <v>0</v>
      </c>
      <c r="Z1353">
        <v>0</v>
      </c>
      <c r="AA1353">
        <v>1</v>
      </c>
      <c r="AB1353">
        <v>1</v>
      </c>
      <c r="AC1353" t="s">
        <v>43</v>
      </c>
      <c r="AD1353">
        <v>2</v>
      </c>
    </row>
    <row r="1354" spans="1:30">
      <c r="A1354" t="s">
        <v>1438</v>
      </c>
      <c r="B1354" t="s">
        <v>45</v>
      </c>
      <c r="C1354">
        <v>41.902782000000002</v>
      </c>
      <c r="D1354">
        <v>12.496366</v>
      </c>
      <c r="E1354" t="s">
        <v>124</v>
      </c>
      <c r="F1354" t="s">
        <v>33</v>
      </c>
      <c r="G1354" t="s">
        <v>87</v>
      </c>
      <c r="H1354" s="1">
        <v>45402</v>
      </c>
      <c r="I1354" t="s">
        <v>70</v>
      </c>
      <c r="J1354" t="s">
        <v>1120</v>
      </c>
      <c r="K1354">
        <v>4</v>
      </c>
      <c r="L1354" t="s">
        <v>1421</v>
      </c>
      <c r="M1354" t="s">
        <v>1422</v>
      </c>
      <c r="N1354">
        <v>1006</v>
      </c>
      <c r="O1354">
        <v>50</v>
      </c>
      <c r="P1354" s="1">
        <v>45759</v>
      </c>
      <c r="Q1354" s="1"/>
      <c r="R1354">
        <v>503</v>
      </c>
      <c r="T1354">
        <v>0</v>
      </c>
      <c r="U1354" t="s">
        <v>428</v>
      </c>
      <c r="V1354">
        <v>1</v>
      </c>
      <c r="W1354">
        <v>0</v>
      </c>
      <c r="X1354">
        <v>0</v>
      </c>
      <c r="Y1354">
        <v>0</v>
      </c>
      <c r="Z1354">
        <v>0</v>
      </c>
      <c r="AA1354">
        <v>1</v>
      </c>
      <c r="AB1354">
        <v>1</v>
      </c>
      <c r="AC1354" t="s">
        <v>52</v>
      </c>
      <c r="AD1354">
        <v>3</v>
      </c>
    </row>
    <row r="1355" spans="1:30">
      <c r="A1355" t="s">
        <v>1439</v>
      </c>
      <c r="B1355" t="s">
        <v>67</v>
      </c>
      <c r="C1355">
        <v>48.864716000000001</v>
      </c>
      <c r="D1355">
        <v>2.3490139999999999</v>
      </c>
      <c r="E1355" t="s">
        <v>55</v>
      </c>
      <c r="F1355" t="s">
        <v>33</v>
      </c>
      <c r="G1355" t="s">
        <v>34</v>
      </c>
      <c r="H1355" s="1">
        <v>45419</v>
      </c>
      <c r="I1355" t="s">
        <v>70</v>
      </c>
      <c r="J1355" t="s">
        <v>1120</v>
      </c>
      <c r="K1355">
        <v>4</v>
      </c>
      <c r="L1355" t="s">
        <v>1421</v>
      </c>
      <c r="M1355" t="s">
        <v>1422</v>
      </c>
      <c r="N1355">
        <v>1764</v>
      </c>
      <c r="O1355">
        <v>40</v>
      </c>
      <c r="P1355" s="1">
        <v>45672</v>
      </c>
      <c r="Q1355" s="1"/>
      <c r="R1355">
        <v>705.6</v>
      </c>
      <c r="T1355">
        <v>0</v>
      </c>
      <c r="U1355" t="s">
        <v>428</v>
      </c>
      <c r="V1355">
        <v>1</v>
      </c>
      <c r="W1355">
        <v>0</v>
      </c>
      <c r="X1355">
        <v>0</v>
      </c>
      <c r="Y1355">
        <v>0</v>
      </c>
      <c r="Z1355">
        <v>0</v>
      </c>
      <c r="AA1355">
        <v>1</v>
      </c>
      <c r="AB1355">
        <v>1</v>
      </c>
      <c r="AC1355" t="s">
        <v>43</v>
      </c>
      <c r="AD1355">
        <v>2</v>
      </c>
    </row>
    <row r="1356" spans="1:30">
      <c r="A1356" t="s">
        <v>1440</v>
      </c>
      <c r="B1356" t="s">
        <v>31</v>
      </c>
      <c r="C1356">
        <v>52.370215999999999</v>
      </c>
      <c r="D1356">
        <v>4.895168</v>
      </c>
      <c r="E1356" t="s">
        <v>32</v>
      </c>
      <c r="F1356" t="s">
        <v>33</v>
      </c>
      <c r="G1356" t="s">
        <v>47</v>
      </c>
      <c r="H1356" s="1">
        <v>45305</v>
      </c>
      <c r="I1356" t="s">
        <v>35</v>
      </c>
      <c r="J1356" t="s">
        <v>1120</v>
      </c>
      <c r="K1356">
        <v>4</v>
      </c>
      <c r="L1356" t="s">
        <v>1421</v>
      </c>
      <c r="M1356" t="s">
        <v>1422</v>
      </c>
      <c r="N1356">
        <v>1271</v>
      </c>
      <c r="O1356">
        <v>40</v>
      </c>
      <c r="P1356" s="1">
        <v>45625</v>
      </c>
      <c r="Q1356" s="1"/>
      <c r="R1356">
        <v>508.4</v>
      </c>
      <c r="T1356">
        <v>0</v>
      </c>
      <c r="U1356" t="s">
        <v>428</v>
      </c>
      <c r="V1356">
        <v>1</v>
      </c>
      <c r="W1356">
        <v>0</v>
      </c>
      <c r="X1356">
        <v>0</v>
      </c>
      <c r="Y1356">
        <v>0</v>
      </c>
      <c r="Z1356">
        <v>0</v>
      </c>
      <c r="AA1356">
        <v>1</v>
      </c>
      <c r="AB1356">
        <v>1</v>
      </c>
      <c r="AC1356" t="s">
        <v>43</v>
      </c>
      <c r="AD1356">
        <v>2</v>
      </c>
    </row>
    <row r="1357" spans="1:30">
      <c r="A1357" t="s">
        <v>1441</v>
      </c>
      <c r="B1357" t="s">
        <v>50</v>
      </c>
      <c r="C1357">
        <v>52.520007999999997</v>
      </c>
      <c r="D1357">
        <v>13.404954</v>
      </c>
      <c r="E1357" t="s">
        <v>55</v>
      </c>
      <c r="F1357" t="s">
        <v>33</v>
      </c>
      <c r="G1357" t="s">
        <v>85</v>
      </c>
      <c r="H1357" s="1">
        <v>45437</v>
      </c>
      <c r="I1357" t="s">
        <v>70</v>
      </c>
      <c r="J1357" t="s">
        <v>1120</v>
      </c>
      <c r="K1357">
        <v>4</v>
      </c>
      <c r="L1357" t="s">
        <v>1421</v>
      </c>
      <c r="M1357" t="s">
        <v>1422</v>
      </c>
      <c r="N1357">
        <v>1011</v>
      </c>
      <c r="O1357">
        <v>40</v>
      </c>
      <c r="P1357" s="1">
        <v>45751</v>
      </c>
      <c r="Q1357" s="1"/>
      <c r="R1357">
        <v>404.4</v>
      </c>
      <c r="T1357">
        <v>0</v>
      </c>
      <c r="U1357" t="s">
        <v>428</v>
      </c>
      <c r="V1357">
        <v>1</v>
      </c>
      <c r="W1357">
        <v>0</v>
      </c>
      <c r="X1357">
        <v>0</v>
      </c>
      <c r="Y1357">
        <v>0</v>
      </c>
      <c r="Z1357">
        <v>0</v>
      </c>
      <c r="AA1357">
        <v>1</v>
      </c>
      <c r="AB1357">
        <v>1</v>
      </c>
      <c r="AC1357" t="s">
        <v>43</v>
      </c>
      <c r="AD1357">
        <v>2</v>
      </c>
    </row>
    <row r="1358" spans="1:30">
      <c r="A1358" t="s">
        <v>1442</v>
      </c>
      <c r="B1358" t="s">
        <v>45</v>
      </c>
      <c r="C1358">
        <v>41.902782000000002</v>
      </c>
      <c r="D1358">
        <v>12.496366</v>
      </c>
      <c r="E1358" t="s">
        <v>51</v>
      </c>
      <c r="F1358" t="s">
        <v>127</v>
      </c>
      <c r="G1358" t="s">
        <v>47</v>
      </c>
      <c r="H1358" s="1">
        <v>45360</v>
      </c>
      <c r="I1358" t="s">
        <v>70</v>
      </c>
      <c r="J1358" t="s">
        <v>1120</v>
      </c>
      <c r="K1358">
        <v>4</v>
      </c>
      <c r="L1358" t="s">
        <v>1421</v>
      </c>
      <c r="M1358" t="s">
        <v>1422</v>
      </c>
      <c r="N1358">
        <v>902</v>
      </c>
      <c r="O1358">
        <v>40</v>
      </c>
      <c r="P1358" s="1">
        <v>45645</v>
      </c>
      <c r="Q1358" s="1"/>
      <c r="R1358">
        <v>360.8</v>
      </c>
      <c r="T1358">
        <v>0</v>
      </c>
      <c r="U1358" t="s">
        <v>428</v>
      </c>
      <c r="V1358">
        <v>1</v>
      </c>
      <c r="W1358">
        <v>0</v>
      </c>
      <c r="X1358">
        <v>0</v>
      </c>
      <c r="Y1358">
        <v>0</v>
      </c>
      <c r="Z1358">
        <v>0</v>
      </c>
      <c r="AA1358">
        <v>1</v>
      </c>
      <c r="AB1358">
        <v>1</v>
      </c>
      <c r="AC1358" t="s">
        <v>43</v>
      </c>
      <c r="AD1358">
        <v>2</v>
      </c>
    </row>
    <row r="1359" spans="1:30">
      <c r="A1359" t="s">
        <v>1443</v>
      </c>
      <c r="B1359" t="s">
        <v>63</v>
      </c>
      <c r="C1359">
        <v>46.204391000000001</v>
      </c>
      <c r="D1359">
        <v>6.1431579999999997</v>
      </c>
      <c r="E1359" t="s">
        <v>124</v>
      </c>
      <c r="F1359" t="s">
        <v>127</v>
      </c>
      <c r="G1359" t="s">
        <v>76</v>
      </c>
      <c r="H1359" s="1">
        <v>45333</v>
      </c>
      <c r="I1359" t="s">
        <v>70</v>
      </c>
      <c r="J1359" t="s">
        <v>1120</v>
      </c>
      <c r="K1359">
        <v>4</v>
      </c>
      <c r="L1359" t="s">
        <v>1421</v>
      </c>
      <c r="M1359" t="s">
        <v>1422</v>
      </c>
      <c r="N1359">
        <v>381</v>
      </c>
      <c r="O1359">
        <v>40</v>
      </c>
      <c r="P1359" s="1">
        <v>45558</v>
      </c>
      <c r="Q1359" s="1"/>
      <c r="R1359">
        <v>152.4</v>
      </c>
      <c r="T1359">
        <v>0</v>
      </c>
      <c r="U1359" t="s">
        <v>428</v>
      </c>
      <c r="V1359">
        <v>1</v>
      </c>
      <c r="W1359">
        <v>0</v>
      </c>
      <c r="X1359">
        <v>0</v>
      </c>
      <c r="Y1359">
        <v>0</v>
      </c>
      <c r="Z1359">
        <v>0</v>
      </c>
      <c r="AA1359">
        <v>1</v>
      </c>
      <c r="AB1359">
        <v>1</v>
      </c>
      <c r="AC1359" t="s">
        <v>43</v>
      </c>
      <c r="AD1359">
        <v>2</v>
      </c>
    </row>
    <row r="1360" spans="1:30">
      <c r="A1360" t="s">
        <v>1444</v>
      </c>
      <c r="B1360" t="s">
        <v>40</v>
      </c>
      <c r="C1360">
        <v>40.416775000000001</v>
      </c>
      <c r="D1360">
        <v>-3.7037900000000001</v>
      </c>
      <c r="E1360" t="s">
        <v>124</v>
      </c>
      <c r="F1360" t="s">
        <v>127</v>
      </c>
      <c r="G1360" t="s">
        <v>42</v>
      </c>
      <c r="H1360" s="1">
        <v>45375</v>
      </c>
      <c r="I1360" t="s">
        <v>57</v>
      </c>
      <c r="J1360" t="s">
        <v>1120</v>
      </c>
      <c r="K1360">
        <v>4</v>
      </c>
      <c r="L1360" t="s">
        <v>1421</v>
      </c>
      <c r="M1360" t="s">
        <v>1422</v>
      </c>
      <c r="N1360">
        <v>274</v>
      </c>
      <c r="O1360">
        <v>20</v>
      </c>
      <c r="P1360" s="1">
        <v>45720</v>
      </c>
      <c r="Q1360" s="1"/>
      <c r="R1360">
        <v>54.8</v>
      </c>
      <c r="T1360">
        <v>0</v>
      </c>
      <c r="U1360" t="s">
        <v>428</v>
      </c>
      <c r="V1360">
        <v>1</v>
      </c>
      <c r="W1360">
        <v>0</v>
      </c>
      <c r="X1360">
        <v>0</v>
      </c>
      <c r="Y1360">
        <v>0</v>
      </c>
      <c r="Z1360">
        <v>0</v>
      </c>
      <c r="AA1360">
        <v>1</v>
      </c>
      <c r="AB1360">
        <v>1</v>
      </c>
      <c r="AC1360" t="s">
        <v>48</v>
      </c>
      <c r="AD1360">
        <v>1</v>
      </c>
    </row>
    <row r="1361" spans="1:30">
      <c r="A1361" t="s">
        <v>1445</v>
      </c>
      <c r="B1361" t="s">
        <v>67</v>
      </c>
      <c r="C1361">
        <v>48.864716000000001</v>
      </c>
      <c r="D1361">
        <v>2.3490139999999999</v>
      </c>
      <c r="E1361" t="s">
        <v>72</v>
      </c>
      <c r="F1361" t="s">
        <v>127</v>
      </c>
      <c r="G1361" t="s">
        <v>34</v>
      </c>
      <c r="H1361" s="1">
        <v>45360</v>
      </c>
      <c r="I1361" t="s">
        <v>70</v>
      </c>
      <c r="J1361" t="s">
        <v>1120</v>
      </c>
      <c r="K1361">
        <v>4</v>
      </c>
      <c r="L1361" t="s">
        <v>1421</v>
      </c>
      <c r="M1361" t="s">
        <v>1422</v>
      </c>
      <c r="N1361">
        <v>444</v>
      </c>
      <c r="O1361">
        <v>70</v>
      </c>
      <c r="P1361" s="1">
        <v>45686</v>
      </c>
      <c r="Q1361" s="1"/>
      <c r="R1361">
        <v>310.8</v>
      </c>
      <c r="T1361">
        <v>0</v>
      </c>
      <c r="U1361" t="s">
        <v>428</v>
      </c>
      <c r="V1361">
        <v>1</v>
      </c>
      <c r="W1361">
        <v>0</v>
      </c>
      <c r="X1361">
        <v>0</v>
      </c>
      <c r="Y1361">
        <v>0</v>
      </c>
      <c r="Z1361">
        <v>0</v>
      </c>
      <c r="AA1361">
        <v>1</v>
      </c>
      <c r="AB1361">
        <v>1</v>
      </c>
      <c r="AC1361" t="s">
        <v>65</v>
      </c>
      <c r="AD1361">
        <v>4</v>
      </c>
    </row>
    <row r="1362" spans="1:30">
      <c r="A1362" t="s">
        <v>1446</v>
      </c>
      <c r="B1362" t="s">
        <v>80</v>
      </c>
      <c r="C1362">
        <v>38.736946000000003</v>
      </c>
      <c r="D1362">
        <v>-9.1426850000000002</v>
      </c>
      <c r="E1362" t="s">
        <v>51</v>
      </c>
      <c r="F1362" t="s">
        <v>127</v>
      </c>
      <c r="G1362" t="s">
        <v>56</v>
      </c>
      <c r="H1362" s="1">
        <v>45322</v>
      </c>
      <c r="I1362" t="s">
        <v>35</v>
      </c>
      <c r="J1362" t="s">
        <v>1120</v>
      </c>
      <c r="K1362">
        <v>4</v>
      </c>
      <c r="L1362" t="s">
        <v>1421</v>
      </c>
      <c r="M1362" t="s">
        <v>1422</v>
      </c>
      <c r="N1362">
        <v>1041</v>
      </c>
      <c r="O1362">
        <v>60</v>
      </c>
      <c r="P1362" s="1">
        <v>45376</v>
      </c>
      <c r="Q1362" s="1"/>
      <c r="R1362">
        <v>624.6</v>
      </c>
      <c r="T1362">
        <v>0</v>
      </c>
      <c r="U1362" t="s">
        <v>428</v>
      </c>
      <c r="V1362">
        <v>1</v>
      </c>
      <c r="W1362">
        <v>0</v>
      </c>
      <c r="X1362">
        <v>0</v>
      </c>
      <c r="Y1362">
        <v>0</v>
      </c>
      <c r="Z1362">
        <v>0</v>
      </c>
      <c r="AA1362">
        <v>1</v>
      </c>
      <c r="AB1362">
        <v>1</v>
      </c>
      <c r="AC1362" t="s">
        <v>52</v>
      </c>
      <c r="AD1362">
        <v>3</v>
      </c>
    </row>
    <row r="1363" spans="1:30">
      <c r="A1363" t="s">
        <v>1447</v>
      </c>
      <c r="B1363" t="s">
        <v>63</v>
      </c>
      <c r="C1363">
        <v>46.204391000000001</v>
      </c>
      <c r="D1363">
        <v>6.1431579999999997</v>
      </c>
      <c r="E1363" t="s">
        <v>60</v>
      </c>
      <c r="F1363" t="s">
        <v>127</v>
      </c>
      <c r="G1363" t="s">
        <v>64</v>
      </c>
      <c r="H1363" s="1">
        <v>45383</v>
      </c>
      <c r="I1363" t="s">
        <v>57</v>
      </c>
      <c r="J1363" t="s">
        <v>1120</v>
      </c>
      <c r="K1363">
        <v>4</v>
      </c>
      <c r="L1363" t="s">
        <v>1421</v>
      </c>
      <c r="M1363" t="s">
        <v>1422</v>
      </c>
      <c r="N1363">
        <v>891</v>
      </c>
      <c r="O1363">
        <v>30</v>
      </c>
      <c r="P1363" s="1">
        <v>45630</v>
      </c>
      <c r="Q1363" s="1"/>
      <c r="R1363">
        <v>267.3</v>
      </c>
      <c r="T1363">
        <v>0</v>
      </c>
      <c r="U1363" t="s">
        <v>428</v>
      </c>
      <c r="V1363">
        <v>1</v>
      </c>
      <c r="W1363">
        <v>0</v>
      </c>
      <c r="X1363">
        <v>0</v>
      </c>
      <c r="Y1363">
        <v>0</v>
      </c>
      <c r="Z1363">
        <v>0</v>
      </c>
      <c r="AA1363">
        <v>1</v>
      </c>
      <c r="AB1363">
        <v>1</v>
      </c>
      <c r="AC1363" t="s">
        <v>43</v>
      </c>
      <c r="AD1363">
        <v>2</v>
      </c>
    </row>
    <row r="1364" spans="1:30">
      <c r="A1364" t="s">
        <v>1448</v>
      </c>
      <c r="B1364" t="s">
        <v>67</v>
      </c>
      <c r="C1364">
        <v>48.864716000000001</v>
      </c>
      <c r="D1364">
        <v>2.3490139999999999</v>
      </c>
      <c r="E1364" t="s">
        <v>72</v>
      </c>
      <c r="F1364" t="s">
        <v>127</v>
      </c>
      <c r="G1364" t="s">
        <v>87</v>
      </c>
      <c r="H1364" s="1">
        <v>45406</v>
      </c>
      <c r="I1364" t="s">
        <v>70</v>
      </c>
      <c r="J1364" t="s">
        <v>1120</v>
      </c>
      <c r="K1364">
        <v>4</v>
      </c>
      <c r="L1364" t="s">
        <v>1421</v>
      </c>
      <c r="M1364" t="s">
        <v>1422</v>
      </c>
      <c r="N1364">
        <v>273</v>
      </c>
      <c r="O1364">
        <v>90</v>
      </c>
      <c r="P1364" s="1">
        <v>45560</v>
      </c>
      <c r="Q1364" s="1"/>
      <c r="R1364">
        <v>245.7</v>
      </c>
      <c r="T1364">
        <v>0</v>
      </c>
      <c r="U1364" t="s">
        <v>428</v>
      </c>
      <c r="V1364">
        <v>1</v>
      </c>
      <c r="W1364">
        <v>0</v>
      </c>
      <c r="X1364">
        <v>0</v>
      </c>
      <c r="Y1364">
        <v>0</v>
      </c>
      <c r="Z1364">
        <v>0</v>
      </c>
      <c r="AA1364">
        <v>1</v>
      </c>
      <c r="AB1364">
        <v>1</v>
      </c>
      <c r="AC1364" t="s">
        <v>38</v>
      </c>
      <c r="AD1364">
        <v>5</v>
      </c>
    </row>
    <row r="1365" spans="1:30">
      <c r="A1365" t="s">
        <v>1449</v>
      </c>
      <c r="B1365" t="s">
        <v>75</v>
      </c>
      <c r="C1365">
        <v>48.210033000000003</v>
      </c>
      <c r="D1365">
        <v>16.363448999999999</v>
      </c>
      <c r="E1365" t="s">
        <v>55</v>
      </c>
      <c r="F1365" t="s">
        <v>127</v>
      </c>
      <c r="G1365" t="s">
        <v>56</v>
      </c>
      <c r="H1365" s="1">
        <v>45408</v>
      </c>
      <c r="I1365" t="s">
        <v>35</v>
      </c>
      <c r="J1365" t="s">
        <v>1120</v>
      </c>
      <c r="K1365">
        <v>4</v>
      </c>
      <c r="L1365" t="s">
        <v>1421</v>
      </c>
      <c r="M1365" t="s">
        <v>1422</v>
      </c>
      <c r="N1365">
        <v>602</v>
      </c>
      <c r="O1365">
        <v>60</v>
      </c>
      <c r="P1365" s="1">
        <v>45753</v>
      </c>
      <c r="Q1365" s="1"/>
      <c r="R1365">
        <v>361.2</v>
      </c>
      <c r="T1365">
        <v>0</v>
      </c>
      <c r="U1365" t="s">
        <v>428</v>
      </c>
      <c r="V1365">
        <v>1</v>
      </c>
      <c r="W1365">
        <v>0</v>
      </c>
      <c r="X1365">
        <v>0</v>
      </c>
      <c r="Y1365">
        <v>0</v>
      </c>
      <c r="Z1365">
        <v>0</v>
      </c>
      <c r="AA1365">
        <v>1</v>
      </c>
      <c r="AB1365">
        <v>1</v>
      </c>
      <c r="AC1365" t="s">
        <v>52</v>
      </c>
      <c r="AD1365">
        <v>3</v>
      </c>
    </row>
    <row r="1366" spans="1:30">
      <c r="A1366" t="s">
        <v>1450</v>
      </c>
      <c r="B1366" t="s">
        <v>45</v>
      </c>
      <c r="C1366">
        <v>41.902782000000002</v>
      </c>
      <c r="D1366">
        <v>12.496366</v>
      </c>
      <c r="E1366" t="s">
        <v>51</v>
      </c>
      <c r="F1366" t="s">
        <v>127</v>
      </c>
      <c r="G1366" t="s">
        <v>42</v>
      </c>
      <c r="H1366" s="1">
        <v>45324</v>
      </c>
      <c r="I1366" t="s">
        <v>35</v>
      </c>
      <c r="J1366" t="s">
        <v>1120</v>
      </c>
      <c r="K1366">
        <v>4</v>
      </c>
      <c r="L1366" t="s">
        <v>1421</v>
      </c>
      <c r="M1366" t="s">
        <v>1422</v>
      </c>
      <c r="N1366">
        <v>419</v>
      </c>
      <c r="O1366">
        <v>70</v>
      </c>
      <c r="P1366" s="1">
        <v>45565</v>
      </c>
      <c r="Q1366" s="1"/>
      <c r="R1366">
        <v>293.3</v>
      </c>
      <c r="T1366">
        <v>0</v>
      </c>
      <c r="U1366" t="s">
        <v>428</v>
      </c>
      <c r="V1366">
        <v>1</v>
      </c>
      <c r="W1366">
        <v>0</v>
      </c>
      <c r="X1366">
        <v>0</v>
      </c>
      <c r="Y1366">
        <v>0</v>
      </c>
      <c r="Z1366">
        <v>0</v>
      </c>
      <c r="AA1366">
        <v>1</v>
      </c>
      <c r="AB1366">
        <v>1</v>
      </c>
      <c r="AC1366" t="s">
        <v>65</v>
      </c>
      <c r="AD1366">
        <v>4</v>
      </c>
    </row>
    <row r="1367" spans="1:30">
      <c r="A1367" t="s">
        <v>1451</v>
      </c>
      <c r="B1367" t="s">
        <v>80</v>
      </c>
      <c r="C1367">
        <v>38.736946000000003</v>
      </c>
      <c r="D1367">
        <v>-9.1426850000000002</v>
      </c>
      <c r="E1367" t="s">
        <v>55</v>
      </c>
      <c r="F1367" t="s">
        <v>127</v>
      </c>
      <c r="G1367" t="s">
        <v>47</v>
      </c>
      <c r="H1367" s="1">
        <v>45336</v>
      </c>
      <c r="I1367" t="s">
        <v>35</v>
      </c>
      <c r="J1367" t="s">
        <v>1120</v>
      </c>
      <c r="K1367">
        <v>4</v>
      </c>
      <c r="L1367" t="s">
        <v>1421</v>
      </c>
      <c r="M1367" t="s">
        <v>1422</v>
      </c>
      <c r="N1367">
        <v>301</v>
      </c>
      <c r="O1367">
        <v>40</v>
      </c>
      <c r="P1367" s="1">
        <v>45688</v>
      </c>
      <c r="Q1367" s="1"/>
      <c r="R1367">
        <v>120.4</v>
      </c>
      <c r="T1367">
        <v>0</v>
      </c>
      <c r="U1367" t="s">
        <v>428</v>
      </c>
      <c r="V1367">
        <v>1</v>
      </c>
      <c r="W1367">
        <v>0</v>
      </c>
      <c r="X1367">
        <v>0</v>
      </c>
      <c r="Y1367">
        <v>0</v>
      </c>
      <c r="Z1367">
        <v>0</v>
      </c>
      <c r="AA1367">
        <v>1</v>
      </c>
      <c r="AB1367">
        <v>1</v>
      </c>
      <c r="AC1367" t="s">
        <v>43</v>
      </c>
      <c r="AD1367">
        <v>2</v>
      </c>
    </row>
    <row r="1368" spans="1:30">
      <c r="A1368" t="s">
        <v>1452</v>
      </c>
      <c r="B1368" t="s">
        <v>80</v>
      </c>
      <c r="C1368">
        <v>38.736946000000003</v>
      </c>
      <c r="D1368">
        <v>-9.1426850000000002</v>
      </c>
      <c r="E1368" t="s">
        <v>100</v>
      </c>
      <c r="F1368" t="s">
        <v>127</v>
      </c>
      <c r="G1368" t="s">
        <v>34</v>
      </c>
      <c r="H1368" s="1">
        <v>45361</v>
      </c>
      <c r="I1368" t="s">
        <v>70</v>
      </c>
      <c r="J1368" t="s">
        <v>1120</v>
      </c>
      <c r="K1368">
        <v>4</v>
      </c>
      <c r="L1368" t="s">
        <v>1421</v>
      </c>
      <c r="M1368" t="s">
        <v>1422</v>
      </c>
      <c r="N1368">
        <v>673</v>
      </c>
      <c r="O1368">
        <v>50</v>
      </c>
      <c r="P1368" s="1">
        <v>45626</v>
      </c>
      <c r="Q1368" s="1"/>
      <c r="R1368">
        <v>336.5</v>
      </c>
      <c r="T1368">
        <v>0</v>
      </c>
      <c r="U1368" t="s">
        <v>428</v>
      </c>
      <c r="V1368">
        <v>1</v>
      </c>
      <c r="W1368">
        <v>0</v>
      </c>
      <c r="X1368">
        <v>0</v>
      </c>
      <c r="Y1368">
        <v>0</v>
      </c>
      <c r="Z1368">
        <v>0</v>
      </c>
      <c r="AA1368">
        <v>1</v>
      </c>
      <c r="AB1368">
        <v>1</v>
      </c>
      <c r="AC1368" t="s">
        <v>52</v>
      </c>
      <c r="AD1368">
        <v>3</v>
      </c>
    </row>
    <row r="1369" spans="1:30">
      <c r="A1369" t="s">
        <v>1453</v>
      </c>
      <c r="B1369" t="s">
        <v>45</v>
      </c>
      <c r="C1369">
        <v>41.902782000000002</v>
      </c>
      <c r="D1369">
        <v>12.496366</v>
      </c>
      <c r="E1369" t="s">
        <v>103</v>
      </c>
      <c r="F1369" t="s">
        <v>127</v>
      </c>
      <c r="G1369" t="s">
        <v>56</v>
      </c>
      <c r="H1369" s="1">
        <v>45377</v>
      </c>
      <c r="I1369" t="s">
        <v>57</v>
      </c>
      <c r="J1369" t="s">
        <v>1120</v>
      </c>
      <c r="K1369">
        <v>4</v>
      </c>
      <c r="L1369" t="s">
        <v>1421</v>
      </c>
      <c r="M1369" t="s">
        <v>1422</v>
      </c>
      <c r="N1369">
        <v>458</v>
      </c>
      <c r="O1369">
        <v>20</v>
      </c>
      <c r="P1369" s="1">
        <v>45533</v>
      </c>
      <c r="Q1369" s="1"/>
      <c r="R1369">
        <v>91.6</v>
      </c>
      <c r="T1369">
        <v>0</v>
      </c>
      <c r="U1369" t="s">
        <v>428</v>
      </c>
      <c r="V1369">
        <v>1</v>
      </c>
      <c r="W1369">
        <v>0</v>
      </c>
      <c r="X1369">
        <v>0</v>
      </c>
      <c r="Y1369">
        <v>0</v>
      </c>
      <c r="Z1369">
        <v>0</v>
      </c>
      <c r="AA1369">
        <v>1</v>
      </c>
      <c r="AB1369">
        <v>1</v>
      </c>
      <c r="AC1369" t="s">
        <v>48</v>
      </c>
      <c r="AD1369">
        <v>1</v>
      </c>
    </row>
    <row r="1370" spans="1:30">
      <c r="A1370" t="s">
        <v>1454</v>
      </c>
      <c r="B1370" t="s">
        <v>50</v>
      </c>
      <c r="C1370">
        <v>52.520007999999997</v>
      </c>
      <c r="D1370">
        <v>13.404954</v>
      </c>
      <c r="E1370" t="s">
        <v>41</v>
      </c>
      <c r="F1370" t="s">
        <v>169</v>
      </c>
      <c r="G1370" t="s">
        <v>47</v>
      </c>
      <c r="H1370" s="1">
        <v>45420</v>
      </c>
      <c r="I1370" t="s">
        <v>35</v>
      </c>
      <c r="J1370" t="s">
        <v>1120</v>
      </c>
      <c r="K1370">
        <v>4</v>
      </c>
      <c r="L1370" t="s">
        <v>1421</v>
      </c>
      <c r="M1370" t="s">
        <v>1422</v>
      </c>
      <c r="N1370">
        <v>6177</v>
      </c>
      <c r="O1370">
        <v>50</v>
      </c>
      <c r="P1370" s="1">
        <v>45518</v>
      </c>
      <c r="Q1370" s="1"/>
      <c r="R1370">
        <v>3088.5</v>
      </c>
      <c r="T1370">
        <v>0</v>
      </c>
      <c r="U1370" t="s">
        <v>428</v>
      </c>
      <c r="V1370">
        <v>1</v>
      </c>
      <c r="W1370">
        <v>0</v>
      </c>
      <c r="X1370">
        <v>0</v>
      </c>
      <c r="Y1370">
        <v>0</v>
      </c>
      <c r="Z1370">
        <v>0</v>
      </c>
      <c r="AA1370">
        <v>1</v>
      </c>
      <c r="AB1370">
        <v>1</v>
      </c>
      <c r="AC1370" t="s">
        <v>52</v>
      </c>
      <c r="AD1370">
        <v>3</v>
      </c>
    </row>
    <row r="1371" spans="1:30">
      <c r="A1371" t="s">
        <v>1455</v>
      </c>
      <c r="B1371" t="s">
        <v>67</v>
      </c>
      <c r="C1371">
        <v>48.864716000000001</v>
      </c>
      <c r="D1371">
        <v>2.3490139999999999</v>
      </c>
      <c r="E1371" t="s">
        <v>72</v>
      </c>
      <c r="F1371" t="s">
        <v>169</v>
      </c>
      <c r="G1371" t="s">
        <v>56</v>
      </c>
      <c r="H1371" s="1">
        <v>45301</v>
      </c>
      <c r="I1371" t="s">
        <v>35</v>
      </c>
      <c r="J1371" t="s">
        <v>1120</v>
      </c>
      <c r="K1371">
        <v>4</v>
      </c>
      <c r="L1371" t="s">
        <v>1421</v>
      </c>
      <c r="M1371" t="s">
        <v>1422</v>
      </c>
      <c r="N1371">
        <v>2950</v>
      </c>
      <c r="O1371">
        <v>20</v>
      </c>
      <c r="P1371" s="1">
        <v>45470</v>
      </c>
      <c r="Q1371" s="1"/>
      <c r="R1371">
        <v>590</v>
      </c>
      <c r="T1371">
        <v>0</v>
      </c>
      <c r="U1371" t="s">
        <v>428</v>
      </c>
      <c r="V1371">
        <v>1</v>
      </c>
      <c r="W1371">
        <v>0</v>
      </c>
      <c r="X1371">
        <v>0</v>
      </c>
      <c r="Y1371">
        <v>0</v>
      </c>
      <c r="Z1371">
        <v>0</v>
      </c>
      <c r="AA1371">
        <v>1</v>
      </c>
      <c r="AB1371">
        <v>1</v>
      </c>
      <c r="AC1371" t="s">
        <v>48</v>
      </c>
      <c r="AD1371">
        <v>1</v>
      </c>
    </row>
    <row r="1372" spans="1:30">
      <c r="A1372" t="s">
        <v>1456</v>
      </c>
      <c r="B1372" t="s">
        <v>45</v>
      </c>
      <c r="C1372">
        <v>41.902782000000002</v>
      </c>
      <c r="D1372">
        <v>12.496366</v>
      </c>
      <c r="E1372" t="s">
        <v>32</v>
      </c>
      <c r="F1372" t="s">
        <v>169</v>
      </c>
      <c r="G1372" t="s">
        <v>56</v>
      </c>
      <c r="H1372" s="1">
        <v>45313</v>
      </c>
      <c r="I1372" t="s">
        <v>35</v>
      </c>
      <c r="J1372" t="s">
        <v>1120</v>
      </c>
      <c r="K1372">
        <v>4</v>
      </c>
      <c r="L1372" t="s">
        <v>1421</v>
      </c>
      <c r="M1372" t="s">
        <v>1422</v>
      </c>
      <c r="N1372">
        <v>5423</v>
      </c>
      <c r="O1372">
        <v>40</v>
      </c>
      <c r="P1372" s="1">
        <v>45658</v>
      </c>
      <c r="Q1372" s="1"/>
      <c r="R1372">
        <v>2169.1999999999998</v>
      </c>
      <c r="T1372">
        <v>0</v>
      </c>
      <c r="U1372" t="s">
        <v>428</v>
      </c>
      <c r="V1372">
        <v>1</v>
      </c>
      <c r="W1372">
        <v>0</v>
      </c>
      <c r="X1372">
        <v>0</v>
      </c>
      <c r="Y1372">
        <v>0</v>
      </c>
      <c r="Z1372">
        <v>0</v>
      </c>
      <c r="AA1372">
        <v>1</v>
      </c>
      <c r="AB1372">
        <v>1</v>
      </c>
      <c r="AC1372" t="s">
        <v>43</v>
      </c>
      <c r="AD1372">
        <v>2</v>
      </c>
    </row>
    <row r="1373" spans="1:30">
      <c r="A1373" t="s">
        <v>1457</v>
      </c>
      <c r="B1373" t="s">
        <v>45</v>
      </c>
      <c r="C1373">
        <v>41.902782000000002</v>
      </c>
      <c r="D1373">
        <v>12.496366</v>
      </c>
      <c r="E1373" t="s">
        <v>84</v>
      </c>
      <c r="F1373" t="s">
        <v>169</v>
      </c>
      <c r="G1373" t="s">
        <v>64</v>
      </c>
      <c r="H1373" s="1">
        <v>45311</v>
      </c>
      <c r="I1373" t="s">
        <v>35</v>
      </c>
      <c r="J1373" t="s">
        <v>1120</v>
      </c>
      <c r="K1373">
        <v>4</v>
      </c>
      <c r="L1373" t="s">
        <v>1421</v>
      </c>
      <c r="M1373" t="s">
        <v>1422</v>
      </c>
      <c r="N1373">
        <v>7277</v>
      </c>
      <c r="O1373">
        <v>50</v>
      </c>
      <c r="P1373" s="1">
        <v>45579</v>
      </c>
      <c r="Q1373" s="1"/>
      <c r="R1373">
        <v>3638.5</v>
      </c>
      <c r="T1373">
        <v>0</v>
      </c>
      <c r="U1373" t="s">
        <v>428</v>
      </c>
      <c r="V1373">
        <v>1</v>
      </c>
      <c r="W1373">
        <v>0</v>
      </c>
      <c r="X1373">
        <v>0</v>
      </c>
      <c r="Y1373">
        <v>0</v>
      </c>
      <c r="Z1373">
        <v>0</v>
      </c>
      <c r="AA1373">
        <v>1</v>
      </c>
      <c r="AB1373">
        <v>1</v>
      </c>
      <c r="AC1373" t="s">
        <v>52</v>
      </c>
      <c r="AD1373">
        <v>3</v>
      </c>
    </row>
    <row r="1374" spans="1:30">
      <c r="A1374" t="s">
        <v>1458</v>
      </c>
      <c r="B1374" t="s">
        <v>45</v>
      </c>
      <c r="C1374">
        <v>41.902782000000002</v>
      </c>
      <c r="D1374">
        <v>12.496366</v>
      </c>
      <c r="E1374" t="s">
        <v>41</v>
      </c>
      <c r="F1374" t="s">
        <v>169</v>
      </c>
      <c r="G1374" t="s">
        <v>87</v>
      </c>
      <c r="H1374" s="1">
        <v>45298</v>
      </c>
      <c r="I1374" t="s">
        <v>70</v>
      </c>
      <c r="J1374" t="s">
        <v>1120</v>
      </c>
      <c r="K1374">
        <v>4</v>
      </c>
      <c r="L1374" t="s">
        <v>1421</v>
      </c>
      <c r="M1374" t="s">
        <v>1422</v>
      </c>
      <c r="N1374">
        <v>1133</v>
      </c>
      <c r="O1374">
        <v>50</v>
      </c>
      <c r="P1374" s="1">
        <v>45627</v>
      </c>
      <c r="Q1374" s="1"/>
      <c r="R1374">
        <v>566.5</v>
      </c>
      <c r="T1374">
        <v>0</v>
      </c>
      <c r="U1374" t="s">
        <v>428</v>
      </c>
      <c r="V1374">
        <v>1</v>
      </c>
      <c r="W1374">
        <v>0</v>
      </c>
      <c r="X1374">
        <v>0</v>
      </c>
      <c r="Y1374">
        <v>0</v>
      </c>
      <c r="Z1374">
        <v>0</v>
      </c>
      <c r="AA1374">
        <v>1</v>
      </c>
      <c r="AB1374">
        <v>1</v>
      </c>
      <c r="AC1374" t="s">
        <v>52</v>
      </c>
      <c r="AD1374">
        <v>3</v>
      </c>
    </row>
    <row r="1375" spans="1:30">
      <c r="A1375" t="s">
        <v>1459</v>
      </c>
      <c r="B1375" t="s">
        <v>63</v>
      </c>
      <c r="C1375">
        <v>46.204391000000001</v>
      </c>
      <c r="D1375">
        <v>6.1431579999999997</v>
      </c>
      <c r="E1375" t="s">
        <v>41</v>
      </c>
      <c r="F1375" t="s">
        <v>169</v>
      </c>
      <c r="G1375" t="s">
        <v>87</v>
      </c>
      <c r="H1375" s="1">
        <v>45293</v>
      </c>
      <c r="I1375" t="s">
        <v>35</v>
      </c>
      <c r="J1375" t="s">
        <v>1120</v>
      </c>
      <c r="K1375">
        <v>4</v>
      </c>
      <c r="L1375" t="s">
        <v>1421</v>
      </c>
      <c r="M1375" t="s">
        <v>1422</v>
      </c>
      <c r="N1375">
        <v>6015</v>
      </c>
      <c r="O1375">
        <v>40</v>
      </c>
      <c r="P1375" s="1">
        <v>45635</v>
      </c>
      <c r="Q1375" s="1"/>
      <c r="R1375">
        <v>2406</v>
      </c>
      <c r="T1375">
        <v>0</v>
      </c>
      <c r="U1375" t="s">
        <v>428</v>
      </c>
      <c r="V1375">
        <v>1</v>
      </c>
      <c r="W1375">
        <v>0</v>
      </c>
      <c r="X1375">
        <v>0</v>
      </c>
      <c r="Y1375">
        <v>0</v>
      </c>
      <c r="Z1375">
        <v>0</v>
      </c>
      <c r="AA1375">
        <v>1</v>
      </c>
      <c r="AB1375">
        <v>1</v>
      </c>
      <c r="AC1375" t="s">
        <v>43</v>
      </c>
      <c r="AD1375">
        <v>2</v>
      </c>
    </row>
    <row r="1376" spans="1:30">
      <c r="A1376" t="s">
        <v>1460</v>
      </c>
      <c r="B1376" t="s">
        <v>31</v>
      </c>
      <c r="C1376">
        <v>52.370215999999999</v>
      </c>
      <c r="D1376">
        <v>4.895168</v>
      </c>
      <c r="E1376" t="s">
        <v>72</v>
      </c>
      <c r="F1376" t="s">
        <v>169</v>
      </c>
      <c r="G1376" t="s">
        <v>64</v>
      </c>
      <c r="H1376" s="1">
        <v>45435</v>
      </c>
      <c r="I1376" t="s">
        <v>70</v>
      </c>
      <c r="J1376" t="s">
        <v>1120</v>
      </c>
      <c r="K1376">
        <v>4</v>
      </c>
      <c r="L1376" t="s">
        <v>1421</v>
      </c>
      <c r="M1376" t="s">
        <v>1422</v>
      </c>
      <c r="N1376">
        <v>3264</v>
      </c>
      <c r="O1376">
        <v>100</v>
      </c>
      <c r="P1376" s="1">
        <v>45689</v>
      </c>
      <c r="Q1376" s="1"/>
      <c r="R1376">
        <v>3264</v>
      </c>
      <c r="T1376">
        <v>0</v>
      </c>
      <c r="U1376" t="s">
        <v>428</v>
      </c>
      <c r="V1376">
        <v>1</v>
      </c>
      <c r="W1376">
        <v>0</v>
      </c>
      <c r="X1376">
        <v>0</v>
      </c>
      <c r="Y1376">
        <v>0</v>
      </c>
      <c r="Z1376">
        <v>0</v>
      </c>
      <c r="AA1376">
        <v>1</v>
      </c>
      <c r="AB1376">
        <v>1</v>
      </c>
      <c r="AC1376" t="s">
        <v>38</v>
      </c>
      <c r="AD1376">
        <v>5</v>
      </c>
    </row>
    <row r="1377" spans="1:30">
      <c r="A1377" t="s">
        <v>1461</v>
      </c>
      <c r="B1377" t="s">
        <v>75</v>
      </c>
      <c r="C1377">
        <v>48.210033000000003</v>
      </c>
      <c r="D1377">
        <v>16.363448999999999</v>
      </c>
      <c r="E1377" t="s">
        <v>68</v>
      </c>
      <c r="F1377" t="s">
        <v>169</v>
      </c>
      <c r="G1377" t="s">
        <v>64</v>
      </c>
      <c r="H1377" s="1">
        <v>45397</v>
      </c>
      <c r="I1377" t="s">
        <v>70</v>
      </c>
      <c r="J1377" t="s">
        <v>1120</v>
      </c>
      <c r="K1377">
        <v>4</v>
      </c>
      <c r="L1377" t="s">
        <v>1421</v>
      </c>
      <c r="M1377" t="s">
        <v>1422</v>
      </c>
      <c r="N1377">
        <v>2913</v>
      </c>
      <c r="O1377">
        <v>40</v>
      </c>
      <c r="P1377" s="1">
        <v>45569</v>
      </c>
      <c r="Q1377" s="1"/>
      <c r="R1377">
        <v>1165.2</v>
      </c>
      <c r="T1377">
        <v>0</v>
      </c>
      <c r="U1377" t="s">
        <v>428</v>
      </c>
      <c r="V1377">
        <v>1</v>
      </c>
      <c r="W1377">
        <v>0</v>
      </c>
      <c r="X1377">
        <v>0</v>
      </c>
      <c r="Y1377">
        <v>0</v>
      </c>
      <c r="Z1377">
        <v>0</v>
      </c>
      <c r="AA1377">
        <v>1</v>
      </c>
      <c r="AB1377">
        <v>1</v>
      </c>
      <c r="AC1377" t="s">
        <v>43</v>
      </c>
      <c r="AD1377">
        <v>2</v>
      </c>
    </row>
    <row r="1378" spans="1:30">
      <c r="A1378" t="s">
        <v>1462</v>
      </c>
      <c r="B1378" t="s">
        <v>45</v>
      </c>
      <c r="C1378">
        <v>41.902782000000002</v>
      </c>
      <c r="D1378">
        <v>12.496366</v>
      </c>
      <c r="E1378" t="s">
        <v>68</v>
      </c>
      <c r="F1378" t="s">
        <v>169</v>
      </c>
      <c r="G1378" t="s">
        <v>64</v>
      </c>
      <c r="H1378" s="1">
        <v>45324</v>
      </c>
      <c r="I1378" t="s">
        <v>35</v>
      </c>
      <c r="J1378" t="s">
        <v>1120</v>
      </c>
      <c r="K1378">
        <v>4</v>
      </c>
      <c r="L1378" t="s">
        <v>1421</v>
      </c>
      <c r="M1378" t="s">
        <v>1422</v>
      </c>
      <c r="N1378">
        <v>3059</v>
      </c>
      <c r="O1378">
        <v>70</v>
      </c>
      <c r="P1378" s="1">
        <v>45542</v>
      </c>
      <c r="Q1378" s="1"/>
      <c r="R1378">
        <v>2141.3000000000002</v>
      </c>
      <c r="T1378">
        <v>0</v>
      </c>
      <c r="U1378" t="s">
        <v>428</v>
      </c>
      <c r="V1378">
        <v>1</v>
      </c>
      <c r="W1378">
        <v>0</v>
      </c>
      <c r="X1378">
        <v>0</v>
      </c>
      <c r="Y1378">
        <v>0</v>
      </c>
      <c r="Z1378">
        <v>0</v>
      </c>
      <c r="AA1378">
        <v>1</v>
      </c>
      <c r="AB1378">
        <v>1</v>
      </c>
      <c r="AC1378" t="s">
        <v>65</v>
      </c>
      <c r="AD1378">
        <v>4</v>
      </c>
    </row>
    <row r="1379" spans="1:30">
      <c r="A1379" t="s">
        <v>1463</v>
      </c>
      <c r="B1379" t="s">
        <v>80</v>
      </c>
      <c r="C1379">
        <v>38.736946000000003</v>
      </c>
      <c r="D1379">
        <v>-9.1426850000000002</v>
      </c>
      <c r="E1379" t="s">
        <v>51</v>
      </c>
      <c r="F1379" t="s">
        <v>169</v>
      </c>
      <c r="G1379" t="s">
        <v>56</v>
      </c>
      <c r="H1379" s="1">
        <v>45433</v>
      </c>
      <c r="I1379" t="s">
        <v>35</v>
      </c>
      <c r="J1379" t="s">
        <v>1120</v>
      </c>
      <c r="K1379">
        <v>4</v>
      </c>
      <c r="L1379" t="s">
        <v>1421</v>
      </c>
      <c r="M1379" t="s">
        <v>1422</v>
      </c>
      <c r="N1379">
        <v>7763</v>
      </c>
      <c r="O1379">
        <v>30</v>
      </c>
      <c r="P1379" s="1">
        <v>45587</v>
      </c>
      <c r="Q1379" s="1"/>
      <c r="R1379">
        <v>2328.9</v>
      </c>
      <c r="T1379">
        <v>0</v>
      </c>
      <c r="U1379" t="s">
        <v>428</v>
      </c>
      <c r="V1379">
        <v>1</v>
      </c>
      <c r="W1379">
        <v>0</v>
      </c>
      <c r="X1379">
        <v>0</v>
      </c>
      <c r="Y1379">
        <v>0</v>
      </c>
      <c r="Z1379">
        <v>0</v>
      </c>
      <c r="AA1379">
        <v>1</v>
      </c>
      <c r="AB1379">
        <v>1</v>
      </c>
      <c r="AC1379" t="s">
        <v>43</v>
      </c>
      <c r="AD1379">
        <v>2</v>
      </c>
    </row>
    <row r="1380" spans="1:30">
      <c r="A1380" t="s">
        <v>1464</v>
      </c>
      <c r="B1380" t="s">
        <v>80</v>
      </c>
      <c r="C1380">
        <v>38.736946000000003</v>
      </c>
      <c r="D1380">
        <v>-9.1426850000000002</v>
      </c>
      <c r="E1380" t="s">
        <v>32</v>
      </c>
      <c r="F1380" t="s">
        <v>169</v>
      </c>
      <c r="G1380" t="s">
        <v>56</v>
      </c>
      <c r="H1380" s="1">
        <v>45328</v>
      </c>
      <c r="I1380" t="s">
        <v>35</v>
      </c>
      <c r="J1380" t="s">
        <v>1120</v>
      </c>
      <c r="K1380">
        <v>4</v>
      </c>
      <c r="L1380" t="s">
        <v>1421</v>
      </c>
      <c r="M1380" t="s">
        <v>1422</v>
      </c>
      <c r="N1380">
        <v>4052</v>
      </c>
      <c r="O1380">
        <v>70</v>
      </c>
      <c r="P1380" s="1">
        <v>45621</v>
      </c>
      <c r="Q1380" s="1"/>
      <c r="R1380">
        <v>2836.4</v>
      </c>
      <c r="T1380">
        <v>0</v>
      </c>
      <c r="U1380" t="s">
        <v>428</v>
      </c>
      <c r="V1380">
        <v>1</v>
      </c>
      <c r="W1380">
        <v>0</v>
      </c>
      <c r="X1380">
        <v>0</v>
      </c>
      <c r="Y1380">
        <v>0</v>
      </c>
      <c r="Z1380">
        <v>0</v>
      </c>
      <c r="AA1380">
        <v>1</v>
      </c>
      <c r="AB1380">
        <v>1</v>
      </c>
      <c r="AC1380" t="s">
        <v>65</v>
      </c>
      <c r="AD1380">
        <v>4</v>
      </c>
    </row>
    <row r="1381" spans="1:30">
      <c r="A1381" t="s">
        <v>1465</v>
      </c>
      <c r="B1381" t="s">
        <v>45</v>
      </c>
      <c r="C1381">
        <v>41.902782000000002</v>
      </c>
      <c r="D1381">
        <v>12.496366</v>
      </c>
      <c r="E1381" t="s">
        <v>124</v>
      </c>
      <c r="F1381" t="s">
        <v>169</v>
      </c>
      <c r="G1381" t="s">
        <v>56</v>
      </c>
      <c r="H1381" s="1">
        <v>45345</v>
      </c>
      <c r="I1381" t="s">
        <v>35</v>
      </c>
      <c r="J1381" t="s">
        <v>1120</v>
      </c>
      <c r="K1381">
        <v>4</v>
      </c>
      <c r="L1381" t="s">
        <v>1421</v>
      </c>
      <c r="M1381" t="s">
        <v>1422</v>
      </c>
      <c r="N1381">
        <v>1430</v>
      </c>
      <c r="O1381">
        <v>30</v>
      </c>
      <c r="P1381" s="1">
        <v>45590</v>
      </c>
      <c r="Q1381" s="1"/>
      <c r="R1381">
        <v>429</v>
      </c>
      <c r="T1381">
        <v>0</v>
      </c>
      <c r="U1381" t="s">
        <v>428</v>
      </c>
      <c r="V1381">
        <v>1</v>
      </c>
      <c r="W1381">
        <v>0</v>
      </c>
      <c r="X1381">
        <v>0</v>
      </c>
      <c r="Y1381">
        <v>0</v>
      </c>
      <c r="Z1381">
        <v>0</v>
      </c>
      <c r="AA1381">
        <v>1</v>
      </c>
      <c r="AB1381">
        <v>1</v>
      </c>
      <c r="AC1381" t="s">
        <v>43</v>
      </c>
      <c r="AD1381">
        <v>2</v>
      </c>
    </row>
    <row r="1382" spans="1:30">
      <c r="A1382" t="s">
        <v>1466</v>
      </c>
      <c r="B1382" t="s">
        <v>63</v>
      </c>
      <c r="C1382">
        <v>46.204391000000001</v>
      </c>
      <c r="D1382">
        <v>6.1431579999999997</v>
      </c>
      <c r="E1382" t="s">
        <v>51</v>
      </c>
      <c r="F1382" t="s">
        <v>169</v>
      </c>
      <c r="G1382" t="s">
        <v>34</v>
      </c>
      <c r="H1382" s="1">
        <v>45311</v>
      </c>
      <c r="I1382" t="s">
        <v>35</v>
      </c>
      <c r="J1382" t="s">
        <v>1120</v>
      </c>
      <c r="K1382">
        <v>4</v>
      </c>
      <c r="L1382" t="s">
        <v>1421</v>
      </c>
      <c r="M1382" t="s">
        <v>1422</v>
      </c>
      <c r="N1382">
        <v>7438</v>
      </c>
      <c r="O1382">
        <v>90</v>
      </c>
      <c r="P1382" s="1">
        <v>45379</v>
      </c>
      <c r="Q1382" s="1"/>
      <c r="R1382">
        <v>6694.2</v>
      </c>
      <c r="T1382">
        <v>0</v>
      </c>
      <c r="U1382" t="s">
        <v>428</v>
      </c>
      <c r="V1382">
        <v>1</v>
      </c>
      <c r="W1382">
        <v>0</v>
      </c>
      <c r="X1382">
        <v>0</v>
      </c>
      <c r="Y1382">
        <v>0</v>
      </c>
      <c r="Z1382">
        <v>0</v>
      </c>
      <c r="AA1382">
        <v>1</v>
      </c>
      <c r="AB1382">
        <v>1</v>
      </c>
      <c r="AC1382" t="s">
        <v>38</v>
      </c>
      <c r="AD1382">
        <v>5</v>
      </c>
    </row>
    <row r="1383" spans="1:30">
      <c r="A1383" t="s">
        <v>1467</v>
      </c>
      <c r="B1383" t="s">
        <v>67</v>
      </c>
      <c r="C1383">
        <v>48.864716000000001</v>
      </c>
      <c r="D1383">
        <v>2.3490139999999999</v>
      </c>
      <c r="E1383" t="s">
        <v>32</v>
      </c>
      <c r="F1383" t="s">
        <v>169</v>
      </c>
      <c r="G1383" t="s">
        <v>56</v>
      </c>
      <c r="H1383" s="1">
        <v>45385</v>
      </c>
      <c r="I1383" t="s">
        <v>70</v>
      </c>
      <c r="J1383" t="s">
        <v>1120</v>
      </c>
      <c r="K1383">
        <v>4</v>
      </c>
      <c r="L1383" t="s">
        <v>1421</v>
      </c>
      <c r="M1383" t="s">
        <v>1422</v>
      </c>
      <c r="N1383">
        <v>1882</v>
      </c>
      <c r="O1383">
        <v>30</v>
      </c>
      <c r="P1383" s="1">
        <v>45497</v>
      </c>
      <c r="Q1383" s="1"/>
      <c r="R1383">
        <v>564.6</v>
      </c>
      <c r="T1383">
        <v>0</v>
      </c>
      <c r="U1383" t="s">
        <v>428</v>
      </c>
      <c r="V1383">
        <v>1</v>
      </c>
      <c r="W1383">
        <v>0</v>
      </c>
      <c r="X1383">
        <v>0</v>
      </c>
      <c r="Y1383">
        <v>0</v>
      </c>
      <c r="Z1383">
        <v>0</v>
      </c>
      <c r="AA1383">
        <v>1</v>
      </c>
      <c r="AB1383">
        <v>1</v>
      </c>
      <c r="AC1383" t="s">
        <v>43</v>
      </c>
      <c r="AD1383">
        <v>2</v>
      </c>
    </row>
    <row r="1384" spans="1:30">
      <c r="A1384" t="s">
        <v>1468</v>
      </c>
      <c r="B1384" t="s">
        <v>40</v>
      </c>
      <c r="C1384">
        <v>40.416775000000001</v>
      </c>
      <c r="D1384">
        <v>-3.7037900000000001</v>
      </c>
      <c r="E1384" t="s">
        <v>55</v>
      </c>
      <c r="F1384" t="s">
        <v>169</v>
      </c>
      <c r="G1384" t="s">
        <v>47</v>
      </c>
      <c r="H1384" s="1">
        <v>45430</v>
      </c>
      <c r="I1384" t="s">
        <v>70</v>
      </c>
      <c r="J1384" t="s">
        <v>1120</v>
      </c>
      <c r="K1384">
        <v>4</v>
      </c>
      <c r="L1384" t="s">
        <v>1421</v>
      </c>
      <c r="M1384" t="s">
        <v>1422</v>
      </c>
      <c r="N1384">
        <v>2633</v>
      </c>
      <c r="O1384">
        <v>40</v>
      </c>
      <c r="P1384" s="1">
        <v>45454</v>
      </c>
      <c r="Q1384" s="1"/>
      <c r="R1384">
        <v>1053.2</v>
      </c>
      <c r="T1384">
        <v>0</v>
      </c>
      <c r="U1384" t="s">
        <v>428</v>
      </c>
      <c r="V1384">
        <v>1</v>
      </c>
      <c r="W1384">
        <v>0</v>
      </c>
      <c r="X1384">
        <v>0</v>
      </c>
      <c r="Y1384">
        <v>0</v>
      </c>
      <c r="Z1384">
        <v>0</v>
      </c>
      <c r="AA1384">
        <v>1</v>
      </c>
      <c r="AB1384">
        <v>1</v>
      </c>
      <c r="AC1384" t="s">
        <v>43</v>
      </c>
      <c r="AD1384">
        <v>2</v>
      </c>
    </row>
    <row r="1385" spans="1:30">
      <c r="A1385" t="s">
        <v>1469</v>
      </c>
      <c r="B1385" t="s">
        <v>63</v>
      </c>
      <c r="C1385">
        <v>46.204391000000001</v>
      </c>
      <c r="D1385">
        <v>6.1431579999999997</v>
      </c>
      <c r="E1385" t="s">
        <v>78</v>
      </c>
      <c r="F1385" t="s">
        <v>169</v>
      </c>
      <c r="G1385" t="s">
        <v>76</v>
      </c>
      <c r="H1385" s="1">
        <v>45410</v>
      </c>
      <c r="I1385" t="s">
        <v>70</v>
      </c>
      <c r="J1385" t="s">
        <v>1120</v>
      </c>
      <c r="K1385">
        <v>4</v>
      </c>
      <c r="L1385" t="s">
        <v>1421</v>
      </c>
      <c r="M1385" t="s">
        <v>1422</v>
      </c>
      <c r="N1385">
        <v>7268</v>
      </c>
      <c r="O1385">
        <v>70</v>
      </c>
      <c r="P1385" s="1">
        <v>45697</v>
      </c>
      <c r="Q1385" s="1"/>
      <c r="R1385">
        <v>5087.6000000000004</v>
      </c>
      <c r="T1385">
        <v>0</v>
      </c>
      <c r="U1385" t="s">
        <v>428</v>
      </c>
      <c r="V1385">
        <v>1</v>
      </c>
      <c r="W1385">
        <v>0</v>
      </c>
      <c r="X1385">
        <v>0</v>
      </c>
      <c r="Y1385">
        <v>0</v>
      </c>
      <c r="Z1385">
        <v>0</v>
      </c>
      <c r="AA1385">
        <v>1</v>
      </c>
      <c r="AB1385">
        <v>1</v>
      </c>
      <c r="AC1385" t="s">
        <v>65</v>
      </c>
      <c r="AD1385">
        <v>4</v>
      </c>
    </row>
    <row r="1386" spans="1:30">
      <c r="A1386" t="s">
        <v>1470</v>
      </c>
      <c r="B1386" t="s">
        <v>59</v>
      </c>
      <c r="C1386">
        <v>51.260196999999998</v>
      </c>
      <c r="D1386">
        <v>4.4027710000000004</v>
      </c>
      <c r="E1386" t="s">
        <v>124</v>
      </c>
      <c r="F1386" t="s">
        <v>169</v>
      </c>
      <c r="G1386" t="s">
        <v>56</v>
      </c>
      <c r="H1386" s="1">
        <v>45386</v>
      </c>
      <c r="I1386" t="s">
        <v>35</v>
      </c>
      <c r="J1386" t="s">
        <v>1120</v>
      </c>
      <c r="K1386">
        <v>4</v>
      </c>
      <c r="L1386" t="s">
        <v>1421</v>
      </c>
      <c r="M1386" t="s">
        <v>1422</v>
      </c>
      <c r="N1386">
        <v>7312</v>
      </c>
      <c r="O1386">
        <v>80</v>
      </c>
      <c r="P1386" s="1">
        <v>45555</v>
      </c>
      <c r="Q1386" s="1"/>
      <c r="R1386">
        <v>5849.6</v>
      </c>
      <c r="T1386">
        <v>0</v>
      </c>
      <c r="U1386" t="s">
        <v>428</v>
      </c>
      <c r="V1386">
        <v>1</v>
      </c>
      <c r="W1386">
        <v>0</v>
      </c>
      <c r="X1386">
        <v>0</v>
      </c>
      <c r="Y1386">
        <v>0</v>
      </c>
      <c r="Z1386">
        <v>0</v>
      </c>
      <c r="AA1386">
        <v>1</v>
      </c>
      <c r="AB1386">
        <v>1</v>
      </c>
      <c r="AC1386" t="s">
        <v>65</v>
      </c>
      <c r="AD1386">
        <v>4</v>
      </c>
    </row>
    <row r="1387" spans="1:30">
      <c r="A1387" t="s">
        <v>1471</v>
      </c>
      <c r="B1387" t="s">
        <v>45</v>
      </c>
      <c r="C1387">
        <v>41.902782000000002</v>
      </c>
      <c r="D1387">
        <v>12.496366</v>
      </c>
      <c r="E1387" t="s">
        <v>51</v>
      </c>
      <c r="F1387" t="s">
        <v>169</v>
      </c>
      <c r="G1387" t="s">
        <v>87</v>
      </c>
      <c r="H1387" s="1">
        <v>45404</v>
      </c>
      <c r="I1387" t="s">
        <v>35</v>
      </c>
      <c r="J1387" t="s">
        <v>1120</v>
      </c>
      <c r="K1387">
        <v>4</v>
      </c>
      <c r="L1387" t="s">
        <v>1421</v>
      </c>
      <c r="M1387" t="s">
        <v>1422</v>
      </c>
      <c r="N1387">
        <v>5619</v>
      </c>
      <c r="O1387">
        <v>10</v>
      </c>
      <c r="P1387" s="1">
        <v>45689</v>
      </c>
      <c r="Q1387" s="1"/>
      <c r="R1387">
        <v>561.9</v>
      </c>
      <c r="T1387">
        <v>0</v>
      </c>
      <c r="U1387" t="s">
        <v>428</v>
      </c>
      <c r="V1387">
        <v>1</v>
      </c>
      <c r="W1387">
        <v>0</v>
      </c>
      <c r="X1387">
        <v>0</v>
      </c>
      <c r="Y1387">
        <v>0</v>
      </c>
      <c r="Z1387">
        <v>0</v>
      </c>
      <c r="AA1387">
        <v>1</v>
      </c>
      <c r="AB1387">
        <v>1</v>
      </c>
      <c r="AC1387" t="s">
        <v>48</v>
      </c>
      <c r="AD1387">
        <v>1</v>
      </c>
    </row>
    <row r="1388" spans="1:30">
      <c r="A1388" t="s">
        <v>1472</v>
      </c>
      <c r="B1388" t="s">
        <v>50</v>
      </c>
      <c r="C1388">
        <v>52.520007999999997</v>
      </c>
      <c r="D1388">
        <v>13.404954</v>
      </c>
      <c r="E1388" t="s">
        <v>32</v>
      </c>
      <c r="F1388" t="s">
        <v>169</v>
      </c>
      <c r="G1388" t="s">
        <v>76</v>
      </c>
      <c r="H1388" s="1">
        <v>45309</v>
      </c>
      <c r="I1388" t="s">
        <v>35</v>
      </c>
      <c r="J1388" t="s">
        <v>1120</v>
      </c>
      <c r="K1388">
        <v>4</v>
      </c>
      <c r="L1388" t="s">
        <v>1421</v>
      </c>
      <c r="M1388" t="s">
        <v>1422</v>
      </c>
      <c r="N1388">
        <v>6395</v>
      </c>
      <c r="O1388">
        <v>20</v>
      </c>
      <c r="P1388" s="1">
        <v>45610</v>
      </c>
      <c r="Q1388" s="1"/>
      <c r="R1388">
        <v>1279</v>
      </c>
      <c r="T1388">
        <v>0</v>
      </c>
      <c r="U1388" t="s">
        <v>428</v>
      </c>
      <c r="V1388">
        <v>1</v>
      </c>
      <c r="W1388">
        <v>0</v>
      </c>
      <c r="X1388">
        <v>0</v>
      </c>
      <c r="Y1388">
        <v>0</v>
      </c>
      <c r="Z1388">
        <v>0</v>
      </c>
      <c r="AA1388">
        <v>1</v>
      </c>
      <c r="AB1388">
        <v>1</v>
      </c>
      <c r="AC1388" t="s">
        <v>48</v>
      </c>
      <c r="AD1388">
        <v>1</v>
      </c>
    </row>
    <row r="1389" spans="1:30">
      <c r="A1389" t="s">
        <v>1473</v>
      </c>
      <c r="B1389" t="s">
        <v>75</v>
      </c>
      <c r="C1389">
        <v>48.210033000000003</v>
      </c>
      <c r="D1389">
        <v>16.363448999999999</v>
      </c>
      <c r="E1389" t="s">
        <v>55</v>
      </c>
      <c r="F1389" t="s">
        <v>169</v>
      </c>
      <c r="G1389" t="s">
        <v>64</v>
      </c>
      <c r="H1389" s="1">
        <v>45380</v>
      </c>
      <c r="I1389" t="s">
        <v>70</v>
      </c>
      <c r="J1389" t="s">
        <v>1120</v>
      </c>
      <c r="K1389">
        <v>4</v>
      </c>
      <c r="L1389" t="s">
        <v>1421</v>
      </c>
      <c r="M1389" t="s">
        <v>1422</v>
      </c>
      <c r="N1389">
        <v>7392</v>
      </c>
      <c r="O1389">
        <v>30</v>
      </c>
      <c r="P1389" s="1">
        <v>45689</v>
      </c>
      <c r="Q1389" s="1"/>
      <c r="R1389">
        <v>2217.6</v>
      </c>
      <c r="T1389">
        <v>0</v>
      </c>
      <c r="U1389" t="s">
        <v>428</v>
      </c>
      <c r="V1389">
        <v>1</v>
      </c>
      <c r="W1389">
        <v>0</v>
      </c>
      <c r="X1389">
        <v>0</v>
      </c>
      <c r="Y1389">
        <v>0</v>
      </c>
      <c r="Z1389">
        <v>0</v>
      </c>
      <c r="AA1389">
        <v>1</v>
      </c>
      <c r="AB1389">
        <v>1</v>
      </c>
      <c r="AC1389" t="s">
        <v>43</v>
      </c>
      <c r="AD1389">
        <v>2</v>
      </c>
    </row>
    <row r="1390" spans="1:30">
      <c r="A1390" t="s">
        <v>1474</v>
      </c>
      <c r="B1390" t="s">
        <v>59</v>
      </c>
      <c r="C1390">
        <v>51.260196999999998</v>
      </c>
      <c r="D1390">
        <v>4.4027710000000004</v>
      </c>
      <c r="E1390" t="s">
        <v>78</v>
      </c>
      <c r="F1390" t="s">
        <v>169</v>
      </c>
      <c r="G1390" t="s">
        <v>85</v>
      </c>
      <c r="H1390" s="1">
        <v>45397</v>
      </c>
      <c r="I1390" t="s">
        <v>57</v>
      </c>
      <c r="J1390" t="s">
        <v>1120</v>
      </c>
      <c r="K1390">
        <v>4</v>
      </c>
      <c r="L1390" t="s">
        <v>1421</v>
      </c>
      <c r="M1390" t="s">
        <v>1422</v>
      </c>
      <c r="N1390">
        <v>3692</v>
      </c>
      <c r="O1390">
        <v>20</v>
      </c>
      <c r="P1390" s="1">
        <v>45743</v>
      </c>
      <c r="Q1390" s="1"/>
      <c r="R1390">
        <v>738.4</v>
      </c>
      <c r="T1390">
        <v>0</v>
      </c>
      <c r="U1390" t="s">
        <v>428</v>
      </c>
      <c r="V1390">
        <v>1</v>
      </c>
      <c r="W1390">
        <v>0</v>
      </c>
      <c r="X1390">
        <v>0</v>
      </c>
      <c r="Y1390">
        <v>0</v>
      </c>
      <c r="Z1390">
        <v>0</v>
      </c>
      <c r="AA1390">
        <v>1</v>
      </c>
      <c r="AB1390">
        <v>1</v>
      </c>
      <c r="AC1390" t="s">
        <v>48</v>
      </c>
      <c r="AD1390">
        <v>1</v>
      </c>
    </row>
    <row r="1391" spans="1:30">
      <c r="A1391" t="s">
        <v>1475</v>
      </c>
      <c r="B1391" t="s">
        <v>67</v>
      </c>
      <c r="C1391">
        <v>48.864716000000001</v>
      </c>
      <c r="D1391">
        <v>2.3490139999999999</v>
      </c>
      <c r="E1391" t="s">
        <v>51</v>
      </c>
      <c r="F1391" t="s">
        <v>169</v>
      </c>
      <c r="G1391" t="s">
        <v>56</v>
      </c>
      <c r="H1391" s="1">
        <v>45441</v>
      </c>
      <c r="I1391" t="s">
        <v>35</v>
      </c>
      <c r="J1391" t="s">
        <v>1120</v>
      </c>
      <c r="K1391">
        <v>4</v>
      </c>
      <c r="L1391" t="s">
        <v>1421</v>
      </c>
      <c r="M1391" t="s">
        <v>1422</v>
      </c>
      <c r="N1391">
        <v>6882</v>
      </c>
      <c r="O1391">
        <v>30</v>
      </c>
      <c r="P1391" s="1">
        <v>45804</v>
      </c>
      <c r="Q1391" s="1"/>
      <c r="R1391">
        <v>2064.6</v>
      </c>
      <c r="T1391">
        <v>0</v>
      </c>
      <c r="U1391" t="s">
        <v>428</v>
      </c>
      <c r="V1391">
        <v>1</v>
      </c>
      <c r="W1391">
        <v>0</v>
      </c>
      <c r="X1391">
        <v>0</v>
      </c>
      <c r="Y1391">
        <v>0</v>
      </c>
      <c r="Z1391">
        <v>0</v>
      </c>
      <c r="AA1391">
        <v>1</v>
      </c>
      <c r="AB1391">
        <v>1</v>
      </c>
      <c r="AC1391" t="s">
        <v>43</v>
      </c>
      <c r="AD1391">
        <v>2</v>
      </c>
    </row>
    <row r="1392" spans="1:30">
      <c r="A1392" t="s">
        <v>1476</v>
      </c>
      <c r="B1392" t="s">
        <v>45</v>
      </c>
      <c r="C1392">
        <v>41.902782000000002</v>
      </c>
      <c r="D1392">
        <v>12.496366</v>
      </c>
      <c r="E1392" t="s">
        <v>100</v>
      </c>
      <c r="F1392" t="s">
        <v>169</v>
      </c>
      <c r="G1392" t="s">
        <v>47</v>
      </c>
      <c r="H1392" s="1">
        <v>45379</v>
      </c>
      <c r="I1392" t="s">
        <v>70</v>
      </c>
      <c r="J1392" t="s">
        <v>1120</v>
      </c>
      <c r="K1392">
        <v>4</v>
      </c>
      <c r="L1392" t="s">
        <v>1421</v>
      </c>
      <c r="M1392" t="s">
        <v>1422</v>
      </c>
      <c r="N1392">
        <v>7069</v>
      </c>
      <c r="O1392">
        <v>30</v>
      </c>
      <c r="P1392" s="1">
        <v>45509</v>
      </c>
      <c r="Q1392" s="1"/>
      <c r="R1392">
        <v>2120.6999999999998</v>
      </c>
      <c r="T1392">
        <v>0</v>
      </c>
      <c r="U1392" t="s">
        <v>428</v>
      </c>
      <c r="V1392">
        <v>1</v>
      </c>
      <c r="W1392">
        <v>0</v>
      </c>
      <c r="X1392">
        <v>0</v>
      </c>
      <c r="Y1392">
        <v>0</v>
      </c>
      <c r="Z1392">
        <v>0</v>
      </c>
      <c r="AA1392">
        <v>1</v>
      </c>
      <c r="AB1392">
        <v>1</v>
      </c>
      <c r="AC1392" t="s">
        <v>43</v>
      </c>
      <c r="AD1392">
        <v>2</v>
      </c>
    </row>
    <row r="1393" spans="1:30">
      <c r="A1393" t="s">
        <v>1477</v>
      </c>
      <c r="B1393" t="s">
        <v>80</v>
      </c>
      <c r="C1393">
        <v>38.736946000000003</v>
      </c>
      <c r="D1393">
        <v>-9.1426850000000002</v>
      </c>
      <c r="E1393" t="s">
        <v>68</v>
      </c>
      <c r="F1393" t="s">
        <v>169</v>
      </c>
      <c r="G1393" t="s">
        <v>34</v>
      </c>
      <c r="H1393" s="1">
        <v>45333</v>
      </c>
      <c r="I1393" t="s">
        <v>35</v>
      </c>
      <c r="J1393" t="s">
        <v>1120</v>
      </c>
      <c r="K1393">
        <v>4</v>
      </c>
      <c r="L1393" t="s">
        <v>1421</v>
      </c>
      <c r="M1393" t="s">
        <v>1422</v>
      </c>
      <c r="N1393">
        <v>5658</v>
      </c>
      <c r="O1393">
        <v>60</v>
      </c>
      <c r="P1393" s="1">
        <v>45683</v>
      </c>
      <c r="Q1393" s="1"/>
      <c r="R1393">
        <v>3394.8</v>
      </c>
      <c r="T1393">
        <v>0</v>
      </c>
      <c r="U1393" t="s">
        <v>428</v>
      </c>
      <c r="V1393">
        <v>1</v>
      </c>
      <c r="W1393">
        <v>0</v>
      </c>
      <c r="X1393">
        <v>0</v>
      </c>
      <c r="Y1393">
        <v>0</v>
      </c>
      <c r="Z1393">
        <v>0</v>
      </c>
      <c r="AA1393">
        <v>1</v>
      </c>
      <c r="AB1393">
        <v>1</v>
      </c>
      <c r="AC1393" t="s">
        <v>52</v>
      </c>
      <c r="AD1393">
        <v>3</v>
      </c>
    </row>
    <row r="1394" spans="1:30">
      <c r="A1394" t="s">
        <v>1478</v>
      </c>
      <c r="B1394" t="s">
        <v>80</v>
      </c>
      <c r="C1394">
        <v>38.736946000000003</v>
      </c>
      <c r="D1394">
        <v>-9.1426850000000002</v>
      </c>
      <c r="E1394" t="s">
        <v>78</v>
      </c>
      <c r="F1394" t="s">
        <v>169</v>
      </c>
      <c r="G1394" t="s">
        <v>64</v>
      </c>
      <c r="H1394" s="1">
        <v>45362</v>
      </c>
      <c r="I1394" t="s">
        <v>70</v>
      </c>
      <c r="J1394" t="s">
        <v>1120</v>
      </c>
      <c r="K1394">
        <v>4</v>
      </c>
      <c r="L1394" t="s">
        <v>1421</v>
      </c>
      <c r="M1394" t="s">
        <v>1422</v>
      </c>
      <c r="N1394">
        <v>6364</v>
      </c>
      <c r="O1394">
        <v>20</v>
      </c>
      <c r="P1394" s="1">
        <v>45726</v>
      </c>
      <c r="Q1394" s="1"/>
      <c r="R1394">
        <v>1272.8</v>
      </c>
      <c r="T1394">
        <v>0</v>
      </c>
      <c r="U1394" t="s">
        <v>428</v>
      </c>
      <c r="V1394">
        <v>1</v>
      </c>
      <c r="W1394">
        <v>0</v>
      </c>
      <c r="X1394">
        <v>0</v>
      </c>
      <c r="Y1394">
        <v>0</v>
      </c>
      <c r="Z1394">
        <v>0</v>
      </c>
      <c r="AA1394">
        <v>1</v>
      </c>
      <c r="AB1394">
        <v>1</v>
      </c>
      <c r="AC1394" t="s">
        <v>48</v>
      </c>
      <c r="AD1394">
        <v>1</v>
      </c>
    </row>
    <row r="1395" spans="1:30">
      <c r="A1395" t="s">
        <v>1479</v>
      </c>
      <c r="B1395" t="s">
        <v>45</v>
      </c>
      <c r="C1395">
        <v>41.902782000000002</v>
      </c>
      <c r="D1395">
        <v>12.496366</v>
      </c>
      <c r="E1395" t="s">
        <v>55</v>
      </c>
      <c r="F1395" t="s">
        <v>169</v>
      </c>
      <c r="G1395" t="s">
        <v>56</v>
      </c>
      <c r="H1395" s="1">
        <v>45396</v>
      </c>
      <c r="I1395" t="s">
        <v>57</v>
      </c>
      <c r="J1395" t="s">
        <v>1120</v>
      </c>
      <c r="K1395">
        <v>4</v>
      </c>
      <c r="L1395" t="s">
        <v>1421</v>
      </c>
      <c r="M1395" t="s">
        <v>1422</v>
      </c>
      <c r="N1395">
        <v>4017</v>
      </c>
      <c r="O1395">
        <v>10</v>
      </c>
      <c r="P1395" s="1">
        <v>45564</v>
      </c>
      <c r="Q1395" s="1"/>
      <c r="R1395">
        <v>401.7</v>
      </c>
      <c r="T1395">
        <v>0</v>
      </c>
      <c r="U1395" t="s">
        <v>428</v>
      </c>
      <c r="V1395">
        <v>1</v>
      </c>
      <c r="W1395">
        <v>0</v>
      </c>
      <c r="X1395">
        <v>0</v>
      </c>
      <c r="Y1395">
        <v>0</v>
      </c>
      <c r="Z1395">
        <v>0</v>
      </c>
      <c r="AA1395">
        <v>1</v>
      </c>
      <c r="AB1395">
        <v>1</v>
      </c>
      <c r="AC1395" t="s">
        <v>48</v>
      </c>
      <c r="AD1395">
        <v>1</v>
      </c>
    </row>
    <row r="1396" spans="1:30">
      <c r="A1396" t="s">
        <v>1480</v>
      </c>
      <c r="B1396" t="s">
        <v>50</v>
      </c>
      <c r="C1396">
        <v>52.520007999999997</v>
      </c>
      <c r="D1396">
        <v>13.404954</v>
      </c>
      <c r="E1396" t="s">
        <v>55</v>
      </c>
      <c r="F1396" t="s">
        <v>241</v>
      </c>
      <c r="G1396" t="s">
        <v>56</v>
      </c>
      <c r="H1396" s="1">
        <v>45393</v>
      </c>
      <c r="I1396" t="s">
        <v>57</v>
      </c>
      <c r="J1396" t="s">
        <v>1120</v>
      </c>
      <c r="K1396">
        <v>4</v>
      </c>
      <c r="L1396" t="s">
        <v>1421</v>
      </c>
      <c r="M1396" t="s">
        <v>1422</v>
      </c>
      <c r="N1396">
        <v>14173</v>
      </c>
      <c r="O1396">
        <v>50</v>
      </c>
      <c r="P1396" s="1">
        <v>45703</v>
      </c>
      <c r="Q1396" s="1"/>
      <c r="R1396">
        <v>7086.5</v>
      </c>
      <c r="T1396">
        <v>0</v>
      </c>
      <c r="U1396" t="s">
        <v>428</v>
      </c>
      <c r="V1396">
        <v>1</v>
      </c>
      <c r="W1396">
        <v>0</v>
      </c>
      <c r="X1396">
        <v>0</v>
      </c>
      <c r="Y1396">
        <v>0</v>
      </c>
      <c r="Z1396">
        <v>0</v>
      </c>
      <c r="AA1396">
        <v>1</v>
      </c>
      <c r="AB1396">
        <v>1</v>
      </c>
      <c r="AC1396" t="s">
        <v>52</v>
      </c>
      <c r="AD1396">
        <v>3</v>
      </c>
    </row>
    <row r="1397" spans="1:30">
      <c r="A1397" t="s">
        <v>1481</v>
      </c>
      <c r="B1397" t="s">
        <v>67</v>
      </c>
      <c r="C1397">
        <v>48.864716000000001</v>
      </c>
      <c r="D1397">
        <v>2.3490139999999999</v>
      </c>
      <c r="E1397" t="s">
        <v>78</v>
      </c>
      <c r="F1397" t="s">
        <v>248</v>
      </c>
      <c r="G1397" t="s">
        <v>64</v>
      </c>
      <c r="H1397" s="1">
        <v>45380</v>
      </c>
      <c r="I1397" t="s">
        <v>70</v>
      </c>
      <c r="J1397" t="s">
        <v>1120</v>
      </c>
      <c r="K1397">
        <v>4</v>
      </c>
      <c r="L1397" t="s">
        <v>1421</v>
      </c>
      <c r="M1397" t="s">
        <v>1422</v>
      </c>
      <c r="N1397">
        <v>4825</v>
      </c>
      <c r="O1397">
        <v>90</v>
      </c>
      <c r="P1397" s="1">
        <v>45490</v>
      </c>
      <c r="Q1397" s="1"/>
      <c r="R1397">
        <v>4342.5</v>
      </c>
      <c r="T1397">
        <v>0</v>
      </c>
      <c r="U1397" t="s">
        <v>428</v>
      </c>
      <c r="V1397">
        <v>1</v>
      </c>
      <c r="W1397">
        <v>0</v>
      </c>
      <c r="X1397">
        <v>0</v>
      </c>
      <c r="Y1397">
        <v>0</v>
      </c>
      <c r="Z1397">
        <v>0</v>
      </c>
      <c r="AA1397">
        <v>1</v>
      </c>
      <c r="AB1397">
        <v>1</v>
      </c>
      <c r="AC1397" t="s">
        <v>38</v>
      </c>
      <c r="AD1397">
        <v>5</v>
      </c>
    </row>
    <row r="1398" spans="1:30">
      <c r="A1398" t="s">
        <v>1482</v>
      </c>
      <c r="B1398" t="s">
        <v>80</v>
      </c>
      <c r="C1398">
        <v>38.736946000000003</v>
      </c>
      <c r="D1398">
        <v>-9.1426850000000002</v>
      </c>
      <c r="E1398" t="s">
        <v>60</v>
      </c>
      <c r="F1398" t="s">
        <v>248</v>
      </c>
      <c r="G1398" t="s">
        <v>56</v>
      </c>
      <c r="H1398" s="1">
        <v>45399</v>
      </c>
      <c r="I1398" t="s">
        <v>70</v>
      </c>
      <c r="J1398" t="s">
        <v>1120</v>
      </c>
      <c r="K1398">
        <v>4</v>
      </c>
      <c r="L1398" t="s">
        <v>1421</v>
      </c>
      <c r="M1398" t="s">
        <v>1422</v>
      </c>
      <c r="N1398">
        <v>18078</v>
      </c>
      <c r="O1398">
        <v>40</v>
      </c>
      <c r="P1398" s="1">
        <v>45659</v>
      </c>
      <c r="Q1398" s="1"/>
      <c r="R1398">
        <v>7231.2</v>
      </c>
      <c r="T1398">
        <v>0</v>
      </c>
      <c r="U1398" t="s">
        <v>428</v>
      </c>
      <c r="V1398">
        <v>1</v>
      </c>
      <c r="W1398">
        <v>0</v>
      </c>
      <c r="X1398">
        <v>0</v>
      </c>
      <c r="Y1398">
        <v>0</v>
      </c>
      <c r="Z1398">
        <v>0</v>
      </c>
      <c r="AA1398">
        <v>1</v>
      </c>
      <c r="AB1398">
        <v>1</v>
      </c>
      <c r="AC1398" t="s">
        <v>43</v>
      </c>
      <c r="AD1398">
        <v>2</v>
      </c>
    </row>
    <row r="1399" spans="1:30">
      <c r="A1399" t="s">
        <v>1483</v>
      </c>
      <c r="B1399" t="s">
        <v>75</v>
      </c>
      <c r="C1399">
        <v>48.210033000000003</v>
      </c>
      <c r="D1399">
        <v>16.363448999999999</v>
      </c>
      <c r="E1399" t="s">
        <v>72</v>
      </c>
      <c r="F1399" t="s">
        <v>33</v>
      </c>
      <c r="G1399" t="s">
        <v>56</v>
      </c>
      <c r="H1399" s="1">
        <v>45429</v>
      </c>
      <c r="I1399" t="s">
        <v>57</v>
      </c>
      <c r="J1399" t="s">
        <v>1120</v>
      </c>
      <c r="K1399">
        <v>4</v>
      </c>
      <c r="L1399" t="s">
        <v>1484</v>
      </c>
      <c r="M1399" t="s">
        <v>1485</v>
      </c>
      <c r="N1399">
        <v>454</v>
      </c>
      <c r="O1399">
        <v>50</v>
      </c>
      <c r="P1399" s="1">
        <v>45556</v>
      </c>
      <c r="Q1399" s="1"/>
      <c r="R1399">
        <v>227</v>
      </c>
      <c r="T1399">
        <v>1</v>
      </c>
      <c r="U1399" t="s">
        <v>428</v>
      </c>
      <c r="V1399">
        <v>1</v>
      </c>
      <c r="W1399">
        <v>0</v>
      </c>
      <c r="X1399">
        <v>0</v>
      </c>
      <c r="Y1399">
        <v>0</v>
      </c>
      <c r="Z1399">
        <v>0</v>
      </c>
      <c r="AA1399">
        <v>0</v>
      </c>
      <c r="AB1399">
        <v>0</v>
      </c>
      <c r="AC1399" t="s">
        <v>52</v>
      </c>
      <c r="AD1399">
        <v>3</v>
      </c>
    </row>
    <row r="1400" spans="1:30">
      <c r="A1400" t="s">
        <v>1486</v>
      </c>
      <c r="B1400" t="s">
        <v>80</v>
      </c>
      <c r="C1400">
        <v>38.736946000000003</v>
      </c>
      <c r="D1400">
        <v>-9.1426850000000002</v>
      </c>
      <c r="E1400" t="s">
        <v>60</v>
      </c>
      <c r="F1400" t="s">
        <v>33</v>
      </c>
      <c r="G1400" t="s">
        <v>64</v>
      </c>
      <c r="H1400" s="1">
        <v>45365</v>
      </c>
      <c r="I1400" t="s">
        <v>35</v>
      </c>
      <c r="J1400" t="s">
        <v>1120</v>
      </c>
      <c r="K1400">
        <v>4</v>
      </c>
      <c r="L1400" t="s">
        <v>1484</v>
      </c>
      <c r="M1400" t="s">
        <v>1485</v>
      </c>
      <c r="N1400">
        <v>1138</v>
      </c>
      <c r="O1400">
        <v>30</v>
      </c>
      <c r="P1400" s="1">
        <v>45684</v>
      </c>
      <c r="Q1400" s="1"/>
      <c r="R1400">
        <v>341.4</v>
      </c>
      <c r="T1400">
        <v>1</v>
      </c>
      <c r="U1400" t="s">
        <v>428</v>
      </c>
      <c r="V1400">
        <v>1</v>
      </c>
      <c r="W1400">
        <v>0</v>
      </c>
      <c r="X1400">
        <v>0</v>
      </c>
      <c r="Y1400">
        <v>0</v>
      </c>
      <c r="Z1400">
        <v>0</v>
      </c>
      <c r="AA1400">
        <v>0</v>
      </c>
      <c r="AB1400">
        <v>0</v>
      </c>
      <c r="AC1400" t="s">
        <v>43</v>
      </c>
      <c r="AD1400">
        <v>2</v>
      </c>
    </row>
    <row r="1401" spans="1:30">
      <c r="A1401" t="s">
        <v>1487</v>
      </c>
      <c r="B1401" t="s">
        <v>67</v>
      </c>
      <c r="C1401">
        <v>48.864716000000001</v>
      </c>
      <c r="D1401">
        <v>2.3490139999999999</v>
      </c>
      <c r="E1401" t="s">
        <v>32</v>
      </c>
      <c r="F1401" t="s">
        <v>33</v>
      </c>
      <c r="G1401" t="s">
        <v>85</v>
      </c>
      <c r="H1401" s="1">
        <v>45370</v>
      </c>
      <c r="I1401" t="s">
        <v>70</v>
      </c>
      <c r="J1401" t="s">
        <v>1120</v>
      </c>
      <c r="K1401">
        <v>4</v>
      </c>
      <c r="L1401" t="s">
        <v>1484</v>
      </c>
      <c r="M1401" t="s">
        <v>1485</v>
      </c>
      <c r="N1401">
        <v>1648</v>
      </c>
      <c r="O1401">
        <v>30</v>
      </c>
      <c r="P1401" s="1">
        <v>45447</v>
      </c>
      <c r="Q1401" s="1"/>
      <c r="R1401">
        <v>494.4</v>
      </c>
      <c r="T1401">
        <v>1</v>
      </c>
      <c r="U1401" t="s">
        <v>428</v>
      </c>
      <c r="V1401">
        <v>1</v>
      </c>
      <c r="W1401">
        <v>0</v>
      </c>
      <c r="X1401">
        <v>0</v>
      </c>
      <c r="Y1401">
        <v>0</v>
      </c>
      <c r="Z1401">
        <v>0</v>
      </c>
      <c r="AA1401">
        <v>0</v>
      </c>
      <c r="AB1401">
        <v>0</v>
      </c>
      <c r="AC1401" t="s">
        <v>43</v>
      </c>
      <c r="AD1401">
        <v>2</v>
      </c>
    </row>
    <row r="1402" spans="1:30">
      <c r="A1402" t="s">
        <v>1488</v>
      </c>
      <c r="B1402" t="s">
        <v>45</v>
      </c>
      <c r="C1402">
        <v>41.902782000000002</v>
      </c>
      <c r="D1402">
        <v>12.496366</v>
      </c>
      <c r="E1402" t="s">
        <v>60</v>
      </c>
      <c r="F1402" t="s">
        <v>33</v>
      </c>
      <c r="G1402" t="s">
        <v>87</v>
      </c>
      <c r="H1402" s="1">
        <v>45381</v>
      </c>
      <c r="I1402" t="s">
        <v>35</v>
      </c>
      <c r="J1402" t="s">
        <v>1120</v>
      </c>
      <c r="K1402">
        <v>4</v>
      </c>
      <c r="L1402" t="s">
        <v>1484</v>
      </c>
      <c r="M1402" t="s">
        <v>1485</v>
      </c>
      <c r="N1402">
        <v>804</v>
      </c>
      <c r="O1402">
        <v>40</v>
      </c>
      <c r="P1402" s="1">
        <v>45618</v>
      </c>
      <c r="Q1402" s="1"/>
      <c r="R1402">
        <v>321.60000000000002</v>
      </c>
      <c r="T1402">
        <v>1</v>
      </c>
      <c r="U1402" t="s">
        <v>428</v>
      </c>
      <c r="V1402">
        <v>1</v>
      </c>
      <c r="W1402">
        <v>0</v>
      </c>
      <c r="X1402">
        <v>0</v>
      </c>
      <c r="Y1402">
        <v>0</v>
      </c>
      <c r="Z1402">
        <v>0</v>
      </c>
      <c r="AA1402">
        <v>0</v>
      </c>
      <c r="AB1402">
        <v>0</v>
      </c>
      <c r="AC1402" t="s">
        <v>43</v>
      </c>
      <c r="AD1402">
        <v>2</v>
      </c>
    </row>
    <row r="1403" spans="1:30">
      <c r="A1403" t="s">
        <v>1489</v>
      </c>
      <c r="B1403" t="s">
        <v>67</v>
      </c>
      <c r="C1403">
        <v>48.864716000000001</v>
      </c>
      <c r="D1403">
        <v>2.3490139999999999</v>
      </c>
      <c r="E1403" t="s">
        <v>100</v>
      </c>
      <c r="F1403" t="s">
        <v>33</v>
      </c>
      <c r="G1403" t="s">
        <v>56</v>
      </c>
      <c r="H1403" s="1">
        <v>45442</v>
      </c>
      <c r="I1403" t="s">
        <v>35</v>
      </c>
      <c r="J1403" t="s">
        <v>1120</v>
      </c>
      <c r="K1403">
        <v>4</v>
      </c>
      <c r="L1403" t="s">
        <v>1484</v>
      </c>
      <c r="M1403" t="s">
        <v>1485</v>
      </c>
      <c r="N1403">
        <v>1056</v>
      </c>
      <c r="O1403">
        <v>40</v>
      </c>
      <c r="P1403" s="1">
        <v>45500</v>
      </c>
      <c r="Q1403" s="1"/>
      <c r="R1403">
        <v>422.4</v>
      </c>
      <c r="T1403">
        <v>1</v>
      </c>
      <c r="U1403" t="s">
        <v>428</v>
      </c>
      <c r="V1403">
        <v>1</v>
      </c>
      <c r="W1403">
        <v>0</v>
      </c>
      <c r="X1403">
        <v>0</v>
      </c>
      <c r="Y1403">
        <v>0</v>
      </c>
      <c r="Z1403">
        <v>0</v>
      </c>
      <c r="AA1403">
        <v>0</v>
      </c>
      <c r="AB1403">
        <v>0</v>
      </c>
      <c r="AC1403" t="s">
        <v>43</v>
      </c>
      <c r="AD1403">
        <v>2</v>
      </c>
    </row>
    <row r="1404" spans="1:30">
      <c r="A1404" t="s">
        <v>1490</v>
      </c>
      <c r="B1404" t="s">
        <v>50</v>
      </c>
      <c r="C1404">
        <v>52.520007999999997</v>
      </c>
      <c r="D1404">
        <v>13.404954</v>
      </c>
      <c r="E1404" t="s">
        <v>60</v>
      </c>
      <c r="F1404" t="s">
        <v>33</v>
      </c>
      <c r="G1404" t="s">
        <v>34</v>
      </c>
      <c r="H1404" s="1">
        <v>45422</v>
      </c>
      <c r="I1404" t="s">
        <v>70</v>
      </c>
      <c r="J1404" t="s">
        <v>1120</v>
      </c>
      <c r="K1404">
        <v>4</v>
      </c>
      <c r="L1404" t="s">
        <v>1484</v>
      </c>
      <c r="M1404" t="s">
        <v>1485</v>
      </c>
      <c r="N1404">
        <v>1440</v>
      </c>
      <c r="O1404">
        <v>10</v>
      </c>
      <c r="P1404" s="1">
        <v>45460</v>
      </c>
      <c r="Q1404" s="1"/>
      <c r="R1404">
        <v>144</v>
      </c>
      <c r="T1404">
        <v>1</v>
      </c>
      <c r="U1404" t="s">
        <v>428</v>
      </c>
      <c r="V1404">
        <v>1</v>
      </c>
      <c r="W1404">
        <v>0</v>
      </c>
      <c r="X1404">
        <v>0</v>
      </c>
      <c r="Y1404">
        <v>0</v>
      </c>
      <c r="Z1404">
        <v>0</v>
      </c>
      <c r="AA1404">
        <v>0</v>
      </c>
      <c r="AB1404">
        <v>0</v>
      </c>
      <c r="AC1404" t="s">
        <v>48</v>
      </c>
      <c r="AD1404">
        <v>1</v>
      </c>
    </row>
    <row r="1405" spans="1:30">
      <c r="A1405" t="s">
        <v>1491</v>
      </c>
      <c r="B1405" t="s">
        <v>45</v>
      </c>
      <c r="C1405">
        <v>41.902782000000002</v>
      </c>
      <c r="D1405">
        <v>12.496366</v>
      </c>
      <c r="E1405" t="s">
        <v>51</v>
      </c>
      <c r="F1405" t="s">
        <v>33</v>
      </c>
      <c r="G1405" t="s">
        <v>87</v>
      </c>
      <c r="H1405" s="1">
        <v>45336</v>
      </c>
      <c r="I1405" t="s">
        <v>35</v>
      </c>
      <c r="J1405" t="s">
        <v>1120</v>
      </c>
      <c r="K1405">
        <v>4</v>
      </c>
      <c r="L1405" t="s">
        <v>1484</v>
      </c>
      <c r="M1405" t="s">
        <v>1485</v>
      </c>
      <c r="N1405">
        <v>1572</v>
      </c>
      <c r="O1405">
        <v>40</v>
      </c>
      <c r="P1405" s="1">
        <v>45506</v>
      </c>
      <c r="Q1405" s="1"/>
      <c r="R1405">
        <v>628.79999999999995</v>
      </c>
      <c r="T1405">
        <v>1</v>
      </c>
      <c r="U1405" t="s">
        <v>428</v>
      </c>
      <c r="V1405">
        <v>1</v>
      </c>
      <c r="W1405">
        <v>0</v>
      </c>
      <c r="X1405">
        <v>0</v>
      </c>
      <c r="Y1405">
        <v>0</v>
      </c>
      <c r="Z1405">
        <v>0</v>
      </c>
      <c r="AA1405">
        <v>0</v>
      </c>
      <c r="AB1405">
        <v>0</v>
      </c>
      <c r="AC1405" t="s">
        <v>43</v>
      </c>
      <c r="AD1405">
        <v>2</v>
      </c>
    </row>
    <row r="1406" spans="1:30">
      <c r="A1406" t="s">
        <v>1492</v>
      </c>
      <c r="B1406" t="s">
        <v>50</v>
      </c>
      <c r="C1406">
        <v>52.520007999999997</v>
      </c>
      <c r="D1406">
        <v>13.404954</v>
      </c>
      <c r="E1406" t="s">
        <v>78</v>
      </c>
      <c r="F1406" t="s">
        <v>33</v>
      </c>
      <c r="G1406" t="s">
        <v>47</v>
      </c>
      <c r="H1406" s="1">
        <v>45371</v>
      </c>
      <c r="I1406" t="s">
        <v>35</v>
      </c>
      <c r="J1406" t="s">
        <v>1120</v>
      </c>
      <c r="K1406">
        <v>4</v>
      </c>
      <c r="L1406" t="s">
        <v>1484</v>
      </c>
      <c r="M1406" t="s">
        <v>1485</v>
      </c>
      <c r="N1406">
        <v>1604</v>
      </c>
      <c r="O1406">
        <v>50</v>
      </c>
      <c r="P1406" s="1">
        <v>45610</v>
      </c>
      <c r="Q1406" s="1"/>
      <c r="R1406">
        <v>802</v>
      </c>
      <c r="T1406">
        <v>1</v>
      </c>
      <c r="U1406" t="s">
        <v>428</v>
      </c>
      <c r="V1406">
        <v>1</v>
      </c>
      <c r="W1406">
        <v>0</v>
      </c>
      <c r="X1406">
        <v>0</v>
      </c>
      <c r="Y1406">
        <v>0</v>
      </c>
      <c r="Z1406">
        <v>0</v>
      </c>
      <c r="AA1406">
        <v>0</v>
      </c>
      <c r="AB1406">
        <v>0</v>
      </c>
      <c r="AC1406" t="s">
        <v>52</v>
      </c>
      <c r="AD1406">
        <v>3</v>
      </c>
    </row>
    <row r="1407" spans="1:30">
      <c r="A1407" t="s">
        <v>1493</v>
      </c>
      <c r="B1407" t="s">
        <v>45</v>
      </c>
      <c r="C1407">
        <v>41.902782000000002</v>
      </c>
      <c r="D1407">
        <v>12.496366</v>
      </c>
      <c r="E1407" t="s">
        <v>55</v>
      </c>
      <c r="F1407" t="s">
        <v>33</v>
      </c>
      <c r="G1407" t="s">
        <v>56</v>
      </c>
      <c r="H1407" s="1">
        <v>45370</v>
      </c>
      <c r="I1407" t="s">
        <v>35</v>
      </c>
      <c r="J1407" t="s">
        <v>1120</v>
      </c>
      <c r="K1407">
        <v>4</v>
      </c>
      <c r="L1407" t="s">
        <v>1484</v>
      </c>
      <c r="M1407" t="s">
        <v>1485</v>
      </c>
      <c r="N1407">
        <v>687</v>
      </c>
      <c r="O1407">
        <v>20</v>
      </c>
      <c r="P1407" s="1">
        <v>45709</v>
      </c>
      <c r="Q1407" s="1"/>
      <c r="R1407">
        <v>137.4</v>
      </c>
      <c r="T1407">
        <v>1</v>
      </c>
      <c r="U1407" t="s">
        <v>428</v>
      </c>
      <c r="V1407">
        <v>1</v>
      </c>
      <c r="W1407">
        <v>0</v>
      </c>
      <c r="X1407">
        <v>0</v>
      </c>
      <c r="Y1407">
        <v>0</v>
      </c>
      <c r="Z1407">
        <v>0</v>
      </c>
      <c r="AA1407">
        <v>0</v>
      </c>
      <c r="AB1407">
        <v>0</v>
      </c>
      <c r="AC1407" t="s">
        <v>48</v>
      </c>
      <c r="AD1407">
        <v>1</v>
      </c>
    </row>
    <row r="1408" spans="1:30">
      <c r="A1408" t="s">
        <v>1494</v>
      </c>
      <c r="B1408" t="s">
        <v>40</v>
      </c>
      <c r="C1408">
        <v>40.416775000000001</v>
      </c>
      <c r="D1408">
        <v>-3.7037900000000001</v>
      </c>
      <c r="E1408" t="s">
        <v>60</v>
      </c>
      <c r="F1408" t="s">
        <v>33</v>
      </c>
      <c r="G1408" t="s">
        <v>47</v>
      </c>
      <c r="H1408" s="1">
        <v>45425</v>
      </c>
      <c r="I1408" t="s">
        <v>35</v>
      </c>
      <c r="J1408" t="s">
        <v>1120</v>
      </c>
      <c r="K1408">
        <v>4</v>
      </c>
      <c r="L1408" t="s">
        <v>1484</v>
      </c>
      <c r="M1408" t="s">
        <v>1485</v>
      </c>
      <c r="N1408">
        <v>1322</v>
      </c>
      <c r="O1408">
        <v>20</v>
      </c>
      <c r="P1408" s="1">
        <v>45654</v>
      </c>
      <c r="Q1408" s="1"/>
      <c r="R1408">
        <v>264.39999999999998</v>
      </c>
      <c r="T1408">
        <v>1</v>
      </c>
      <c r="U1408" t="s">
        <v>428</v>
      </c>
      <c r="V1408">
        <v>1</v>
      </c>
      <c r="W1408">
        <v>0</v>
      </c>
      <c r="X1408">
        <v>0</v>
      </c>
      <c r="Y1408">
        <v>0</v>
      </c>
      <c r="Z1408">
        <v>0</v>
      </c>
      <c r="AA1408">
        <v>0</v>
      </c>
      <c r="AB1408">
        <v>0</v>
      </c>
      <c r="AC1408" t="s">
        <v>48</v>
      </c>
      <c r="AD1408">
        <v>1</v>
      </c>
    </row>
    <row r="1409" spans="1:30">
      <c r="A1409" t="s">
        <v>1495</v>
      </c>
      <c r="B1409" t="s">
        <v>80</v>
      </c>
      <c r="C1409">
        <v>38.736946000000003</v>
      </c>
      <c r="D1409">
        <v>-9.1426850000000002</v>
      </c>
      <c r="E1409" t="s">
        <v>72</v>
      </c>
      <c r="F1409" t="s">
        <v>33</v>
      </c>
      <c r="G1409" t="s">
        <v>34</v>
      </c>
      <c r="H1409" s="1">
        <v>45377</v>
      </c>
      <c r="I1409" t="s">
        <v>70</v>
      </c>
      <c r="J1409" t="s">
        <v>1120</v>
      </c>
      <c r="K1409">
        <v>4</v>
      </c>
      <c r="L1409" t="s">
        <v>1484</v>
      </c>
      <c r="M1409" t="s">
        <v>1485</v>
      </c>
      <c r="N1409">
        <v>399</v>
      </c>
      <c r="O1409">
        <v>40</v>
      </c>
      <c r="P1409" s="1">
        <v>45563</v>
      </c>
      <c r="Q1409" s="1"/>
      <c r="R1409">
        <v>159.6</v>
      </c>
      <c r="T1409">
        <v>1</v>
      </c>
      <c r="U1409" t="s">
        <v>428</v>
      </c>
      <c r="V1409">
        <v>1</v>
      </c>
      <c r="W1409">
        <v>0</v>
      </c>
      <c r="X1409">
        <v>0</v>
      </c>
      <c r="Y1409">
        <v>0</v>
      </c>
      <c r="Z1409">
        <v>0</v>
      </c>
      <c r="AA1409">
        <v>0</v>
      </c>
      <c r="AB1409">
        <v>0</v>
      </c>
      <c r="AC1409" t="s">
        <v>43</v>
      </c>
      <c r="AD1409">
        <v>2</v>
      </c>
    </row>
    <row r="1410" spans="1:30">
      <c r="A1410" t="s">
        <v>1496</v>
      </c>
      <c r="B1410" t="s">
        <v>63</v>
      </c>
      <c r="C1410">
        <v>46.204391000000001</v>
      </c>
      <c r="D1410">
        <v>6.1431579999999997</v>
      </c>
      <c r="E1410" t="s">
        <v>60</v>
      </c>
      <c r="F1410" t="s">
        <v>33</v>
      </c>
      <c r="G1410" t="s">
        <v>42</v>
      </c>
      <c r="H1410" s="1">
        <v>45411</v>
      </c>
      <c r="I1410" t="s">
        <v>35</v>
      </c>
      <c r="J1410" t="s">
        <v>1120</v>
      </c>
      <c r="K1410">
        <v>4</v>
      </c>
      <c r="L1410" t="s">
        <v>1484</v>
      </c>
      <c r="M1410" t="s">
        <v>1485</v>
      </c>
      <c r="N1410">
        <v>904</v>
      </c>
      <c r="O1410">
        <v>30</v>
      </c>
      <c r="P1410" s="1">
        <v>45437</v>
      </c>
      <c r="Q1410" s="1"/>
      <c r="R1410">
        <v>271.2</v>
      </c>
      <c r="T1410">
        <v>1</v>
      </c>
      <c r="U1410" t="s">
        <v>428</v>
      </c>
      <c r="V1410">
        <v>1</v>
      </c>
      <c r="W1410">
        <v>0</v>
      </c>
      <c r="X1410">
        <v>0</v>
      </c>
      <c r="Y1410">
        <v>0</v>
      </c>
      <c r="Z1410">
        <v>0</v>
      </c>
      <c r="AA1410">
        <v>0</v>
      </c>
      <c r="AB1410">
        <v>0</v>
      </c>
      <c r="AC1410" t="s">
        <v>43</v>
      </c>
      <c r="AD1410">
        <v>2</v>
      </c>
    </row>
    <row r="1411" spans="1:30">
      <c r="A1411" t="s">
        <v>1497</v>
      </c>
      <c r="B1411" t="s">
        <v>80</v>
      </c>
      <c r="C1411">
        <v>38.736946000000003</v>
      </c>
      <c r="D1411">
        <v>-9.1426850000000002</v>
      </c>
      <c r="E1411" t="s">
        <v>32</v>
      </c>
      <c r="F1411" t="s">
        <v>33</v>
      </c>
      <c r="G1411" t="s">
        <v>87</v>
      </c>
      <c r="H1411" s="1">
        <v>45405</v>
      </c>
      <c r="I1411" t="s">
        <v>35</v>
      </c>
      <c r="J1411" t="s">
        <v>1120</v>
      </c>
      <c r="K1411">
        <v>4</v>
      </c>
      <c r="L1411" t="s">
        <v>1484</v>
      </c>
      <c r="M1411" t="s">
        <v>1485</v>
      </c>
      <c r="N1411">
        <v>334</v>
      </c>
      <c r="O1411">
        <v>40</v>
      </c>
      <c r="P1411" s="1">
        <v>45494</v>
      </c>
      <c r="Q1411" s="1"/>
      <c r="R1411">
        <v>133.6</v>
      </c>
      <c r="T1411">
        <v>1</v>
      </c>
      <c r="U1411" t="s">
        <v>428</v>
      </c>
      <c r="V1411">
        <v>1</v>
      </c>
      <c r="W1411">
        <v>0</v>
      </c>
      <c r="X1411">
        <v>0</v>
      </c>
      <c r="Y1411">
        <v>0</v>
      </c>
      <c r="Z1411">
        <v>0</v>
      </c>
      <c r="AA1411">
        <v>0</v>
      </c>
      <c r="AB1411">
        <v>0</v>
      </c>
      <c r="AC1411" t="s">
        <v>43</v>
      </c>
      <c r="AD1411">
        <v>2</v>
      </c>
    </row>
    <row r="1412" spans="1:30">
      <c r="A1412" t="s">
        <v>1498</v>
      </c>
      <c r="B1412" t="s">
        <v>45</v>
      </c>
      <c r="C1412">
        <v>41.902782000000002</v>
      </c>
      <c r="D1412">
        <v>12.496366</v>
      </c>
      <c r="E1412" t="s">
        <v>55</v>
      </c>
      <c r="F1412" t="s">
        <v>33</v>
      </c>
      <c r="G1412" t="s">
        <v>56</v>
      </c>
      <c r="H1412" s="1">
        <v>45368</v>
      </c>
      <c r="I1412" t="s">
        <v>35</v>
      </c>
      <c r="J1412" t="s">
        <v>1120</v>
      </c>
      <c r="K1412">
        <v>4</v>
      </c>
      <c r="L1412" t="s">
        <v>1484</v>
      </c>
      <c r="M1412" t="s">
        <v>1485</v>
      </c>
      <c r="N1412">
        <v>730</v>
      </c>
      <c r="O1412">
        <v>70</v>
      </c>
      <c r="P1412" s="1">
        <v>45539</v>
      </c>
      <c r="Q1412" s="1"/>
      <c r="R1412">
        <v>511</v>
      </c>
      <c r="T1412">
        <v>1</v>
      </c>
      <c r="U1412" t="s">
        <v>428</v>
      </c>
      <c r="V1412">
        <v>1</v>
      </c>
      <c r="W1412">
        <v>0</v>
      </c>
      <c r="X1412">
        <v>0</v>
      </c>
      <c r="Y1412">
        <v>0</v>
      </c>
      <c r="Z1412">
        <v>0</v>
      </c>
      <c r="AA1412">
        <v>0</v>
      </c>
      <c r="AB1412">
        <v>0</v>
      </c>
      <c r="AC1412" t="s">
        <v>65</v>
      </c>
      <c r="AD1412">
        <v>4</v>
      </c>
    </row>
    <row r="1413" spans="1:30">
      <c r="A1413" t="s">
        <v>1499</v>
      </c>
      <c r="B1413" t="s">
        <v>59</v>
      </c>
      <c r="C1413">
        <v>51.260196999999998</v>
      </c>
      <c r="D1413">
        <v>4.4027710000000004</v>
      </c>
      <c r="E1413" t="s">
        <v>55</v>
      </c>
      <c r="F1413" t="s">
        <v>33</v>
      </c>
      <c r="G1413" t="s">
        <v>56</v>
      </c>
      <c r="H1413" s="1">
        <v>45438</v>
      </c>
      <c r="I1413" t="s">
        <v>35</v>
      </c>
      <c r="J1413" t="s">
        <v>1120</v>
      </c>
      <c r="K1413">
        <v>4</v>
      </c>
      <c r="L1413" t="s">
        <v>1484</v>
      </c>
      <c r="M1413" t="s">
        <v>1485</v>
      </c>
      <c r="N1413">
        <v>861</v>
      </c>
      <c r="O1413">
        <v>30</v>
      </c>
      <c r="P1413" s="1">
        <v>45562</v>
      </c>
      <c r="Q1413" s="1"/>
      <c r="R1413">
        <v>258.3</v>
      </c>
      <c r="T1413">
        <v>1</v>
      </c>
      <c r="U1413" t="s">
        <v>428</v>
      </c>
      <c r="V1413">
        <v>1</v>
      </c>
      <c r="W1413">
        <v>0</v>
      </c>
      <c r="X1413">
        <v>0</v>
      </c>
      <c r="Y1413">
        <v>0</v>
      </c>
      <c r="Z1413">
        <v>0</v>
      </c>
      <c r="AA1413">
        <v>0</v>
      </c>
      <c r="AB1413">
        <v>0</v>
      </c>
      <c r="AC1413" t="s">
        <v>43</v>
      </c>
      <c r="AD1413">
        <v>2</v>
      </c>
    </row>
    <row r="1414" spans="1:30">
      <c r="A1414" t="s">
        <v>1500</v>
      </c>
      <c r="B1414" t="s">
        <v>67</v>
      </c>
      <c r="C1414">
        <v>48.864716000000001</v>
      </c>
      <c r="D1414">
        <v>2.3490139999999999</v>
      </c>
      <c r="E1414" t="s">
        <v>103</v>
      </c>
      <c r="F1414" t="s">
        <v>33</v>
      </c>
      <c r="G1414" t="s">
        <v>64</v>
      </c>
      <c r="H1414" s="1">
        <v>45338</v>
      </c>
      <c r="I1414" t="s">
        <v>57</v>
      </c>
      <c r="J1414" t="s">
        <v>1120</v>
      </c>
      <c r="K1414">
        <v>4</v>
      </c>
      <c r="L1414" t="s">
        <v>1484</v>
      </c>
      <c r="M1414" t="s">
        <v>1485</v>
      </c>
      <c r="N1414">
        <v>540</v>
      </c>
      <c r="O1414">
        <v>50</v>
      </c>
      <c r="P1414" s="1">
        <v>45440</v>
      </c>
      <c r="Q1414" s="1"/>
      <c r="R1414">
        <v>270</v>
      </c>
      <c r="T1414">
        <v>1</v>
      </c>
      <c r="U1414" t="s">
        <v>428</v>
      </c>
      <c r="V1414">
        <v>1</v>
      </c>
      <c r="W1414">
        <v>0</v>
      </c>
      <c r="X1414">
        <v>0</v>
      </c>
      <c r="Y1414">
        <v>0</v>
      </c>
      <c r="Z1414">
        <v>0</v>
      </c>
      <c r="AA1414">
        <v>0</v>
      </c>
      <c r="AB1414">
        <v>0</v>
      </c>
      <c r="AC1414" t="s">
        <v>52</v>
      </c>
      <c r="AD1414">
        <v>3</v>
      </c>
    </row>
    <row r="1415" spans="1:30">
      <c r="A1415" t="s">
        <v>1501</v>
      </c>
      <c r="B1415" t="s">
        <v>45</v>
      </c>
      <c r="C1415">
        <v>41.902782000000002</v>
      </c>
      <c r="D1415">
        <v>12.496366</v>
      </c>
      <c r="E1415" t="s">
        <v>68</v>
      </c>
      <c r="F1415" t="s">
        <v>33</v>
      </c>
      <c r="G1415" t="s">
        <v>56</v>
      </c>
      <c r="H1415" s="1">
        <v>45300</v>
      </c>
      <c r="I1415" t="s">
        <v>70</v>
      </c>
      <c r="J1415" t="s">
        <v>1120</v>
      </c>
      <c r="K1415">
        <v>4</v>
      </c>
      <c r="L1415" t="s">
        <v>1484</v>
      </c>
      <c r="M1415" t="s">
        <v>1485</v>
      </c>
      <c r="N1415">
        <v>1776</v>
      </c>
      <c r="O1415">
        <v>40</v>
      </c>
      <c r="P1415" s="1">
        <v>45455</v>
      </c>
      <c r="Q1415" s="1"/>
      <c r="R1415">
        <v>710.4</v>
      </c>
      <c r="T1415">
        <v>1</v>
      </c>
      <c r="U1415" t="s">
        <v>428</v>
      </c>
      <c r="V1415">
        <v>1</v>
      </c>
      <c r="W1415">
        <v>0</v>
      </c>
      <c r="X1415">
        <v>0</v>
      </c>
      <c r="Y1415">
        <v>0</v>
      </c>
      <c r="Z1415">
        <v>0</v>
      </c>
      <c r="AA1415">
        <v>0</v>
      </c>
      <c r="AB1415">
        <v>0</v>
      </c>
      <c r="AC1415" t="s">
        <v>43</v>
      </c>
      <c r="AD1415">
        <v>2</v>
      </c>
    </row>
    <row r="1416" spans="1:30">
      <c r="A1416" t="s">
        <v>1502</v>
      </c>
      <c r="B1416" t="s">
        <v>80</v>
      </c>
      <c r="C1416">
        <v>38.736946000000003</v>
      </c>
      <c r="D1416">
        <v>-9.1426850000000002</v>
      </c>
      <c r="E1416" t="s">
        <v>60</v>
      </c>
      <c r="F1416" t="s">
        <v>33</v>
      </c>
      <c r="G1416" t="s">
        <v>56</v>
      </c>
      <c r="H1416" s="1">
        <v>45416</v>
      </c>
      <c r="I1416" t="s">
        <v>35</v>
      </c>
      <c r="J1416" t="s">
        <v>1120</v>
      </c>
      <c r="K1416">
        <v>4</v>
      </c>
      <c r="L1416" t="s">
        <v>1484</v>
      </c>
      <c r="M1416" t="s">
        <v>1485</v>
      </c>
      <c r="N1416">
        <v>498</v>
      </c>
      <c r="O1416">
        <v>80</v>
      </c>
      <c r="P1416" s="1">
        <v>45600</v>
      </c>
      <c r="Q1416" s="1"/>
      <c r="R1416">
        <v>398.4</v>
      </c>
      <c r="T1416">
        <v>1</v>
      </c>
      <c r="U1416" t="s">
        <v>428</v>
      </c>
      <c r="V1416">
        <v>1</v>
      </c>
      <c r="W1416">
        <v>0</v>
      </c>
      <c r="X1416">
        <v>0</v>
      </c>
      <c r="Y1416">
        <v>0</v>
      </c>
      <c r="Z1416">
        <v>0</v>
      </c>
      <c r="AA1416">
        <v>0</v>
      </c>
      <c r="AB1416">
        <v>0</v>
      </c>
      <c r="AC1416" t="s">
        <v>65</v>
      </c>
      <c r="AD1416">
        <v>4</v>
      </c>
    </row>
    <row r="1417" spans="1:30">
      <c r="A1417" t="s">
        <v>1503</v>
      </c>
      <c r="B1417" t="s">
        <v>45</v>
      </c>
      <c r="C1417">
        <v>41.902782000000002</v>
      </c>
      <c r="D1417">
        <v>12.496366</v>
      </c>
      <c r="E1417" t="s">
        <v>32</v>
      </c>
      <c r="F1417" t="s">
        <v>33</v>
      </c>
      <c r="G1417" t="s">
        <v>85</v>
      </c>
      <c r="H1417" s="1">
        <v>45431</v>
      </c>
      <c r="I1417" t="s">
        <v>70</v>
      </c>
      <c r="J1417" t="s">
        <v>1120</v>
      </c>
      <c r="K1417">
        <v>4</v>
      </c>
      <c r="L1417" t="s">
        <v>1484</v>
      </c>
      <c r="M1417" t="s">
        <v>1485</v>
      </c>
      <c r="N1417">
        <v>1992</v>
      </c>
      <c r="O1417">
        <v>90</v>
      </c>
      <c r="P1417" s="1">
        <v>45510</v>
      </c>
      <c r="Q1417" s="1"/>
      <c r="R1417">
        <v>1792.8</v>
      </c>
      <c r="T1417">
        <v>1</v>
      </c>
      <c r="U1417" t="s">
        <v>428</v>
      </c>
      <c r="V1417">
        <v>1</v>
      </c>
      <c r="W1417">
        <v>0</v>
      </c>
      <c r="X1417">
        <v>0</v>
      </c>
      <c r="Y1417">
        <v>0</v>
      </c>
      <c r="Z1417">
        <v>0</v>
      </c>
      <c r="AA1417">
        <v>0</v>
      </c>
      <c r="AB1417">
        <v>0</v>
      </c>
      <c r="AC1417" t="s">
        <v>38</v>
      </c>
      <c r="AD1417">
        <v>5</v>
      </c>
    </row>
    <row r="1418" spans="1:30">
      <c r="A1418" t="s">
        <v>1504</v>
      </c>
      <c r="B1418" t="s">
        <v>80</v>
      </c>
      <c r="C1418">
        <v>38.736946000000003</v>
      </c>
      <c r="D1418">
        <v>-9.1426850000000002</v>
      </c>
      <c r="E1418" t="s">
        <v>41</v>
      </c>
      <c r="F1418" t="s">
        <v>33</v>
      </c>
      <c r="G1418" t="s">
        <v>85</v>
      </c>
      <c r="H1418" s="1">
        <v>45333</v>
      </c>
      <c r="I1418" t="s">
        <v>35</v>
      </c>
      <c r="J1418" t="s">
        <v>1120</v>
      </c>
      <c r="K1418">
        <v>4</v>
      </c>
      <c r="L1418" t="s">
        <v>1484</v>
      </c>
      <c r="M1418" t="s">
        <v>1485</v>
      </c>
      <c r="N1418">
        <v>1156</v>
      </c>
      <c r="O1418">
        <v>40</v>
      </c>
      <c r="P1418" s="1">
        <v>45500</v>
      </c>
      <c r="Q1418" s="1"/>
      <c r="R1418">
        <v>462.4</v>
      </c>
      <c r="T1418">
        <v>1</v>
      </c>
      <c r="U1418" t="s">
        <v>428</v>
      </c>
      <c r="V1418">
        <v>1</v>
      </c>
      <c r="W1418">
        <v>0</v>
      </c>
      <c r="X1418">
        <v>0</v>
      </c>
      <c r="Y1418">
        <v>0</v>
      </c>
      <c r="Z1418">
        <v>0</v>
      </c>
      <c r="AA1418">
        <v>0</v>
      </c>
      <c r="AB1418">
        <v>0</v>
      </c>
      <c r="AC1418" t="s">
        <v>43</v>
      </c>
      <c r="AD1418">
        <v>2</v>
      </c>
    </row>
    <row r="1419" spans="1:30">
      <c r="A1419" t="s">
        <v>1505</v>
      </c>
      <c r="B1419" t="s">
        <v>45</v>
      </c>
      <c r="C1419">
        <v>41.902782000000002</v>
      </c>
      <c r="D1419">
        <v>12.496366</v>
      </c>
      <c r="E1419" t="s">
        <v>51</v>
      </c>
      <c r="F1419" t="s">
        <v>33</v>
      </c>
      <c r="G1419" t="s">
        <v>34</v>
      </c>
      <c r="H1419" s="1">
        <v>45306</v>
      </c>
      <c r="I1419" t="s">
        <v>57</v>
      </c>
      <c r="J1419" t="s">
        <v>1120</v>
      </c>
      <c r="K1419">
        <v>4</v>
      </c>
      <c r="L1419" t="s">
        <v>1484</v>
      </c>
      <c r="M1419" t="s">
        <v>1485</v>
      </c>
      <c r="N1419">
        <v>404</v>
      </c>
      <c r="O1419">
        <v>50</v>
      </c>
      <c r="P1419" s="1">
        <v>45387</v>
      </c>
      <c r="Q1419" s="1"/>
      <c r="R1419">
        <v>202</v>
      </c>
      <c r="T1419">
        <v>1</v>
      </c>
      <c r="U1419" t="s">
        <v>428</v>
      </c>
      <c r="V1419">
        <v>1</v>
      </c>
      <c r="W1419">
        <v>0</v>
      </c>
      <c r="X1419">
        <v>0</v>
      </c>
      <c r="Y1419">
        <v>0</v>
      </c>
      <c r="Z1419">
        <v>0</v>
      </c>
      <c r="AA1419">
        <v>0</v>
      </c>
      <c r="AB1419">
        <v>0</v>
      </c>
      <c r="AC1419" t="s">
        <v>52</v>
      </c>
      <c r="AD1419">
        <v>3</v>
      </c>
    </row>
    <row r="1420" spans="1:30">
      <c r="A1420" t="s">
        <v>1506</v>
      </c>
      <c r="B1420" t="s">
        <v>67</v>
      </c>
      <c r="C1420">
        <v>48.864716000000001</v>
      </c>
      <c r="D1420">
        <v>2.3490139999999999</v>
      </c>
      <c r="E1420" t="s">
        <v>51</v>
      </c>
      <c r="F1420" t="s">
        <v>33</v>
      </c>
      <c r="G1420" t="s">
        <v>76</v>
      </c>
      <c r="H1420" s="1">
        <v>45337</v>
      </c>
      <c r="I1420" t="s">
        <v>70</v>
      </c>
      <c r="J1420" t="s">
        <v>1120</v>
      </c>
      <c r="K1420">
        <v>4</v>
      </c>
      <c r="L1420" t="s">
        <v>1484</v>
      </c>
      <c r="M1420" t="s">
        <v>1485</v>
      </c>
      <c r="N1420">
        <v>1883</v>
      </c>
      <c r="O1420">
        <v>60</v>
      </c>
      <c r="P1420" s="1">
        <v>45406</v>
      </c>
      <c r="Q1420" s="1"/>
      <c r="R1420">
        <v>1129.8</v>
      </c>
      <c r="T1420">
        <v>1</v>
      </c>
      <c r="U1420" t="s">
        <v>428</v>
      </c>
      <c r="V1420">
        <v>1</v>
      </c>
      <c r="W1420">
        <v>0</v>
      </c>
      <c r="X1420">
        <v>0</v>
      </c>
      <c r="Y1420">
        <v>0</v>
      </c>
      <c r="Z1420">
        <v>0</v>
      </c>
      <c r="AA1420">
        <v>0</v>
      </c>
      <c r="AB1420">
        <v>0</v>
      </c>
      <c r="AC1420" t="s">
        <v>52</v>
      </c>
      <c r="AD1420">
        <v>3</v>
      </c>
    </row>
    <row r="1421" spans="1:30">
      <c r="A1421" t="s">
        <v>1507</v>
      </c>
      <c r="B1421" t="s">
        <v>45</v>
      </c>
      <c r="C1421">
        <v>41.902782000000002</v>
      </c>
      <c r="D1421">
        <v>12.496366</v>
      </c>
      <c r="E1421" t="s">
        <v>78</v>
      </c>
      <c r="F1421" t="s">
        <v>33</v>
      </c>
      <c r="G1421" t="s">
        <v>64</v>
      </c>
      <c r="H1421" s="1">
        <v>45415</v>
      </c>
      <c r="I1421" t="s">
        <v>57</v>
      </c>
      <c r="J1421" t="s">
        <v>1120</v>
      </c>
      <c r="K1421">
        <v>4</v>
      </c>
      <c r="L1421" t="s">
        <v>1484</v>
      </c>
      <c r="M1421" t="s">
        <v>1485</v>
      </c>
      <c r="N1421">
        <v>1101</v>
      </c>
      <c r="O1421">
        <v>10</v>
      </c>
      <c r="P1421" s="1">
        <v>45578</v>
      </c>
      <c r="Q1421" s="1"/>
      <c r="R1421">
        <v>110.1</v>
      </c>
      <c r="T1421">
        <v>1</v>
      </c>
      <c r="U1421" t="s">
        <v>428</v>
      </c>
      <c r="V1421">
        <v>1</v>
      </c>
      <c r="W1421">
        <v>0</v>
      </c>
      <c r="X1421">
        <v>0</v>
      </c>
      <c r="Y1421">
        <v>0</v>
      </c>
      <c r="Z1421">
        <v>0</v>
      </c>
      <c r="AA1421">
        <v>0</v>
      </c>
      <c r="AB1421">
        <v>0</v>
      </c>
      <c r="AC1421" t="s">
        <v>48</v>
      </c>
      <c r="AD1421">
        <v>1</v>
      </c>
    </row>
    <row r="1422" spans="1:30">
      <c r="A1422" t="s">
        <v>1508</v>
      </c>
      <c r="B1422" t="s">
        <v>63</v>
      </c>
      <c r="C1422">
        <v>46.204391000000001</v>
      </c>
      <c r="D1422">
        <v>6.1431579999999997</v>
      </c>
      <c r="E1422" t="s">
        <v>55</v>
      </c>
      <c r="F1422" t="s">
        <v>33</v>
      </c>
      <c r="G1422" t="s">
        <v>64</v>
      </c>
      <c r="H1422" s="1">
        <v>45324</v>
      </c>
      <c r="I1422" t="s">
        <v>70</v>
      </c>
      <c r="J1422" t="s">
        <v>1120</v>
      </c>
      <c r="K1422">
        <v>4</v>
      </c>
      <c r="L1422" t="s">
        <v>1484</v>
      </c>
      <c r="M1422" t="s">
        <v>1485</v>
      </c>
      <c r="N1422">
        <v>299</v>
      </c>
      <c r="O1422">
        <v>30</v>
      </c>
      <c r="P1422" s="1">
        <v>45416</v>
      </c>
      <c r="Q1422" s="1"/>
      <c r="R1422">
        <v>89.7</v>
      </c>
      <c r="T1422">
        <v>1</v>
      </c>
      <c r="U1422" t="s">
        <v>428</v>
      </c>
      <c r="V1422">
        <v>1</v>
      </c>
      <c r="W1422">
        <v>0</v>
      </c>
      <c r="X1422">
        <v>0</v>
      </c>
      <c r="Y1422">
        <v>0</v>
      </c>
      <c r="Z1422">
        <v>0</v>
      </c>
      <c r="AA1422">
        <v>0</v>
      </c>
      <c r="AB1422">
        <v>0</v>
      </c>
      <c r="AC1422" t="s">
        <v>43</v>
      </c>
      <c r="AD1422">
        <v>2</v>
      </c>
    </row>
    <row r="1423" spans="1:30">
      <c r="A1423" t="s">
        <v>1509</v>
      </c>
      <c r="B1423" t="s">
        <v>59</v>
      </c>
      <c r="C1423">
        <v>51.260196999999998</v>
      </c>
      <c r="D1423">
        <v>4.4027710000000004</v>
      </c>
      <c r="E1423" t="s">
        <v>72</v>
      </c>
      <c r="F1423" t="s">
        <v>33</v>
      </c>
      <c r="G1423" t="s">
        <v>34</v>
      </c>
      <c r="H1423" s="1">
        <v>45433</v>
      </c>
      <c r="I1423" t="s">
        <v>70</v>
      </c>
      <c r="J1423" t="s">
        <v>1120</v>
      </c>
      <c r="K1423">
        <v>4</v>
      </c>
      <c r="L1423" t="s">
        <v>1484</v>
      </c>
      <c r="M1423" t="s">
        <v>1485</v>
      </c>
      <c r="N1423">
        <v>1722</v>
      </c>
      <c r="O1423">
        <v>40</v>
      </c>
      <c r="P1423" s="1">
        <v>45539</v>
      </c>
      <c r="Q1423" s="1"/>
      <c r="R1423">
        <v>688.8</v>
      </c>
      <c r="T1423">
        <v>1</v>
      </c>
      <c r="U1423" t="s">
        <v>428</v>
      </c>
      <c r="V1423">
        <v>1</v>
      </c>
      <c r="W1423">
        <v>0</v>
      </c>
      <c r="X1423">
        <v>0</v>
      </c>
      <c r="Y1423">
        <v>0</v>
      </c>
      <c r="Z1423">
        <v>0</v>
      </c>
      <c r="AA1423">
        <v>0</v>
      </c>
      <c r="AB1423">
        <v>0</v>
      </c>
      <c r="AC1423" t="s">
        <v>43</v>
      </c>
      <c r="AD1423">
        <v>2</v>
      </c>
    </row>
    <row r="1424" spans="1:30">
      <c r="A1424" t="s">
        <v>1510</v>
      </c>
      <c r="B1424" t="s">
        <v>50</v>
      </c>
      <c r="C1424">
        <v>52.520007999999997</v>
      </c>
      <c r="D1424">
        <v>13.404954</v>
      </c>
      <c r="E1424" t="s">
        <v>68</v>
      </c>
      <c r="F1424" t="s">
        <v>33</v>
      </c>
      <c r="G1424" t="s">
        <v>56</v>
      </c>
      <c r="H1424" s="1">
        <v>45352</v>
      </c>
      <c r="I1424" t="s">
        <v>57</v>
      </c>
      <c r="J1424" t="s">
        <v>1120</v>
      </c>
      <c r="K1424">
        <v>4</v>
      </c>
      <c r="L1424" t="s">
        <v>1484</v>
      </c>
      <c r="M1424" t="s">
        <v>1485</v>
      </c>
      <c r="N1424">
        <v>330</v>
      </c>
      <c r="O1424">
        <v>30</v>
      </c>
      <c r="P1424" s="1">
        <v>45533</v>
      </c>
      <c r="Q1424" s="1"/>
      <c r="R1424">
        <v>99</v>
      </c>
      <c r="T1424">
        <v>1</v>
      </c>
      <c r="U1424" t="s">
        <v>428</v>
      </c>
      <c r="V1424">
        <v>1</v>
      </c>
      <c r="W1424">
        <v>0</v>
      </c>
      <c r="X1424">
        <v>0</v>
      </c>
      <c r="Y1424">
        <v>0</v>
      </c>
      <c r="Z1424">
        <v>0</v>
      </c>
      <c r="AA1424">
        <v>0</v>
      </c>
      <c r="AB1424">
        <v>0</v>
      </c>
      <c r="AC1424" t="s">
        <v>43</v>
      </c>
      <c r="AD1424">
        <v>2</v>
      </c>
    </row>
    <row r="1425" spans="1:30">
      <c r="A1425" t="s">
        <v>1511</v>
      </c>
      <c r="B1425" t="s">
        <v>63</v>
      </c>
      <c r="C1425">
        <v>46.204391000000001</v>
      </c>
      <c r="D1425">
        <v>6.1431579999999997</v>
      </c>
      <c r="E1425" t="s">
        <v>55</v>
      </c>
      <c r="F1425" t="s">
        <v>33</v>
      </c>
      <c r="G1425" t="s">
        <v>87</v>
      </c>
      <c r="H1425" s="1">
        <v>45325</v>
      </c>
      <c r="I1425" t="s">
        <v>57</v>
      </c>
      <c r="J1425" t="s">
        <v>1120</v>
      </c>
      <c r="K1425">
        <v>4</v>
      </c>
      <c r="L1425" t="s">
        <v>1484</v>
      </c>
      <c r="M1425" t="s">
        <v>1485</v>
      </c>
      <c r="N1425">
        <v>994</v>
      </c>
      <c r="O1425">
        <v>20</v>
      </c>
      <c r="P1425" s="1">
        <v>45465</v>
      </c>
      <c r="Q1425" s="1"/>
      <c r="R1425">
        <v>198.8</v>
      </c>
      <c r="T1425">
        <v>1</v>
      </c>
      <c r="U1425" t="s">
        <v>428</v>
      </c>
      <c r="V1425">
        <v>1</v>
      </c>
      <c r="W1425">
        <v>0</v>
      </c>
      <c r="X1425">
        <v>0</v>
      </c>
      <c r="Y1425">
        <v>0</v>
      </c>
      <c r="Z1425">
        <v>0</v>
      </c>
      <c r="AA1425">
        <v>0</v>
      </c>
      <c r="AB1425">
        <v>0</v>
      </c>
      <c r="AC1425" t="s">
        <v>48</v>
      </c>
      <c r="AD1425">
        <v>1</v>
      </c>
    </row>
    <row r="1426" spans="1:30">
      <c r="A1426" t="s">
        <v>1512</v>
      </c>
      <c r="B1426" t="s">
        <v>63</v>
      </c>
      <c r="C1426">
        <v>46.204391000000001</v>
      </c>
      <c r="D1426">
        <v>6.1431579999999997</v>
      </c>
      <c r="E1426" t="s">
        <v>68</v>
      </c>
      <c r="F1426" t="s">
        <v>33</v>
      </c>
      <c r="G1426" t="s">
        <v>87</v>
      </c>
      <c r="H1426" s="1">
        <v>45381</v>
      </c>
      <c r="I1426" t="s">
        <v>70</v>
      </c>
      <c r="J1426" t="s">
        <v>1120</v>
      </c>
      <c r="K1426">
        <v>4</v>
      </c>
      <c r="L1426" t="s">
        <v>1484</v>
      </c>
      <c r="M1426" t="s">
        <v>1485</v>
      </c>
      <c r="N1426">
        <v>927</v>
      </c>
      <c r="O1426">
        <v>80</v>
      </c>
      <c r="P1426" s="1">
        <v>45650</v>
      </c>
      <c r="Q1426" s="1"/>
      <c r="R1426">
        <v>741.6</v>
      </c>
      <c r="T1426">
        <v>1</v>
      </c>
      <c r="U1426" t="s">
        <v>428</v>
      </c>
      <c r="V1426">
        <v>1</v>
      </c>
      <c r="W1426">
        <v>0</v>
      </c>
      <c r="X1426">
        <v>0</v>
      </c>
      <c r="Y1426">
        <v>0</v>
      </c>
      <c r="Z1426">
        <v>0</v>
      </c>
      <c r="AA1426">
        <v>0</v>
      </c>
      <c r="AB1426">
        <v>0</v>
      </c>
      <c r="AC1426" t="s">
        <v>65</v>
      </c>
      <c r="AD1426">
        <v>4</v>
      </c>
    </row>
    <row r="1427" spans="1:30">
      <c r="A1427" t="s">
        <v>1513</v>
      </c>
      <c r="B1427" t="s">
        <v>50</v>
      </c>
      <c r="C1427">
        <v>52.520007999999997</v>
      </c>
      <c r="D1427">
        <v>13.404954</v>
      </c>
      <c r="E1427" t="s">
        <v>60</v>
      </c>
      <c r="F1427" t="s">
        <v>33</v>
      </c>
      <c r="G1427" t="s">
        <v>56</v>
      </c>
      <c r="H1427" s="1">
        <v>45427</v>
      </c>
      <c r="I1427" t="s">
        <v>35</v>
      </c>
      <c r="J1427" t="s">
        <v>1120</v>
      </c>
      <c r="K1427">
        <v>4</v>
      </c>
      <c r="L1427" t="s">
        <v>1484</v>
      </c>
      <c r="M1427" t="s">
        <v>1485</v>
      </c>
      <c r="N1427">
        <v>1155</v>
      </c>
      <c r="O1427">
        <v>50</v>
      </c>
      <c r="P1427" s="1">
        <v>45740</v>
      </c>
      <c r="Q1427" s="1"/>
      <c r="R1427">
        <v>577.5</v>
      </c>
      <c r="T1427">
        <v>1</v>
      </c>
      <c r="U1427" t="s">
        <v>428</v>
      </c>
      <c r="V1427">
        <v>1</v>
      </c>
      <c r="W1427">
        <v>0</v>
      </c>
      <c r="X1427">
        <v>0</v>
      </c>
      <c r="Y1427">
        <v>0</v>
      </c>
      <c r="Z1427">
        <v>0</v>
      </c>
      <c r="AA1427">
        <v>0</v>
      </c>
      <c r="AB1427">
        <v>0</v>
      </c>
      <c r="AC1427" t="s">
        <v>52</v>
      </c>
      <c r="AD1427">
        <v>3</v>
      </c>
    </row>
    <row r="1428" spans="1:30">
      <c r="A1428" t="s">
        <v>1514</v>
      </c>
      <c r="B1428" t="s">
        <v>50</v>
      </c>
      <c r="C1428">
        <v>52.520007999999997</v>
      </c>
      <c r="D1428">
        <v>13.404954</v>
      </c>
      <c r="E1428" t="s">
        <v>46</v>
      </c>
      <c r="F1428" t="s">
        <v>33</v>
      </c>
      <c r="G1428" t="s">
        <v>85</v>
      </c>
      <c r="H1428" s="1">
        <v>45339</v>
      </c>
      <c r="I1428" t="s">
        <v>35</v>
      </c>
      <c r="J1428" t="s">
        <v>1120</v>
      </c>
      <c r="K1428">
        <v>4</v>
      </c>
      <c r="L1428" t="s">
        <v>1484</v>
      </c>
      <c r="M1428" t="s">
        <v>1485</v>
      </c>
      <c r="N1428">
        <v>735</v>
      </c>
      <c r="O1428">
        <v>50</v>
      </c>
      <c r="P1428" s="1">
        <v>45389</v>
      </c>
      <c r="Q1428" s="1"/>
      <c r="R1428">
        <v>367.5</v>
      </c>
      <c r="T1428">
        <v>1</v>
      </c>
      <c r="U1428" t="s">
        <v>428</v>
      </c>
      <c r="V1428">
        <v>1</v>
      </c>
      <c r="W1428">
        <v>0</v>
      </c>
      <c r="X1428">
        <v>0</v>
      </c>
      <c r="Y1428">
        <v>0</v>
      </c>
      <c r="Z1428">
        <v>0</v>
      </c>
      <c r="AA1428">
        <v>0</v>
      </c>
      <c r="AB1428">
        <v>0</v>
      </c>
      <c r="AC1428" t="s">
        <v>52</v>
      </c>
      <c r="AD1428">
        <v>3</v>
      </c>
    </row>
    <row r="1429" spans="1:30">
      <c r="A1429" t="s">
        <v>1515</v>
      </c>
      <c r="B1429" t="s">
        <v>63</v>
      </c>
      <c r="C1429">
        <v>46.204391000000001</v>
      </c>
      <c r="D1429">
        <v>6.1431579999999997</v>
      </c>
      <c r="E1429" t="s">
        <v>84</v>
      </c>
      <c r="F1429" t="s">
        <v>33</v>
      </c>
      <c r="G1429" t="s">
        <v>47</v>
      </c>
      <c r="H1429" s="1">
        <v>45315</v>
      </c>
      <c r="I1429" t="s">
        <v>57</v>
      </c>
      <c r="J1429" t="s">
        <v>1120</v>
      </c>
      <c r="K1429">
        <v>4</v>
      </c>
      <c r="L1429" t="s">
        <v>1484</v>
      </c>
      <c r="M1429" t="s">
        <v>1485</v>
      </c>
      <c r="N1429">
        <v>459</v>
      </c>
      <c r="O1429">
        <v>90</v>
      </c>
      <c r="P1429" s="1">
        <v>45379</v>
      </c>
      <c r="Q1429" s="1"/>
      <c r="R1429">
        <v>413.1</v>
      </c>
      <c r="T1429">
        <v>1</v>
      </c>
      <c r="U1429" t="s">
        <v>428</v>
      </c>
      <c r="V1429">
        <v>1</v>
      </c>
      <c r="W1429">
        <v>0</v>
      </c>
      <c r="X1429">
        <v>0</v>
      </c>
      <c r="Y1429">
        <v>0</v>
      </c>
      <c r="Z1429">
        <v>0</v>
      </c>
      <c r="AA1429">
        <v>0</v>
      </c>
      <c r="AB1429">
        <v>0</v>
      </c>
      <c r="AC1429" t="s">
        <v>38</v>
      </c>
      <c r="AD1429">
        <v>5</v>
      </c>
    </row>
    <row r="1430" spans="1:30">
      <c r="A1430" t="s">
        <v>1516</v>
      </c>
      <c r="B1430" t="s">
        <v>45</v>
      </c>
      <c r="C1430">
        <v>41.902782000000002</v>
      </c>
      <c r="D1430">
        <v>12.496366</v>
      </c>
      <c r="E1430" t="s">
        <v>51</v>
      </c>
      <c r="F1430" t="s">
        <v>33</v>
      </c>
      <c r="G1430" t="s">
        <v>64</v>
      </c>
      <c r="H1430" s="1">
        <v>45425</v>
      </c>
      <c r="I1430" t="s">
        <v>35</v>
      </c>
      <c r="J1430" t="s">
        <v>1120</v>
      </c>
      <c r="K1430">
        <v>4</v>
      </c>
      <c r="L1430" t="s">
        <v>1484</v>
      </c>
      <c r="M1430" t="s">
        <v>1485</v>
      </c>
      <c r="N1430">
        <v>492</v>
      </c>
      <c r="O1430">
        <v>60</v>
      </c>
      <c r="P1430" s="1">
        <v>45623</v>
      </c>
      <c r="Q1430" s="1"/>
      <c r="R1430">
        <v>295.2</v>
      </c>
      <c r="T1430">
        <v>1</v>
      </c>
      <c r="U1430" t="s">
        <v>428</v>
      </c>
      <c r="V1430">
        <v>1</v>
      </c>
      <c r="W1430">
        <v>0</v>
      </c>
      <c r="X1430">
        <v>0</v>
      </c>
      <c r="Y1430">
        <v>0</v>
      </c>
      <c r="Z1430">
        <v>0</v>
      </c>
      <c r="AA1430">
        <v>0</v>
      </c>
      <c r="AB1430">
        <v>0</v>
      </c>
      <c r="AC1430" t="s">
        <v>52</v>
      </c>
      <c r="AD1430">
        <v>3</v>
      </c>
    </row>
    <row r="1431" spans="1:30">
      <c r="A1431" t="s">
        <v>1517</v>
      </c>
      <c r="B1431" t="s">
        <v>63</v>
      </c>
      <c r="C1431">
        <v>46.204391000000001</v>
      </c>
      <c r="D1431">
        <v>6.1431579999999997</v>
      </c>
      <c r="E1431" t="s">
        <v>78</v>
      </c>
      <c r="F1431" t="s">
        <v>33</v>
      </c>
      <c r="G1431" t="s">
        <v>56</v>
      </c>
      <c r="H1431" s="1">
        <v>45362</v>
      </c>
      <c r="I1431" t="s">
        <v>57</v>
      </c>
      <c r="J1431" t="s">
        <v>1120</v>
      </c>
      <c r="K1431">
        <v>4</v>
      </c>
      <c r="L1431" t="s">
        <v>1484</v>
      </c>
      <c r="M1431" t="s">
        <v>1485</v>
      </c>
      <c r="N1431">
        <v>1115</v>
      </c>
      <c r="O1431">
        <v>10</v>
      </c>
      <c r="P1431" s="1">
        <v>45526</v>
      </c>
      <c r="Q1431" s="1"/>
      <c r="R1431">
        <v>111.5</v>
      </c>
      <c r="T1431">
        <v>1</v>
      </c>
      <c r="U1431" t="s">
        <v>428</v>
      </c>
      <c r="V1431">
        <v>1</v>
      </c>
      <c r="W1431">
        <v>0</v>
      </c>
      <c r="X1431">
        <v>0</v>
      </c>
      <c r="Y1431">
        <v>0</v>
      </c>
      <c r="Z1431">
        <v>0</v>
      </c>
      <c r="AA1431">
        <v>0</v>
      </c>
      <c r="AB1431">
        <v>0</v>
      </c>
      <c r="AC1431" t="s">
        <v>48</v>
      </c>
      <c r="AD1431">
        <v>1</v>
      </c>
    </row>
    <row r="1432" spans="1:30">
      <c r="A1432" t="s">
        <v>1518</v>
      </c>
      <c r="B1432" t="s">
        <v>80</v>
      </c>
      <c r="C1432">
        <v>38.736946000000003</v>
      </c>
      <c r="D1432">
        <v>-9.1426850000000002</v>
      </c>
      <c r="E1432" t="s">
        <v>46</v>
      </c>
      <c r="F1432" t="s">
        <v>33</v>
      </c>
      <c r="G1432" t="s">
        <v>42</v>
      </c>
      <c r="H1432" s="1">
        <v>45384</v>
      </c>
      <c r="I1432" t="s">
        <v>35</v>
      </c>
      <c r="J1432" t="s">
        <v>1120</v>
      </c>
      <c r="K1432">
        <v>4</v>
      </c>
      <c r="L1432" t="s">
        <v>1484</v>
      </c>
      <c r="M1432" t="s">
        <v>1485</v>
      </c>
      <c r="N1432">
        <v>935</v>
      </c>
      <c r="O1432">
        <v>30</v>
      </c>
      <c r="P1432" s="1">
        <v>45657</v>
      </c>
      <c r="Q1432" s="1"/>
      <c r="R1432">
        <v>280.5</v>
      </c>
      <c r="T1432">
        <v>1</v>
      </c>
      <c r="U1432" t="s">
        <v>428</v>
      </c>
      <c r="V1432">
        <v>1</v>
      </c>
      <c r="W1432">
        <v>0</v>
      </c>
      <c r="X1432">
        <v>0</v>
      </c>
      <c r="Y1432">
        <v>0</v>
      </c>
      <c r="Z1432">
        <v>0</v>
      </c>
      <c r="AA1432">
        <v>0</v>
      </c>
      <c r="AB1432">
        <v>0</v>
      </c>
      <c r="AC1432" t="s">
        <v>43</v>
      </c>
      <c r="AD1432">
        <v>2</v>
      </c>
    </row>
    <row r="1433" spans="1:30">
      <c r="A1433" t="s">
        <v>1519</v>
      </c>
      <c r="B1433" t="s">
        <v>40</v>
      </c>
      <c r="C1433">
        <v>40.416775000000001</v>
      </c>
      <c r="D1433">
        <v>-3.7037900000000001</v>
      </c>
      <c r="E1433" t="s">
        <v>78</v>
      </c>
      <c r="F1433" t="s">
        <v>33</v>
      </c>
      <c r="G1433" t="s">
        <v>56</v>
      </c>
      <c r="H1433" s="1">
        <v>45320</v>
      </c>
      <c r="I1433" t="s">
        <v>35</v>
      </c>
      <c r="J1433" t="s">
        <v>1120</v>
      </c>
      <c r="K1433">
        <v>4</v>
      </c>
      <c r="L1433" t="s">
        <v>1484</v>
      </c>
      <c r="M1433" t="s">
        <v>1485</v>
      </c>
      <c r="N1433">
        <v>847</v>
      </c>
      <c r="O1433">
        <v>30</v>
      </c>
      <c r="P1433" s="1">
        <v>45417</v>
      </c>
      <c r="Q1433" s="1"/>
      <c r="R1433">
        <v>254.1</v>
      </c>
      <c r="T1433">
        <v>1</v>
      </c>
      <c r="U1433" t="s">
        <v>428</v>
      </c>
      <c r="V1433">
        <v>1</v>
      </c>
      <c r="W1433">
        <v>0</v>
      </c>
      <c r="X1433">
        <v>0</v>
      </c>
      <c r="Y1433">
        <v>0</v>
      </c>
      <c r="Z1433">
        <v>0</v>
      </c>
      <c r="AA1433">
        <v>0</v>
      </c>
      <c r="AB1433">
        <v>0</v>
      </c>
      <c r="AC1433" t="s">
        <v>43</v>
      </c>
      <c r="AD1433">
        <v>2</v>
      </c>
    </row>
    <row r="1434" spans="1:30">
      <c r="A1434" t="s">
        <v>1520</v>
      </c>
      <c r="B1434" t="s">
        <v>75</v>
      </c>
      <c r="C1434">
        <v>48.210033000000003</v>
      </c>
      <c r="D1434">
        <v>16.363448999999999</v>
      </c>
      <c r="E1434" t="s">
        <v>55</v>
      </c>
      <c r="F1434" t="s">
        <v>33</v>
      </c>
      <c r="G1434" t="s">
        <v>87</v>
      </c>
      <c r="H1434" s="1">
        <v>45297</v>
      </c>
      <c r="I1434" t="s">
        <v>70</v>
      </c>
      <c r="J1434" t="s">
        <v>1120</v>
      </c>
      <c r="K1434">
        <v>4</v>
      </c>
      <c r="L1434" t="s">
        <v>1484</v>
      </c>
      <c r="M1434" t="s">
        <v>1485</v>
      </c>
      <c r="N1434">
        <v>1738</v>
      </c>
      <c r="O1434">
        <v>50</v>
      </c>
      <c r="P1434" s="1">
        <v>45486</v>
      </c>
      <c r="Q1434" s="1"/>
      <c r="R1434">
        <v>869</v>
      </c>
      <c r="T1434">
        <v>1</v>
      </c>
      <c r="U1434" t="s">
        <v>428</v>
      </c>
      <c r="V1434">
        <v>1</v>
      </c>
      <c r="W1434">
        <v>0</v>
      </c>
      <c r="X1434">
        <v>0</v>
      </c>
      <c r="Y1434">
        <v>0</v>
      </c>
      <c r="Z1434">
        <v>0</v>
      </c>
      <c r="AA1434">
        <v>0</v>
      </c>
      <c r="AB1434">
        <v>0</v>
      </c>
      <c r="AC1434" t="s">
        <v>52</v>
      </c>
      <c r="AD1434">
        <v>3</v>
      </c>
    </row>
    <row r="1435" spans="1:30">
      <c r="A1435" t="s">
        <v>1521</v>
      </c>
      <c r="B1435" t="s">
        <v>45</v>
      </c>
      <c r="C1435">
        <v>41.902782000000002</v>
      </c>
      <c r="D1435">
        <v>12.496366</v>
      </c>
      <c r="E1435" t="s">
        <v>124</v>
      </c>
      <c r="F1435" t="s">
        <v>33</v>
      </c>
      <c r="G1435" t="s">
        <v>34</v>
      </c>
      <c r="H1435" s="1">
        <v>45302</v>
      </c>
      <c r="I1435" t="s">
        <v>35</v>
      </c>
      <c r="J1435" t="s">
        <v>1120</v>
      </c>
      <c r="K1435">
        <v>4</v>
      </c>
      <c r="L1435" t="s">
        <v>1484</v>
      </c>
      <c r="M1435" t="s">
        <v>1485</v>
      </c>
      <c r="N1435">
        <v>784</v>
      </c>
      <c r="O1435">
        <v>50</v>
      </c>
      <c r="P1435" s="1">
        <v>45374</v>
      </c>
      <c r="Q1435" s="1"/>
      <c r="R1435">
        <v>392</v>
      </c>
      <c r="T1435">
        <v>1</v>
      </c>
      <c r="U1435" t="s">
        <v>428</v>
      </c>
      <c r="V1435">
        <v>1</v>
      </c>
      <c r="W1435">
        <v>0</v>
      </c>
      <c r="X1435">
        <v>0</v>
      </c>
      <c r="Y1435">
        <v>0</v>
      </c>
      <c r="Z1435">
        <v>0</v>
      </c>
      <c r="AA1435">
        <v>0</v>
      </c>
      <c r="AB1435">
        <v>0</v>
      </c>
      <c r="AC1435" t="s">
        <v>52</v>
      </c>
      <c r="AD1435">
        <v>3</v>
      </c>
    </row>
    <row r="1436" spans="1:30">
      <c r="A1436" t="s">
        <v>1522</v>
      </c>
      <c r="B1436" t="s">
        <v>67</v>
      </c>
      <c r="C1436">
        <v>48.864716000000001</v>
      </c>
      <c r="D1436">
        <v>2.3490139999999999</v>
      </c>
      <c r="E1436" t="s">
        <v>68</v>
      </c>
      <c r="F1436" t="s">
        <v>33</v>
      </c>
      <c r="G1436" t="s">
        <v>56</v>
      </c>
      <c r="H1436" s="1">
        <v>45293</v>
      </c>
      <c r="I1436" t="s">
        <v>57</v>
      </c>
      <c r="J1436" t="s">
        <v>1120</v>
      </c>
      <c r="K1436">
        <v>4</v>
      </c>
      <c r="L1436" t="s">
        <v>1484</v>
      </c>
      <c r="M1436" t="s">
        <v>1485</v>
      </c>
      <c r="N1436">
        <v>832</v>
      </c>
      <c r="O1436">
        <v>20</v>
      </c>
      <c r="P1436" s="1">
        <v>45651</v>
      </c>
      <c r="Q1436" s="1"/>
      <c r="R1436">
        <v>166.4</v>
      </c>
      <c r="T1436">
        <v>1</v>
      </c>
      <c r="U1436" t="s">
        <v>428</v>
      </c>
      <c r="V1436">
        <v>1</v>
      </c>
      <c r="W1436">
        <v>0</v>
      </c>
      <c r="X1436">
        <v>0</v>
      </c>
      <c r="Y1436">
        <v>0</v>
      </c>
      <c r="Z1436">
        <v>0</v>
      </c>
      <c r="AA1436">
        <v>0</v>
      </c>
      <c r="AB1436">
        <v>0</v>
      </c>
      <c r="AC1436" t="s">
        <v>48</v>
      </c>
      <c r="AD1436">
        <v>1</v>
      </c>
    </row>
    <row r="1437" spans="1:30">
      <c r="A1437" t="s">
        <v>1523</v>
      </c>
      <c r="B1437" t="s">
        <v>63</v>
      </c>
      <c r="C1437">
        <v>46.204391000000001</v>
      </c>
      <c r="D1437">
        <v>6.1431579999999997</v>
      </c>
      <c r="E1437" t="s">
        <v>32</v>
      </c>
      <c r="F1437" t="s">
        <v>33</v>
      </c>
      <c r="G1437" t="s">
        <v>56</v>
      </c>
      <c r="H1437" s="1">
        <v>45425</v>
      </c>
      <c r="I1437" t="s">
        <v>70</v>
      </c>
      <c r="J1437" t="s">
        <v>1120</v>
      </c>
      <c r="K1437">
        <v>4</v>
      </c>
      <c r="L1437" t="s">
        <v>1484</v>
      </c>
      <c r="M1437" t="s">
        <v>1485</v>
      </c>
      <c r="N1437">
        <v>327</v>
      </c>
      <c r="O1437">
        <v>90</v>
      </c>
      <c r="P1437" s="1">
        <v>45736</v>
      </c>
      <c r="Q1437" s="1"/>
      <c r="R1437">
        <v>294.3</v>
      </c>
      <c r="T1437">
        <v>1</v>
      </c>
      <c r="U1437" t="s">
        <v>428</v>
      </c>
      <c r="V1437">
        <v>1</v>
      </c>
      <c r="W1437">
        <v>0</v>
      </c>
      <c r="X1437">
        <v>0</v>
      </c>
      <c r="Y1437">
        <v>0</v>
      </c>
      <c r="Z1437">
        <v>0</v>
      </c>
      <c r="AA1437">
        <v>0</v>
      </c>
      <c r="AB1437">
        <v>0</v>
      </c>
      <c r="AC1437" t="s">
        <v>38</v>
      </c>
      <c r="AD1437">
        <v>5</v>
      </c>
    </row>
    <row r="1438" spans="1:30">
      <c r="A1438" t="s">
        <v>1524</v>
      </c>
      <c r="B1438" t="s">
        <v>31</v>
      </c>
      <c r="C1438">
        <v>52.370215999999999</v>
      </c>
      <c r="D1438">
        <v>4.895168</v>
      </c>
      <c r="E1438" t="s">
        <v>32</v>
      </c>
      <c r="F1438" t="s">
        <v>33</v>
      </c>
      <c r="G1438" t="s">
        <v>56</v>
      </c>
      <c r="H1438" s="1">
        <v>45354</v>
      </c>
      <c r="I1438" t="s">
        <v>70</v>
      </c>
      <c r="J1438" t="s">
        <v>1120</v>
      </c>
      <c r="K1438">
        <v>4</v>
      </c>
      <c r="L1438" t="s">
        <v>1484</v>
      </c>
      <c r="M1438" t="s">
        <v>1485</v>
      </c>
      <c r="N1438">
        <v>778</v>
      </c>
      <c r="O1438">
        <v>40</v>
      </c>
      <c r="P1438" s="1">
        <v>45700</v>
      </c>
      <c r="Q1438" s="1"/>
      <c r="R1438">
        <v>311.2</v>
      </c>
      <c r="T1438">
        <v>1</v>
      </c>
      <c r="U1438" t="s">
        <v>428</v>
      </c>
      <c r="V1438">
        <v>1</v>
      </c>
      <c r="W1438">
        <v>0</v>
      </c>
      <c r="X1438">
        <v>0</v>
      </c>
      <c r="Y1438">
        <v>0</v>
      </c>
      <c r="Z1438">
        <v>0</v>
      </c>
      <c r="AA1438">
        <v>0</v>
      </c>
      <c r="AB1438">
        <v>0</v>
      </c>
      <c r="AC1438" t="s">
        <v>43</v>
      </c>
      <c r="AD1438">
        <v>2</v>
      </c>
    </row>
    <row r="1439" spans="1:30">
      <c r="A1439" t="s">
        <v>1525</v>
      </c>
      <c r="B1439" t="s">
        <v>50</v>
      </c>
      <c r="C1439">
        <v>52.520007999999997</v>
      </c>
      <c r="D1439">
        <v>13.404954</v>
      </c>
      <c r="E1439" t="s">
        <v>32</v>
      </c>
      <c r="F1439" t="s">
        <v>33</v>
      </c>
      <c r="G1439" t="s">
        <v>47</v>
      </c>
      <c r="H1439" s="1">
        <v>45318</v>
      </c>
      <c r="I1439" t="s">
        <v>35</v>
      </c>
      <c r="J1439" t="s">
        <v>1120</v>
      </c>
      <c r="K1439">
        <v>4</v>
      </c>
      <c r="L1439" t="s">
        <v>1484</v>
      </c>
      <c r="M1439" t="s">
        <v>1485</v>
      </c>
      <c r="N1439">
        <v>934</v>
      </c>
      <c r="O1439">
        <v>20</v>
      </c>
      <c r="P1439" s="1">
        <v>45428</v>
      </c>
      <c r="Q1439" s="1"/>
      <c r="R1439">
        <v>186.8</v>
      </c>
      <c r="T1439">
        <v>1</v>
      </c>
      <c r="U1439" t="s">
        <v>428</v>
      </c>
      <c r="V1439">
        <v>1</v>
      </c>
      <c r="W1439">
        <v>0</v>
      </c>
      <c r="X1439">
        <v>0</v>
      </c>
      <c r="Y1439">
        <v>0</v>
      </c>
      <c r="Z1439">
        <v>0</v>
      </c>
      <c r="AA1439">
        <v>0</v>
      </c>
      <c r="AB1439">
        <v>0</v>
      </c>
      <c r="AC1439" t="s">
        <v>48</v>
      </c>
      <c r="AD1439">
        <v>1</v>
      </c>
    </row>
    <row r="1440" spans="1:30">
      <c r="A1440" t="s">
        <v>1526</v>
      </c>
      <c r="B1440" t="s">
        <v>67</v>
      </c>
      <c r="C1440">
        <v>48.864716000000001</v>
      </c>
      <c r="D1440">
        <v>2.3490139999999999</v>
      </c>
      <c r="E1440" t="s">
        <v>51</v>
      </c>
      <c r="F1440" t="s">
        <v>33</v>
      </c>
      <c r="G1440" t="s">
        <v>56</v>
      </c>
      <c r="H1440" s="1">
        <v>45361</v>
      </c>
      <c r="I1440" t="s">
        <v>35</v>
      </c>
      <c r="J1440" t="s">
        <v>1120</v>
      </c>
      <c r="K1440">
        <v>4</v>
      </c>
      <c r="L1440" t="s">
        <v>1484</v>
      </c>
      <c r="M1440" t="s">
        <v>1485</v>
      </c>
      <c r="N1440">
        <v>858</v>
      </c>
      <c r="O1440">
        <v>40</v>
      </c>
      <c r="P1440" s="1">
        <v>45452</v>
      </c>
      <c r="Q1440" s="1"/>
      <c r="R1440">
        <v>343.2</v>
      </c>
      <c r="T1440">
        <v>1</v>
      </c>
      <c r="U1440" t="s">
        <v>428</v>
      </c>
      <c r="V1440">
        <v>1</v>
      </c>
      <c r="W1440">
        <v>0</v>
      </c>
      <c r="X1440">
        <v>0</v>
      </c>
      <c r="Y1440">
        <v>0</v>
      </c>
      <c r="Z1440">
        <v>0</v>
      </c>
      <c r="AA1440">
        <v>0</v>
      </c>
      <c r="AB1440">
        <v>0</v>
      </c>
      <c r="AC1440" t="s">
        <v>43</v>
      </c>
      <c r="AD1440">
        <v>2</v>
      </c>
    </row>
    <row r="1441" spans="1:30">
      <c r="A1441" t="s">
        <v>1527</v>
      </c>
      <c r="B1441" t="s">
        <v>40</v>
      </c>
      <c r="C1441">
        <v>40.416775000000001</v>
      </c>
      <c r="D1441">
        <v>-3.7037900000000001</v>
      </c>
      <c r="E1441" t="s">
        <v>55</v>
      </c>
      <c r="F1441" t="s">
        <v>33</v>
      </c>
      <c r="G1441" t="s">
        <v>56</v>
      </c>
      <c r="H1441" s="1">
        <v>45426</v>
      </c>
      <c r="I1441" t="s">
        <v>35</v>
      </c>
      <c r="J1441" t="s">
        <v>1120</v>
      </c>
      <c r="K1441">
        <v>4</v>
      </c>
      <c r="L1441" t="s">
        <v>1484</v>
      </c>
      <c r="M1441" t="s">
        <v>1485</v>
      </c>
      <c r="N1441">
        <v>857</v>
      </c>
      <c r="O1441">
        <v>50</v>
      </c>
      <c r="P1441" s="1">
        <v>45723</v>
      </c>
      <c r="Q1441" s="1"/>
      <c r="R1441">
        <v>428.5</v>
      </c>
      <c r="T1441">
        <v>1</v>
      </c>
      <c r="U1441" t="s">
        <v>428</v>
      </c>
      <c r="V1441">
        <v>1</v>
      </c>
      <c r="W1441">
        <v>0</v>
      </c>
      <c r="X1441">
        <v>0</v>
      </c>
      <c r="Y1441">
        <v>0</v>
      </c>
      <c r="Z1441">
        <v>0</v>
      </c>
      <c r="AA1441">
        <v>0</v>
      </c>
      <c r="AB1441">
        <v>0</v>
      </c>
      <c r="AC1441" t="s">
        <v>52</v>
      </c>
      <c r="AD1441">
        <v>3</v>
      </c>
    </row>
    <row r="1442" spans="1:30">
      <c r="A1442" t="s">
        <v>1528</v>
      </c>
      <c r="B1442" t="s">
        <v>80</v>
      </c>
      <c r="C1442">
        <v>38.736946000000003</v>
      </c>
      <c r="D1442">
        <v>-9.1426850000000002</v>
      </c>
      <c r="E1442" t="s">
        <v>55</v>
      </c>
      <c r="F1442" t="s">
        <v>33</v>
      </c>
      <c r="G1442" t="s">
        <v>87</v>
      </c>
      <c r="H1442" s="1">
        <v>45408</v>
      </c>
      <c r="I1442" t="s">
        <v>35</v>
      </c>
      <c r="J1442" t="s">
        <v>1120</v>
      </c>
      <c r="K1442">
        <v>4</v>
      </c>
      <c r="L1442" t="s">
        <v>1484</v>
      </c>
      <c r="M1442" t="s">
        <v>1485</v>
      </c>
      <c r="N1442">
        <v>995</v>
      </c>
      <c r="O1442">
        <v>80</v>
      </c>
      <c r="P1442" s="1">
        <v>45743</v>
      </c>
      <c r="Q1442" s="1"/>
      <c r="R1442">
        <v>796</v>
      </c>
      <c r="T1442">
        <v>1</v>
      </c>
      <c r="U1442" t="s">
        <v>428</v>
      </c>
      <c r="V1442">
        <v>1</v>
      </c>
      <c r="W1442">
        <v>0</v>
      </c>
      <c r="X1442">
        <v>0</v>
      </c>
      <c r="Y1442">
        <v>0</v>
      </c>
      <c r="Z1442">
        <v>0</v>
      </c>
      <c r="AA1442">
        <v>0</v>
      </c>
      <c r="AB1442">
        <v>0</v>
      </c>
      <c r="AC1442" t="s">
        <v>65</v>
      </c>
      <c r="AD1442">
        <v>4</v>
      </c>
    </row>
    <row r="1443" spans="1:30">
      <c r="A1443" t="s">
        <v>1529</v>
      </c>
      <c r="B1443" t="s">
        <v>45</v>
      </c>
      <c r="C1443">
        <v>41.902782000000002</v>
      </c>
      <c r="D1443">
        <v>12.496366</v>
      </c>
      <c r="E1443" t="s">
        <v>41</v>
      </c>
      <c r="F1443" t="s">
        <v>33</v>
      </c>
      <c r="G1443" t="s">
        <v>34</v>
      </c>
      <c r="H1443" s="1">
        <v>45429</v>
      </c>
      <c r="I1443" t="s">
        <v>70</v>
      </c>
      <c r="J1443" t="s">
        <v>1120</v>
      </c>
      <c r="K1443">
        <v>4</v>
      </c>
      <c r="L1443" t="s">
        <v>1484</v>
      </c>
      <c r="M1443" t="s">
        <v>1485</v>
      </c>
      <c r="N1443">
        <v>1245</v>
      </c>
      <c r="O1443">
        <v>20</v>
      </c>
      <c r="P1443" s="1">
        <v>45599</v>
      </c>
      <c r="Q1443" s="1"/>
      <c r="R1443">
        <v>249</v>
      </c>
      <c r="T1443">
        <v>1</v>
      </c>
      <c r="U1443" t="s">
        <v>428</v>
      </c>
      <c r="V1443">
        <v>1</v>
      </c>
      <c r="W1443">
        <v>0</v>
      </c>
      <c r="X1443">
        <v>0</v>
      </c>
      <c r="Y1443">
        <v>0</v>
      </c>
      <c r="Z1443">
        <v>0</v>
      </c>
      <c r="AA1443">
        <v>0</v>
      </c>
      <c r="AB1443">
        <v>0</v>
      </c>
      <c r="AC1443" t="s">
        <v>48</v>
      </c>
      <c r="AD1443">
        <v>1</v>
      </c>
    </row>
    <row r="1444" spans="1:30">
      <c r="A1444" t="s">
        <v>1530</v>
      </c>
      <c r="B1444" t="s">
        <v>40</v>
      </c>
      <c r="C1444">
        <v>40.416775000000001</v>
      </c>
      <c r="D1444">
        <v>-3.7037900000000001</v>
      </c>
      <c r="E1444" t="s">
        <v>51</v>
      </c>
      <c r="F1444" t="s">
        <v>33</v>
      </c>
      <c r="G1444" t="s">
        <v>56</v>
      </c>
      <c r="H1444" s="1">
        <v>45298</v>
      </c>
      <c r="I1444" t="s">
        <v>70</v>
      </c>
      <c r="J1444" t="s">
        <v>1120</v>
      </c>
      <c r="K1444">
        <v>4</v>
      </c>
      <c r="L1444" t="s">
        <v>1484</v>
      </c>
      <c r="M1444" t="s">
        <v>1485</v>
      </c>
      <c r="N1444">
        <v>1970</v>
      </c>
      <c r="O1444">
        <v>40</v>
      </c>
      <c r="P1444" s="1">
        <v>45607</v>
      </c>
      <c r="Q1444" s="1"/>
      <c r="R1444">
        <v>788</v>
      </c>
      <c r="T1444">
        <v>1</v>
      </c>
      <c r="U1444" t="s">
        <v>428</v>
      </c>
      <c r="V1444">
        <v>1</v>
      </c>
      <c r="W1444">
        <v>0</v>
      </c>
      <c r="X1444">
        <v>0</v>
      </c>
      <c r="Y1444">
        <v>0</v>
      </c>
      <c r="Z1444">
        <v>0</v>
      </c>
      <c r="AA1444">
        <v>0</v>
      </c>
      <c r="AB1444">
        <v>0</v>
      </c>
      <c r="AC1444" t="s">
        <v>43</v>
      </c>
      <c r="AD1444">
        <v>2</v>
      </c>
    </row>
    <row r="1445" spans="1:30">
      <c r="A1445" t="s">
        <v>1531</v>
      </c>
      <c r="B1445" t="s">
        <v>50</v>
      </c>
      <c r="C1445">
        <v>52.520007999999997</v>
      </c>
      <c r="D1445">
        <v>13.404954</v>
      </c>
      <c r="E1445" t="s">
        <v>78</v>
      </c>
      <c r="F1445" t="s">
        <v>33</v>
      </c>
      <c r="G1445" t="s">
        <v>56</v>
      </c>
      <c r="H1445" s="1">
        <v>45379</v>
      </c>
      <c r="I1445" t="s">
        <v>57</v>
      </c>
      <c r="J1445" t="s">
        <v>1120</v>
      </c>
      <c r="K1445">
        <v>4</v>
      </c>
      <c r="L1445" t="s">
        <v>1484</v>
      </c>
      <c r="M1445" t="s">
        <v>1485</v>
      </c>
      <c r="N1445">
        <v>1458</v>
      </c>
      <c r="O1445">
        <v>40</v>
      </c>
      <c r="P1445" s="1">
        <v>45657</v>
      </c>
      <c r="Q1445" s="1"/>
      <c r="R1445">
        <v>583.20000000000005</v>
      </c>
      <c r="T1445">
        <v>1</v>
      </c>
      <c r="U1445" t="s">
        <v>428</v>
      </c>
      <c r="V1445">
        <v>1</v>
      </c>
      <c r="W1445">
        <v>0</v>
      </c>
      <c r="X1445">
        <v>0</v>
      </c>
      <c r="Y1445">
        <v>0</v>
      </c>
      <c r="Z1445">
        <v>0</v>
      </c>
      <c r="AA1445">
        <v>0</v>
      </c>
      <c r="AB1445">
        <v>0</v>
      </c>
      <c r="AC1445" t="s">
        <v>43</v>
      </c>
      <c r="AD1445">
        <v>2</v>
      </c>
    </row>
    <row r="1446" spans="1:30">
      <c r="A1446" t="s">
        <v>1532</v>
      </c>
      <c r="B1446" t="s">
        <v>45</v>
      </c>
      <c r="C1446">
        <v>41.902782000000002</v>
      </c>
      <c r="D1446">
        <v>12.496366</v>
      </c>
      <c r="E1446" t="s">
        <v>46</v>
      </c>
      <c r="F1446" t="s">
        <v>33</v>
      </c>
      <c r="G1446" t="s">
        <v>56</v>
      </c>
      <c r="H1446" s="1">
        <v>45386</v>
      </c>
      <c r="I1446" t="s">
        <v>70</v>
      </c>
      <c r="J1446" t="s">
        <v>1120</v>
      </c>
      <c r="K1446">
        <v>4</v>
      </c>
      <c r="L1446" t="s">
        <v>1484</v>
      </c>
      <c r="M1446" t="s">
        <v>1485</v>
      </c>
      <c r="N1446">
        <v>513</v>
      </c>
      <c r="O1446">
        <v>50</v>
      </c>
      <c r="P1446" s="1">
        <v>45528</v>
      </c>
      <c r="Q1446" s="1"/>
      <c r="R1446">
        <v>256.5</v>
      </c>
      <c r="T1446">
        <v>1</v>
      </c>
      <c r="U1446" t="s">
        <v>428</v>
      </c>
      <c r="V1446">
        <v>1</v>
      </c>
      <c r="W1446">
        <v>0</v>
      </c>
      <c r="X1446">
        <v>0</v>
      </c>
      <c r="Y1446">
        <v>0</v>
      </c>
      <c r="Z1446">
        <v>0</v>
      </c>
      <c r="AA1446">
        <v>0</v>
      </c>
      <c r="AB1446">
        <v>0</v>
      </c>
      <c r="AC1446" t="s">
        <v>52</v>
      </c>
      <c r="AD1446">
        <v>3</v>
      </c>
    </row>
    <row r="1447" spans="1:30">
      <c r="A1447" t="s">
        <v>1533</v>
      </c>
      <c r="B1447" t="s">
        <v>67</v>
      </c>
      <c r="C1447">
        <v>48.864716000000001</v>
      </c>
      <c r="D1447">
        <v>2.3490139999999999</v>
      </c>
      <c r="E1447" t="s">
        <v>32</v>
      </c>
      <c r="F1447" t="s">
        <v>33</v>
      </c>
      <c r="G1447" t="s">
        <v>85</v>
      </c>
      <c r="H1447" s="1">
        <v>45435</v>
      </c>
      <c r="I1447" t="s">
        <v>35</v>
      </c>
      <c r="J1447" t="s">
        <v>1120</v>
      </c>
      <c r="K1447">
        <v>4</v>
      </c>
      <c r="L1447" t="s">
        <v>1484</v>
      </c>
      <c r="M1447" t="s">
        <v>1485</v>
      </c>
      <c r="N1447">
        <v>677</v>
      </c>
      <c r="O1447">
        <v>30</v>
      </c>
      <c r="P1447" s="1">
        <v>45683</v>
      </c>
      <c r="Q1447" s="1"/>
      <c r="R1447">
        <v>203.1</v>
      </c>
      <c r="T1447">
        <v>1</v>
      </c>
      <c r="U1447" t="s">
        <v>428</v>
      </c>
      <c r="V1447">
        <v>1</v>
      </c>
      <c r="W1447">
        <v>0</v>
      </c>
      <c r="X1447">
        <v>0</v>
      </c>
      <c r="Y1447">
        <v>0</v>
      </c>
      <c r="Z1447">
        <v>0</v>
      </c>
      <c r="AA1447">
        <v>0</v>
      </c>
      <c r="AB1447">
        <v>0</v>
      </c>
      <c r="AC1447" t="s">
        <v>43</v>
      </c>
      <c r="AD1447">
        <v>2</v>
      </c>
    </row>
    <row r="1448" spans="1:30">
      <c r="A1448" t="s">
        <v>1534</v>
      </c>
      <c r="B1448" t="s">
        <v>80</v>
      </c>
      <c r="C1448">
        <v>38.736946000000003</v>
      </c>
      <c r="D1448">
        <v>-9.1426850000000002</v>
      </c>
      <c r="E1448" t="s">
        <v>51</v>
      </c>
      <c r="F1448" t="s">
        <v>33</v>
      </c>
      <c r="G1448" t="s">
        <v>76</v>
      </c>
      <c r="H1448" s="1">
        <v>45379</v>
      </c>
      <c r="I1448" t="s">
        <v>57</v>
      </c>
      <c r="J1448" t="s">
        <v>1120</v>
      </c>
      <c r="K1448">
        <v>4</v>
      </c>
      <c r="L1448" t="s">
        <v>1484</v>
      </c>
      <c r="M1448" t="s">
        <v>1485</v>
      </c>
      <c r="N1448">
        <v>485</v>
      </c>
      <c r="O1448">
        <v>30</v>
      </c>
      <c r="P1448" s="1">
        <v>45493</v>
      </c>
      <c r="Q1448" s="1"/>
      <c r="R1448">
        <v>145.5</v>
      </c>
      <c r="T1448">
        <v>1</v>
      </c>
      <c r="U1448" t="s">
        <v>428</v>
      </c>
      <c r="V1448">
        <v>1</v>
      </c>
      <c r="W1448">
        <v>0</v>
      </c>
      <c r="X1448">
        <v>0</v>
      </c>
      <c r="Y1448">
        <v>0</v>
      </c>
      <c r="Z1448">
        <v>0</v>
      </c>
      <c r="AA1448">
        <v>0</v>
      </c>
      <c r="AB1448">
        <v>0</v>
      </c>
      <c r="AC1448" t="s">
        <v>43</v>
      </c>
      <c r="AD1448">
        <v>2</v>
      </c>
    </row>
    <row r="1449" spans="1:30">
      <c r="A1449" t="s">
        <v>1535</v>
      </c>
      <c r="B1449" t="s">
        <v>67</v>
      </c>
      <c r="C1449">
        <v>48.864716000000001</v>
      </c>
      <c r="D1449">
        <v>2.3490139999999999</v>
      </c>
      <c r="E1449" t="s">
        <v>46</v>
      </c>
      <c r="F1449" t="s">
        <v>33</v>
      </c>
      <c r="G1449" t="s">
        <v>76</v>
      </c>
      <c r="H1449" s="1">
        <v>45373</v>
      </c>
      <c r="I1449" t="s">
        <v>70</v>
      </c>
      <c r="J1449" t="s">
        <v>1120</v>
      </c>
      <c r="K1449">
        <v>4</v>
      </c>
      <c r="L1449" t="s">
        <v>1484</v>
      </c>
      <c r="M1449" t="s">
        <v>1485</v>
      </c>
      <c r="N1449">
        <v>429</v>
      </c>
      <c r="O1449">
        <v>20</v>
      </c>
      <c r="P1449" s="1">
        <v>45434</v>
      </c>
      <c r="Q1449" s="1"/>
      <c r="R1449">
        <v>85.8</v>
      </c>
      <c r="T1449">
        <v>1</v>
      </c>
      <c r="U1449" t="s">
        <v>428</v>
      </c>
      <c r="V1449">
        <v>1</v>
      </c>
      <c r="W1449">
        <v>0</v>
      </c>
      <c r="X1449">
        <v>0</v>
      </c>
      <c r="Y1449">
        <v>0</v>
      </c>
      <c r="Z1449">
        <v>0</v>
      </c>
      <c r="AA1449">
        <v>0</v>
      </c>
      <c r="AB1449">
        <v>0</v>
      </c>
      <c r="AC1449" t="s">
        <v>48</v>
      </c>
      <c r="AD1449">
        <v>1</v>
      </c>
    </row>
    <row r="1450" spans="1:30">
      <c r="A1450" t="s">
        <v>1536</v>
      </c>
      <c r="B1450" t="s">
        <v>59</v>
      </c>
      <c r="C1450">
        <v>51.260196999999998</v>
      </c>
      <c r="D1450">
        <v>4.4027710000000004</v>
      </c>
      <c r="E1450" t="s">
        <v>120</v>
      </c>
      <c r="F1450" t="s">
        <v>33</v>
      </c>
      <c r="G1450" t="s">
        <v>64</v>
      </c>
      <c r="H1450" s="1">
        <v>45313</v>
      </c>
      <c r="I1450" t="s">
        <v>57</v>
      </c>
      <c r="J1450" t="s">
        <v>1120</v>
      </c>
      <c r="K1450">
        <v>4</v>
      </c>
      <c r="L1450" t="s">
        <v>1484</v>
      </c>
      <c r="M1450" t="s">
        <v>1485</v>
      </c>
      <c r="N1450">
        <v>1347</v>
      </c>
      <c r="O1450">
        <v>40</v>
      </c>
      <c r="P1450" s="1">
        <v>45652</v>
      </c>
      <c r="Q1450" s="1"/>
      <c r="R1450">
        <v>538.79999999999995</v>
      </c>
      <c r="T1450">
        <v>1</v>
      </c>
      <c r="U1450" t="s">
        <v>428</v>
      </c>
      <c r="V1450">
        <v>1</v>
      </c>
      <c r="W1450">
        <v>0</v>
      </c>
      <c r="X1450">
        <v>0</v>
      </c>
      <c r="Y1450">
        <v>0</v>
      </c>
      <c r="Z1450">
        <v>0</v>
      </c>
      <c r="AA1450">
        <v>0</v>
      </c>
      <c r="AB1450">
        <v>0</v>
      </c>
      <c r="AC1450" t="s">
        <v>43</v>
      </c>
      <c r="AD1450">
        <v>2</v>
      </c>
    </row>
    <row r="1451" spans="1:30">
      <c r="A1451" t="s">
        <v>1537</v>
      </c>
      <c r="B1451" t="s">
        <v>67</v>
      </c>
      <c r="C1451">
        <v>48.864716000000001</v>
      </c>
      <c r="D1451">
        <v>2.3490139999999999</v>
      </c>
      <c r="E1451" t="s">
        <v>55</v>
      </c>
      <c r="F1451" t="s">
        <v>33</v>
      </c>
      <c r="G1451" t="s">
        <v>64</v>
      </c>
      <c r="H1451" s="1">
        <v>45440</v>
      </c>
      <c r="I1451" t="s">
        <v>35</v>
      </c>
      <c r="J1451" t="s">
        <v>1120</v>
      </c>
      <c r="K1451">
        <v>4</v>
      </c>
      <c r="L1451" t="s">
        <v>1484</v>
      </c>
      <c r="M1451" t="s">
        <v>1485</v>
      </c>
      <c r="N1451">
        <v>1029</v>
      </c>
      <c r="O1451">
        <v>20</v>
      </c>
      <c r="P1451" s="1">
        <v>45477</v>
      </c>
      <c r="Q1451" s="1"/>
      <c r="R1451">
        <v>205.8</v>
      </c>
      <c r="T1451">
        <v>1</v>
      </c>
      <c r="U1451" t="s">
        <v>428</v>
      </c>
      <c r="V1451">
        <v>1</v>
      </c>
      <c r="W1451">
        <v>0</v>
      </c>
      <c r="X1451">
        <v>0</v>
      </c>
      <c r="Y1451">
        <v>0</v>
      </c>
      <c r="Z1451">
        <v>0</v>
      </c>
      <c r="AA1451">
        <v>0</v>
      </c>
      <c r="AB1451">
        <v>0</v>
      </c>
      <c r="AC1451" t="s">
        <v>48</v>
      </c>
      <c r="AD1451">
        <v>1</v>
      </c>
    </row>
    <row r="1452" spans="1:30">
      <c r="A1452" t="s">
        <v>1538</v>
      </c>
      <c r="B1452" t="s">
        <v>80</v>
      </c>
      <c r="C1452">
        <v>38.736946000000003</v>
      </c>
      <c r="D1452">
        <v>-9.1426850000000002</v>
      </c>
      <c r="E1452" t="s">
        <v>68</v>
      </c>
      <c r="F1452" t="s">
        <v>33</v>
      </c>
      <c r="G1452" t="s">
        <v>56</v>
      </c>
      <c r="H1452" s="1">
        <v>45349</v>
      </c>
      <c r="I1452" t="s">
        <v>70</v>
      </c>
      <c r="J1452" t="s">
        <v>1120</v>
      </c>
      <c r="K1452">
        <v>4</v>
      </c>
      <c r="L1452" t="s">
        <v>1484</v>
      </c>
      <c r="M1452" t="s">
        <v>1485</v>
      </c>
      <c r="N1452">
        <v>1989</v>
      </c>
      <c r="O1452">
        <v>60</v>
      </c>
      <c r="P1452" s="1">
        <v>45403</v>
      </c>
      <c r="Q1452" s="1"/>
      <c r="R1452">
        <v>1193.4000000000001</v>
      </c>
      <c r="T1452">
        <v>1</v>
      </c>
      <c r="U1452" t="s">
        <v>428</v>
      </c>
      <c r="V1452">
        <v>1</v>
      </c>
      <c r="W1452">
        <v>0</v>
      </c>
      <c r="X1452">
        <v>0</v>
      </c>
      <c r="Y1452">
        <v>0</v>
      </c>
      <c r="Z1452">
        <v>0</v>
      </c>
      <c r="AA1452">
        <v>0</v>
      </c>
      <c r="AB1452">
        <v>0</v>
      </c>
      <c r="AC1452" t="s">
        <v>52</v>
      </c>
      <c r="AD1452">
        <v>3</v>
      </c>
    </row>
    <row r="1453" spans="1:30">
      <c r="A1453" t="s">
        <v>1539</v>
      </c>
      <c r="B1453" t="s">
        <v>50</v>
      </c>
      <c r="C1453">
        <v>52.520007999999997</v>
      </c>
      <c r="D1453">
        <v>13.404954</v>
      </c>
      <c r="E1453" t="s">
        <v>84</v>
      </c>
      <c r="F1453" t="s">
        <v>33</v>
      </c>
      <c r="G1453" t="s">
        <v>34</v>
      </c>
      <c r="H1453" s="1">
        <v>45366</v>
      </c>
      <c r="I1453" t="s">
        <v>35</v>
      </c>
      <c r="J1453" t="s">
        <v>1120</v>
      </c>
      <c r="K1453">
        <v>4</v>
      </c>
      <c r="L1453" t="s">
        <v>1484</v>
      </c>
      <c r="M1453" t="s">
        <v>1485</v>
      </c>
      <c r="N1453">
        <v>292</v>
      </c>
      <c r="O1453">
        <v>30</v>
      </c>
      <c r="P1453" s="1">
        <v>45391</v>
      </c>
      <c r="Q1453" s="1"/>
      <c r="R1453">
        <v>87.6</v>
      </c>
      <c r="T1453">
        <v>1</v>
      </c>
      <c r="U1453" t="s">
        <v>428</v>
      </c>
      <c r="V1453">
        <v>1</v>
      </c>
      <c r="W1453">
        <v>0</v>
      </c>
      <c r="X1453">
        <v>0</v>
      </c>
      <c r="Y1453">
        <v>0</v>
      </c>
      <c r="Z1453">
        <v>0</v>
      </c>
      <c r="AA1453">
        <v>0</v>
      </c>
      <c r="AB1453">
        <v>0</v>
      </c>
      <c r="AC1453" t="s">
        <v>43</v>
      </c>
      <c r="AD1453">
        <v>2</v>
      </c>
    </row>
    <row r="1454" spans="1:30">
      <c r="A1454" t="s">
        <v>1540</v>
      </c>
      <c r="B1454" t="s">
        <v>75</v>
      </c>
      <c r="C1454">
        <v>48.210033000000003</v>
      </c>
      <c r="D1454">
        <v>16.363448999999999</v>
      </c>
      <c r="E1454" t="s">
        <v>124</v>
      </c>
      <c r="F1454" t="s">
        <v>33</v>
      </c>
      <c r="G1454" t="s">
        <v>47</v>
      </c>
      <c r="H1454" s="1">
        <v>45443</v>
      </c>
      <c r="I1454" t="s">
        <v>35</v>
      </c>
      <c r="J1454" t="s">
        <v>1120</v>
      </c>
      <c r="K1454">
        <v>4</v>
      </c>
      <c r="L1454" t="s">
        <v>1484</v>
      </c>
      <c r="M1454" t="s">
        <v>1485</v>
      </c>
      <c r="N1454">
        <v>1476</v>
      </c>
      <c r="O1454">
        <v>100</v>
      </c>
      <c r="P1454" s="1">
        <v>45616</v>
      </c>
      <c r="Q1454" s="1"/>
      <c r="R1454">
        <v>1476</v>
      </c>
      <c r="T1454">
        <v>1</v>
      </c>
      <c r="U1454" t="s">
        <v>428</v>
      </c>
      <c r="V1454">
        <v>1</v>
      </c>
      <c r="W1454">
        <v>0</v>
      </c>
      <c r="X1454">
        <v>0</v>
      </c>
      <c r="Y1454">
        <v>0</v>
      </c>
      <c r="Z1454">
        <v>0</v>
      </c>
      <c r="AA1454">
        <v>0</v>
      </c>
      <c r="AB1454">
        <v>0</v>
      </c>
      <c r="AC1454" t="s">
        <v>38</v>
      </c>
      <c r="AD1454">
        <v>5</v>
      </c>
    </row>
    <row r="1455" spans="1:30">
      <c r="A1455" t="s">
        <v>1541</v>
      </c>
      <c r="B1455" t="s">
        <v>50</v>
      </c>
      <c r="C1455">
        <v>52.520007999999997</v>
      </c>
      <c r="D1455">
        <v>13.404954</v>
      </c>
      <c r="E1455" t="s">
        <v>32</v>
      </c>
      <c r="F1455" t="s">
        <v>33</v>
      </c>
      <c r="G1455" t="s">
        <v>34</v>
      </c>
      <c r="H1455" s="1">
        <v>45429</v>
      </c>
      <c r="I1455" t="s">
        <v>70</v>
      </c>
      <c r="J1455" t="s">
        <v>1120</v>
      </c>
      <c r="K1455">
        <v>4</v>
      </c>
      <c r="L1455" t="s">
        <v>1484</v>
      </c>
      <c r="M1455" t="s">
        <v>1485</v>
      </c>
      <c r="N1455">
        <v>384</v>
      </c>
      <c r="O1455">
        <v>90</v>
      </c>
      <c r="P1455" s="1">
        <v>45644</v>
      </c>
      <c r="Q1455" s="1"/>
      <c r="R1455">
        <v>345.6</v>
      </c>
      <c r="T1455">
        <v>1</v>
      </c>
      <c r="U1455" t="s">
        <v>428</v>
      </c>
      <c r="V1455">
        <v>1</v>
      </c>
      <c r="W1455">
        <v>0</v>
      </c>
      <c r="X1455">
        <v>0</v>
      </c>
      <c r="Y1455">
        <v>0</v>
      </c>
      <c r="Z1455">
        <v>0</v>
      </c>
      <c r="AA1455">
        <v>0</v>
      </c>
      <c r="AB1455">
        <v>0</v>
      </c>
      <c r="AC1455" t="s">
        <v>38</v>
      </c>
      <c r="AD1455">
        <v>5</v>
      </c>
    </row>
    <row r="1456" spans="1:30">
      <c r="A1456" t="s">
        <v>1542</v>
      </c>
      <c r="B1456" t="s">
        <v>67</v>
      </c>
      <c r="C1456">
        <v>48.864716000000001</v>
      </c>
      <c r="D1456">
        <v>2.3490139999999999</v>
      </c>
      <c r="E1456" t="s">
        <v>103</v>
      </c>
      <c r="F1456" t="s">
        <v>33</v>
      </c>
      <c r="G1456" t="s">
        <v>87</v>
      </c>
      <c r="H1456" s="1">
        <v>45331</v>
      </c>
      <c r="I1456" t="s">
        <v>57</v>
      </c>
      <c r="J1456" t="s">
        <v>1120</v>
      </c>
      <c r="K1456">
        <v>4</v>
      </c>
      <c r="L1456" t="s">
        <v>1484</v>
      </c>
      <c r="M1456" t="s">
        <v>1485</v>
      </c>
      <c r="N1456">
        <v>1199</v>
      </c>
      <c r="O1456">
        <v>10</v>
      </c>
      <c r="P1456" s="1">
        <v>45486</v>
      </c>
      <c r="Q1456" s="1"/>
      <c r="R1456">
        <v>119.9</v>
      </c>
      <c r="T1456">
        <v>1</v>
      </c>
      <c r="U1456" t="s">
        <v>428</v>
      </c>
      <c r="V1456">
        <v>1</v>
      </c>
      <c r="W1456">
        <v>0</v>
      </c>
      <c r="X1456">
        <v>0</v>
      </c>
      <c r="Y1456">
        <v>0</v>
      </c>
      <c r="Z1456">
        <v>0</v>
      </c>
      <c r="AA1456">
        <v>0</v>
      </c>
      <c r="AB1456">
        <v>0</v>
      </c>
      <c r="AC1456" t="s">
        <v>48</v>
      </c>
      <c r="AD1456">
        <v>1</v>
      </c>
    </row>
    <row r="1457" spans="1:30">
      <c r="A1457" t="s">
        <v>1543</v>
      </c>
      <c r="B1457" t="s">
        <v>67</v>
      </c>
      <c r="C1457">
        <v>48.864716000000001</v>
      </c>
      <c r="D1457">
        <v>2.3490139999999999</v>
      </c>
      <c r="E1457" t="s">
        <v>55</v>
      </c>
      <c r="F1457" t="s">
        <v>33</v>
      </c>
      <c r="G1457" t="s">
        <v>87</v>
      </c>
      <c r="H1457" s="1">
        <v>45324</v>
      </c>
      <c r="I1457" t="s">
        <v>35</v>
      </c>
      <c r="J1457" t="s">
        <v>1120</v>
      </c>
      <c r="K1457">
        <v>4</v>
      </c>
      <c r="L1457" t="s">
        <v>1484</v>
      </c>
      <c r="M1457" t="s">
        <v>1485</v>
      </c>
      <c r="N1457">
        <v>1984</v>
      </c>
      <c r="O1457">
        <v>20</v>
      </c>
      <c r="P1457" s="1">
        <v>45544</v>
      </c>
      <c r="Q1457" s="1"/>
      <c r="R1457">
        <v>396.8</v>
      </c>
      <c r="T1457">
        <v>1</v>
      </c>
      <c r="U1457" t="s">
        <v>428</v>
      </c>
      <c r="V1457">
        <v>1</v>
      </c>
      <c r="W1457">
        <v>0</v>
      </c>
      <c r="X1457">
        <v>0</v>
      </c>
      <c r="Y1457">
        <v>0</v>
      </c>
      <c r="Z1457">
        <v>0</v>
      </c>
      <c r="AA1457">
        <v>0</v>
      </c>
      <c r="AB1457">
        <v>0</v>
      </c>
      <c r="AC1457" t="s">
        <v>48</v>
      </c>
      <c r="AD1457">
        <v>1</v>
      </c>
    </row>
    <row r="1458" spans="1:30">
      <c r="A1458" t="s">
        <v>1544</v>
      </c>
      <c r="B1458" t="s">
        <v>67</v>
      </c>
      <c r="C1458">
        <v>48.864716000000001</v>
      </c>
      <c r="D1458">
        <v>2.3490139999999999</v>
      </c>
      <c r="E1458" t="s">
        <v>100</v>
      </c>
      <c r="F1458" t="s">
        <v>33</v>
      </c>
      <c r="G1458" t="s">
        <v>56</v>
      </c>
      <c r="H1458" s="1">
        <v>45426</v>
      </c>
      <c r="I1458" t="s">
        <v>35</v>
      </c>
      <c r="J1458" t="s">
        <v>1120</v>
      </c>
      <c r="K1458">
        <v>4</v>
      </c>
      <c r="L1458" t="s">
        <v>1484</v>
      </c>
      <c r="M1458" t="s">
        <v>1485</v>
      </c>
      <c r="N1458">
        <v>207</v>
      </c>
      <c r="O1458">
        <v>20</v>
      </c>
      <c r="P1458" s="1">
        <v>45526</v>
      </c>
      <c r="Q1458" s="1"/>
      <c r="R1458">
        <v>41.4</v>
      </c>
      <c r="T1458">
        <v>1</v>
      </c>
      <c r="U1458" t="s">
        <v>428</v>
      </c>
      <c r="V1458">
        <v>1</v>
      </c>
      <c r="W1458">
        <v>0</v>
      </c>
      <c r="X1458">
        <v>0</v>
      </c>
      <c r="Y1458">
        <v>0</v>
      </c>
      <c r="Z1458">
        <v>0</v>
      </c>
      <c r="AA1458">
        <v>0</v>
      </c>
      <c r="AB1458">
        <v>0</v>
      </c>
      <c r="AC1458" t="s">
        <v>48</v>
      </c>
      <c r="AD1458">
        <v>1</v>
      </c>
    </row>
    <row r="1459" spans="1:30">
      <c r="A1459" t="s">
        <v>1545</v>
      </c>
      <c r="B1459" t="s">
        <v>45</v>
      </c>
      <c r="C1459">
        <v>41.902782000000002</v>
      </c>
      <c r="D1459">
        <v>12.496366</v>
      </c>
      <c r="E1459" t="s">
        <v>68</v>
      </c>
      <c r="F1459" t="s">
        <v>33</v>
      </c>
      <c r="G1459" t="s">
        <v>34</v>
      </c>
      <c r="H1459" s="1">
        <v>45344</v>
      </c>
      <c r="I1459" t="s">
        <v>35</v>
      </c>
      <c r="J1459" t="s">
        <v>1120</v>
      </c>
      <c r="K1459">
        <v>4</v>
      </c>
      <c r="L1459" t="s">
        <v>1484</v>
      </c>
      <c r="M1459" t="s">
        <v>1485</v>
      </c>
      <c r="N1459">
        <v>691</v>
      </c>
      <c r="O1459">
        <v>30</v>
      </c>
      <c r="P1459" s="1">
        <v>45621</v>
      </c>
      <c r="Q1459" s="1"/>
      <c r="R1459">
        <v>207.3</v>
      </c>
      <c r="T1459">
        <v>1</v>
      </c>
      <c r="U1459" t="s">
        <v>428</v>
      </c>
      <c r="V1459">
        <v>1</v>
      </c>
      <c r="W1459">
        <v>0</v>
      </c>
      <c r="X1459">
        <v>0</v>
      </c>
      <c r="Y1459">
        <v>0</v>
      </c>
      <c r="Z1459">
        <v>0</v>
      </c>
      <c r="AA1459">
        <v>0</v>
      </c>
      <c r="AB1459">
        <v>0</v>
      </c>
      <c r="AC1459" t="s">
        <v>43</v>
      </c>
      <c r="AD1459">
        <v>2</v>
      </c>
    </row>
    <row r="1460" spans="1:30">
      <c r="A1460" t="s">
        <v>1546</v>
      </c>
      <c r="B1460" t="s">
        <v>63</v>
      </c>
      <c r="C1460">
        <v>46.204391000000001</v>
      </c>
      <c r="D1460">
        <v>6.1431579999999997</v>
      </c>
      <c r="E1460" t="s">
        <v>120</v>
      </c>
      <c r="F1460" t="s">
        <v>33</v>
      </c>
      <c r="G1460" t="s">
        <v>64</v>
      </c>
      <c r="H1460" s="1">
        <v>45377</v>
      </c>
      <c r="I1460" t="s">
        <v>70</v>
      </c>
      <c r="J1460" t="s">
        <v>1120</v>
      </c>
      <c r="K1460">
        <v>4</v>
      </c>
      <c r="L1460" t="s">
        <v>1484</v>
      </c>
      <c r="M1460" t="s">
        <v>1485</v>
      </c>
      <c r="N1460">
        <v>1155</v>
      </c>
      <c r="O1460">
        <v>50</v>
      </c>
      <c r="P1460" s="1">
        <v>45399</v>
      </c>
      <c r="Q1460" s="1"/>
      <c r="R1460">
        <v>577.5</v>
      </c>
      <c r="T1460">
        <v>1</v>
      </c>
      <c r="U1460" t="s">
        <v>428</v>
      </c>
      <c r="V1460">
        <v>1</v>
      </c>
      <c r="W1460">
        <v>0</v>
      </c>
      <c r="X1460">
        <v>0</v>
      </c>
      <c r="Y1460">
        <v>0</v>
      </c>
      <c r="Z1460">
        <v>0</v>
      </c>
      <c r="AA1460">
        <v>0</v>
      </c>
      <c r="AB1460">
        <v>0</v>
      </c>
      <c r="AC1460" t="s">
        <v>52</v>
      </c>
      <c r="AD1460">
        <v>3</v>
      </c>
    </row>
    <row r="1461" spans="1:30">
      <c r="A1461" t="s">
        <v>1547</v>
      </c>
      <c r="B1461" t="s">
        <v>75</v>
      </c>
      <c r="C1461">
        <v>48.210033000000003</v>
      </c>
      <c r="D1461">
        <v>16.363448999999999</v>
      </c>
      <c r="E1461" t="s">
        <v>46</v>
      </c>
      <c r="F1461" t="s">
        <v>33</v>
      </c>
      <c r="G1461" t="s">
        <v>64</v>
      </c>
      <c r="H1461" s="1">
        <v>45408</v>
      </c>
      <c r="I1461" t="s">
        <v>35</v>
      </c>
      <c r="J1461" t="s">
        <v>1120</v>
      </c>
      <c r="K1461">
        <v>4</v>
      </c>
      <c r="L1461" t="s">
        <v>1484</v>
      </c>
      <c r="M1461" t="s">
        <v>1485</v>
      </c>
      <c r="N1461">
        <v>361</v>
      </c>
      <c r="O1461">
        <v>20</v>
      </c>
      <c r="P1461" s="1">
        <v>45441</v>
      </c>
      <c r="Q1461" s="1"/>
      <c r="R1461">
        <v>72.2</v>
      </c>
      <c r="T1461">
        <v>1</v>
      </c>
      <c r="U1461" t="s">
        <v>428</v>
      </c>
      <c r="V1461">
        <v>1</v>
      </c>
      <c r="W1461">
        <v>0</v>
      </c>
      <c r="X1461">
        <v>0</v>
      </c>
      <c r="Y1461">
        <v>0</v>
      </c>
      <c r="Z1461">
        <v>0</v>
      </c>
      <c r="AA1461">
        <v>0</v>
      </c>
      <c r="AB1461">
        <v>0</v>
      </c>
      <c r="AC1461" t="s">
        <v>48</v>
      </c>
      <c r="AD1461">
        <v>1</v>
      </c>
    </row>
    <row r="1462" spans="1:30">
      <c r="A1462" t="s">
        <v>1548</v>
      </c>
      <c r="B1462" t="s">
        <v>50</v>
      </c>
      <c r="C1462">
        <v>52.520007999999997</v>
      </c>
      <c r="D1462">
        <v>13.404954</v>
      </c>
      <c r="E1462" t="s">
        <v>68</v>
      </c>
      <c r="F1462" t="s">
        <v>33</v>
      </c>
      <c r="G1462" t="s">
        <v>56</v>
      </c>
      <c r="H1462" s="1">
        <v>45326</v>
      </c>
      <c r="I1462" t="s">
        <v>57</v>
      </c>
      <c r="J1462" t="s">
        <v>1120</v>
      </c>
      <c r="K1462">
        <v>4</v>
      </c>
      <c r="L1462" t="s">
        <v>1484</v>
      </c>
      <c r="M1462" t="s">
        <v>1485</v>
      </c>
      <c r="N1462">
        <v>1522</v>
      </c>
      <c r="O1462">
        <v>20</v>
      </c>
      <c r="P1462" s="1">
        <v>45632</v>
      </c>
      <c r="Q1462" s="1"/>
      <c r="R1462">
        <v>304.39999999999998</v>
      </c>
      <c r="T1462">
        <v>1</v>
      </c>
      <c r="U1462" t="s">
        <v>428</v>
      </c>
      <c r="V1462">
        <v>1</v>
      </c>
      <c r="W1462">
        <v>0</v>
      </c>
      <c r="X1462">
        <v>0</v>
      </c>
      <c r="Y1462">
        <v>0</v>
      </c>
      <c r="Z1462">
        <v>0</v>
      </c>
      <c r="AA1462">
        <v>0</v>
      </c>
      <c r="AB1462">
        <v>0</v>
      </c>
      <c r="AC1462" t="s">
        <v>48</v>
      </c>
      <c r="AD1462">
        <v>1</v>
      </c>
    </row>
    <row r="1463" spans="1:30">
      <c r="A1463" t="s">
        <v>1549</v>
      </c>
      <c r="B1463" t="s">
        <v>31</v>
      </c>
      <c r="C1463">
        <v>52.370215999999999</v>
      </c>
      <c r="D1463">
        <v>4.895168</v>
      </c>
      <c r="E1463" t="s">
        <v>103</v>
      </c>
      <c r="F1463" t="s">
        <v>33</v>
      </c>
      <c r="G1463" t="s">
        <v>64</v>
      </c>
      <c r="H1463" s="1">
        <v>45389</v>
      </c>
      <c r="I1463" t="s">
        <v>35</v>
      </c>
      <c r="J1463" t="s">
        <v>1120</v>
      </c>
      <c r="K1463">
        <v>4</v>
      </c>
      <c r="L1463" t="s">
        <v>1484</v>
      </c>
      <c r="M1463" t="s">
        <v>1485</v>
      </c>
      <c r="N1463">
        <v>545</v>
      </c>
      <c r="O1463">
        <v>60</v>
      </c>
      <c r="P1463" s="1">
        <v>45540</v>
      </c>
      <c r="Q1463" s="1"/>
      <c r="R1463">
        <v>327</v>
      </c>
      <c r="T1463">
        <v>1</v>
      </c>
      <c r="U1463" t="s">
        <v>428</v>
      </c>
      <c r="V1463">
        <v>1</v>
      </c>
      <c r="W1463">
        <v>0</v>
      </c>
      <c r="X1463">
        <v>0</v>
      </c>
      <c r="Y1463">
        <v>0</v>
      </c>
      <c r="Z1463">
        <v>0</v>
      </c>
      <c r="AA1463">
        <v>0</v>
      </c>
      <c r="AB1463">
        <v>0</v>
      </c>
      <c r="AC1463" t="s">
        <v>52</v>
      </c>
      <c r="AD1463">
        <v>3</v>
      </c>
    </row>
    <row r="1464" spans="1:30">
      <c r="A1464" t="s">
        <v>1550</v>
      </c>
      <c r="B1464" t="s">
        <v>63</v>
      </c>
      <c r="C1464">
        <v>46.204391000000001</v>
      </c>
      <c r="D1464">
        <v>6.1431579999999997</v>
      </c>
      <c r="E1464" t="s">
        <v>32</v>
      </c>
      <c r="F1464" t="s">
        <v>33</v>
      </c>
      <c r="G1464" t="s">
        <v>56</v>
      </c>
      <c r="H1464" s="1">
        <v>45423</v>
      </c>
      <c r="I1464" t="s">
        <v>35</v>
      </c>
      <c r="J1464" t="s">
        <v>1120</v>
      </c>
      <c r="K1464">
        <v>4</v>
      </c>
      <c r="L1464" t="s">
        <v>1484</v>
      </c>
      <c r="M1464" t="s">
        <v>1485</v>
      </c>
      <c r="N1464">
        <v>1246</v>
      </c>
      <c r="O1464">
        <v>80</v>
      </c>
      <c r="P1464" s="1">
        <v>45598</v>
      </c>
      <c r="Q1464" s="1"/>
      <c r="R1464">
        <v>996.8</v>
      </c>
      <c r="T1464">
        <v>1</v>
      </c>
      <c r="U1464" t="s">
        <v>428</v>
      </c>
      <c r="V1464">
        <v>1</v>
      </c>
      <c r="W1464">
        <v>0</v>
      </c>
      <c r="X1464">
        <v>0</v>
      </c>
      <c r="Y1464">
        <v>0</v>
      </c>
      <c r="Z1464">
        <v>0</v>
      </c>
      <c r="AA1464">
        <v>0</v>
      </c>
      <c r="AB1464">
        <v>0</v>
      </c>
      <c r="AC1464" t="s">
        <v>65</v>
      </c>
      <c r="AD1464">
        <v>4</v>
      </c>
    </row>
    <row r="1465" spans="1:30">
      <c r="A1465" t="s">
        <v>1551</v>
      </c>
      <c r="B1465" t="s">
        <v>80</v>
      </c>
      <c r="C1465">
        <v>38.736946000000003</v>
      </c>
      <c r="D1465">
        <v>-9.1426850000000002</v>
      </c>
      <c r="E1465" t="s">
        <v>72</v>
      </c>
      <c r="F1465" t="s">
        <v>33</v>
      </c>
      <c r="G1465" t="s">
        <v>56</v>
      </c>
      <c r="H1465" s="1">
        <v>45319</v>
      </c>
      <c r="I1465" t="s">
        <v>35</v>
      </c>
      <c r="J1465" t="s">
        <v>1120</v>
      </c>
      <c r="K1465">
        <v>4</v>
      </c>
      <c r="L1465" t="s">
        <v>1484</v>
      </c>
      <c r="M1465" t="s">
        <v>1485</v>
      </c>
      <c r="N1465">
        <v>1123</v>
      </c>
      <c r="O1465">
        <v>30</v>
      </c>
      <c r="P1465" s="1">
        <v>45392</v>
      </c>
      <c r="Q1465" s="1"/>
      <c r="R1465">
        <v>336.9</v>
      </c>
      <c r="T1465">
        <v>1</v>
      </c>
      <c r="U1465" t="s">
        <v>428</v>
      </c>
      <c r="V1465">
        <v>1</v>
      </c>
      <c r="W1465">
        <v>0</v>
      </c>
      <c r="X1465">
        <v>0</v>
      </c>
      <c r="Y1465">
        <v>0</v>
      </c>
      <c r="Z1465">
        <v>0</v>
      </c>
      <c r="AA1465">
        <v>0</v>
      </c>
      <c r="AB1465">
        <v>0</v>
      </c>
      <c r="AC1465" t="s">
        <v>43</v>
      </c>
      <c r="AD1465">
        <v>2</v>
      </c>
    </row>
    <row r="1466" spans="1:30">
      <c r="A1466" t="s">
        <v>1552</v>
      </c>
      <c r="B1466" t="s">
        <v>31</v>
      </c>
      <c r="C1466">
        <v>52.370215999999999</v>
      </c>
      <c r="D1466">
        <v>4.895168</v>
      </c>
      <c r="E1466" t="s">
        <v>120</v>
      </c>
      <c r="F1466" t="s">
        <v>33</v>
      </c>
      <c r="G1466" t="s">
        <v>47</v>
      </c>
      <c r="H1466" s="1">
        <v>45402</v>
      </c>
      <c r="I1466" t="s">
        <v>35</v>
      </c>
      <c r="J1466" t="s">
        <v>1120</v>
      </c>
      <c r="K1466">
        <v>4</v>
      </c>
      <c r="L1466" t="s">
        <v>1484</v>
      </c>
      <c r="M1466" t="s">
        <v>1485</v>
      </c>
      <c r="N1466">
        <v>1527</v>
      </c>
      <c r="O1466">
        <v>60</v>
      </c>
      <c r="P1466" s="1">
        <v>45494</v>
      </c>
      <c r="Q1466" s="1"/>
      <c r="R1466">
        <v>916.2</v>
      </c>
      <c r="T1466">
        <v>1</v>
      </c>
      <c r="U1466" t="s">
        <v>428</v>
      </c>
      <c r="V1466">
        <v>1</v>
      </c>
      <c r="W1466">
        <v>0</v>
      </c>
      <c r="X1466">
        <v>0</v>
      </c>
      <c r="Y1466">
        <v>0</v>
      </c>
      <c r="Z1466">
        <v>0</v>
      </c>
      <c r="AA1466">
        <v>0</v>
      </c>
      <c r="AB1466">
        <v>0</v>
      </c>
      <c r="AC1466" t="s">
        <v>52</v>
      </c>
      <c r="AD1466">
        <v>3</v>
      </c>
    </row>
    <row r="1467" spans="1:30">
      <c r="A1467" t="s">
        <v>1553</v>
      </c>
      <c r="B1467" t="s">
        <v>50</v>
      </c>
      <c r="C1467">
        <v>52.520007999999997</v>
      </c>
      <c r="D1467">
        <v>13.404954</v>
      </c>
      <c r="E1467" t="s">
        <v>60</v>
      </c>
      <c r="F1467" t="s">
        <v>33</v>
      </c>
      <c r="G1467" t="s">
        <v>76</v>
      </c>
      <c r="H1467" s="1">
        <v>45344</v>
      </c>
      <c r="I1467" t="s">
        <v>70</v>
      </c>
      <c r="J1467" t="s">
        <v>1120</v>
      </c>
      <c r="K1467">
        <v>4</v>
      </c>
      <c r="L1467" t="s">
        <v>1484</v>
      </c>
      <c r="M1467" t="s">
        <v>1485</v>
      </c>
      <c r="N1467">
        <v>974</v>
      </c>
      <c r="O1467">
        <v>50</v>
      </c>
      <c r="P1467" s="1">
        <v>45638</v>
      </c>
      <c r="Q1467" s="1"/>
      <c r="R1467">
        <v>487</v>
      </c>
      <c r="T1467">
        <v>1</v>
      </c>
      <c r="U1467" t="s">
        <v>428</v>
      </c>
      <c r="V1467">
        <v>1</v>
      </c>
      <c r="W1467">
        <v>0</v>
      </c>
      <c r="X1467">
        <v>0</v>
      </c>
      <c r="Y1467">
        <v>0</v>
      </c>
      <c r="Z1467">
        <v>0</v>
      </c>
      <c r="AA1467">
        <v>0</v>
      </c>
      <c r="AB1467">
        <v>0</v>
      </c>
      <c r="AC1467" t="s">
        <v>52</v>
      </c>
      <c r="AD1467">
        <v>3</v>
      </c>
    </row>
    <row r="1468" spans="1:30">
      <c r="A1468" t="s">
        <v>1554</v>
      </c>
      <c r="B1468" t="s">
        <v>45</v>
      </c>
      <c r="C1468">
        <v>41.902782000000002</v>
      </c>
      <c r="D1468">
        <v>12.496366</v>
      </c>
      <c r="E1468" t="s">
        <v>51</v>
      </c>
      <c r="F1468" t="s">
        <v>33</v>
      </c>
      <c r="G1468" t="s">
        <v>64</v>
      </c>
      <c r="H1468" s="1">
        <v>45377</v>
      </c>
      <c r="I1468" t="s">
        <v>70</v>
      </c>
      <c r="J1468" t="s">
        <v>1120</v>
      </c>
      <c r="K1468">
        <v>4</v>
      </c>
      <c r="L1468" t="s">
        <v>1484</v>
      </c>
      <c r="M1468" t="s">
        <v>1485</v>
      </c>
      <c r="N1468">
        <v>1840</v>
      </c>
      <c r="O1468">
        <v>70</v>
      </c>
      <c r="P1468" s="1">
        <v>45461</v>
      </c>
      <c r="Q1468" s="1"/>
      <c r="R1468">
        <v>1288</v>
      </c>
      <c r="T1468">
        <v>1</v>
      </c>
      <c r="U1468" t="s">
        <v>428</v>
      </c>
      <c r="V1468">
        <v>1</v>
      </c>
      <c r="W1468">
        <v>0</v>
      </c>
      <c r="X1468">
        <v>0</v>
      </c>
      <c r="Y1468">
        <v>0</v>
      </c>
      <c r="Z1468">
        <v>0</v>
      </c>
      <c r="AA1468">
        <v>0</v>
      </c>
      <c r="AB1468">
        <v>0</v>
      </c>
      <c r="AC1468" t="s">
        <v>65</v>
      </c>
      <c r="AD1468">
        <v>4</v>
      </c>
    </row>
    <row r="1469" spans="1:30">
      <c r="A1469" t="s">
        <v>1555</v>
      </c>
      <c r="B1469" t="s">
        <v>50</v>
      </c>
      <c r="C1469">
        <v>52.520007999999997</v>
      </c>
      <c r="D1469">
        <v>13.404954</v>
      </c>
      <c r="E1469" t="s">
        <v>41</v>
      </c>
      <c r="F1469" t="s">
        <v>33</v>
      </c>
      <c r="G1469" t="s">
        <v>34</v>
      </c>
      <c r="H1469" s="1">
        <v>45379</v>
      </c>
      <c r="I1469" t="s">
        <v>70</v>
      </c>
      <c r="J1469" t="s">
        <v>1120</v>
      </c>
      <c r="K1469">
        <v>4</v>
      </c>
      <c r="L1469" t="s">
        <v>1484</v>
      </c>
      <c r="M1469" t="s">
        <v>1485</v>
      </c>
      <c r="N1469">
        <v>1970</v>
      </c>
      <c r="O1469">
        <v>50</v>
      </c>
      <c r="P1469" s="1">
        <v>45607</v>
      </c>
      <c r="Q1469" s="1"/>
      <c r="R1469">
        <v>985</v>
      </c>
      <c r="T1469">
        <v>1</v>
      </c>
      <c r="U1469" t="s">
        <v>428</v>
      </c>
      <c r="V1469">
        <v>1</v>
      </c>
      <c r="W1469">
        <v>0</v>
      </c>
      <c r="X1469">
        <v>0</v>
      </c>
      <c r="Y1469">
        <v>0</v>
      </c>
      <c r="Z1469">
        <v>0</v>
      </c>
      <c r="AA1469">
        <v>0</v>
      </c>
      <c r="AB1469">
        <v>0</v>
      </c>
      <c r="AC1469" t="s">
        <v>52</v>
      </c>
      <c r="AD1469">
        <v>3</v>
      </c>
    </row>
    <row r="1470" spans="1:30">
      <c r="A1470" t="s">
        <v>1556</v>
      </c>
      <c r="B1470" t="s">
        <v>63</v>
      </c>
      <c r="C1470">
        <v>46.204391000000001</v>
      </c>
      <c r="D1470">
        <v>6.1431579999999997</v>
      </c>
      <c r="E1470" t="s">
        <v>55</v>
      </c>
      <c r="F1470" t="s">
        <v>33</v>
      </c>
      <c r="G1470" t="s">
        <v>56</v>
      </c>
      <c r="H1470" s="1">
        <v>45394</v>
      </c>
      <c r="I1470" t="s">
        <v>70</v>
      </c>
      <c r="J1470" t="s">
        <v>1120</v>
      </c>
      <c r="K1470">
        <v>4</v>
      </c>
      <c r="L1470" t="s">
        <v>1484</v>
      </c>
      <c r="M1470" t="s">
        <v>1485</v>
      </c>
      <c r="N1470">
        <v>1803</v>
      </c>
      <c r="O1470">
        <v>20</v>
      </c>
      <c r="P1470" s="1">
        <v>45468</v>
      </c>
      <c r="Q1470" s="1"/>
      <c r="R1470">
        <v>360.6</v>
      </c>
      <c r="T1470">
        <v>1</v>
      </c>
      <c r="U1470" t="s">
        <v>428</v>
      </c>
      <c r="V1470">
        <v>1</v>
      </c>
      <c r="W1470">
        <v>0</v>
      </c>
      <c r="X1470">
        <v>0</v>
      </c>
      <c r="Y1470">
        <v>0</v>
      </c>
      <c r="Z1470">
        <v>0</v>
      </c>
      <c r="AA1470">
        <v>0</v>
      </c>
      <c r="AB1470">
        <v>0</v>
      </c>
      <c r="AC1470" t="s">
        <v>48</v>
      </c>
      <c r="AD1470">
        <v>1</v>
      </c>
    </row>
    <row r="1471" spans="1:30">
      <c r="A1471" t="s">
        <v>1557</v>
      </c>
      <c r="B1471" t="s">
        <v>63</v>
      </c>
      <c r="C1471">
        <v>46.204391000000001</v>
      </c>
      <c r="D1471">
        <v>6.1431579999999997</v>
      </c>
      <c r="E1471" t="s">
        <v>51</v>
      </c>
      <c r="F1471" t="s">
        <v>33</v>
      </c>
      <c r="G1471" t="s">
        <v>47</v>
      </c>
      <c r="H1471" s="1">
        <v>45296</v>
      </c>
      <c r="I1471" t="s">
        <v>70</v>
      </c>
      <c r="J1471" t="s">
        <v>1120</v>
      </c>
      <c r="K1471">
        <v>4</v>
      </c>
      <c r="L1471" t="s">
        <v>1484</v>
      </c>
      <c r="M1471" t="s">
        <v>1485</v>
      </c>
      <c r="N1471">
        <v>1086</v>
      </c>
      <c r="O1471">
        <v>80</v>
      </c>
      <c r="P1471" s="1">
        <v>45563</v>
      </c>
      <c r="Q1471" s="1"/>
      <c r="R1471">
        <v>868.8</v>
      </c>
      <c r="T1471">
        <v>1</v>
      </c>
      <c r="U1471" t="s">
        <v>428</v>
      </c>
      <c r="V1471">
        <v>1</v>
      </c>
      <c r="W1471">
        <v>0</v>
      </c>
      <c r="X1471">
        <v>0</v>
      </c>
      <c r="Y1471">
        <v>0</v>
      </c>
      <c r="Z1471">
        <v>0</v>
      </c>
      <c r="AA1471">
        <v>0</v>
      </c>
      <c r="AB1471">
        <v>0</v>
      </c>
      <c r="AC1471" t="s">
        <v>65</v>
      </c>
      <c r="AD1471">
        <v>4</v>
      </c>
    </row>
    <row r="1472" spans="1:30">
      <c r="A1472" t="s">
        <v>1558</v>
      </c>
      <c r="B1472" t="s">
        <v>31</v>
      </c>
      <c r="C1472">
        <v>52.370215999999999</v>
      </c>
      <c r="D1472">
        <v>4.895168</v>
      </c>
      <c r="E1472" t="s">
        <v>32</v>
      </c>
      <c r="F1472" t="s">
        <v>127</v>
      </c>
      <c r="G1472" t="s">
        <v>47</v>
      </c>
      <c r="H1472" s="1">
        <v>45306</v>
      </c>
      <c r="I1472" t="s">
        <v>70</v>
      </c>
      <c r="J1472" t="s">
        <v>1120</v>
      </c>
      <c r="K1472">
        <v>4</v>
      </c>
      <c r="L1472" t="s">
        <v>1484</v>
      </c>
      <c r="M1472" t="s">
        <v>1485</v>
      </c>
      <c r="N1472">
        <v>904</v>
      </c>
      <c r="O1472">
        <v>50</v>
      </c>
      <c r="P1472" s="1">
        <v>45410</v>
      </c>
      <c r="Q1472" s="1"/>
      <c r="R1472">
        <v>452</v>
      </c>
      <c r="T1472">
        <v>1</v>
      </c>
      <c r="U1472" t="s">
        <v>428</v>
      </c>
      <c r="V1472">
        <v>1</v>
      </c>
      <c r="W1472">
        <v>0</v>
      </c>
      <c r="X1472">
        <v>0</v>
      </c>
      <c r="Y1472">
        <v>0</v>
      </c>
      <c r="Z1472">
        <v>0</v>
      </c>
      <c r="AA1472">
        <v>0</v>
      </c>
      <c r="AB1472">
        <v>0</v>
      </c>
      <c r="AC1472" t="s">
        <v>52</v>
      </c>
      <c r="AD1472">
        <v>3</v>
      </c>
    </row>
    <row r="1473" spans="1:30">
      <c r="A1473" t="s">
        <v>1559</v>
      </c>
      <c r="B1473" t="s">
        <v>45</v>
      </c>
      <c r="C1473">
        <v>41.902782000000002</v>
      </c>
      <c r="D1473">
        <v>12.496366</v>
      </c>
      <c r="E1473" t="s">
        <v>78</v>
      </c>
      <c r="F1473" t="s">
        <v>127</v>
      </c>
      <c r="G1473" t="s">
        <v>76</v>
      </c>
      <c r="H1473" s="1">
        <v>45382</v>
      </c>
      <c r="I1473" t="s">
        <v>57</v>
      </c>
      <c r="J1473" t="s">
        <v>1120</v>
      </c>
      <c r="K1473">
        <v>4</v>
      </c>
      <c r="L1473" t="s">
        <v>1484</v>
      </c>
      <c r="M1473" t="s">
        <v>1485</v>
      </c>
      <c r="N1473">
        <v>357</v>
      </c>
      <c r="O1473">
        <v>40</v>
      </c>
      <c r="P1473" s="1">
        <v>45577</v>
      </c>
      <c r="Q1473" s="1"/>
      <c r="R1473">
        <v>142.80000000000001</v>
      </c>
      <c r="T1473">
        <v>1</v>
      </c>
      <c r="U1473" t="s">
        <v>428</v>
      </c>
      <c r="V1473">
        <v>1</v>
      </c>
      <c r="W1473">
        <v>0</v>
      </c>
      <c r="X1473">
        <v>0</v>
      </c>
      <c r="Y1473">
        <v>0</v>
      </c>
      <c r="Z1473">
        <v>0</v>
      </c>
      <c r="AA1473">
        <v>0</v>
      </c>
      <c r="AB1473">
        <v>0</v>
      </c>
      <c r="AC1473" t="s">
        <v>43</v>
      </c>
      <c r="AD1473">
        <v>2</v>
      </c>
    </row>
    <row r="1474" spans="1:30">
      <c r="A1474" t="s">
        <v>1560</v>
      </c>
      <c r="B1474" t="s">
        <v>45</v>
      </c>
      <c r="C1474">
        <v>41.902782000000002</v>
      </c>
      <c r="D1474">
        <v>12.496366</v>
      </c>
      <c r="E1474" t="s">
        <v>124</v>
      </c>
      <c r="F1474" t="s">
        <v>127</v>
      </c>
      <c r="G1474" t="s">
        <v>87</v>
      </c>
      <c r="H1474" s="1">
        <v>45313</v>
      </c>
      <c r="I1474" t="s">
        <v>70</v>
      </c>
      <c r="J1474" t="s">
        <v>1120</v>
      </c>
      <c r="K1474">
        <v>4</v>
      </c>
      <c r="L1474" t="s">
        <v>1484</v>
      </c>
      <c r="M1474" t="s">
        <v>1485</v>
      </c>
      <c r="N1474">
        <v>1158</v>
      </c>
      <c r="O1474">
        <v>40</v>
      </c>
      <c r="P1474" s="1">
        <v>45462</v>
      </c>
      <c r="Q1474" s="1"/>
      <c r="R1474">
        <v>463.2</v>
      </c>
      <c r="T1474">
        <v>1</v>
      </c>
      <c r="U1474" t="s">
        <v>428</v>
      </c>
      <c r="V1474">
        <v>1</v>
      </c>
      <c r="W1474">
        <v>0</v>
      </c>
      <c r="X1474">
        <v>0</v>
      </c>
      <c r="Y1474">
        <v>0</v>
      </c>
      <c r="Z1474">
        <v>0</v>
      </c>
      <c r="AA1474">
        <v>0</v>
      </c>
      <c r="AB1474">
        <v>0</v>
      </c>
      <c r="AC1474" t="s">
        <v>43</v>
      </c>
      <c r="AD1474">
        <v>2</v>
      </c>
    </row>
    <row r="1475" spans="1:30">
      <c r="A1475" t="s">
        <v>1561</v>
      </c>
      <c r="B1475" t="s">
        <v>40</v>
      </c>
      <c r="C1475">
        <v>40.416775000000001</v>
      </c>
      <c r="D1475">
        <v>-3.7037900000000001</v>
      </c>
      <c r="E1475" t="s">
        <v>84</v>
      </c>
      <c r="F1475" t="s">
        <v>127</v>
      </c>
      <c r="G1475" t="s">
        <v>76</v>
      </c>
      <c r="H1475" s="1">
        <v>45413</v>
      </c>
      <c r="I1475" t="s">
        <v>70</v>
      </c>
      <c r="J1475" t="s">
        <v>1120</v>
      </c>
      <c r="K1475">
        <v>4</v>
      </c>
      <c r="L1475" t="s">
        <v>1484</v>
      </c>
      <c r="M1475" t="s">
        <v>1485</v>
      </c>
      <c r="N1475">
        <v>830</v>
      </c>
      <c r="O1475">
        <v>100</v>
      </c>
      <c r="P1475" s="1">
        <v>45498</v>
      </c>
      <c r="Q1475" s="1"/>
      <c r="R1475">
        <v>830</v>
      </c>
      <c r="T1475">
        <v>1</v>
      </c>
      <c r="U1475" t="s">
        <v>428</v>
      </c>
      <c r="V1475">
        <v>1</v>
      </c>
      <c r="W1475">
        <v>0</v>
      </c>
      <c r="X1475">
        <v>0</v>
      </c>
      <c r="Y1475">
        <v>0</v>
      </c>
      <c r="Z1475">
        <v>0</v>
      </c>
      <c r="AA1475">
        <v>0</v>
      </c>
      <c r="AB1475">
        <v>0</v>
      </c>
      <c r="AC1475" t="s">
        <v>38</v>
      </c>
      <c r="AD1475">
        <v>5</v>
      </c>
    </row>
    <row r="1476" spans="1:30">
      <c r="A1476" t="s">
        <v>1562</v>
      </c>
      <c r="B1476" t="s">
        <v>75</v>
      </c>
      <c r="C1476">
        <v>48.210033000000003</v>
      </c>
      <c r="D1476">
        <v>16.363448999999999</v>
      </c>
      <c r="E1476" t="s">
        <v>60</v>
      </c>
      <c r="F1476" t="s">
        <v>127</v>
      </c>
      <c r="G1476" t="s">
        <v>56</v>
      </c>
      <c r="H1476" s="1">
        <v>45316</v>
      </c>
      <c r="I1476" t="s">
        <v>35</v>
      </c>
      <c r="J1476" t="s">
        <v>1120</v>
      </c>
      <c r="K1476">
        <v>4</v>
      </c>
      <c r="L1476" t="s">
        <v>1484</v>
      </c>
      <c r="M1476" t="s">
        <v>1485</v>
      </c>
      <c r="N1476">
        <v>1055</v>
      </c>
      <c r="O1476">
        <v>30</v>
      </c>
      <c r="P1476" s="1">
        <v>45530</v>
      </c>
      <c r="Q1476" s="1"/>
      <c r="R1476">
        <v>316.5</v>
      </c>
      <c r="T1476">
        <v>1</v>
      </c>
      <c r="U1476" t="s">
        <v>428</v>
      </c>
      <c r="V1476">
        <v>1</v>
      </c>
      <c r="W1476">
        <v>0</v>
      </c>
      <c r="X1476">
        <v>0</v>
      </c>
      <c r="Y1476">
        <v>0</v>
      </c>
      <c r="Z1476">
        <v>0</v>
      </c>
      <c r="AA1476">
        <v>0</v>
      </c>
      <c r="AB1476">
        <v>0</v>
      </c>
      <c r="AC1476" t="s">
        <v>43</v>
      </c>
      <c r="AD1476">
        <v>2</v>
      </c>
    </row>
    <row r="1477" spans="1:30">
      <c r="A1477" t="s">
        <v>1563</v>
      </c>
      <c r="B1477" t="s">
        <v>59</v>
      </c>
      <c r="C1477">
        <v>51.260196999999998</v>
      </c>
      <c r="D1477">
        <v>4.4027710000000004</v>
      </c>
      <c r="E1477" t="s">
        <v>51</v>
      </c>
      <c r="F1477" t="s">
        <v>127</v>
      </c>
      <c r="G1477" t="s">
        <v>64</v>
      </c>
      <c r="H1477" s="1">
        <v>45443</v>
      </c>
      <c r="I1477" t="s">
        <v>35</v>
      </c>
      <c r="J1477" t="s">
        <v>1120</v>
      </c>
      <c r="K1477">
        <v>4</v>
      </c>
      <c r="L1477" t="s">
        <v>1484</v>
      </c>
      <c r="M1477" t="s">
        <v>1485</v>
      </c>
      <c r="N1477">
        <v>1128</v>
      </c>
      <c r="O1477">
        <v>90</v>
      </c>
      <c r="P1477" s="1">
        <v>45714</v>
      </c>
      <c r="Q1477" s="1"/>
      <c r="R1477">
        <v>1015.2</v>
      </c>
      <c r="T1477">
        <v>1</v>
      </c>
      <c r="U1477" t="s">
        <v>428</v>
      </c>
      <c r="V1477">
        <v>1</v>
      </c>
      <c r="W1477">
        <v>0</v>
      </c>
      <c r="X1477">
        <v>0</v>
      </c>
      <c r="Y1477">
        <v>0</v>
      </c>
      <c r="Z1477">
        <v>0</v>
      </c>
      <c r="AA1477">
        <v>0</v>
      </c>
      <c r="AB1477">
        <v>0</v>
      </c>
      <c r="AC1477" t="s">
        <v>38</v>
      </c>
      <c r="AD1477">
        <v>5</v>
      </c>
    </row>
    <row r="1478" spans="1:30">
      <c r="A1478" t="s">
        <v>1564</v>
      </c>
      <c r="B1478" t="s">
        <v>40</v>
      </c>
      <c r="C1478">
        <v>40.416775000000001</v>
      </c>
      <c r="D1478">
        <v>-3.7037900000000001</v>
      </c>
      <c r="E1478" t="s">
        <v>60</v>
      </c>
      <c r="F1478" t="s">
        <v>127</v>
      </c>
      <c r="G1478" t="s">
        <v>34</v>
      </c>
      <c r="H1478" s="1">
        <v>45365</v>
      </c>
      <c r="I1478" t="s">
        <v>35</v>
      </c>
      <c r="J1478" t="s">
        <v>1120</v>
      </c>
      <c r="K1478">
        <v>4</v>
      </c>
      <c r="L1478" t="s">
        <v>1484</v>
      </c>
      <c r="M1478" t="s">
        <v>1485</v>
      </c>
      <c r="N1478">
        <v>649</v>
      </c>
      <c r="O1478">
        <v>20</v>
      </c>
      <c r="P1478" s="1">
        <v>45591</v>
      </c>
      <c r="Q1478" s="1"/>
      <c r="R1478">
        <v>129.80000000000001</v>
      </c>
      <c r="T1478">
        <v>1</v>
      </c>
      <c r="U1478" t="s">
        <v>428</v>
      </c>
      <c r="V1478">
        <v>1</v>
      </c>
      <c r="W1478">
        <v>0</v>
      </c>
      <c r="X1478">
        <v>0</v>
      </c>
      <c r="Y1478">
        <v>0</v>
      </c>
      <c r="Z1478">
        <v>0</v>
      </c>
      <c r="AA1478">
        <v>0</v>
      </c>
      <c r="AB1478">
        <v>0</v>
      </c>
      <c r="AC1478" t="s">
        <v>48</v>
      </c>
      <c r="AD1478">
        <v>1</v>
      </c>
    </row>
    <row r="1479" spans="1:30">
      <c r="A1479" t="s">
        <v>1565</v>
      </c>
      <c r="B1479" t="s">
        <v>59</v>
      </c>
      <c r="C1479">
        <v>51.260196999999998</v>
      </c>
      <c r="D1479">
        <v>4.4027710000000004</v>
      </c>
      <c r="E1479" t="s">
        <v>32</v>
      </c>
      <c r="F1479" t="s">
        <v>127</v>
      </c>
      <c r="G1479" t="s">
        <v>56</v>
      </c>
      <c r="H1479" s="1">
        <v>45337</v>
      </c>
      <c r="I1479" t="s">
        <v>35</v>
      </c>
      <c r="J1479" t="s">
        <v>1120</v>
      </c>
      <c r="K1479">
        <v>4</v>
      </c>
      <c r="L1479" t="s">
        <v>1484</v>
      </c>
      <c r="M1479" t="s">
        <v>1485</v>
      </c>
      <c r="N1479">
        <v>240</v>
      </c>
      <c r="O1479">
        <v>40</v>
      </c>
      <c r="P1479" s="1">
        <v>45687</v>
      </c>
      <c r="Q1479" s="1"/>
      <c r="R1479">
        <v>96</v>
      </c>
      <c r="T1479">
        <v>1</v>
      </c>
      <c r="U1479" t="s">
        <v>428</v>
      </c>
      <c r="V1479">
        <v>1</v>
      </c>
      <c r="W1479">
        <v>0</v>
      </c>
      <c r="X1479">
        <v>0</v>
      </c>
      <c r="Y1479">
        <v>0</v>
      </c>
      <c r="Z1479">
        <v>0</v>
      </c>
      <c r="AA1479">
        <v>0</v>
      </c>
      <c r="AB1479">
        <v>0</v>
      </c>
      <c r="AC1479" t="s">
        <v>43</v>
      </c>
      <c r="AD1479">
        <v>2</v>
      </c>
    </row>
    <row r="1480" spans="1:30">
      <c r="A1480" t="s">
        <v>1566</v>
      </c>
      <c r="B1480" t="s">
        <v>63</v>
      </c>
      <c r="C1480">
        <v>46.204391000000001</v>
      </c>
      <c r="D1480">
        <v>6.1431579999999997</v>
      </c>
      <c r="E1480" t="s">
        <v>55</v>
      </c>
      <c r="F1480" t="s">
        <v>127</v>
      </c>
      <c r="G1480" t="s">
        <v>56</v>
      </c>
      <c r="H1480" s="1">
        <v>45337</v>
      </c>
      <c r="I1480" t="s">
        <v>70</v>
      </c>
      <c r="J1480" t="s">
        <v>1120</v>
      </c>
      <c r="K1480">
        <v>4</v>
      </c>
      <c r="L1480" t="s">
        <v>1484</v>
      </c>
      <c r="M1480" t="s">
        <v>1485</v>
      </c>
      <c r="N1480">
        <v>639</v>
      </c>
      <c r="O1480">
        <v>20</v>
      </c>
      <c r="P1480" s="1">
        <v>45615</v>
      </c>
      <c r="Q1480" s="1"/>
      <c r="R1480">
        <v>127.8</v>
      </c>
      <c r="T1480">
        <v>1</v>
      </c>
      <c r="U1480" t="s">
        <v>428</v>
      </c>
      <c r="V1480">
        <v>1</v>
      </c>
      <c r="W1480">
        <v>0</v>
      </c>
      <c r="X1480">
        <v>0</v>
      </c>
      <c r="Y1480">
        <v>0</v>
      </c>
      <c r="Z1480">
        <v>0</v>
      </c>
      <c r="AA1480">
        <v>0</v>
      </c>
      <c r="AB1480">
        <v>0</v>
      </c>
      <c r="AC1480" t="s">
        <v>48</v>
      </c>
      <c r="AD1480">
        <v>1</v>
      </c>
    </row>
    <row r="1481" spans="1:30">
      <c r="A1481" t="s">
        <v>1567</v>
      </c>
      <c r="B1481" t="s">
        <v>80</v>
      </c>
      <c r="C1481">
        <v>38.736946000000003</v>
      </c>
      <c r="D1481">
        <v>-9.1426850000000002</v>
      </c>
      <c r="E1481" t="s">
        <v>51</v>
      </c>
      <c r="F1481" t="s">
        <v>127</v>
      </c>
      <c r="G1481" t="s">
        <v>42</v>
      </c>
      <c r="H1481" s="1">
        <v>45384</v>
      </c>
      <c r="I1481" t="s">
        <v>35</v>
      </c>
      <c r="J1481" t="s">
        <v>1120</v>
      </c>
      <c r="K1481">
        <v>4</v>
      </c>
      <c r="L1481" t="s">
        <v>1484</v>
      </c>
      <c r="M1481" t="s">
        <v>1485</v>
      </c>
      <c r="N1481">
        <v>895</v>
      </c>
      <c r="O1481">
        <v>50</v>
      </c>
      <c r="P1481" s="1">
        <v>45609</v>
      </c>
      <c r="Q1481" s="1"/>
      <c r="R1481">
        <v>447.5</v>
      </c>
      <c r="T1481">
        <v>1</v>
      </c>
      <c r="U1481" t="s">
        <v>428</v>
      </c>
      <c r="V1481">
        <v>1</v>
      </c>
      <c r="W1481">
        <v>0</v>
      </c>
      <c r="X1481">
        <v>0</v>
      </c>
      <c r="Y1481">
        <v>0</v>
      </c>
      <c r="Z1481">
        <v>0</v>
      </c>
      <c r="AA1481">
        <v>0</v>
      </c>
      <c r="AB1481">
        <v>0</v>
      </c>
      <c r="AC1481" t="s">
        <v>52</v>
      </c>
      <c r="AD1481">
        <v>3</v>
      </c>
    </row>
    <row r="1482" spans="1:30">
      <c r="A1482" t="s">
        <v>1568</v>
      </c>
      <c r="B1482" t="s">
        <v>63</v>
      </c>
      <c r="C1482">
        <v>46.204391000000001</v>
      </c>
      <c r="D1482">
        <v>6.1431579999999997</v>
      </c>
      <c r="E1482" t="s">
        <v>60</v>
      </c>
      <c r="F1482" t="s">
        <v>127</v>
      </c>
      <c r="G1482" t="s">
        <v>47</v>
      </c>
      <c r="H1482" s="1">
        <v>45407</v>
      </c>
      <c r="I1482" t="s">
        <v>35</v>
      </c>
      <c r="J1482" t="s">
        <v>1120</v>
      </c>
      <c r="K1482">
        <v>4</v>
      </c>
      <c r="L1482" t="s">
        <v>1484</v>
      </c>
      <c r="M1482" t="s">
        <v>1485</v>
      </c>
      <c r="N1482">
        <v>617</v>
      </c>
      <c r="O1482">
        <v>20</v>
      </c>
      <c r="P1482" s="1">
        <v>45626</v>
      </c>
      <c r="Q1482" s="1"/>
      <c r="R1482">
        <v>123.4</v>
      </c>
      <c r="T1482">
        <v>1</v>
      </c>
      <c r="U1482" t="s">
        <v>428</v>
      </c>
      <c r="V1482">
        <v>1</v>
      </c>
      <c r="W1482">
        <v>0</v>
      </c>
      <c r="X1482">
        <v>0</v>
      </c>
      <c r="Y1482">
        <v>0</v>
      </c>
      <c r="Z1482">
        <v>0</v>
      </c>
      <c r="AA1482">
        <v>0</v>
      </c>
      <c r="AB1482">
        <v>0</v>
      </c>
      <c r="AC1482" t="s">
        <v>48</v>
      </c>
      <c r="AD1482">
        <v>1</v>
      </c>
    </row>
    <row r="1483" spans="1:30">
      <c r="A1483" t="s">
        <v>1569</v>
      </c>
      <c r="B1483" t="s">
        <v>80</v>
      </c>
      <c r="C1483">
        <v>38.736946000000003</v>
      </c>
      <c r="D1483">
        <v>-9.1426850000000002</v>
      </c>
      <c r="E1483" t="s">
        <v>55</v>
      </c>
      <c r="F1483" t="s">
        <v>127</v>
      </c>
      <c r="G1483" t="s">
        <v>76</v>
      </c>
      <c r="H1483" s="1">
        <v>45360</v>
      </c>
      <c r="I1483" t="s">
        <v>70</v>
      </c>
      <c r="J1483" t="s">
        <v>1120</v>
      </c>
      <c r="K1483">
        <v>4</v>
      </c>
      <c r="L1483" t="s">
        <v>1484</v>
      </c>
      <c r="M1483" t="s">
        <v>1485</v>
      </c>
      <c r="N1483">
        <v>805</v>
      </c>
      <c r="O1483">
        <v>40</v>
      </c>
      <c r="P1483" s="1">
        <v>45522</v>
      </c>
      <c r="Q1483" s="1"/>
      <c r="R1483">
        <v>322</v>
      </c>
      <c r="T1483">
        <v>1</v>
      </c>
      <c r="U1483" t="s">
        <v>428</v>
      </c>
      <c r="V1483">
        <v>1</v>
      </c>
      <c r="W1483">
        <v>0</v>
      </c>
      <c r="X1483">
        <v>0</v>
      </c>
      <c r="Y1483">
        <v>0</v>
      </c>
      <c r="Z1483">
        <v>0</v>
      </c>
      <c r="AA1483">
        <v>0</v>
      </c>
      <c r="AB1483">
        <v>0</v>
      </c>
      <c r="AC1483" t="s">
        <v>43</v>
      </c>
      <c r="AD1483">
        <v>2</v>
      </c>
    </row>
    <row r="1484" spans="1:30">
      <c r="A1484" t="s">
        <v>1570</v>
      </c>
      <c r="B1484" t="s">
        <v>80</v>
      </c>
      <c r="C1484">
        <v>38.736946000000003</v>
      </c>
      <c r="D1484">
        <v>-9.1426850000000002</v>
      </c>
      <c r="E1484" t="s">
        <v>55</v>
      </c>
      <c r="F1484" t="s">
        <v>127</v>
      </c>
      <c r="G1484" t="s">
        <v>64</v>
      </c>
      <c r="H1484" s="1">
        <v>45369</v>
      </c>
      <c r="I1484" t="s">
        <v>35</v>
      </c>
      <c r="J1484" t="s">
        <v>1120</v>
      </c>
      <c r="K1484">
        <v>4</v>
      </c>
      <c r="L1484" t="s">
        <v>1484</v>
      </c>
      <c r="M1484" t="s">
        <v>1485</v>
      </c>
      <c r="N1484">
        <v>870</v>
      </c>
      <c r="O1484">
        <v>10</v>
      </c>
      <c r="P1484" s="1">
        <v>45694</v>
      </c>
      <c r="Q1484" s="1"/>
      <c r="R1484">
        <v>87</v>
      </c>
      <c r="T1484">
        <v>1</v>
      </c>
      <c r="U1484" t="s">
        <v>428</v>
      </c>
      <c r="V1484">
        <v>1</v>
      </c>
      <c r="W1484">
        <v>0</v>
      </c>
      <c r="X1484">
        <v>0</v>
      </c>
      <c r="Y1484">
        <v>0</v>
      </c>
      <c r="Z1484">
        <v>0</v>
      </c>
      <c r="AA1484">
        <v>0</v>
      </c>
      <c r="AB1484">
        <v>0</v>
      </c>
      <c r="AC1484" t="s">
        <v>48</v>
      </c>
      <c r="AD1484">
        <v>1</v>
      </c>
    </row>
    <row r="1485" spans="1:30">
      <c r="A1485" t="s">
        <v>1571</v>
      </c>
      <c r="B1485" t="s">
        <v>45</v>
      </c>
      <c r="C1485">
        <v>41.902782000000002</v>
      </c>
      <c r="D1485">
        <v>12.496366</v>
      </c>
      <c r="E1485" t="s">
        <v>124</v>
      </c>
      <c r="F1485" t="s">
        <v>127</v>
      </c>
      <c r="G1485" t="s">
        <v>47</v>
      </c>
      <c r="H1485" s="1">
        <v>45335</v>
      </c>
      <c r="I1485" t="s">
        <v>57</v>
      </c>
      <c r="J1485" t="s">
        <v>1120</v>
      </c>
      <c r="K1485">
        <v>4</v>
      </c>
      <c r="L1485" t="s">
        <v>1484</v>
      </c>
      <c r="M1485" t="s">
        <v>1485</v>
      </c>
      <c r="N1485">
        <v>1026</v>
      </c>
      <c r="O1485">
        <v>90</v>
      </c>
      <c r="P1485" s="1">
        <v>45359</v>
      </c>
      <c r="Q1485" s="1"/>
      <c r="R1485">
        <v>923.4</v>
      </c>
      <c r="T1485">
        <v>1</v>
      </c>
      <c r="U1485" t="s">
        <v>428</v>
      </c>
      <c r="V1485">
        <v>1</v>
      </c>
      <c r="W1485">
        <v>0</v>
      </c>
      <c r="X1485">
        <v>0</v>
      </c>
      <c r="Y1485">
        <v>0</v>
      </c>
      <c r="Z1485">
        <v>0</v>
      </c>
      <c r="AA1485">
        <v>0</v>
      </c>
      <c r="AB1485">
        <v>0</v>
      </c>
      <c r="AC1485" t="s">
        <v>38</v>
      </c>
      <c r="AD1485">
        <v>5</v>
      </c>
    </row>
    <row r="1486" spans="1:30">
      <c r="A1486" t="s">
        <v>1572</v>
      </c>
      <c r="B1486" t="s">
        <v>80</v>
      </c>
      <c r="C1486">
        <v>38.736946000000003</v>
      </c>
      <c r="D1486">
        <v>-9.1426850000000002</v>
      </c>
      <c r="E1486" t="s">
        <v>55</v>
      </c>
      <c r="F1486" t="s">
        <v>127</v>
      </c>
      <c r="G1486" t="s">
        <v>34</v>
      </c>
      <c r="H1486" s="1">
        <v>45372</v>
      </c>
      <c r="I1486" t="s">
        <v>70</v>
      </c>
      <c r="J1486" t="s">
        <v>1120</v>
      </c>
      <c r="K1486">
        <v>4</v>
      </c>
      <c r="L1486" t="s">
        <v>1484</v>
      </c>
      <c r="M1486" t="s">
        <v>1485</v>
      </c>
      <c r="N1486">
        <v>1149</v>
      </c>
      <c r="O1486">
        <v>20</v>
      </c>
      <c r="P1486" s="1">
        <v>45477</v>
      </c>
      <c r="Q1486" s="1"/>
      <c r="R1486">
        <v>229.8</v>
      </c>
      <c r="T1486">
        <v>1</v>
      </c>
      <c r="U1486" t="s">
        <v>428</v>
      </c>
      <c r="V1486">
        <v>1</v>
      </c>
      <c r="W1486">
        <v>0</v>
      </c>
      <c r="X1486">
        <v>0</v>
      </c>
      <c r="Y1486">
        <v>0</v>
      </c>
      <c r="Z1486">
        <v>0</v>
      </c>
      <c r="AA1486">
        <v>0</v>
      </c>
      <c r="AB1486">
        <v>0</v>
      </c>
      <c r="AC1486" t="s">
        <v>48</v>
      </c>
      <c r="AD1486">
        <v>1</v>
      </c>
    </row>
    <row r="1487" spans="1:30">
      <c r="A1487" t="s">
        <v>1573</v>
      </c>
      <c r="B1487" t="s">
        <v>67</v>
      </c>
      <c r="C1487">
        <v>48.864716000000001</v>
      </c>
      <c r="D1487">
        <v>2.3490139999999999</v>
      </c>
      <c r="E1487" t="s">
        <v>100</v>
      </c>
      <c r="F1487" t="s">
        <v>127</v>
      </c>
      <c r="G1487" t="s">
        <v>42</v>
      </c>
      <c r="H1487" s="1">
        <v>45432</v>
      </c>
      <c r="I1487" t="s">
        <v>35</v>
      </c>
      <c r="J1487" t="s">
        <v>1120</v>
      </c>
      <c r="K1487">
        <v>4</v>
      </c>
      <c r="L1487" t="s">
        <v>1484</v>
      </c>
      <c r="M1487" t="s">
        <v>1485</v>
      </c>
      <c r="N1487">
        <v>568</v>
      </c>
      <c r="O1487">
        <v>90</v>
      </c>
      <c r="P1487" s="1">
        <v>45729</v>
      </c>
      <c r="Q1487" s="1"/>
      <c r="R1487">
        <v>511.2</v>
      </c>
      <c r="T1487">
        <v>1</v>
      </c>
      <c r="U1487" t="s">
        <v>428</v>
      </c>
      <c r="V1487">
        <v>1</v>
      </c>
      <c r="W1487">
        <v>0</v>
      </c>
      <c r="X1487">
        <v>0</v>
      </c>
      <c r="Y1487">
        <v>0</v>
      </c>
      <c r="Z1487">
        <v>0</v>
      </c>
      <c r="AA1487">
        <v>0</v>
      </c>
      <c r="AB1487">
        <v>0</v>
      </c>
      <c r="AC1487" t="s">
        <v>38</v>
      </c>
      <c r="AD1487">
        <v>5</v>
      </c>
    </row>
    <row r="1488" spans="1:30">
      <c r="A1488" t="s">
        <v>1574</v>
      </c>
      <c r="B1488" t="s">
        <v>50</v>
      </c>
      <c r="C1488">
        <v>52.520007999999997</v>
      </c>
      <c r="D1488">
        <v>13.404954</v>
      </c>
      <c r="E1488" t="s">
        <v>55</v>
      </c>
      <c r="F1488" t="s">
        <v>127</v>
      </c>
      <c r="G1488" t="s">
        <v>34</v>
      </c>
      <c r="H1488" s="1">
        <v>45347</v>
      </c>
      <c r="I1488" t="s">
        <v>35</v>
      </c>
      <c r="J1488" t="s">
        <v>1120</v>
      </c>
      <c r="K1488">
        <v>4</v>
      </c>
      <c r="L1488" t="s">
        <v>1484</v>
      </c>
      <c r="M1488" t="s">
        <v>1485</v>
      </c>
      <c r="N1488">
        <v>1110</v>
      </c>
      <c r="O1488">
        <v>60</v>
      </c>
      <c r="P1488" s="1">
        <v>45389</v>
      </c>
      <c r="Q1488" s="1"/>
      <c r="R1488">
        <v>666</v>
      </c>
      <c r="T1488">
        <v>1</v>
      </c>
      <c r="U1488" t="s">
        <v>428</v>
      </c>
      <c r="V1488">
        <v>1</v>
      </c>
      <c r="W1488">
        <v>0</v>
      </c>
      <c r="X1488">
        <v>0</v>
      </c>
      <c r="Y1488">
        <v>0</v>
      </c>
      <c r="Z1488">
        <v>0</v>
      </c>
      <c r="AA1488">
        <v>0</v>
      </c>
      <c r="AB1488">
        <v>0</v>
      </c>
      <c r="AC1488" t="s">
        <v>52</v>
      </c>
      <c r="AD1488">
        <v>3</v>
      </c>
    </row>
    <row r="1489" spans="1:30">
      <c r="A1489" t="s">
        <v>1575</v>
      </c>
      <c r="B1489" t="s">
        <v>50</v>
      </c>
      <c r="C1489">
        <v>52.520007999999997</v>
      </c>
      <c r="D1489">
        <v>13.404954</v>
      </c>
      <c r="E1489" t="s">
        <v>55</v>
      </c>
      <c r="F1489" t="s">
        <v>127</v>
      </c>
      <c r="G1489" t="s">
        <v>64</v>
      </c>
      <c r="H1489" s="1">
        <v>45332</v>
      </c>
      <c r="I1489" t="s">
        <v>35</v>
      </c>
      <c r="J1489" t="s">
        <v>1120</v>
      </c>
      <c r="K1489">
        <v>4</v>
      </c>
      <c r="L1489" t="s">
        <v>1484</v>
      </c>
      <c r="M1489" t="s">
        <v>1485</v>
      </c>
      <c r="N1489">
        <v>350</v>
      </c>
      <c r="O1489">
        <v>20</v>
      </c>
      <c r="P1489" s="1">
        <v>45524</v>
      </c>
      <c r="Q1489" s="1"/>
      <c r="R1489">
        <v>70</v>
      </c>
      <c r="T1489">
        <v>1</v>
      </c>
      <c r="U1489" t="s">
        <v>428</v>
      </c>
      <c r="V1489">
        <v>1</v>
      </c>
      <c r="W1489">
        <v>0</v>
      </c>
      <c r="X1489">
        <v>0</v>
      </c>
      <c r="Y1489">
        <v>0</v>
      </c>
      <c r="Z1489">
        <v>0</v>
      </c>
      <c r="AA1489">
        <v>0</v>
      </c>
      <c r="AB1489">
        <v>0</v>
      </c>
      <c r="AC1489" t="s">
        <v>48</v>
      </c>
      <c r="AD1489">
        <v>1</v>
      </c>
    </row>
    <row r="1490" spans="1:30">
      <c r="A1490" t="s">
        <v>1576</v>
      </c>
      <c r="B1490" t="s">
        <v>67</v>
      </c>
      <c r="C1490">
        <v>48.864716000000001</v>
      </c>
      <c r="D1490">
        <v>2.3490139999999999</v>
      </c>
      <c r="E1490" t="s">
        <v>84</v>
      </c>
      <c r="F1490" t="s">
        <v>127</v>
      </c>
      <c r="G1490" t="s">
        <v>56</v>
      </c>
      <c r="H1490" s="1">
        <v>45380</v>
      </c>
      <c r="I1490" t="s">
        <v>35</v>
      </c>
      <c r="J1490" t="s">
        <v>1120</v>
      </c>
      <c r="K1490">
        <v>4</v>
      </c>
      <c r="L1490" t="s">
        <v>1484</v>
      </c>
      <c r="M1490" t="s">
        <v>1485</v>
      </c>
      <c r="N1490">
        <v>551</v>
      </c>
      <c r="O1490">
        <v>100</v>
      </c>
      <c r="P1490" s="1">
        <v>45652</v>
      </c>
      <c r="Q1490" s="1"/>
      <c r="R1490">
        <v>551</v>
      </c>
      <c r="T1490">
        <v>1</v>
      </c>
      <c r="U1490" t="s">
        <v>428</v>
      </c>
      <c r="V1490">
        <v>1</v>
      </c>
      <c r="W1490">
        <v>0</v>
      </c>
      <c r="X1490">
        <v>0</v>
      </c>
      <c r="Y1490">
        <v>0</v>
      </c>
      <c r="Z1490">
        <v>0</v>
      </c>
      <c r="AA1490">
        <v>0</v>
      </c>
      <c r="AB1490">
        <v>0</v>
      </c>
      <c r="AC1490" t="s">
        <v>38</v>
      </c>
      <c r="AD1490">
        <v>5</v>
      </c>
    </row>
    <row r="1491" spans="1:30">
      <c r="A1491" t="s">
        <v>1577</v>
      </c>
      <c r="B1491" t="s">
        <v>80</v>
      </c>
      <c r="C1491">
        <v>38.736946000000003</v>
      </c>
      <c r="D1491">
        <v>-9.1426850000000002</v>
      </c>
      <c r="E1491" t="s">
        <v>46</v>
      </c>
      <c r="F1491" t="s">
        <v>127</v>
      </c>
      <c r="G1491" t="s">
        <v>56</v>
      </c>
      <c r="H1491" s="1">
        <v>45313</v>
      </c>
      <c r="I1491" t="s">
        <v>70</v>
      </c>
      <c r="J1491" t="s">
        <v>1120</v>
      </c>
      <c r="K1491">
        <v>4</v>
      </c>
      <c r="L1491" t="s">
        <v>1484</v>
      </c>
      <c r="M1491" t="s">
        <v>1485</v>
      </c>
      <c r="N1491">
        <v>900</v>
      </c>
      <c r="O1491">
        <v>30</v>
      </c>
      <c r="P1491" s="1">
        <v>45453</v>
      </c>
      <c r="Q1491" s="1"/>
      <c r="R1491">
        <v>270</v>
      </c>
      <c r="T1491">
        <v>1</v>
      </c>
      <c r="U1491" t="s">
        <v>428</v>
      </c>
      <c r="V1491">
        <v>1</v>
      </c>
      <c r="W1491">
        <v>0</v>
      </c>
      <c r="X1491">
        <v>0</v>
      </c>
      <c r="Y1491">
        <v>0</v>
      </c>
      <c r="Z1491">
        <v>0</v>
      </c>
      <c r="AA1491">
        <v>0</v>
      </c>
      <c r="AB1491">
        <v>0</v>
      </c>
      <c r="AC1491" t="s">
        <v>43</v>
      </c>
      <c r="AD1491">
        <v>2</v>
      </c>
    </row>
    <row r="1492" spans="1:30">
      <c r="A1492" t="s">
        <v>1578</v>
      </c>
      <c r="B1492" t="s">
        <v>40</v>
      </c>
      <c r="C1492">
        <v>40.416775000000001</v>
      </c>
      <c r="D1492">
        <v>-3.7037900000000001</v>
      </c>
      <c r="E1492" t="s">
        <v>41</v>
      </c>
      <c r="F1492" t="s">
        <v>127</v>
      </c>
      <c r="G1492" t="s">
        <v>56</v>
      </c>
      <c r="H1492" s="1">
        <v>45370</v>
      </c>
      <c r="I1492" t="s">
        <v>70</v>
      </c>
      <c r="J1492" t="s">
        <v>1120</v>
      </c>
      <c r="K1492">
        <v>4</v>
      </c>
      <c r="L1492" t="s">
        <v>1484</v>
      </c>
      <c r="M1492" t="s">
        <v>1485</v>
      </c>
      <c r="N1492">
        <v>885</v>
      </c>
      <c r="O1492">
        <v>30</v>
      </c>
      <c r="P1492" s="1">
        <v>45645</v>
      </c>
      <c r="Q1492" s="1"/>
      <c r="R1492">
        <v>265.5</v>
      </c>
      <c r="T1492">
        <v>1</v>
      </c>
      <c r="U1492" t="s">
        <v>428</v>
      </c>
      <c r="V1492">
        <v>1</v>
      </c>
      <c r="W1492">
        <v>0</v>
      </c>
      <c r="X1492">
        <v>0</v>
      </c>
      <c r="Y1492">
        <v>0</v>
      </c>
      <c r="Z1492">
        <v>0</v>
      </c>
      <c r="AA1492">
        <v>0</v>
      </c>
      <c r="AB1492">
        <v>0</v>
      </c>
      <c r="AC1492" t="s">
        <v>43</v>
      </c>
      <c r="AD1492">
        <v>2</v>
      </c>
    </row>
    <row r="1493" spans="1:30">
      <c r="A1493" t="s">
        <v>1579</v>
      </c>
      <c r="B1493" t="s">
        <v>45</v>
      </c>
      <c r="C1493">
        <v>41.902782000000002</v>
      </c>
      <c r="D1493">
        <v>12.496366</v>
      </c>
      <c r="E1493" t="s">
        <v>124</v>
      </c>
      <c r="F1493" t="s">
        <v>127</v>
      </c>
      <c r="G1493" t="s">
        <v>56</v>
      </c>
      <c r="H1493" s="1">
        <v>45392</v>
      </c>
      <c r="I1493" t="s">
        <v>70</v>
      </c>
      <c r="J1493" t="s">
        <v>1120</v>
      </c>
      <c r="K1493">
        <v>4</v>
      </c>
      <c r="L1493" t="s">
        <v>1484</v>
      </c>
      <c r="M1493" t="s">
        <v>1485</v>
      </c>
      <c r="N1493">
        <v>585</v>
      </c>
      <c r="O1493">
        <v>40</v>
      </c>
      <c r="P1493" s="1">
        <v>45664</v>
      </c>
      <c r="Q1493" s="1"/>
      <c r="R1493">
        <v>234</v>
      </c>
      <c r="T1493">
        <v>1</v>
      </c>
      <c r="U1493" t="s">
        <v>428</v>
      </c>
      <c r="V1493">
        <v>1</v>
      </c>
      <c r="W1493">
        <v>0</v>
      </c>
      <c r="X1493">
        <v>0</v>
      </c>
      <c r="Y1493">
        <v>0</v>
      </c>
      <c r="Z1493">
        <v>0</v>
      </c>
      <c r="AA1493">
        <v>0</v>
      </c>
      <c r="AB1493">
        <v>0</v>
      </c>
      <c r="AC1493" t="s">
        <v>43</v>
      </c>
      <c r="AD1493">
        <v>2</v>
      </c>
    </row>
    <row r="1494" spans="1:30">
      <c r="A1494" t="s">
        <v>1580</v>
      </c>
      <c r="B1494" t="s">
        <v>45</v>
      </c>
      <c r="C1494">
        <v>41.902782000000002</v>
      </c>
      <c r="D1494">
        <v>12.496366</v>
      </c>
      <c r="E1494" t="s">
        <v>78</v>
      </c>
      <c r="F1494" t="s">
        <v>127</v>
      </c>
      <c r="G1494" t="s">
        <v>34</v>
      </c>
      <c r="H1494" s="1">
        <v>45425</v>
      </c>
      <c r="I1494" t="s">
        <v>35</v>
      </c>
      <c r="J1494" t="s">
        <v>1120</v>
      </c>
      <c r="K1494">
        <v>4</v>
      </c>
      <c r="L1494" t="s">
        <v>1484</v>
      </c>
      <c r="M1494" t="s">
        <v>1485</v>
      </c>
      <c r="N1494">
        <v>694</v>
      </c>
      <c r="O1494">
        <v>10</v>
      </c>
      <c r="P1494" s="1">
        <v>45745</v>
      </c>
      <c r="Q1494" s="1"/>
      <c r="R1494">
        <v>69.400000000000006</v>
      </c>
      <c r="T1494">
        <v>1</v>
      </c>
      <c r="U1494" t="s">
        <v>428</v>
      </c>
      <c r="V1494">
        <v>1</v>
      </c>
      <c r="W1494">
        <v>0</v>
      </c>
      <c r="X1494">
        <v>0</v>
      </c>
      <c r="Y1494">
        <v>0</v>
      </c>
      <c r="Z1494">
        <v>0</v>
      </c>
      <c r="AA1494">
        <v>0</v>
      </c>
      <c r="AB1494">
        <v>0</v>
      </c>
      <c r="AC1494" t="s">
        <v>48</v>
      </c>
      <c r="AD1494">
        <v>1</v>
      </c>
    </row>
    <row r="1495" spans="1:30">
      <c r="A1495" t="s">
        <v>1581</v>
      </c>
      <c r="B1495" t="s">
        <v>50</v>
      </c>
      <c r="C1495">
        <v>52.520007999999997</v>
      </c>
      <c r="D1495">
        <v>13.404954</v>
      </c>
      <c r="E1495" t="s">
        <v>78</v>
      </c>
      <c r="F1495" t="s">
        <v>127</v>
      </c>
      <c r="G1495" t="s">
        <v>42</v>
      </c>
      <c r="H1495" s="1">
        <v>45371</v>
      </c>
      <c r="I1495" t="s">
        <v>57</v>
      </c>
      <c r="J1495" t="s">
        <v>1120</v>
      </c>
      <c r="K1495">
        <v>4</v>
      </c>
      <c r="L1495" t="s">
        <v>1484</v>
      </c>
      <c r="M1495" t="s">
        <v>1485</v>
      </c>
      <c r="N1495">
        <v>1061</v>
      </c>
      <c r="O1495">
        <v>80</v>
      </c>
      <c r="P1495" s="1">
        <v>45689</v>
      </c>
      <c r="Q1495" s="1"/>
      <c r="R1495">
        <v>848.8</v>
      </c>
      <c r="T1495">
        <v>1</v>
      </c>
      <c r="U1495" t="s">
        <v>428</v>
      </c>
      <c r="V1495">
        <v>1</v>
      </c>
      <c r="W1495">
        <v>0</v>
      </c>
      <c r="X1495">
        <v>0</v>
      </c>
      <c r="Y1495">
        <v>0</v>
      </c>
      <c r="Z1495">
        <v>0</v>
      </c>
      <c r="AA1495">
        <v>0</v>
      </c>
      <c r="AB1495">
        <v>0</v>
      </c>
      <c r="AC1495" t="s">
        <v>65</v>
      </c>
      <c r="AD1495">
        <v>4</v>
      </c>
    </row>
    <row r="1496" spans="1:30">
      <c r="A1496" t="s">
        <v>1582</v>
      </c>
      <c r="B1496" t="s">
        <v>75</v>
      </c>
      <c r="C1496">
        <v>48.210033000000003</v>
      </c>
      <c r="D1496">
        <v>16.363448999999999</v>
      </c>
      <c r="E1496" t="s">
        <v>72</v>
      </c>
      <c r="F1496" t="s">
        <v>127</v>
      </c>
      <c r="G1496" t="s">
        <v>87</v>
      </c>
      <c r="H1496" s="1">
        <v>45308</v>
      </c>
      <c r="I1496" t="s">
        <v>35</v>
      </c>
      <c r="J1496" t="s">
        <v>1120</v>
      </c>
      <c r="K1496">
        <v>4</v>
      </c>
      <c r="L1496" t="s">
        <v>1484</v>
      </c>
      <c r="M1496" t="s">
        <v>1485</v>
      </c>
      <c r="N1496">
        <v>664</v>
      </c>
      <c r="O1496">
        <v>10</v>
      </c>
      <c r="P1496" s="1">
        <v>45372</v>
      </c>
      <c r="Q1496" s="1"/>
      <c r="R1496">
        <v>66.400000000000006</v>
      </c>
      <c r="T1496">
        <v>1</v>
      </c>
      <c r="U1496" t="s">
        <v>428</v>
      </c>
      <c r="V1496">
        <v>1</v>
      </c>
      <c r="W1496">
        <v>0</v>
      </c>
      <c r="X1496">
        <v>0</v>
      </c>
      <c r="Y1496">
        <v>0</v>
      </c>
      <c r="Z1496">
        <v>0</v>
      </c>
      <c r="AA1496">
        <v>0</v>
      </c>
      <c r="AB1496">
        <v>0</v>
      </c>
      <c r="AC1496" t="s">
        <v>48</v>
      </c>
      <c r="AD1496">
        <v>1</v>
      </c>
    </row>
    <row r="1497" spans="1:30">
      <c r="A1497" t="s">
        <v>1583</v>
      </c>
      <c r="B1497" t="s">
        <v>80</v>
      </c>
      <c r="C1497">
        <v>38.736946000000003</v>
      </c>
      <c r="D1497">
        <v>-9.1426850000000002</v>
      </c>
      <c r="E1497" t="s">
        <v>32</v>
      </c>
      <c r="F1497" t="s">
        <v>127</v>
      </c>
      <c r="G1497" t="s">
        <v>64</v>
      </c>
      <c r="H1497" s="1">
        <v>45360</v>
      </c>
      <c r="I1497" t="s">
        <v>35</v>
      </c>
      <c r="J1497" t="s">
        <v>1120</v>
      </c>
      <c r="K1497">
        <v>4</v>
      </c>
      <c r="L1497" t="s">
        <v>1484</v>
      </c>
      <c r="M1497" t="s">
        <v>1485</v>
      </c>
      <c r="N1497">
        <v>990</v>
      </c>
      <c r="O1497">
        <v>80</v>
      </c>
      <c r="P1497" s="1">
        <v>45380</v>
      </c>
      <c r="Q1497" s="1"/>
      <c r="R1497">
        <v>792</v>
      </c>
      <c r="T1497">
        <v>1</v>
      </c>
      <c r="U1497" t="s">
        <v>428</v>
      </c>
      <c r="V1497">
        <v>1</v>
      </c>
      <c r="W1497">
        <v>0</v>
      </c>
      <c r="X1497">
        <v>0</v>
      </c>
      <c r="Y1497">
        <v>0</v>
      </c>
      <c r="Z1497">
        <v>0</v>
      </c>
      <c r="AA1497">
        <v>0</v>
      </c>
      <c r="AB1497">
        <v>0</v>
      </c>
      <c r="AC1497" t="s">
        <v>65</v>
      </c>
      <c r="AD1497">
        <v>4</v>
      </c>
    </row>
    <row r="1498" spans="1:30">
      <c r="A1498" t="s">
        <v>1584</v>
      </c>
      <c r="B1498" t="s">
        <v>50</v>
      </c>
      <c r="C1498">
        <v>52.520007999999997</v>
      </c>
      <c r="D1498">
        <v>13.404954</v>
      </c>
      <c r="E1498" t="s">
        <v>55</v>
      </c>
      <c r="F1498" t="s">
        <v>127</v>
      </c>
      <c r="G1498" t="s">
        <v>64</v>
      </c>
      <c r="H1498" s="1">
        <v>45294</v>
      </c>
      <c r="I1498" t="s">
        <v>35</v>
      </c>
      <c r="J1498" t="s">
        <v>1120</v>
      </c>
      <c r="K1498">
        <v>4</v>
      </c>
      <c r="L1498" t="s">
        <v>1484</v>
      </c>
      <c r="M1498" t="s">
        <v>1485</v>
      </c>
      <c r="N1498">
        <v>1074</v>
      </c>
      <c r="O1498">
        <v>60</v>
      </c>
      <c r="P1498" s="1">
        <v>45378</v>
      </c>
      <c r="Q1498" s="1"/>
      <c r="R1498">
        <v>644.4</v>
      </c>
      <c r="T1498">
        <v>1</v>
      </c>
      <c r="U1498" t="s">
        <v>428</v>
      </c>
      <c r="V1498">
        <v>1</v>
      </c>
      <c r="W1498">
        <v>0</v>
      </c>
      <c r="X1498">
        <v>0</v>
      </c>
      <c r="Y1498">
        <v>0</v>
      </c>
      <c r="Z1498">
        <v>0</v>
      </c>
      <c r="AA1498">
        <v>0</v>
      </c>
      <c r="AB1498">
        <v>0</v>
      </c>
      <c r="AC1498" t="s">
        <v>52</v>
      </c>
      <c r="AD1498">
        <v>3</v>
      </c>
    </row>
    <row r="1499" spans="1:30">
      <c r="A1499" t="s">
        <v>1585</v>
      </c>
      <c r="B1499" t="s">
        <v>45</v>
      </c>
      <c r="C1499">
        <v>41.902782000000002</v>
      </c>
      <c r="D1499">
        <v>12.496366</v>
      </c>
      <c r="E1499" t="s">
        <v>55</v>
      </c>
      <c r="F1499" t="s">
        <v>127</v>
      </c>
      <c r="G1499" t="s">
        <v>56</v>
      </c>
      <c r="H1499" s="1">
        <v>45307</v>
      </c>
      <c r="I1499" t="s">
        <v>35</v>
      </c>
      <c r="J1499" t="s">
        <v>1120</v>
      </c>
      <c r="K1499">
        <v>4</v>
      </c>
      <c r="L1499" t="s">
        <v>1484</v>
      </c>
      <c r="M1499" t="s">
        <v>1485</v>
      </c>
      <c r="N1499">
        <v>496</v>
      </c>
      <c r="O1499">
        <v>10</v>
      </c>
      <c r="P1499" s="1">
        <v>45462</v>
      </c>
      <c r="Q1499" s="1"/>
      <c r="R1499">
        <v>49.6</v>
      </c>
      <c r="T1499">
        <v>1</v>
      </c>
      <c r="U1499" t="s">
        <v>428</v>
      </c>
      <c r="V1499">
        <v>1</v>
      </c>
      <c r="W1499">
        <v>0</v>
      </c>
      <c r="X1499">
        <v>0</v>
      </c>
      <c r="Y1499">
        <v>0</v>
      </c>
      <c r="Z1499">
        <v>0</v>
      </c>
      <c r="AA1499">
        <v>0</v>
      </c>
      <c r="AB1499">
        <v>0</v>
      </c>
      <c r="AC1499" t="s">
        <v>48</v>
      </c>
      <c r="AD1499">
        <v>1</v>
      </c>
    </row>
    <row r="1500" spans="1:30">
      <c r="A1500" t="s">
        <v>1586</v>
      </c>
      <c r="B1500" t="s">
        <v>63</v>
      </c>
      <c r="C1500">
        <v>46.204391000000001</v>
      </c>
      <c r="D1500">
        <v>6.1431579999999997</v>
      </c>
      <c r="E1500" t="s">
        <v>78</v>
      </c>
      <c r="F1500" t="s">
        <v>127</v>
      </c>
      <c r="G1500" t="s">
        <v>56</v>
      </c>
      <c r="H1500" s="1">
        <v>45386</v>
      </c>
      <c r="I1500" t="s">
        <v>35</v>
      </c>
      <c r="J1500" t="s">
        <v>1120</v>
      </c>
      <c r="K1500">
        <v>4</v>
      </c>
      <c r="L1500" t="s">
        <v>1484</v>
      </c>
      <c r="M1500" t="s">
        <v>1485</v>
      </c>
      <c r="N1500">
        <v>715</v>
      </c>
      <c r="O1500">
        <v>20</v>
      </c>
      <c r="P1500" s="1">
        <v>45438</v>
      </c>
      <c r="Q1500" s="1"/>
      <c r="R1500">
        <v>143</v>
      </c>
      <c r="T1500">
        <v>1</v>
      </c>
      <c r="U1500" t="s">
        <v>428</v>
      </c>
      <c r="V1500">
        <v>1</v>
      </c>
      <c r="W1500">
        <v>0</v>
      </c>
      <c r="X1500">
        <v>0</v>
      </c>
      <c r="Y1500">
        <v>0</v>
      </c>
      <c r="Z1500">
        <v>0</v>
      </c>
      <c r="AA1500">
        <v>0</v>
      </c>
      <c r="AB1500">
        <v>0</v>
      </c>
      <c r="AC1500" t="s">
        <v>48</v>
      </c>
      <c r="AD1500">
        <v>1</v>
      </c>
    </row>
    <row r="1501" spans="1:30">
      <c r="A1501" t="s">
        <v>1587</v>
      </c>
      <c r="B1501" t="s">
        <v>63</v>
      </c>
      <c r="C1501">
        <v>46.204391000000001</v>
      </c>
      <c r="D1501">
        <v>6.1431579999999997</v>
      </c>
      <c r="E1501" t="s">
        <v>51</v>
      </c>
      <c r="F1501" t="s">
        <v>127</v>
      </c>
      <c r="G1501" t="s">
        <v>64</v>
      </c>
      <c r="H1501" s="1">
        <v>45430</v>
      </c>
      <c r="I1501" t="s">
        <v>70</v>
      </c>
      <c r="J1501" t="s">
        <v>1120</v>
      </c>
      <c r="K1501">
        <v>4</v>
      </c>
      <c r="L1501" t="s">
        <v>1484</v>
      </c>
      <c r="M1501" t="s">
        <v>1485</v>
      </c>
      <c r="N1501">
        <v>475</v>
      </c>
      <c r="O1501">
        <v>50</v>
      </c>
      <c r="P1501" s="1">
        <v>45562</v>
      </c>
      <c r="Q1501" s="1"/>
      <c r="R1501">
        <v>237.5</v>
      </c>
      <c r="T1501">
        <v>1</v>
      </c>
      <c r="U1501" t="s">
        <v>428</v>
      </c>
      <c r="V1501">
        <v>1</v>
      </c>
      <c r="W1501">
        <v>0</v>
      </c>
      <c r="X1501">
        <v>0</v>
      </c>
      <c r="Y1501">
        <v>0</v>
      </c>
      <c r="Z1501">
        <v>0</v>
      </c>
      <c r="AA1501">
        <v>0</v>
      </c>
      <c r="AB1501">
        <v>0</v>
      </c>
      <c r="AC1501" t="s">
        <v>52</v>
      </c>
      <c r="AD1501">
        <v>3</v>
      </c>
    </row>
    <row r="1502" spans="1:30">
      <c r="A1502" t="s">
        <v>1588</v>
      </c>
      <c r="B1502" t="s">
        <v>67</v>
      </c>
      <c r="C1502">
        <v>48.864716000000001</v>
      </c>
      <c r="D1502">
        <v>2.3490139999999999</v>
      </c>
      <c r="E1502" t="s">
        <v>103</v>
      </c>
      <c r="F1502" t="s">
        <v>127</v>
      </c>
      <c r="G1502" t="s">
        <v>56</v>
      </c>
      <c r="H1502" s="1">
        <v>45352</v>
      </c>
      <c r="I1502" t="s">
        <v>70</v>
      </c>
      <c r="J1502" t="s">
        <v>1120</v>
      </c>
      <c r="K1502">
        <v>4</v>
      </c>
      <c r="L1502" t="s">
        <v>1484</v>
      </c>
      <c r="M1502" t="s">
        <v>1485</v>
      </c>
      <c r="N1502">
        <v>530</v>
      </c>
      <c r="O1502">
        <v>60</v>
      </c>
      <c r="P1502" s="1">
        <v>45709</v>
      </c>
      <c r="Q1502" s="1"/>
      <c r="R1502">
        <v>318</v>
      </c>
      <c r="T1502">
        <v>1</v>
      </c>
      <c r="U1502" t="s">
        <v>428</v>
      </c>
      <c r="V1502">
        <v>1</v>
      </c>
      <c r="W1502">
        <v>0</v>
      </c>
      <c r="X1502">
        <v>0</v>
      </c>
      <c r="Y1502">
        <v>0</v>
      </c>
      <c r="Z1502">
        <v>0</v>
      </c>
      <c r="AA1502">
        <v>0</v>
      </c>
      <c r="AB1502">
        <v>0</v>
      </c>
      <c r="AC1502" t="s">
        <v>52</v>
      </c>
      <c r="AD1502">
        <v>3</v>
      </c>
    </row>
    <row r="1503" spans="1:30">
      <c r="A1503" t="s">
        <v>1589</v>
      </c>
      <c r="B1503" t="s">
        <v>63</v>
      </c>
      <c r="C1503">
        <v>46.204391000000001</v>
      </c>
      <c r="D1503">
        <v>6.1431579999999997</v>
      </c>
      <c r="E1503" t="s">
        <v>55</v>
      </c>
      <c r="F1503" t="s">
        <v>127</v>
      </c>
      <c r="G1503" t="s">
        <v>47</v>
      </c>
      <c r="H1503" s="1">
        <v>45370</v>
      </c>
      <c r="I1503" t="s">
        <v>57</v>
      </c>
      <c r="J1503" t="s">
        <v>1120</v>
      </c>
      <c r="K1503">
        <v>4</v>
      </c>
      <c r="L1503" t="s">
        <v>1484</v>
      </c>
      <c r="M1503" t="s">
        <v>1485</v>
      </c>
      <c r="N1503">
        <v>984</v>
      </c>
      <c r="O1503">
        <v>30</v>
      </c>
      <c r="P1503" s="1">
        <v>45578</v>
      </c>
      <c r="Q1503" s="1"/>
      <c r="R1503">
        <v>295.2</v>
      </c>
      <c r="T1503">
        <v>1</v>
      </c>
      <c r="U1503" t="s">
        <v>428</v>
      </c>
      <c r="V1503">
        <v>1</v>
      </c>
      <c r="W1503">
        <v>0</v>
      </c>
      <c r="X1503">
        <v>0</v>
      </c>
      <c r="Y1503">
        <v>0</v>
      </c>
      <c r="Z1503">
        <v>0</v>
      </c>
      <c r="AA1503">
        <v>0</v>
      </c>
      <c r="AB1503">
        <v>0</v>
      </c>
      <c r="AC1503" t="s">
        <v>43</v>
      </c>
      <c r="AD1503">
        <v>2</v>
      </c>
    </row>
    <row r="1504" spans="1:30">
      <c r="A1504" t="s">
        <v>1590</v>
      </c>
      <c r="B1504" t="s">
        <v>50</v>
      </c>
      <c r="C1504">
        <v>52.520007999999997</v>
      </c>
      <c r="D1504">
        <v>13.404954</v>
      </c>
      <c r="E1504" t="s">
        <v>46</v>
      </c>
      <c r="F1504" t="s">
        <v>127</v>
      </c>
      <c r="G1504" t="s">
        <v>64</v>
      </c>
      <c r="H1504" s="1">
        <v>45316</v>
      </c>
      <c r="I1504" t="s">
        <v>70</v>
      </c>
      <c r="J1504" t="s">
        <v>1120</v>
      </c>
      <c r="K1504">
        <v>4</v>
      </c>
      <c r="L1504" t="s">
        <v>1484</v>
      </c>
      <c r="M1504" t="s">
        <v>1485</v>
      </c>
      <c r="N1504">
        <v>550</v>
      </c>
      <c r="O1504">
        <v>60</v>
      </c>
      <c r="P1504" s="1">
        <v>45482</v>
      </c>
      <c r="Q1504" s="1"/>
      <c r="R1504">
        <v>330</v>
      </c>
      <c r="T1504">
        <v>1</v>
      </c>
      <c r="U1504" t="s">
        <v>428</v>
      </c>
      <c r="V1504">
        <v>1</v>
      </c>
      <c r="W1504">
        <v>0</v>
      </c>
      <c r="X1504">
        <v>0</v>
      </c>
      <c r="Y1504">
        <v>0</v>
      </c>
      <c r="Z1504">
        <v>0</v>
      </c>
      <c r="AA1504">
        <v>0</v>
      </c>
      <c r="AB1504">
        <v>0</v>
      </c>
      <c r="AC1504" t="s">
        <v>52</v>
      </c>
      <c r="AD1504">
        <v>3</v>
      </c>
    </row>
    <row r="1505" spans="1:30">
      <c r="A1505" t="s">
        <v>1591</v>
      </c>
      <c r="B1505" t="s">
        <v>50</v>
      </c>
      <c r="C1505">
        <v>52.520007999999997</v>
      </c>
      <c r="D1505">
        <v>13.404954</v>
      </c>
      <c r="E1505" t="s">
        <v>32</v>
      </c>
      <c r="F1505" t="s">
        <v>127</v>
      </c>
      <c r="G1505" t="s">
        <v>56</v>
      </c>
      <c r="H1505" s="1">
        <v>45439</v>
      </c>
      <c r="I1505" t="s">
        <v>35</v>
      </c>
      <c r="J1505" t="s">
        <v>1120</v>
      </c>
      <c r="K1505">
        <v>4</v>
      </c>
      <c r="L1505" t="s">
        <v>1484</v>
      </c>
      <c r="M1505" t="s">
        <v>1485</v>
      </c>
      <c r="N1505">
        <v>849</v>
      </c>
      <c r="O1505">
        <v>30</v>
      </c>
      <c r="P1505" s="1">
        <v>45531</v>
      </c>
      <c r="Q1505" s="1"/>
      <c r="R1505">
        <v>254.7</v>
      </c>
      <c r="T1505">
        <v>1</v>
      </c>
      <c r="U1505" t="s">
        <v>428</v>
      </c>
      <c r="V1505">
        <v>1</v>
      </c>
      <c r="W1505">
        <v>0</v>
      </c>
      <c r="X1505">
        <v>0</v>
      </c>
      <c r="Y1505">
        <v>0</v>
      </c>
      <c r="Z1505">
        <v>0</v>
      </c>
      <c r="AA1505">
        <v>0</v>
      </c>
      <c r="AB1505">
        <v>0</v>
      </c>
      <c r="AC1505" t="s">
        <v>43</v>
      </c>
      <c r="AD1505">
        <v>2</v>
      </c>
    </row>
    <row r="1506" spans="1:30">
      <c r="A1506" t="s">
        <v>1592</v>
      </c>
      <c r="B1506" t="s">
        <v>45</v>
      </c>
      <c r="C1506">
        <v>41.902782000000002</v>
      </c>
      <c r="D1506">
        <v>12.496366</v>
      </c>
      <c r="E1506" t="s">
        <v>84</v>
      </c>
      <c r="F1506" t="s">
        <v>127</v>
      </c>
      <c r="G1506" t="s">
        <v>34</v>
      </c>
      <c r="H1506" s="1">
        <v>45366</v>
      </c>
      <c r="I1506" t="s">
        <v>70</v>
      </c>
      <c r="J1506" t="s">
        <v>1120</v>
      </c>
      <c r="K1506">
        <v>4</v>
      </c>
      <c r="L1506" t="s">
        <v>1484</v>
      </c>
      <c r="M1506" t="s">
        <v>1485</v>
      </c>
      <c r="N1506">
        <v>933</v>
      </c>
      <c r="O1506">
        <v>60</v>
      </c>
      <c r="P1506" s="1">
        <v>45400</v>
      </c>
      <c r="Q1506" s="1"/>
      <c r="R1506">
        <v>559.79999999999995</v>
      </c>
      <c r="T1506">
        <v>1</v>
      </c>
      <c r="U1506" t="s">
        <v>428</v>
      </c>
      <c r="V1506">
        <v>1</v>
      </c>
      <c r="W1506">
        <v>0</v>
      </c>
      <c r="X1506">
        <v>0</v>
      </c>
      <c r="Y1506">
        <v>0</v>
      </c>
      <c r="Z1506">
        <v>0</v>
      </c>
      <c r="AA1506">
        <v>0</v>
      </c>
      <c r="AB1506">
        <v>0</v>
      </c>
      <c r="AC1506" t="s">
        <v>52</v>
      </c>
      <c r="AD1506">
        <v>3</v>
      </c>
    </row>
    <row r="1507" spans="1:30">
      <c r="A1507" t="s">
        <v>1593</v>
      </c>
      <c r="B1507" t="s">
        <v>50</v>
      </c>
      <c r="C1507">
        <v>52.520007999999997</v>
      </c>
      <c r="D1507">
        <v>13.404954</v>
      </c>
      <c r="E1507" t="s">
        <v>78</v>
      </c>
      <c r="F1507" t="s">
        <v>127</v>
      </c>
      <c r="G1507" t="s">
        <v>42</v>
      </c>
      <c r="H1507" s="1">
        <v>45433</v>
      </c>
      <c r="I1507" t="s">
        <v>35</v>
      </c>
      <c r="J1507" t="s">
        <v>1120</v>
      </c>
      <c r="K1507">
        <v>4</v>
      </c>
      <c r="L1507" t="s">
        <v>1484</v>
      </c>
      <c r="M1507" t="s">
        <v>1485</v>
      </c>
      <c r="N1507">
        <v>550</v>
      </c>
      <c r="O1507">
        <v>50</v>
      </c>
      <c r="P1507" s="1">
        <v>45519</v>
      </c>
      <c r="Q1507" s="1"/>
      <c r="R1507">
        <v>275</v>
      </c>
      <c r="T1507">
        <v>1</v>
      </c>
      <c r="U1507" t="s">
        <v>428</v>
      </c>
      <c r="V1507">
        <v>1</v>
      </c>
      <c r="W1507">
        <v>0</v>
      </c>
      <c r="X1507">
        <v>0</v>
      </c>
      <c r="Y1507">
        <v>0</v>
      </c>
      <c r="Z1507">
        <v>0</v>
      </c>
      <c r="AA1507">
        <v>0</v>
      </c>
      <c r="AB1507">
        <v>0</v>
      </c>
      <c r="AC1507" t="s">
        <v>52</v>
      </c>
      <c r="AD1507">
        <v>3</v>
      </c>
    </row>
    <row r="1508" spans="1:30">
      <c r="A1508" t="s">
        <v>1594</v>
      </c>
      <c r="B1508" t="s">
        <v>40</v>
      </c>
      <c r="C1508">
        <v>40.416775000000001</v>
      </c>
      <c r="D1508">
        <v>-3.7037900000000001</v>
      </c>
      <c r="E1508" t="s">
        <v>55</v>
      </c>
      <c r="F1508" t="s">
        <v>127</v>
      </c>
      <c r="G1508" t="s">
        <v>56</v>
      </c>
      <c r="H1508" s="1">
        <v>45369</v>
      </c>
      <c r="I1508" t="s">
        <v>70</v>
      </c>
      <c r="J1508" t="s">
        <v>1120</v>
      </c>
      <c r="K1508">
        <v>4</v>
      </c>
      <c r="L1508" t="s">
        <v>1484</v>
      </c>
      <c r="M1508" t="s">
        <v>1485</v>
      </c>
      <c r="N1508">
        <v>540</v>
      </c>
      <c r="O1508">
        <v>20</v>
      </c>
      <c r="P1508" s="1">
        <v>45551</v>
      </c>
      <c r="Q1508" s="1"/>
      <c r="R1508">
        <v>108</v>
      </c>
      <c r="T1508">
        <v>1</v>
      </c>
      <c r="U1508" t="s">
        <v>428</v>
      </c>
      <c r="V1508">
        <v>1</v>
      </c>
      <c r="W1508">
        <v>0</v>
      </c>
      <c r="X1508">
        <v>0</v>
      </c>
      <c r="Y1508">
        <v>0</v>
      </c>
      <c r="Z1508">
        <v>0</v>
      </c>
      <c r="AA1508">
        <v>0</v>
      </c>
      <c r="AB1508">
        <v>0</v>
      </c>
      <c r="AC1508" t="s">
        <v>48</v>
      </c>
      <c r="AD1508">
        <v>1</v>
      </c>
    </row>
    <row r="1509" spans="1:30">
      <c r="A1509" t="s">
        <v>1595</v>
      </c>
      <c r="B1509" t="s">
        <v>75</v>
      </c>
      <c r="C1509">
        <v>48.210033000000003</v>
      </c>
      <c r="D1509">
        <v>16.363448999999999</v>
      </c>
      <c r="E1509" t="s">
        <v>55</v>
      </c>
      <c r="F1509" t="s">
        <v>127</v>
      </c>
      <c r="G1509" t="s">
        <v>56</v>
      </c>
      <c r="H1509" s="1">
        <v>45307</v>
      </c>
      <c r="I1509" t="s">
        <v>70</v>
      </c>
      <c r="J1509" t="s">
        <v>1120</v>
      </c>
      <c r="K1509">
        <v>4</v>
      </c>
      <c r="L1509" t="s">
        <v>1484</v>
      </c>
      <c r="M1509" t="s">
        <v>1485</v>
      </c>
      <c r="N1509">
        <v>537</v>
      </c>
      <c r="O1509">
        <v>50</v>
      </c>
      <c r="P1509" s="1">
        <v>45391</v>
      </c>
      <c r="Q1509" s="1"/>
      <c r="R1509">
        <v>268.5</v>
      </c>
      <c r="T1509">
        <v>1</v>
      </c>
      <c r="U1509" t="s">
        <v>428</v>
      </c>
      <c r="V1509">
        <v>1</v>
      </c>
      <c r="W1509">
        <v>0</v>
      </c>
      <c r="X1509">
        <v>0</v>
      </c>
      <c r="Y1509">
        <v>0</v>
      </c>
      <c r="Z1509">
        <v>0</v>
      </c>
      <c r="AA1509">
        <v>0</v>
      </c>
      <c r="AB1509">
        <v>0</v>
      </c>
      <c r="AC1509" t="s">
        <v>52</v>
      </c>
      <c r="AD1509">
        <v>3</v>
      </c>
    </row>
    <row r="1510" spans="1:30">
      <c r="A1510" t="s">
        <v>1596</v>
      </c>
      <c r="B1510" t="s">
        <v>80</v>
      </c>
      <c r="C1510">
        <v>38.736946000000003</v>
      </c>
      <c r="D1510">
        <v>-9.1426850000000002</v>
      </c>
      <c r="E1510" t="s">
        <v>32</v>
      </c>
      <c r="F1510" t="s">
        <v>127</v>
      </c>
      <c r="G1510" t="s">
        <v>85</v>
      </c>
      <c r="H1510" s="1">
        <v>45372</v>
      </c>
      <c r="I1510" t="s">
        <v>70</v>
      </c>
      <c r="J1510" t="s">
        <v>1120</v>
      </c>
      <c r="K1510">
        <v>4</v>
      </c>
      <c r="L1510" t="s">
        <v>1484</v>
      </c>
      <c r="M1510" t="s">
        <v>1485</v>
      </c>
      <c r="N1510">
        <v>210</v>
      </c>
      <c r="O1510">
        <v>20</v>
      </c>
      <c r="P1510" s="1">
        <v>45656</v>
      </c>
      <c r="Q1510" s="1"/>
      <c r="R1510">
        <v>42</v>
      </c>
      <c r="T1510">
        <v>1</v>
      </c>
      <c r="U1510" t="s">
        <v>428</v>
      </c>
      <c r="V1510">
        <v>1</v>
      </c>
      <c r="W1510">
        <v>0</v>
      </c>
      <c r="X1510">
        <v>0</v>
      </c>
      <c r="Y1510">
        <v>0</v>
      </c>
      <c r="Z1510">
        <v>0</v>
      </c>
      <c r="AA1510">
        <v>0</v>
      </c>
      <c r="AB1510">
        <v>0</v>
      </c>
      <c r="AC1510" t="s">
        <v>48</v>
      </c>
      <c r="AD1510">
        <v>1</v>
      </c>
    </row>
    <row r="1511" spans="1:30">
      <c r="A1511" t="s">
        <v>1597</v>
      </c>
      <c r="B1511" t="s">
        <v>75</v>
      </c>
      <c r="C1511">
        <v>48.210033000000003</v>
      </c>
      <c r="D1511">
        <v>16.363448999999999</v>
      </c>
      <c r="E1511" t="s">
        <v>120</v>
      </c>
      <c r="F1511" t="s">
        <v>127</v>
      </c>
      <c r="G1511" t="s">
        <v>64</v>
      </c>
      <c r="H1511" s="1">
        <v>45371</v>
      </c>
      <c r="I1511" t="s">
        <v>35</v>
      </c>
      <c r="J1511" t="s">
        <v>1120</v>
      </c>
      <c r="K1511">
        <v>4</v>
      </c>
      <c r="L1511" t="s">
        <v>1484</v>
      </c>
      <c r="M1511" t="s">
        <v>1485</v>
      </c>
      <c r="N1511">
        <v>404</v>
      </c>
      <c r="O1511">
        <v>80</v>
      </c>
      <c r="P1511" s="1">
        <v>45628</v>
      </c>
      <c r="Q1511" s="1"/>
      <c r="R1511">
        <v>323.2</v>
      </c>
      <c r="T1511">
        <v>1</v>
      </c>
      <c r="U1511" t="s">
        <v>428</v>
      </c>
      <c r="V1511">
        <v>1</v>
      </c>
      <c r="W1511">
        <v>0</v>
      </c>
      <c r="X1511">
        <v>0</v>
      </c>
      <c r="Y1511">
        <v>0</v>
      </c>
      <c r="Z1511">
        <v>0</v>
      </c>
      <c r="AA1511">
        <v>0</v>
      </c>
      <c r="AB1511">
        <v>0</v>
      </c>
      <c r="AC1511" t="s">
        <v>65</v>
      </c>
      <c r="AD1511">
        <v>4</v>
      </c>
    </row>
    <row r="1512" spans="1:30">
      <c r="A1512" t="s">
        <v>1598</v>
      </c>
      <c r="B1512" t="s">
        <v>67</v>
      </c>
      <c r="C1512">
        <v>48.864716000000001</v>
      </c>
      <c r="D1512">
        <v>2.3490139999999999</v>
      </c>
      <c r="E1512" t="s">
        <v>68</v>
      </c>
      <c r="F1512" t="s">
        <v>127</v>
      </c>
      <c r="G1512" t="s">
        <v>85</v>
      </c>
      <c r="H1512" s="1">
        <v>45372</v>
      </c>
      <c r="I1512" t="s">
        <v>35</v>
      </c>
      <c r="J1512" t="s">
        <v>1120</v>
      </c>
      <c r="K1512">
        <v>4</v>
      </c>
      <c r="L1512" t="s">
        <v>1484</v>
      </c>
      <c r="M1512" t="s">
        <v>1485</v>
      </c>
      <c r="N1512">
        <v>894</v>
      </c>
      <c r="O1512">
        <v>50</v>
      </c>
      <c r="P1512" s="1">
        <v>45497</v>
      </c>
      <c r="Q1512" s="1"/>
      <c r="R1512">
        <v>447</v>
      </c>
      <c r="T1512">
        <v>1</v>
      </c>
      <c r="U1512" t="s">
        <v>428</v>
      </c>
      <c r="V1512">
        <v>1</v>
      </c>
      <c r="W1512">
        <v>0</v>
      </c>
      <c r="X1512">
        <v>0</v>
      </c>
      <c r="Y1512">
        <v>0</v>
      </c>
      <c r="Z1512">
        <v>0</v>
      </c>
      <c r="AA1512">
        <v>0</v>
      </c>
      <c r="AB1512">
        <v>0</v>
      </c>
      <c r="AC1512" t="s">
        <v>52</v>
      </c>
      <c r="AD1512">
        <v>3</v>
      </c>
    </row>
    <row r="1513" spans="1:30">
      <c r="A1513" t="s">
        <v>1599</v>
      </c>
      <c r="B1513" t="s">
        <v>45</v>
      </c>
      <c r="C1513">
        <v>41.902782000000002</v>
      </c>
      <c r="D1513">
        <v>12.496366</v>
      </c>
      <c r="E1513" t="s">
        <v>60</v>
      </c>
      <c r="F1513" t="s">
        <v>127</v>
      </c>
      <c r="G1513" t="s">
        <v>56</v>
      </c>
      <c r="H1513" s="1">
        <v>45300</v>
      </c>
      <c r="I1513" t="s">
        <v>57</v>
      </c>
      <c r="J1513" t="s">
        <v>1120</v>
      </c>
      <c r="K1513">
        <v>4</v>
      </c>
      <c r="L1513" t="s">
        <v>1484</v>
      </c>
      <c r="M1513" t="s">
        <v>1485</v>
      </c>
      <c r="N1513">
        <v>823</v>
      </c>
      <c r="O1513">
        <v>50</v>
      </c>
      <c r="P1513" s="1">
        <v>45404</v>
      </c>
      <c r="Q1513" s="1"/>
      <c r="R1513">
        <v>411.5</v>
      </c>
      <c r="T1513">
        <v>1</v>
      </c>
      <c r="U1513" t="s">
        <v>428</v>
      </c>
      <c r="V1513">
        <v>1</v>
      </c>
      <c r="W1513">
        <v>0</v>
      </c>
      <c r="X1513">
        <v>0</v>
      </c>
      <c r="Y1513">
        <v>0</v>
      </c>
      <c r="Z1513">
        <v>0</v>
      </c>
      <c r="AA1513">
        <v>0</v>
      </c>
      <c r="AB1513">
        <v>0</v>
      </c>
      <c r="AC1513" t="s">
        <v>52</v>
      </c>
      <c r="AD1513">
        <v>3</v>
      </c>
    </row>
    <row r="1514" spans="1:30">
      <c r="A1514" t="s">
        <v>1600</v>
      </c>
      <c r="B1514" t="s">
        <v>31</v>
      </c>
      <c r="C1514">
        <v>52.370215999999999</v>
      </c>
      <c r="D1514">
        <v>4.895168</v>
      </c>
      <c r="E1514" t="s">
        <v>103</v>
      </c>
      <c r="F1514" t="s">
        <v>127</v>
      </c>
      <c r="G1514" t="s">
        <v>64</v>
      </c>
      <c r="H1514" s="1">
        <v>45437</v>
      </c>
      <c r="I1514" t="s">
        <v>57</v>
      </c>
      <c r="J1514" t="s">
        <v>1120</v>
      </c>
      <c r="K1514">
        <v>4</v>
      </c>
      <c r="L1514" t="s">
        <v>1484</v>
      </c>
      <c r="M1514" t="s">
        <v>1485</v>
      </c>
      <c r="N1514">
        <v>1159</v>
      </c>
      <c r="O1514">
        <v>30</v>
      </c>
      <c r="P1514" s="1">
        <v>45520</v>
      </c>
      <c r="Q1514" s="1"/>
      <c r="R1514">
        <v>347.7</v>
      </c>
      <c r="T1514">
        <v>1</v>
      </c>
      <c r="U1514" t="s">
        <v>428</v>
      </c>
      <c r="V1514">
        <v>1</v>
      </c>
      <c r="W1514">
        <v>0</v>
      </c>
      <c r="X1514">
        <v>0</v>
      </c>
      <c r="Y1514">
        <v>0</v>
      </c>
      <c r="Z1514">
        <v>0</v>
      </c>
      <c r="AA1514">
        <v>0</v>
      </c>
      <c r="AB1514">
        <v>0</v>
      </c>
      <c r="AC1514" t="s">
        <v>43</v>
      </c>
      <c r="AD1514">
        <v>2</v>
      </c>
    </row>
    <row r="1515" spans="1:30">
      <c r="A1515" t="s">
        <v>1601</v>
      </c>
      <c r="B1515" t="s">
        <v>80</v>
      </c>
      <c r="C1515">
        <v>38.736946000000003</v>
      </c>
      <c r="D1515">
        <v>-9.1426850000000002</v>
      </c>
      <c r="E1515" t="s">
        <v>51</v>
      </c>
      <c r="F1515" t="s">
        <v>127</v>
      </c>
      <c r="G1515" t="s">
        <v>87</v>
      </c>
      <c r="H1515" s="1">
        <v>45312</v>
      </c>
      <c r="I1515" t="s">
        <v>57</v>
      </c>
      <c r="J1515" t="s">
        <v>1120</v>
      </c>
      <c r="K1515">
        <v>4</v>
      </c>
      <c r="L1515" t="s">
        <v>1484</v>
      </c>
      <c r="M1515" t="s">
        <v>1485</v>
      </c>
      <c r="N1515">
        <v>903</v>
      </c>
      <c r="O1515">
        <v>60</v>
      </c>
      <c r="P1515" s="1">
        <v>45467</v>
      </c>
      <c r="Q1515" s="1"/>
      <c r="R1515">
        <v>541.79999999999995</v>
      </c>
      <c r="T1515">
        <v>1</v>
      </c>
      <c r="U1515" t="s">
        <v>428</v>
      </c>
      <c r="V1515">
        <v>1</v>
      </c>
      <c r="W1515">
        <v>0</v>
      </c>
      <c r="X1515">
        <v>0</v>
      </c>
      <c r="Y1515">
        <v>0</v>
      </c>
      <c r="Z1515">
        <v>0</v>
      </c>
      <c r="AA1515">
        <v>0</v>
      </c>
      <c r="AB1515">
        <v>0</v>
      </c>
      <c r="AC1515" t="s">
        <v>52</v>
      </c>
      <c r="AD1515">
        <v>3</v>
      </c>
    </row>
    <row r="1516" spans="1:30">
      <c r="A1516" t="s">
        <v>1602</v>
      </c>
      <c r="B1516" t="s">
        <v>75</v>
      </c>
      <c r="C1516">
        <v>48.210033000000003</v>
      </c>
      <c r="D1516">
        <v>16.363448999999999</v>
      </c>
      <c r="E1516" t="s">
        <v>60</v>
      </c>
      <c r="F1516" t="s">
        <v>127</v>
      </c>
      <c r="G1516" t="s">
        <v>56</v>
      </c>
      <c r="H1516" s="1">
        <v>45373</v>
      </c>
      <c r="I1516" t="s">
        <v>70</v>
      </c>
      <c r="J1516" t="s">
        <v>1120</v>
      </c>
      <c r="K1516">
        <v>4</v>
      </c>
      <c r="L1516" t="s">
        <v>1484</v>
      </c>
      <c r="M1516" t="s">
        <v>1485</v>
      </c>
      <c r="N1516">
        <v>365</v>
      </c>
      <c r="O1516">
        <v>90</v>
      </c>
      <c r="P1516" s="1">
        <v>45413</v>
      </c>
      <c r="Q1516" s="1"/>
      <c r="R1516">
        <v>328.5</v>
      </c>
      <c r="T1516">
        <v>1</v>
      </c>
      <c r="U1516" t="s">
        <v>428</v>
      </c>
      <c r="V1516">
        <v>1</v>
      </c>
      <c r="W1516">
        <v>0</v>
      </c>
      <c r="X1516">
        <v>0</v>
      </c>
      <c r="Y1516">
        <v>0</v>
      </c>
      <c r="Z1516">
        <v>0</v>
      </c>
      <c r="AA1516">
        <v>0</v>
      </c>
      <c r="AB1516">
        <v>0</v>
      </c>
      <c r="AC1516" t="s">
        <v>38</v>
      </c>
      <c r="AD1516">
        <v>5</v>
      </c>
    </row>
    <row r="1517" spans="1:30">
      <c r="A1517" t="s">
        <v>1603</v>
      </c>
      <c r="B1517" t="s">
        <v>63</v>
      </c>
      <c r="C1517">
        <v>46.204391000000001</v>
      </c>
      <c r="D1517">
        <v>6.1431579999999997</v>
      </c>
      <c r="E1517" t="s">
        <v>55</v>
      </c>
      <c r="F1517" t="s">
        <v>127</v>
      </c>
      <c r="G1517" t="s">
        <v>56</v>
      </c>
      <c r="H1517" s="1">
        <v>45431</v>
      </c>
      <c r="I1517" t="s">
        <v>35</v>
      </c>
      <c r="J1517" t="s">
        <v>1120</v>
      </c>
      <c r="K1517">
        <v>4</v>
      </c>
      <c r="L1517" t="s">
        <v>1484</v>
      </c>
      <c r="M1517" t="s">
        <v>1485</v>
      </c>
      <c r="N1517">
        <v>865</v>
      </c>
      <c r="O1517">
        <v>30</v>
      </c>
      <c r="P1517" s="1">
        <v>45739</v>
      </c>
      <c r="Q1517" s="1"/>
      <c r="R1517">
        <v>259.5</v>
      </c>
      <c r="T1517">
        <v>1</v>
      </c>
      <c r="U1517" t="s">
        <v>428</v>
      </c>
      <c r="V1517">
        <v>1</v>
      </c>
      <c r="W1517">
        <v>0</v>
      </c>
      <c r="X1517">
        <v>0</v>
      </c>
      <c r="Y1517">
        <v>0</v>
      </c>
      <c r="Z1517">
        <v>0</v>
      </c>
      <c r="AA1517">
        <v>0</v>
      </c>
      <c r="AB1517">
        <v>0</v>
      </c>
      <c r="AC1517" t="s">
        <v>43</v>
      </c>
      <c r="AD1517">
        <v>2</v>
      </c>
    </row>
    <row r="1518" spans="1:30">
      <c r="A1518" t="s">
        <v>1604</v>
      </c>
      <c r="B1518" t="s">
        <v>59</v>
      </c>
      <c r="C1518">
        <v>51.260196999999998</v>
      </c>
      <c r="D1518">
        <v>4.4027710000000004</v>
      </c>
      <c r="E1518" t="s">
        <v>60</v>
      </c>
      <c r="F1518" t="s">
        <v>127</v>
      </c>
      <c r="G1518" t="s">
        <v>47</v>
      </c>
      <c r="H1518" s="1">
        <v>45342</v>
      </c>
      <c r="I1518" t="s">
        <v>57</v>
      </c>
      <c r="J1518" t="s">
        <v>1120</v>
      </c>
      <c r="K1518">
        <v>4</v>
      </c>
      <c r="L1518" t="s">
        <v>1484</v>
      </c>
      <c r="M1518" t="s">
        <v>1485</v>
      </c>
      <c r="N1518">
        <v>315</v>
      </c>
      <c r="O1518">
        <v>30</v>
      </c>
      <c r="P1518" s="1">
        <v>45525</v>
      </c>
      <c r="Q1518" s="1"/>
      <c r="R1518">
        <v>94.5</v>
      </c>
      <c r="T1518">
        <v>1</v>
      </c>
      <c r="U1518" t="s">
        <v>428</v>
      </c>
      <c r="V1518">
        <v>1</v>
      </c>
      <c r="W1518">
        <v>0</v>
      </c>
      <c r="X1518">
        <v>0</v>
      </c>
      <c r="Y1518">
        <v>0</v>
      </c>
      <c r="Z1518">
        <v>0</v>
      </c>
      <c r="AA1518">
        <v>0</v>
      </c>
      <c r="AB1518">
        <v>0</v>
      </c>
      <c r="AC1518" t="s">
        <v>43</v>
      </c>
      <c r="AD1518">
        <v>2</v>
      </c>
    </row>
    <row r="1519" spans="1:30">
      <c r="A1519" t="s">
        <v>1605</v>
      </c>
      <c r="B1519" t="s">
        <v>45</v>
      </c>
      <c r="C1519">
        <v>41.902782000000002</v>
      </c>
      <c r="D1519">
        <v>12.496366</v>
      </c>
      <c r="E1519" t="s">
        <v>32</v>
      </c>
      <c r="F1519" t="s">
        <v>127</v>
      </c>
      <c r="G1519" t="s">
        <v>87</v>
      </c>
      <c r="H1519" s="1">
        <v>45295</v>
      </c>
      <c r="I1519" t="s">
        <v>35</v>
      </c>
      <c r="J1519" t="s">
        <v>1120</v>
      </c>
      <c r="K1519">
        <v>4</v>
      </c>
      <c r="L1519" t="s">
        <v>1484</v>
      </c>
      <c r="M1519" t="s">
        <v>1485</v>
      </c>
      <c r="N1519">
        <v>747</v>
      </c>
      <c r="O1519">
        <v>60</v>
      </c>
      <c r="P1519" s="1">
        <v>45492</v>
      </c>
      <c r="Q1519" s="1"/>
      <c r="R1519">
        <v>448.2</v>
      </c>
      <c r="T1519">
        <v>1</v>
      </c>
      <c r="U1519" t="s">
        <v>428</v>
      </c>
      <c r="V1519">
        <v>1</v>
      </c>
      <c r="W1519">
        <v>0</v>
      </c>
      <c r="X1519">
        <v>0</v>
      </c>
      <c r="Y1519">
        <v>0</v>
      </c>
      <c r="Z1519">
        <v>0</v>
      </c>
      <c r="AA1519">
        <v>0</v>
      </c>
      <c r="AB1519">
        <v>0</v>
      </c>
      <c r="AC1519" t="s">
        <v>52</v>
      </c>
      <c r="AD1519">
        <v>3</v>
      </c>
    </row>
    <row r="1520" spans="1:30">
      <c r="A1520" t="s">
        <v>1606</v>
      </c>
      <c r="B1520" t="s">
        <v>45</v>
      </c>
      <c r="C1520">
        <v>41.902782000000002</v>
      </c>
      <c r="D1520">
        <v>12.496366</v>
      </c>
      <c r="E1520" t="s">
        <v>46</v>
      </c>
      <c r="F1520" t="s">
        <v>127</v>
      </c>
      <c r="G1520" t="s">
        <v>64</v>
      </c>
      <c r="H1520" s="1">
        <v>45361</v>
      </c>
      <c r="I1520" t="s">
        <v>57</v>
      </c>
      <c r="J1520" t="s">
        <v>1120</v>
      </c>
      <c r="K1520">
        <v>4</v>
      </c>
      <c r="L1520" t="s">
        <v>1484</v>
      </c>
      <c r="M1520" t="s">
        <v>1485</v>
      </c>
      <c r="N1520">
        <v>368</v>
      </c>
      <c r="O1520">
        <v>50</v>
      </c>
      <c r="P1520" s="1">
        <v>45393</v>
      </c>
      <c r="Q1520" s="1"/>
      <c r="R1520">
        <v>184</v>
      </c>
      <c r="T1520">
        <v>1</v>
      </c>
      <c r="U1520" t="s">
        <v>428</v>
      </c>
      <c r="V1520">
        <v>1</v>
      </c>
      <c r="W1520">
        <v>0</v>
      </c>
      <c r="X1520">
        <v>0</v>
      </c>
      <c r="Y1520">
        <v>0</v>
      </c>
      <c r="Z1520">
        <v>0</v>
      </c>
      <c r="AA1520">
        <v>0</v>
      </c>
      <c r="AB1520">
        <v>0</v>
      </c>
      <c r="AC1520" t="s">
        <v>52</v>
      </c>
      <c r="AD1520">
        <v>3</v>
      </c>
    </row>
    <row r="1521" spans="1:30">
      <c r="A1521" t="s">
        <v>1607</v>
      </c>
      <c r="B1521" t="s">
        <v>63</v>
      </c>
      <c r="C1521">
        <v>46.204391000000001</v>
      </c>
      <c r="D1521">
        <v>6.1431579999999997</v>
      </c>
      <c r="E1521" t="s">
        <v>55</v>
      </c>
      <c r="F1521" t="s">
        <v>127</v>
      </c>
      <c r="G1521" t="s">
        <v>76</v>
      </c>
      <c r="H1521" s="1">
        <v>45375</v>
      </c>
      <c r="I1521" t="s">
        <v>35</v>
      </c>
      <c r="J1521" t="s">
        <v>1120</v>
      </c>
      <c r="K1521">
        <v>4</v>
      </c>
      <c r="L1521" t="s">
        <v>1484</v>
      </c>
      <c r="M1521" t="s">
        <v>1485</v>
      </c>
      <c r="N1521">
        <v>1005</v>
      </c>
      <c r="O1521">
        <v>30</v>
      </c>
      <c r="P1521" s="1">
        <v>45573</v>
      </c>
      <c r="Q1521" s="1"/>
      <c r="R1521">
        <v>301.5</v>
      </c>
      <c r="T1521">
        <v>1</v>
      </c>
      <c r="U1521" t="s">
        <v>428</v>
      </c>
      <c r="V1521">
        <v>1</v>
      </c>
      <c r="W1521">
        <v>0</v>
      </c>
      <c r="X1521">
        <v>0</v>
      </c>
      <c r="Y1521">
        <v>0</v>
      </c>
      <c r="Z1521">
        <v>0</v>
      </c>
      <c r="AA1521">
        <v>0</v>
      </c>
      <c r="AB1521">
        <v>0</v>
      </c>
      <c r="AC1521" t="s">
        <v>43</v>
      </c>
      <c r="AD1521">
        <v>2</v>
      </c>
    </row>
    <row r="1522" spans="1:30">
      <c r="A1522" t="s">
        <v>1608</v>
      </c>
      <c r="B1522" t="s">
        <v>75</v>
      </c>
      <c r="C1522">
        <v>48.210033000000003</v>
      </c>
      <c r="D1522">
        <v>16.363448999999999</v>
      </c>
      <c r="E1522" t="s">
        <v>55</v>
      </c>
      <c r="F1522" t="s">
        <v>127</v>
      </c>
      <c r="G1522" t="s">
        <v>47</v>
      </c>
      <c r="H1522" s="1">
        <v>45315</v>
      </c>
      <c r="I1522" t="s">
        <v>35</v>
      </c>
      <c r="J1522" t="s">
        <v>1120</v>
      </c>
      <c r="K1522">
        <v>4</v>
      </c>
      <c r="L1522" t="s">
        <v>1484</v>
      </c>
      <c r="M1522" t="s">
        <v>1485</v>
      </c>
      <c r="N1522">
        <v>454</v>
      </c>
      <c r="O1522">
        <v>100</v>
      </c>
      <c r="P1522" s="1">
        <v>45645</v>
      </c>
      <c r="Q1522" s="1"/>
      <c r="R1522">
        <v>454</v>
      </c>
      <c r="T1522">
        <v>1</v>
      </c>
      <c r="U1522" t="s">
        <v>428</v>
      </c>
      <c r="V1522">
        <v>1</v>
      </c>
      <c r="W1522">
        <v>0</v>
      </c>
      <c r="X1522">
        <v>0</v>
      </c>
      <c r="Y1522">
        <v>0</v>
      </c>
      <c r="Z1522">
        <v>0</v>
      </c>
      <c r="AA1522">
        <v>0</v>
      </c>
      <c r="AB1522">
        <v>0</v>
      </c>
      <c r="AC1522" t="s">
        <v>38</v>
      </c>
      <c r="AD1522">
        <v>5</v>
      </c>
    </row>
    <row r="1523" spans="1:30">
      <c r="A1523" t="s">
        <v>1609</v>
      </c>
      <c r="B1523" t="s">
        <v>67</v>
      </c>
      <c r="C1523">
        <v>48.864716000000001</v>
      </c>
      <c r="D1523">
        <v>2.3490139999999999</v>
      </c>
      <c r="E1523" t="s">
        <v>68</v>
      </c>
      <c r="F1523" t="s">
        <v>127</v>
      </c>
      <c r="G1523" t="s">
        <v>42</v>
      </c>
      <c r="H1523" s="1">
        <v>45427</v>
      </c>
      <c r="I1523" t="s">
        <v>35</v>
      </c>
      <c r="J1523" t="s">
        <v>1120</v>
      </c>
      <c r="K1523">
        <v>4</v>
      </c>
      <c r="L1523" t="s">
        <v>1484</v>
      </c>
      <c r="M1523" t="s">
        <v>1485</v>
      </c>
      <c r="N1523">
        <v>495</v>
      </c>
      <c r="O1523">
        <v>40</v>
      </c>
      <c r="P1523" s="1">
        <v>45611</v>
      </c>
      <c r="Q1523" s="1"/>
      <c r="R1523">
        <v>198</v>
      </c>
      <c r="T1523">
        <v>1</v>
      </c>
      <c r="U1523" t="s">
        <v>428</v>
      </c>
      <c r="V1523">
        <v>1</v>
      </c>
      <c r="W1523">
        <v>0</v>
      </c>
      <c r="X1523">
        <v>0</v>
      </c>
      <c r="Y1523">
        <v>0</v>
      </c>
      <c r="Z1523">
        <v>0</v>
      </c>
      <c r="AA1523">
        <v>0</v>
      </c>
      <c r="AB1523">
        <v>0</v>
      </c>
      <c r="AC1523" t="s">
        <v>43</v>
      </c>
      <c r="AD1523">
        <v>2</v>
      </c>
    </row>
    <row r="1524" spans="1:30">
      <c r="A1524" t="s">
        <v>1610</v>
      </c>
      <c r="B1524" t="s">
        <v>67</v>
      </c>
      <c r="C1524">
        <v>48.864716000000001</v>
      </c>
      <c r="D1524">
        <v>2.3490139999999999</v>
      </c>
      <c r="E1524" t="s">
        <v>32</v>
      </c>
      <c r="F1524" t="s">
        <v>169</v>
      </c>
      <c r="G1524" t="s">
        <v>47</v>
      </c>
      <c r="H1524" s="1">
        <v>45382</v>
      </c>
      <c r="I1524" t="s">
        <v>70</v>
      </c>
      <c r="J1524" t="s">
        <v>1120</v>
      </c>
      <c r="K1524">
        <v>4</v>
      </c>
      <c r="L1524" t="s">
        <v>1484</v>
      </c>
      <c r="M1524" t="s">
        <v>1485</v>
      </c>
      <c r="N1524">
        <v>4935</v>
      </c>
      <c r="O1524">
        <v>50</v>
      </c>
      <c r="P1524" s="1">
        <v>45688</v>
      </c>
      <c r="Q1524" s="1"/>
      <c r="R1524">
        <v>2467.5</v>
      </c>
      <c r="T1524">
        <v>1</v>
      </c>
      <c r="U1524" t="s">
        <v>428</v>
      </c>
      <c r="V1524">
        <v>1</v>
      </c>
      <c r="W1524">
        <v>0</v>
      </c>
      <c r="X1524">
        <v>0</v>
      </c>
      <c r="Y1524">
        <v>0</v>
      </c>
      <c r="Z1524">
        <v>0</v>
      </c>
      <c r="AA1524">
        <v>0</v>
      </c>
      <c r="AB1524">
        <v>0</v>
      </c>
      <c r="AC1524" t="s">
        <v>52</v>
      </c>
      <c r="AD1524">
        <v>3</v>
      </c>
    </row>
    <row r="1525" spans="1:30">
      <c r="A1525" t="s">
        <v>1611</v>
      </c>
      <c r="B1525" t="s">
        <v>75</v>
      </c>
      <c r="C1525">
        <v>48.210033000000003</v>
      </c>
      <c r="D1525">
        <v>16.363448999999999</v>
      </c>
      <c r="E1525" t="s">
        <v>55</v>
      </c>
      <c r="F1525" t="s">
        <v>169</v>
      </c>
      <c r="G1525" t="s">
        <v>56</v>
      </c>
      <c r="H1525" s="1">
        <v>45417</v>
      </c>
      <c r="I1525" t="s">
        <v>70</v>
      </c>
      <c r="J1525" t="s">
        <v>1120</v>
      </c>
      <c r="K1525">
        <v>4</v>
      </c>
      <c r="L1525" t="s">
        <v>1484</v>
      </c>
      <c r="M1525" t="s">
        <v>1485</v>
      </c>
      <c r="N1525">
        <v>4189</v>
      </c>
      <c r="O1525">
        <v>80</v>
      </c>
      <c r="P1525" s="1">
        <v>45650</v>
      </c>
      <c r="Q1525" s="1"/>
      <c r="R1525">
        <v>3351.2</v>
      </c>
      <c r="T1525">
        <v>1</v>
      </c>
      <c r="U1525" t="s">
        <v>428</v>
      </c>
      <c r="V1525">
        <v>1</v>
      </c>
      <c r="W1525">
        <v>0</v>
      </c>
      <c r="X1525">
        <v>0</v>
      </c>
      <c r="Y1525">
        <v>0</v>
      </c>
      <c r="Z1525">
        <v>0</v>
      </c>
      <c r="AA1525">
        <v>0</v>
      </c>
      <c r="AB1525">
        <v>0</v>
      </c>
      <c r="AC1525" t="s">
        <v>65</v>
      </c>
      <c r="AD1525">
        <v>4</v>
      </c>
    </row>
    <row r="1526" spans="1:30">
      <c r="A1526" t="s">
        <v>1612</v>
      </c>
      <c r="B1526" t="s">
        <v>59</v>
      </c>
      <c r="C1526">
        <v>51.260196999999998</v>
      </c>
      <c r="D1526">
        <v>4.4027710000000004</v>
      </c>
      <c r="E1526" t="s">
        <v>55</v>
      </c>
      <c r="F1526" t="s">
        <v>169</v>
      </c>
      <c r="G1526" t="s">
        <v>64</v>
      </c>
      <c r="H1526" s="1">
        <v>45300</v>
      </c>
      <c r="I1526" t="s">
        <v>35</v>
      </c>
      <c r="J1526" t="s">
        <v>1120</v>
      </c>
      <c r="K1526">
        <v>4</v>
      </c>
      <c r="L1526" t="s">
        <v>1484</v>
      </c>
      <c r="M1526" t="s">
        <v>1485</v>
      </c>
      <c r="N1526">
        <v>2434</v>
      </c>
      <c r="O1526">
        <v>50</v>
      </c>
      <c r="P1526" s="1">
        <v>45330</v>
      </c>
      <c r="Q1526" s="1"/>
      <c r="R1526">
        <v>1217</v>
      </c>
      <c r="T1526">
        <v>1</v>
      </c>
      <c r="U1526" t="s">
        <v>428</v>
      </c>
      <c r="V1526">
        <v>1</v>
      </c>
      <c r="W1526">
        <v>0</v>
      </c>
      <c r="X1526">
        <v>0</v>
      </c>
      <c r="Y1526">
        <v>0</v>
      </c>
      <c r="Z1526">
        <v>0</v>
      </c>
      <c r="AA1526">
        <v>0</v>
      </c>
      <c r="AB1526">
        <v>0</v>
      </c>
      <c r="AC1526" t="s">
        <v>52</v>
      </c>
      <c r="AD1526">
        <v>3</v>
      </c>
    </row>
    <row r="1527" spans="1:30">
      <c r="A1527" t="s">
        <v>1613</v>
      </c>
      <c r="B1527" t="s">
        <v>59</v>
      </c>
      <c r="C1527">
        <v>51.260196999999998</v>
      </c>
      <c r="D1527">
        <v>4.4027710000000004</v>
      </c>
      <c r="E1527" t="s">
        <v>100</v>
      </c>
      <c r="F1527" t="s">
        <v>169</v>
      </c>
      <c r="G1527" t="s">
        <v>64</v>
      </c>
      <c r="H1527" s="1">
        <v>45358</v>
      </c>
      <c r="I1527" t="s">
        <v>70</v>
      </c>
      <c r="J1527" t="s">
        <v>1120</v>
      </c>
      <c r="K1527">
        <v>4</v>
      </c>
      <c r="L1527" t="s">
        <v>1484</v>
      </c>
      <c r="M1527" t="s">
        <v>1485</v>
      </c>
      <c r="N1527">
        <v>4418</v>
      </c>
      <c r="O1527">
        <v>100</v>
      </c>
      <c r="P1527" s="1">
        <v>45465</v>
      </c>
      <c r="Q1527" s="1"/>
      <c r="R1527">
        <v>4418</v>
      </c>
      <c r="T1527">
        <v>1</v>
      </c>
      <c r="U1527" t="s">
        <v>428</v>
      </c>
      <c r="V1527">
        <v>1</v>
      </c>
      <c r="W1527">
        <v>0</v>
      </c>
      <c r="X1527">
        <v>0</v>
      </c>
      <c r="Y1527">
        <v>0</v>
      </c>
      <c r="Z1527">
        <v>0</v>
      </c>
      <c r="AA1527">
        <v>0</v>
      </c>
      <c r="AB1527">
        <v>0</v>
      </c>
      <c r="AC1527" t="s">
        <v>38</v>
      </c>
      <c r="AD1527">
        <v>5</v>
      </c>
    </row>
    <row r="1528" spans="1:30">
      <c r="A1528" t="s">
        <v>1614</v>
      </c>
      <c r="B1528" t="s">
        <v>40</v>
      </c>
      <c r="C1528">
        <v>40.416775000000001</v>
      </c>
      <c r="D1528">
        <v>-3.7037900000000001</v>
      </c>
      <c r="E1528" t="s">
        <v>55</v>
      </c>
      <c r="F1528" t="s">
        <v>169</v>
      </c>
      <c r="G1528" t="s">
        <v>42</v>
      </c>
      <c r="H1528" s="1">
        <v>45399</v>
      </c>
      <c r="I1528" t="s">
        <v>57</v>
      </c>
      <c r="J1528" t="s">
        <v>1120</v>
      </c>
      <c r="K1528">
        <v>4</v>
      </c>
      <c r="L1528" t="s">
        <v>1484</v>
      </c>
      <c r="M1528" t="s">
        <v>1485</v>
      </c>
      <c r="N1528">
        <v>3012</v>
      </c>
      <c r="O1528">
        <v>60</v>
      </c>
      <c r="P1528" s="1">
        <v>45726</v>
      </c>
      <c r="Q1528" s="1"/>
      <c r="R1528">
        <v>1807.2</v>
      </c>
      <c r="T1528">
        <v>1</v>
      </c>
      <c r="U1528" t="s">
        <v>428</v>
      </c>
      <c r="V1528">
        <v>1</v>
      </c>
      <c r="W1528">
        <v>0</v>
      </c>
      <c r="X1528">
        <v>0</v>
      </c>
      <c r="Y1528">
        <v>0</v>
      </c>
      <c r="Z1528">
        <v>0</v>
      </c>
      <c r="AA1528">
        <v>0</v>
      </c>
      <c r="AB1528">
        <v>0</v>
      </c>
      <c r="AC1528" t="s">
        <v>52</v>
      </c>
      <c r="AD1528">
        <v>3</v>
      </c>
    </row>
    <row r="1529" spans="1:30">
      <c r="A1529" t="s">
        <v>1615</v>
      </c>
      <c r="B1529" t="s">
        <v>59</v>
      </c>
      <c r="C1529">
        <v>51.260196999999998</v>
      </c>
      <c r="D1529">
        <v>4.4027710000000004</v>
      </c>
      <c r="E1529" t="s">
        <v>51</v>
      </c>
      <c r="F1529" t="s">
        <v>169</v>
      </c>
      <c r="G1529" t="s">
        <v>47</v>
      </c>
      <c r="H1529" s="1">
        <v>45378</v>
      </c>
      <c r="I1529" t="s">
        <v>70</v>
      </c>
      <c r="J1529" t="s">
        <v>1120</v>
      </c>
      <c r="K1529">
        <v>4</v>
      </c>
      <c r="L1529" t="s">
        <v>1484</v>
      </c>
      <c r="M1529" t="s">
        <v>1485</v>
      </c>
      <c r="N1529">
        <v>3207</v>
      </c>
      <c r="O1529">
        <v>10</v>
      </c>
      <c r="P1529" s="1">
        <v>45697</v>
      </c>
      <c r="Q1529" s="1"/>
      <c r="R1529">
        <v>320.7</v>
      </c>
      <c r="T1529">
        <v>1</v>
      </c>
      <c r="U1529" t="s">
        <v>428</v>
      </c>
      <c r="V1529">
        <v>1</v>
      </c>
      <c r="W1529">
        <v>0</v>
      </c>
      <c r="X1529">
        <v>0</v>
      </c>
      <c r="Y1529">
        <v>0</v>
      </c>
      <c r="Z1529">
        <v>0</v>
      </c>
      <c r="AA1529">
        <v>0</v>
      </c>
      <c r="AB1529">
        <v>0</v>
      </c>
      <c r="AC1529" t="s">
        <v>48</v>
      </c>
      <c r="AD1529">
        <v>1</v>
      </c>
    </row>
    <row r="1530" spans="1:30">
      <c r="A1530" t="s">
        <v>1616</v>
      </c>
      <c r="B1530" t="s">
        <v>80</v>
      </c>
      <c r="C1530">
        <v>38.736946000000003</v>
      </c>
      <c r="D1530">
        <v>-9.1426850000000002</v>
      </c>
      <c r="E1530" t="s">
        <v>55</v>
      </c>
      <c r="F1530" t="s">
        <v>169</v>
      </c>
      <c r="G1530" t="s">
        <v>34</v>
      </c>
      <c r="H1530" s="1">
        <v>45421</v>
      </c>
      <c r="I1530" t="s">
        <v>70</v>
      </c>
      <c r="J1530" t="s">
        <v>1120</v>
      </c>
      <c r="K1530">
        <v>4</v>
      </c>
      <c r="L1530" t="s">
        <v>1484</v>
      </c>
      <c r="M1530" t="s">
        <v>1485</v>
      </c>
      <c r="N1530">
        <v>7583</v>
      </c>
      <c r="O1530">
        <v>60</v>
      </c>
      <c r="P1530" s="1">
        <v>45667</v>
      </c>
      <c r="Q1530" s="1"/>
      <c r="R1530">
        <v>4549.8</v>
      </c>
      <c r="T1530">
        <v>1</v>
      </c>
      <c r="U1530" t="s">
        <v>428</v>
      </c>
      <c r="V1530">
        <v>1</v>
      </c>
      <c r="W1530">
        <v>0</v>
      </c>
      <c r="X1530">
        <v>0</v>
      </c>
      <c r="Y1530">
        <v>0</v>
      </c>
      <c r="Z1530">
        <v>0</v>
      </c>
      <c r="AA1530">
        <v>0</v>
      </c>
      <c r="AB1530">
        <v>0</v>
      </c>
      <c r="AC1530" t="s">
        <v>52</v>
      </c>
      <c r="AD1530">
        <v>3</v>
      </c>
    </row>
    <row r="1531" spans="1:30">
      <c r="A1531" t="s">
        <v>1617</v>
      </c>
      <c r="B1531" t="s">
        <v>45</v>
      </c>
      <c r="C1531">
        <v>41.902782000000002</v>
      </c>
      <c r="D1531">
        <v>12.496366</v>
      </c>
      <c r="E1531" t="s">
        <v>32</v>
      </c>
      <c r="F1531" t="s">
        <v>169</v>
      </c>
      <c r="G1531" t="s">
        <v>87</v>
      </c>
      <c r="H1531" s="1">
        <v>45439</v>
      </c>
      <c r="I1531" t="s">
        <v>70</v>
      </c>
      <c r="J1531" t="s">
        <v>1120</v>
      </c>
      <c r="K1531">
        <v>4</v>
      </c>
      <c r="L1531" t="s">
        <v>1484</v>
      </c>
      <c r="M1531" t="s">
        <v>1485</v>
      </c>
      <c r="N1531">
        <v>318</v>
      </c>
      <c r="O1531">
        <v>80</v>
      </c>
      <c r="P1531" s="1">
        <v>45577</v>
      </c>
      <c r="Q1531" s="1"/>
      <c r="R1531">
        <v>254.4</v>
      </c>
      <c r="T1531">
        <v>1</v>
      </c>
      <c r="U1531" t="s">
        <v>428</v>
      </c>
      <c r="V1531">
        <v>1</v>
      </c>
      <c r="W1531">
        <v>0</v>
      </c>
      <c r="X1531">
        <v>0</v>
      </c>
      <c r="Y1531">
        <v>0</v>
      </c>
      <c r="Z1531">
        <v>0</v>
      </c>
      <c r="AA1531">
        <v>0</v>
      </c>
      <c r="AB1531">
        <v>0</v>
      </c>
      <c r="AC1531" t="s">
        <v>65</v>
      </c>
      <c r="AD1531">
        <v>4</v>
      </c>
    </row>
    <row r="1532" spans="1:30">
      <c r="A1532" t="s">
        <v>1618</v>
      </c>
      <c r="B1532" t="s">
        <v>50</v>
      </c>
      <c r="C1532">
        <v>52.520007999999997</v>
      </c>
      <c r="D1532">
        <v>13.404954</v>
      </c>
      <c r="E1532" t="s">
        <v>60</v>
      </c>
      <c r="F1532" t="s">
        <v>169</v>
      </c>
      <c r="G1532" t="s">
        <v>76</v>
      </c>
      <c r="H1532" s="1">
        <v>45413</v>
      </c>
      <c r="I1532" t="s">
        <v>70</v>
      </c>
      <c r="J1532" t="s">
        <v>1120</v>
      </c>
      <c r="K1532">
        <v>4</v>
      </c>
      <c r="L1532" t="s">
        <v>1484</v>
      </c>
      <c r="M1532" t="s">
        <v>1485</v>
      </c>
      <c r="N1532">
        <v>7472</v>
      </c>
      <c r="O1532">
        <v>60</v>
      </c>
      <c r="P1532" s="1">
        <v>45653</v>
      </c>
      <c r="Q1532" s="1"/>
      <c r="R1532">
        <v>4483.2</v>
      </c>
      <c r="T1532">
        <v>1</v>
      </c>
      <c r="U1532" t="s">
        <v>428</v>
      </c>
      <c r="V1532">
        <v>1</v>
      </c>
      <c r="W1532">
        <v>0</v>
      </c>
      <c r="X1532">
        <v>0</v>
      </c>
      <c r="Y1532">
        <v>0</v>
      </c>
      <c r="Z1532">
        <v>0</v>
      </c>
      <c r="AA1532">
        <v>0</v>
      </c>
      <c r="AB1532">
        <v>0</v>
      </c>
      <c r="AC1532" t="s">
        <v>52</v>
      </c>
      <c r="AD1532">
        <v>3</v>
      </c>
    </row>
    <row r="1533" spans="1:30">
      <c r="A1533" t="s">
        <v>1619</v>
      </c>
      <c r="B1533" t="s">
        <v>45</v>
      </c>
      <c r="C1533">
        <v>41.902782000000002</v>
      </c>
      <c r="D1533">
        <v>12.496366</v>
      </c>
      <c r="E1533" t="s">
        <v>55</v>
      </c>
      <c r="F1533" t="s">
        <v>169</v>
      </c>
      <c r="G1533" t="s">
        <v>47</v>
      </c>
      <c r="H1533" s="1">
        <v>45347</v>
      </c>
      <c r="I1533" t="s">
        <v>57</v>
      </c>
      <c r="J1533" t="s">
        <v>1120</v>
      </c>
      <c r="K1533">
        <v>4</v>
      </c>
      <c r="L1533" t="s">
        <v>1484</v>
      </c>
      <c r="M1533" t="s">
        <v>1485</v>
      </c>
      <c r="N1533">
        <v>6543</v>
      </c>
      <c r="O1533">
        <v>40</v>
      </c>
      <c r="P1533" s="1">
        <v>45685</v>
      </c>
      <c r="Q1533" s="1"/>
      <c r="R1533">
        <v>2617.1999999999998</v>
      </c>
      <c r="T1533">
        <v>1</v>
      </c>
      <c r="U1533" t="s">
        <v>428</v>
      </c>
      <c r="V1533">
        <v>1</v>
      </c>
      <c r="W1533">
        <v>0</v>
      </c>
      <c r="X1533">
        <v>0</v>
      </c>
      <c r="Y1533">
        <v>0</v>
      </c>
      <c r="Z1533">
        <v>0</v>
      </c>
      <c r="AA1533">
        <v>0</v>
      </c>
      <c r="AB1533">
        <v>0</v>
      </c>
      <c r="AC1533" t="s">
        <v>43</v>
      </c>
      <c r="AD1533">
        <v>2</v>
      </c>
    </row>
    <row r="1534" spans="1:30">
      <c r="A1534" t="s">
        <v>1620</v>
      </c>
      <c r="B1534" t="s">
        <v>50</v>
      </c>
      <c r="C1534">
        <v>52.520007999999997</v>
      </c>
      <c r="D1534">
        <v>13.404954</v>
      </c>
      <c r="E1534" t="s">
        <v>124</v>
      </c>
      <c r="F1534" t="s">
        <v>169</v>
      </c>
      <c r="G1534" t="s">
        <v>76</v>
      </c>
      <c r="H1534" s="1">
        <v>45392</v>
      </c>
      <c r="I1534" t="s">
        <v>57</v>
      </c>
      <c r="J1534" t="s">
        <v>1120</v>
      </c>
      <c r="K1534">
        <v>4</v>
      </c>
      <c r="L1534" t="s">
        <v>1484</v>
      </c>
      <c r="M1534" t="s">
        <v>1485</v>
      </c>
      <c r="N1534">
        <v>4577</v>
      </c>
      <c r="O1534">
        <v>20</v>
      </c>
      <c r="P1534" s="1">
        <v>45500</v>
      </c>
      <c r="Q1534" s="1"/>
      <c r="R1534">
        <v>915.4</v>
      </c>
      <c r="T1534">
        <v>1</v>
      </c>
      <c r="U1534" t="s">
        <v>428</v>
      </c>
      <c r="V1534">
        <v>1</v>
      </c>
      <c r="W1534">
        <v>0</v>
      </c>
      <c r="X1534">
        <v>0</v>
      </c>
      <c r="Y1534">
        <v>0</v>
      </c>
      <c r="Z1534">
        <v>0</v>
      </c>
      <c r="AA1534">
        <v>0</v>
      </c>
      <c r="AB1534">
        <v>0</v>
      </c>
      <c r="AC1534" t="s">
        <v>48</v>
      </c>
      <c r="AD1534">
        <v>1</v>
      </c>
    </row>
    <row r="1535" spans="1:30">
      <c r="A1535" t="s">
        <v>1621</v>
      </c>
      <c r="B1535" t="s">
        <v>75</v>
      </c>
      <c r="C1535">
        <v>48.210033000000003</v>
      </c>
      <c r="D1535">
        <v>16.363448999999999</v>
      </c>
      <c r="E1535" t="s">
        <v>51</v>
      </c>
      <c r="F1535" t="s">
        <v>169</v>
      </c>
      <c r="G1535" t="s">
        <v>87</v>
      </c>
      <c r="H1535" s="1">
        <v>45355</v>
      </c>
      <c r="I1535" t="s">
        <v>70</v>
      </c>
      <c r="J1535" t="s">
        <v>1120</v>
      </c>
      <c r="K1535">
        <v>4</v>
      </c>
      <c r="L1535" t="s">
        <v>1484</v>
      </c>
      <c r="M1535" t="s">
        <v>1485</v>
      </c>
      <c r="N1535">
        <v>2169</v>
      </c>
      <c r="O1535">
        <v>70</v>
      </c>
      <c r="P1535" s="1">
        <v>45688</v>
      </c>
      <c r="Q1535" s="1"/>
      <c r="R1535">
        <v>1518.3</v>
      </c>
      <c r="T1535">
        <v>1</v>
      </c>
      <c r="U1535" t="s">
        <v>428</v>
      </c>
      <c r="V1535">
        <v>1</v>
      </c>
      <c r="W1535">
        <v>0</v>
      </c>
      <c r="X1535">
        <v>0</v>
      </c>
      <c r="Y1535">
        <v>0</v>
      </c>
      <c r="Z1535">
        <v>0</v>
      </c>
      <c r="AA1535">
        <v>0</v>
      </c>
      <c r="AB1535">
        <v>0</v>
      </c>
      <c r="AC1535" t="s">
        <v>65</v>
      </c>
      <c r="AD1535">
        <v>4</v>
      </c>
    </row>
    <row r="1536" spans="1:30">
      <c r="A1536" t="s">
        <v>1622</v>
      </c>
      <c r="B1536" t="s">
        <v>75</v>
      </c>
      <c r="C1536">
        <v>48.210033000000003</v>
      </c>
      <c r="D1536">
        <v>16.363448999999999</v>
      </c>
      <c r="E1536" t="s">
        <v>60</v>
      </c>
      <c r="F1536" t="s">
        <v>169</v>
      </c>
      <c r="G1536" t="s">
        <v>76</v>
      </c>
      <c r="H1536" s="1">
        <v>45433</v>
      </c>
      <c r="I1536" t="s">
        <v>35</v>
      </c>
      <c r="J1536" t="s">
        <v>1120</v>
      </c>
      <c r="K1536">
        <v>4</v>
      </c>
      <c r="L1536" t="s">
        <v>1484</v>
      </c>
      <c r="M1536" t="s">
        <v>1485</v>
      </c>
      <c r="N1536">
        <v>5718</v>
      </c>
      <c r="O1536">
        <v>40</v>
      </c>
      <c r="P1536" s="1">
        <v>45515</v>
      </c>
      <c r="Q1536" s="1"/>
      <c r="R1536">
        <v>2287.1999999999998</v>
      </c>
      <c r="T1536">
        <v>1</v>
      </c>
      <c r="U1536" t="s">
        <v>428</v>
      </c>
      <c r="V1536">
        <v>1</v>
      </c>
      <c r="W1536">
        <v>0</v>
      </c>
      <c r="X1536">
        <v>0</v>
      </c>
      <c r="Y1536">
        <v>0</v>
      </c>
      <c r="Z1536">
        <v>0</v>
      </c>
      <c r="AA1536">
        <v>0</v>
      </c>
      <c r="AB1536">
        <v>0</v>
      </c>
      <c r="AC1536" t="s">
        <v>43</v>
      </c>
      <c r="AD1536">
        <v>2</v>
      </c>
    </row>
    <row r="1537" spans="1:30">
      <c r="A1537" t="s">
        <v>1623</v>
      </c>
      <c r="B1537" t="s">
        <v>59</v>
      </c>
      <c r="C1537">
        <v>51.260196999999998</v>
      </c>
      <c r="D1537">
        <v>4.4027710000000004</v>
      </c>
      <c r="E1537" t="s">
        <v>51</v>
      </c>
      <c r="F1537" t="s">
        <v>169</v>
      </c>
      <c r="G1537" t="s">
        <v>47</v>
      </c>
      <c r="H1537" s="1">
        <v>45433</v>
      </c>
      <c r="I1537" t="s">
        <v>35</v>
      </c>
      <c r="J1537" t="s">
        <v>1120</v>
      </c>
      <c r="K1537">
        <v>4</v>
      </c>
      <c r="L1537" t="s">
        <v>1484</v>
      </c>
      <c r="M1537" t="s">
        <v>1485</v>
      </c>
      <c r="N1537">
        <v>4346</v>
      </c>
      <c r="O1537">
        <v>50</v>
      </c>
      <c r="P1537" s="1">
        <v>45500</v>
      </c>
      <c r="Q1537" s="1"/>
      <c r="R1537">
        <v>2173</v>
      </c>
      <c r="T1537">
        <v>1</v>
      </c>
      <c r="U1537" t="s">
        <v>428</v>
      </c>
      <c r="V1537">
        <v>1</v>
      </c>
      <c r="W1537">
        <v>0</v>
      </c>
      <c r="X1537">
        <v>0</v>
      </c>
      <c r="Y1537">
        <v>0</v>
      </c>
      <c r="Z1537">
        <v>0</v>
      </c>
      <c r="AA1537">
        <v>0</v>
      </c>
      <c r="AB1537">
        <v>0</v>
      </c>
      <c r="AC1537" t="s">
        <v>52</v>
      </c>
      <c r="AD1537">
        <v>3</v>
      </c>
    </row>
    <row r="1538" spans="1:30">
      <c r="A1538" t="s">
        <v>1624</v>
      </c>
      <c r="B1538" t="s">
        <v>80</v>
      </c>
      <c r="C1538">
        <v>38.736946000000003</v>
      </c>
      <c r="D1538">
        <v>-9.1426850000000002</v>
      </c>
      <c r="E1538" t="s">
        <v>41</v>
      </c>
      <c r="F1538" t="s">
        <v>169</v>
      </c>
      <c r="G1538" t="s">
        <v>56</v>
      </c>
      <c r="H1538" s="1">
        <v>45335</v>
      </c>
      <c r="I1538" t="s">
        <v>35</v>
      </c>
      <c r="J1538" t="s">
        <v>1120</v>
      </c>
      <c r="K1538">
        <v>4</v>
      </c>
      <c r="L1538" t="s">
        <v>1484</v>
      </c>
      <c r="M1538" t="s">
        <v>1485</v>
      </c>
      <c r="N1538">
        <v>4200</v>
      </c>
      <c r="O1538">
        <v>100</v>
      </c>
      <c r="P1538" s="1">
        <v>45447</v>
      </c>
      <c r="Q1538" s="1"/>
      <c r="R1538">
        <v>4200</v>
      </c>
      <c r="T1538">
        <v>1</v>
      </c>
      <c r="U1538" t="s">
        <v>428</v>
      </c>
      <c r="V1538">
        <v>1</v>
      </c>
      <c r="W1538">
        <v>0</v>
      </c>
      <c r="X1538">
        <v>0</v>
      </c>
      <c r="Y1538">
        <v>0</v>
      </c>
      <c r="Z1538">
        <v>0</v>
      </c>
      <c r="AA1538">
        <v>0</v>
      </c>
      <c r="AB1538">
        <v>0</v>
      </c>
      <c r="AC1538" t="s">
        <v>38</v>
      </c>
      <c r="AD1538">
        <v>5</v>
      </c>
    </row>
    <row r="1539" spans="1:30">
      <c r="A1539" t="s">
        <v>1625</v>
      </c>
      <c r="B1539" t="s">
        <v>31</v>
      </c>
      <c r="C1539">
        <v>52.370215999999999</v>
      </c>
      <c r="D1539">
        <v>4.895168</v>
      </c>
      <c r="E1539" t="s">
        <v>120</v>
      </c>
      <c r="F1539" t="s">
        <v>169</v>
      </c>
      <c r="G1539" t="s">
        <v>56</v>
      </c>
      <c r="H1539" s="1">
        <v>45305</v>
      </c>
      <c r="I1539" t="s">
        <v>35</v>
      </c>
      <c r="J1539" t="s">
        <v>1120</v>
      </c>
      <c r="K1539">
        <v>4</v>
      </c>
      <c r="L1539" t="s">
        <v>1484</v>
      </c>
      <c r="M1539" t="s">
        <v>1485</v>
      </c>
      <c r="N1539">
        <v>7387</v>
      </c>
      <c r="O1539">
        <v>100</v>
      </c>
      <c r="P1539" s="1">
        <v>45612</v>
      </c>
      <c r="Q1539" s="1"/>
      <c r="R1539">
        <v>7387</v>
      </c>
      <c r="T1539">
        <v>1</v>
      </c>
      <c r="U1539" t="s">
        <v>428</v>
      </c>
      <c r="V1539">
        <v>1</v>
      </c>
      <c r="W1539">
        <v>0</v>
      </c>
      <c r="X1539">
        <v>0</v>
      </c>
      <c r="Y1539">
        <v>0</v>
      </c>
      <c r="Z1539">
        <v>0</v>
      </c>
      <c r="AA1539">
        <v>0</v>
      </c>
      <c r="AB1539">
        <v>0</v>
      </c>
      <c r="AC1539" t="s">
        <v>38</v>
      </c>
      <c r="AD1539">
        <v>5</v>
      </c>
    </row>
    <row r="1540" spans="1:30">
      <c r="A1540" t="s">
        <v>1626</v>
      </c>
      <c r="B1540" t="s">
        <v>45</v>
      </c>
      <c r="C1540">
        <v>41.902782000000002</v>
      </c>
      <c r="D1540">
        <v>12.496366</v>
      </c>
      <c r="E1540" t="s">
        <v>32</v>
      </c>
      <c r="F1540" t="s">
        <v>169</v>
      </c>
      <c r="G1540" t="s">
        <v>56</v>
      </c>
      <c r="H1540" s="1">
        <v>45379</v>
      </c>
      <c r="I1540" t="s">
        <v>70</v>
      </c>
      <c r="J1540" t="s">
        <v>1120</v>
      </c>
      <c r="K1540">
        <v>4</v>
      </c>
      <c r="L1540" t="s">
        <v>1484</v>
      </c>
      <c r="M1540" t="s">
        <v>1485</v>
      </c>
      <c r="N1540">
        <v>3777</v>
      </c>
      <c r="O1540">
        <v>20</v>
      </c>
      <c r="P1540" s="1">
        <v>45595</v>
      </c>
      <c r="Q1540" s="1"/>
      <c r="R1540">
        <v>755.4</v>
      </c>
      <c r="T1540">
        <v>1</v>
      </c>
      <c r="U1540" t="s">
        <v>428</v>
      </c>
      <c r="V1540">
        <v>1</v>
      </c>
      <c r="W1540">
        <v>0</v>
      </c>
      <c r="X1540">
        <v>0</v>
      </c>
      <c r="Y1540">
        <v>0</v>
      </c>
      <c r="Z1540">
        <v>0</v>
      </c>
      <c r="AA1540">
        <v>0</v>
      </c>
      <c r="AB1540">
        <v>0</v>
      </c>
      <c r="AC1540" t="s">
        <v>48</v>
      </c>
      <c r="AD1540">
        <v>1</v>
      </c>
    </row>
    <row r="1541" spans="1:30">
      <c r="A1541" t="s">
        <v>1627</v>
      </c>
      <c r="B1541" t="s">
        <v>67</v>
      </c>
      <c r="C1541">
        <v>48.864716000000001</v>
      </c>
      <c r="D1541">
        <v>2.3490139999999999</v>
      </c>
      <c r="E1541" t="s">
        <v>55</v>
      </c>
      <c r="F1541" t="s">
        <v>169</v>
      </c>
      <c r="G1541" t="s">
        <v>85</v>
      </c>
      <c r="H1541" s="1">
        <v>45428</v>
      </c>
      <c r="I1541" t="s">
        <v>57</v>
      </c>
      <c r="J1541" t="s">
        <v>1120</v>
      </c>
      <c r="K1541">
        <v>4</v>
      </c>
      <c r="L1541" t="s">
        <v>1484</v>
      </c>
      <c r="M1541" t="s">
        <v>1485</v>
      </c>
      <c r="N1541">
        <v>5951</v>
      </c>
      <c r="O1541">
        <v>20</v>
      </c>
      <c r="P1541" s="1">
        <v>45784</v>
      </c>
      <c r="Q1541" s="1"/>
      <c r="R1541">
        <v>1190.2</v>
      </c>
      <c r="T1541">
        <v>1</v>
      </c>
      <c r="U1541" t="s">
        <v>428</v>
      </c>
      <c r="V1541">
        <v>1</v>
      </c>
      <c r="W1541">
        <v>0</v>
      </c>
      <c r="X1541">
        <v>0</v>
      </c>
      <c r="Y1541">
        <v>0</v>
      </c>
      <c r="Z1541">
        <v>0</v>
      </c>
      <c r="AA1541">
        <v>0</v>
      </c>
      <c r="AB1541">
        <v>0</v>
      </c>
      <c r="AC1541" t="s">
        <v>48</v>
      </c>
      <c r="AD1541">
        <v>1</v>
      </c>
    </row>
    <row r="1542" spans="1:30">
      <c r="A1542" t="s">
        <v>1628</v>
      </c>
      <c r="B1542" t="s">
        <v>45</v>
      </c>
      <c r="C1542">
        <v>41.902782000000002</v>
      </c>
      <c r="D1542">
        <v>12.496366</v>
      </c>
      <c r="E1542" t="s">
        <v>78</v>
      </c>
      <c r="F1542" t="s">
        <v>169</v>
      </c>
      <c r="G1542" t="s">
        <v>76</v>
      </c>
      <c r="H1542" s="1">
        <v>45391</v>
      </c>
      <c r="I1542" t="s">
        <v>35</v>
      </c>
      <c r="J1542" t="s">
        <v>1120</v>
      </c>
      <c r="K1542">
        <v>4</v>
      </c>
      <c r="L1542" t="s">
        <v>1484</v>
      </c>
      <c r="M1542" t="s">
        <v>1485</v>
      </c>
      <c r="N1542">
        <v>7344</v>
      </c>
      <c r="O1542">
        <v>60</v>
      </c>
      <c r="P1542" s="1">
        <v>45699</v>
      </c>
      <c r="Q1542" s="1"/>
      <c r="R1542">
        <v>4406.3999999999996</v>
      </c>
      <c r="T1542">
        <v>1</v>
      </c>
      <c r="U1542" t="s">
        <v>428</v>
      </c>
      <c r="V1542">
        <v>1</v>
      </c>
      <c r="W1542">
        <v>0</v>
      </c>
      <c r="X1542">
        <v>0</v>
      </c>
      <c r="Y1542">
        <v>0</v>
      </c>
      <c r="Z1542">
        <v>0</v>
      </c>
      <c r="AA1542">
        <v>0</v>
      </c>
      <c r="AB1542">
        <v>0</v>
      </c>
      <c r="AC1542" t="s">
        <v>52</v>
      </c>
      <c r="AD1542">
        <v>3</v>
      </c>
    </row>
    <row r="1543" spans="1:30">
      <c r="A1543" t="s">
        <v>1629</v>
      </c>
      <c r="B1543" t="s">
        <v>31</v>
      </c>
      <c r="C1543">
        <v>52.370215999999999</v>
      </c>
      <c r="D1543">
        <v>4.895168</v>
      </c>
      <c r="E1543" t="s">
        <v>41</v>
      </c>
      <c r="F1543" t="s">
        <v>169</v>
      </c>
      <c r="G1543" t="s">
        <v>34</v>
      </c>
      <c r="H1543" s="1">
        <v>45321</v>
      </c>
      <c r="I1543" t="s">
        <v>35</v>
      </c>
      <c r="J1543" t="s">
        <v>1120</v>
      </c>
      <c r="K1543">
        <v>4</v>
      </c>
      <c r="L1543" t="s">
        <v>1484</v>
      </c>
      <c r="M1543" t="s">
        <v>1485</v>
      </c>
      <c r="N1543">
        <v>732</v>
      </c>
      <c r="O1543">
        <v>10</v>
      </c>
      <c r="P1543" s="1">
        <v>45456</v>
      </c>
      <c r="Q1543" s="1"/>
      <c r="R1543">
        <v>73.2</v>
      </c>
      <c r="T1543">
        <v>1</v>
      </c>
      <c r="U1543" t="s">
        <v>428</v>
      </c>
      <c r="V1543">
        <v>1</v>
      </c>
      <c r="W1543">
        <v>0</v>
      </c>
      <c r="X1543">
        <v>0</v>
      </c>
      <c r="Y1543">
        <v>0</v>
      </c>
      <c r="Z1543">
        <v>0</v>
      </c>
      <c r="AA1543">
        <v>0</v>
      </c>
      <c r="AB1543">
        <v>0</v>
      </c>
      <c r="AC1543" t="s">
        <v>48</v>
      </c>
      <c r="AD1543">
        <v>1</v>
      </c>
    </row>
    <row r="1544" spans="1:30">
      <c r="A1544" t="s">
        <v>1630</v>
      </c>
      <c r="B1544" t="s">
        <v>63</v>
      </c>
      <c r="C1544">
        <v>46.204391000000001</v>
      </c>
      <c r="D1544">
        <v>6.1431579999999997</v>
      </c>
      <c r="E1544" t="s">
        <v>60</v>
      </c>
      <c r="F1544" t="s">
        <v>169</v>
      </c>
      <c r="G1544" t="s">
        <v>34</v>
      </c>
      <c r="H1544" s="1">
        <v>45320</v>
      </c>
      <c r="I1544" t="s">
        <v>57</v>
      </c>
      <c r="J1544" t="s">
        <v>1120</v>
      </c>
      <c r="K1544">
        <v>4</v>
      </c>
      <c r="L1544" t="s">
        <v>1484</v>
      </c>
      <c r="M1544" t="s">
        <v>1485</v>
      </c>
      <c r="N1544">
        <v>3550</v>
      </c>
      <c r="O1544">
        <v>70</v>
      </c>
      <c r="P1544" s="1">
        <v>45407</v>
      </c>
      <c r="Q1544" s="1"/>
      <c r="R1544">
        <v>2485</v>
      </c>
      <c r="T1544">
        <v>1</v>
      </c>
      <c r="U1544" t="s">
        <v>428</v>
      </c>
      <c r="V1544">
        <v>1</v>
      </c>
      <c r="W1544">
        <v>0</v>
      </c>
      <c r="X1544">
        <v>0</v>
      </c>
      <c r="Y1544">
        <v>0</v>
      </c>
      <c r="Z1544">
        <v>0</v>
      </c>
      <c r="AA1544">
        <v>0</v>
      </c>
      <c r="AB1544">
        <v>0</v>
      </c>
      <c r="AC1544" t="s">
        <v>65</v>
      </c>
      <c r="AD1544">
        <v>4</v>
      </c>
    </row>
    <row r="1545" spans="1:30">
      <c r="A1545" t="s">
        <v>1631</v>
      </c>
      <c r="B1545" t="s">
        <v>67</v>
      </c>
      <c r="C1545">
        <v>48.864716000000001</v>
      </c>
      <c r="D1545">
        <v>2.3490139999999999</v>
      </c>
      <c r="E1545" t="s">
        <v>68</v>
      </c>
      <c r="F1545" t="s">
        <v>169</v>
      </c>
      <c r="G1545" t="s">
        <v>64</v>
      </c>
      <c r="H1545" s="1">
        <v>45404</v>
      </c>
      <c r="I1545" t="s">
        <v>35</v>
      </c>
      <c r="J1545" t="s">
        <v>1120</v>
      </c>
      <c r="K1545">
        <v>4</v>
      </c>
      <c r="L1545" t="s">
        <v>1484</v>
      </c>
      <c r="M1545" t="s">
        <v>1485</v>
      </c>
      <c r="N1545">
        <v>4610</v>
      </c>
      <c r="O1545">
        <v>20</v>
      </c>
      <c r="P1545" s="1">
        <v>45755</v>
      </c>
      <c r="Q1545" s="1"/>
      <c r="R1545">
        <v>922</v>
      </c>
      <c r="T1545">
        <v>1</v>
      </c>
      <c r="U1545" t="s">
        <v>428</v>
      </c>
      <c r="V1545">
        <v>1</v>
      </c>
      <c r="W1545">
        <v>0</v>
      </c>
      <c r="X1545">
        <v>0</v>
      </c>
      <c r="Y1545">
        <v>0</v>
      </c>
      <c r="Z1545">
        <v>0</v>
      </c>
      <c r="AA1545">
        <v>0</v>
      </c>
      <c r="AB1545">
        <v>0</v>
      </c>
      <c r="AC1545" t="s">
        <v>48</v>
      </c>
      <c r="AD1545">
        <v>1</v>
      </c>
    </row>
    <row r="1546" spans="1:30">
      <c r="A1546" t="s">
        <v>1632</v>
      </c>
      <c r="B1546" t="s">
        <v>63</v>
      </c>
      <c r="C1546">
        <v>46.204391000000001</v>
      </c>
      <c r="D1546">
        <v>6.1431579999999997</v>
      </c>
      <c r="E1546" t="s">
        <v>68</v>
      </c>
      <c r="F1546" t="s">
        <v>169</v>
      </c>
      <c r="G1546" t="s">
        <v>64</v>
      </c>
      <c r="H1546" s="1">
        <v>45350</v>
      </c>
      <c r="I1546" t="s">
        <v>35</v>
      </c>
      <c r="J1546" t="s">
        <v>1120</v>
      </c>
      <c r="K1546">
        <v>4</v>
      </c>
      <c r="L1546" t="s">
        <v>1484</v>
      </c>
      <c r="M1546" t="s">
        <v>1485</v>
      </c>
      <c r="N1546">
        <v>2071</v>
      </c>
      <c r="O1546">
        <v>70</v>
      </c>
      <c r="P1546" s="1">
        <v>45451</v>
      </c>
      <c r="Q1546" s="1"/>
      <c r="R1546">
        <v>1449.7</v>
      </c>
      <c r="T1546">
        <v>1</v>
      </c>
      <c r="U1546" t="s">
        <v>428</v>
      </c>
      <c r="V1546">
        <v>1</v>
      </c>
      <c r="W1546">
        <v>0</v>
      </c>
      <c r="X1546">
        <v>0</v>
      </c>
      <c r="Y1546">
        <v>0</v>
      </c>
      <c r="Z1546">
        <v>0</v>
      </c>
      <c r="AA1546">
        <v>0</v>
      </c>
      <c r="AB1546">
        <v>0</v>
      </c>
      <c r="AC1546" t="s">
        <v>65</v>
      </c>
      <c r="AD1546">
        <v>4</v>
      </c>
    </row>
    <row r="1547" spans="1:30">
      <c r="A1547" t="s">
        <v>1633</v>
      </c>
      <c r="B1547" t="s">
        <v>67</v>
      </c>
      <c r="C1547">
        <v>48.864716000000001</v>
      </c>
      <c r="D1547">
        <v>2.3490139999999999</v>
      </c>
      <c r="E1547" t="s">
        <v>78</v>
      </c>
      <c r="F1547" t="s">
        <v>169</v>
      </c>
      <c r="G1547" t="s">
        <v>85</v>
      </c>
      <c r="H1547" s="1">
        <v>45293</v>
      </c>
      <c r="I1547" t="s">
        <v>70</v>
      </c>
      <c r="J1547" t="s">
        <v>1120</v>
      </c>
      <c r="K1547">
        <v>4</v>
      </c>
      <c r="L1547" t="s">
        <v>1484</v>
      </c>
      <c r="M1547" t="s">
        <v>1485</v>
      </c>
      <c r="N1547">
        <v>911</v>
      </c>
      <c r="O1547">
        <v>40</v>
      </c>
      <c r="P1547" s="1">
        <v>45607</v>
      </c>
      <c r="Q1547" s="1"/>
      <c r="R1547">
        <v>364.4</v>
      </c>
      <c r="T1547">
        <v>1</v>
      </c>
      <c r="U1547" t="s">
        <v>428</v>
      </c>
      <c r="V1547">
        <v>1</v>
      </c>
      <c r="W1547">
        <v>0</v>
      </c>
      <c r="X1547">
        <v>0</v>
      </c>
      <c r="Y1547">
        <v>0</v>
      </c>
      <c r="Z1547">
        <v>0</v>
      </c>
      <c r="AA1547">
        <v>0</v>
      </c>
      <c r="AB1547">
        <v>0</v>
      </c>
      <c r="AC1547" t="s">
        <v>43</v>
      </c>
      <c r="AD1547">
        <v>2</v>
      </c>
    </row>
    <row r="1548" spans="1:30">
      <c r="A1548" t="s">
        <v>1634</v>
      </c>
      <c r="B1548" t="s">
        <v>80</v>
      </c>
      <c r="C1548">
        <v>38.736946000000003</v>
      </c>
      <c r="D1548">
        <v>-9.1426850000000002</v>
      </c>
      <c r="E1548" t="s">
        <v>72</v>
      </c>
      <c r="F1548" t="s">
        <v>169</v>
      </c>
      <c r="G1548" t="s">
        <v>34</v>
      </c>
      <c r="H1548" s="1">
        <v>45326</v>
      </c>
      <c r="I1548" t="s">
        <v>35</v>
      </c>
      <c r="J1548" t="s">
        <v>1120</v>
      </c>
      <c r="K1548">
        <v>4</v>
      </c>
      <c r="L1548" t="s">
        <v>1484</v>
      </c>
      <c r="M1548" t="s">
        <v>1485</v>
      </c>
      <c r="N1548">
        <v>7703</v>
      </c>
      <c r="O1548">
        <v>40</v>
      </c>
      <c r="P1548" s="1">
        <v>45439</v>
      </c>
      <c r="Q1548" s="1"/>
      <c r="R1548">
        <v>3081.2</v>
      </c>
      <c r="T1548">
        <v>1</v>
      </c>
      <c r="U1548" t="s">
        <v>428</v>
      </c>
      <c r="V1548">
        <v>1</v>
      </c>
      <c r="W1548">
        <v>0</v>
      </c>
      <c r="X1548">
        <v>0</v>
      </c>
      <c r="Y1548">
        <v>0</v>
      </c>
      <c r="Z1548">
        <v>0</v>
      </c>
      <c r="AA1548">
        <v>0</v>
      </c>
      <c r="AB1548">
        <v>0</v>
      </c>
      <c r="AC1548" t="s">
        <v>43</v>
      </c>
      <c r="AD1548">
        <v>2</v>
      </c>
    </row>
    <row r="1549" spans="1:30">
      <c r="A1549" t="s">
        <v>1635</v>
      </c>
      <c r="B1549" t="s">
        <v>45</v>
      </c>
      <c r="C1549">
        <v>41.902782000000002</v>
      </c>
      <c r="D1549">
        <v>12.496366</v>
      </c>
      <c r="E1549" t="s">
        <v>103</v>
      </c>
      <c r="F1549" t="s">
        <v>169</v>
      </c>
      <c r="G1549" t="s">
        <v>87</v>
      </c>
      <c r="H1549" s="1">
        <v>45322</v>
      </c>
      <c r="I1549" t="s">
        <v>70</v>
      </c>
      <c r="J1549" t="s">
        <v>1120</v>
      </c>
      <c r="K1549">
        <v>4</v>
      </c>
      <c r="L1549" t="s">
        <v>1484</v>
      </c>
      <c r="M1549" t="s">
        <v>1485</v>
      </c>
      <c r="N1549">
        <v>7134</v>
      </c>
      <c r="O1549">
        <v>30</v>
      </c>
      <c r="P1549" s="1">
        <v>45625</v>
      </c>
      <c r="Q1549" s="1"/>
      <c r="R1549">
        <v>2140.1999999999998</v>
      </c>
      <c r="T1549">
        <v>1</v>
      </c>
      <c r="U1549" t="s">
        <v>428</v>
      </c>
      <c r="V1549">
        <v>1</v>
      </c>
      <c r="W1549">
        <v>0</v>
      </c>
      <c r="X1549">
        <v>0</v>
      </c>
      <c r="Y1549">
        <v>0</v>
      </c>
      <c r="Z1549">
        <v>0</v>
      </c>
      <c r="AA1549">
        <v>0</v>
      </c>
      <c r="AB1549">
        <v>0</v>
      </c>
      <c r="AC1549" t="s">
        <v>43</v>
      </c>
      <c r="AD1549">
        <v>2</v>
      </c>
    </row>
    <row r="1550" spans="1:30">
      <c r="A1550" t="s">
        <v>1636</v>
      </c>
      <c r="B1550" t="s">
        <v>50</v>
      </c>
      <c r="C1550">
        <v>52.520007999999997</v>
      </c>
      <c r="D1550">
        <v>13.404954</v>
      </c>
      <c r="E1550" t="s">
        <v>32</v>
      </c>
      <c r="F1550" t="s">
        <v>169</v>
      </c>
      <c r="G1550" t="s">
        <v>56</v>
      </c>
      <c r="H1550" s="1">
        <v>45342</v>
      </c>
      <c r="I1550" t="s">
        <v>57</v>
      </c>
      <c r="J1550" t="s">
        <v>1120</v>
      </c>
      <c r="K1550">
        <v>4</v>
      </c>
      <c r="L1550" t="s">
        <v>1484</v>
      </c>
      <c r="M1550" t="s">
        <v>1485</v>
      </c>
      <c r="N1550">
        <v>1184</v>
      </c>
      <c r="O1550">
        <v>50</v>
      </c>
      <c r="P1550" s="1">
        <v>45683</v>
      </c>
      <c r="Q1550" s="1"/>
      <c r="R1550">
        <v>592</v>
      </c>
      <c r="T1550">
        <v>1</v>
      </c>
      <c r="U1550" t="s">
        <v>428</v>
      </c>
      <c r="V1550">
        <v>1</v>
      </c>
      <c r="W1550">
        <v>0</v>
      </c>
      <c r="X1550">
        <v>0</v>
      </c>
      <c r="Y1550">
        <v>0</v>
      </c>
      <c r="Z1550">
        <v>0</v>
      </c>
      <c r="AA1550">
        <v>0</v>
      </c>
      <c r="AB1550">
        <v>0</v>
      </c>
      <c r="AC1550" t="s">
        <v>52</v>
      </c>
      <c r="AD1550">
        <v>3</v>
      </c>
    </row>
    <row r="1551" spans="1:30">
      <c r="A1551" t="s">
        <v>1637</v>
      </c>
      <c r="B1551" t="s">
        <v>63</v>
      </c>
      <c r="C1551">
        <v>46.204391000000001</v>
      </c>
      <c r="D1551">
        <v>6.1431579999999997</v>
      </c>
      <c r="E1551" t="s">
        <v>68</v>
      </c>
      <c r="F1551" t="s">
        <v>169</v>
      </c>
      <c r="G1551" t="s">
        <v>34</v>
      </c>
      <c r="H1551" s="1">
        <v>45358</v>
      </c>
      <c r="I1551" t="s">
        <v>57</v>
      </c>
      <c r="J1551" t="s">
        <v>1120</v>
      </c>
      <c r="K1551">
        <v>4</v>
      </c>
      <c r="L1551" t="s">
        <v>1484</v>
      </c>
      <c r="M1551" t="s">
        <v>1485</v>
      </c>
      <c r="N1551">
        <v>767</v>
      </c>
      <c r="O1551">
        <v>70</v>
      </c>
      <c r="P1551" s="1">
        <v>45445</v>
      </c>
      <c r="Q1551" s="1"/>
      <c r="R1551">
        <v>536.9</v>
      </c>
      <c r="T1551">
        <v>1</v>
      </c>
      <c r="U1551" t="s">
        <v>428</v>
      </c>
      <c r="V1551">
        <v>1</v>
      </c>
      <c r="W1551">
        <v>0</v>
      </c>
      <c r="X1551">
        <v>0</v>
      </c>
      <c r="Y1551">
        <v>0</v>
      </c>
      <c r="Z1551">
        <v>0</v>
      </c>
      <c r="AA1551">
        <v>0</v>
      </c>
      <c r="AB1551">
        <v>0</v>
      </c>
      <c r="AC1551" t="s">
        <v>65</v>
      </c>
      <c r="AD1551">
        <v>4</v>
      </c>
    </row>
    <row r="1552" spans="1:30">
      <c r="A1552" t="s">
        <v>1638</v>
      </c>
      <c r="B1552" t="s">
        <v>75</v>
      </c>
      <c r="C1552">
        <v>48.210033000000003</v>
      </c>
      <c r="D1552">
        <v>16.363448999999999</v>
      </c>
      <c r="E1552" t="s">
        <v>32</v>
      </c>
      <c r="F1552" t="s">
        <v>169</v>
      </c>
      <c r="G1552" t="s">
        <v>64</v>
      </c>
      <c r="H1552" s="1">
        <v>45421</v>
      </c>
      <c r="I1552" t="s">
        <v>35</v>
      </c>
      <c r="J1552" t="s">
        <v>1120</v>
      </c>
      <c r="K1552">
        <v>4</v>
      </c>
      <c r="L1552" t="s">
        <v>1484</v>
      </c>
      <c r="M1552" t="s">
        <v>1485</v>
      </c>
      <c r="N1552">
        <v>4296</v>
      </c>
      <c r="O1552">
        <v>50</v>
      </c>
      <c r="P1552" s="1">
        <v>45784</v>
      </c>
      <c r="Q1552" s="1"/>
      <c r="R1552">
        <v>2148</v>
      </c>
      <c r="T1552">
        <v>1</v>
      </c>
      <c r="U1552" t="s">
        <v>428</v>
      </c>
      <c r="V1552">
        <v>1</v>
      </c>
      <c r="W1552">
        <v>0</v>
      </c>
      <c r="X1552">
        <v>0</v>
      </c>
      <c r="Y1552">
        <v>0</v>
      </c>
      <c r="Z1552">
        <v>0</v>
      </c>
      <c r="AA1552">
        <v>0</v>
      </c>
      <c r="AB1552">
        <v>0</v>
      </c>
      <c r="AC1552" t="s">
        <v>52</v>
      </c>
      <c r="AD1552">
        <v>3</v>
      </c>
    </row>
    <row r="1553" spans="1:30">
      <c r="A1553" t="s">
        <v>1639</v>
      </c>
      <c r="B1553" t="s">
        <v>50</v>
      </c>
      <c r="C1553">
        <v>52.520007999999997</v>
      </c>
      <c r="D1553">
        <v>13.404954</v>
      </c>
      <c r="E1553" t="s">
        <v>60</v>
      </c>
      <c r="F1553" t="s">
        <v>169</v>
      </c>
      <c r="G1553" t="s">
        <v>47</v>
      </c>
      <c r="H1553" s="1">
        <v>45320</v>
      </c>
      <c r="I1553" t="s">
        <v>70</v>
      </c>
      <c r="J1553" t="s">
        <v>1120</v>
      </c>
      <c r="K1553">
        <v>4</v>
      </c>
      <c r="L1553" t="s">
        <v>1484</v>
      </c>
      <c r="M1553" t="s">
        <v>1485</v>
      </c>
      <c r="N1553">
        <v>1395</v>
      </c>
      <c r="O1553">
        <v>30</v>
      </c>
      <c r="P1553" s="1">
        <v>45460</v>
      </c>
      <c r="Q1553" s="1"/>
      <c r="R1553">
        <v>418.5</v>
      </c>
      <c r="T1553">
        <v>1</v>
      </c>
      <c r="U1553" t="s">
        <v>428</v>
      </c>
      <c r="V1553">
        <v>1</v>
      </c>
      <c r="W1553">
        <v>0</v>
      </c>
      <c r="X1553">
        <v>0</v>
      </c>
      <c r="Y1553">
        <v>0</v>
      </c>
      <c r="Z1553">
        <v>0</v>
      </c>
      <c r="AA1553">
        <v>0</v>
      </c>
      <c r="AB1553">
        <v>0</v>
      </c>
      <c r="AC1553" t="s">
        <v>43</v>
      </c>
      <c r="AD1553">
        <v>2</v>
      </c>
    </row>
    <row r="1554" spans="1:30">
      <c r="A1554" t="s">
        <v>1640</v>
      </c>
      <c r="B1554" t="s">
        <v>40</v>
      </c>
      <c r="C1554">
        <v>40.416775000000001</v>
      </c>
      <c r="D1554">
        <v>-3.7037900000000001</v>
      </c>
      <c r="E1554" t="s">
        <v>103</v>
      </c>
      <c r="F1554" t="s">
        <v>169</v>
      </c>
      <c r="G1554" t="s">
        <v>85</v>
      </c>
      <c r="H1554" s="1">
        <v>45441</v>
      </c>
      <c r="I1554" t="s">
        <v>70</v>
      </c>
      <c r="J1554" t="s">
        <v>1120</v>
      </c>
      <c r="K1554">
        <v>4</v>
      </c>
      <c r="L1554" t="s">
        <v>1484</v>
      </c>
      <c r="M1554" t="s">
        <v>1485</v>
      </c>
      <c r="N1554">
        <v>1440</v>
      </c>
      <c r="O1554">
        <v>40</v>
      </c>
      <c r="P1554" s="1">
        <v>45567</v>
      </c>
      <c r="Q1554" s="1"/>
      <c r="R1554">
        <v>576</v>
      </c>
      <c r="T1554">
        <v>1</v>
      </c>
      <c r="U1554" t="s">
        <v>428</v>
      </c>
      <c r="V1554">
        <v>1</v>
      </c>
      <c r="W1554">
        <v>0</v>
      </c>
      <c r="X1554">
        <v>0</v>
      </c>
      <c r="Y1554">
        <v>0</v>
      </c>
      <c r="Z1554">
        <v>0</v>
      </c>
      <c r="AA1554">
        <v>0</v>
      </c>
      <c r="AB1554">
        <v>0</v>
      </c>
      <c r="AC1554" t="s">
        <v>43</v>
      </c>
      <c r="AD1554">
        <v>2</v>
      </c>
    </row>
    <row r="1555" spans="1:30">
      <c r="A1555" t="s">
        <v>1641</v>
      </c>
      <c r="B1555" t="s">
        <v>67</v>
      </c>
      <c r="C1555">
        <v>48.864716000000001</v>
      </c>
      <c r="D1555">
        <v>2.3490139999999999</v>
      </c>
      <c r="E1555" t="s">
        <v>124</v>
      </c>
      <c r="F1555" t="s">
        <v>169</v>
      </c>
      <c r="G1555" t="s">
        <v>76</v>
      </c>
      <c r="H1555" s="1">
        <v>45370</v>
      </c>
      <c r="I1555" t="s">
        <v>35</v>
      </c>
      <c r="J1555" t="s">
        <v>1120</v>
      </c>
      <c r="K1555">
        <v>4</v>
      </c>
      <c r="L1555" t="s">
        <v>1484</v>
      </c>
      <c r="M1555" t="s">
        <v>1485</v>
      </c>
      <c r="N1555">
        <v>3831</v>
      </c>
      <c r="O1555">
        <v>40</v>
      </c>
      <c r="P1555" s="1">
        <v>45428</v>
      </c>
      <c r="Q1555" s="1"/>
      <c r="R1555">
        <v>1532.4</v>
      </c>
      <c r="T1555">
        <v>1</v>
      </c>
      <c r="U1555" t="s">
        <v>428</v>
      </c>
      <c r="V1555">
        <v>1</v>
      </c>
      <c r="W1555">
        <v>0</v>
      </c>
      <c r="X1555">
        <v>0</v>
      </c>
      <c r="Y1555">
        <v>0</v>
      </c>
      <c r="Z1555">
        <v>0</v>
      </c>
      <c r="AA1555">
        <v>0</v>
      </c>
      <c r="AB1555">
        <v>0</v>
      </c>
      <c r="AC1555" t="s">
        <v>43</v>
      </c>
      <c r="AD1555">
        <v>2</v>
      </c>
    </row>
    <row r="1556" spans="1:30">
      <c r="A1556" t="s">
        <v>1642</v>
      </c>
      <c r="B1556" t="s">
        <v>50</v>
      </c>
      <c r="C1556">
        <v>52.520007999999997</v>
      </c>
      <c r="D1556">
        <v>13.404954</v>
      </c>
      <c r="E1556" t="s">
        <v>60</v>
      </c>
      <c r="F1556" t="s">
        <v>169</v>
      </c>
      <c r="G1556" t="s">
        <v>76</v>
      </c>
      <c r="H1556" s="1">
        <v>45433</v>
      </c>
      <c r="I1556" t="s">
        <v>35</v>
      </c>
      <c r="J1556" t="s">
        <v>1120</v>
      </c>
      <c r="K1556">
        <v>4</v>
      </c>
      <c r="L1556" t="s">
        <v>1484</v>
      </c>
      <c r="M1556" t="s">
        <v>1485</v>
      </c>
      <c r="N1556">
        <v>678</v>
      </c>
      <c r="O1556">
        <v>40</v>
      </c>
      <c r="P1556" s="1">
        <v>45707</v>
      </c>
      <c r="Q1556" s="1"/>
      <c r="R1556">
        <v>271.2</v>
      </c>
      <c r="T1556">
        <v>1</v>
      </c>
      <c r="U1556" t="s">
        <v>428</v>
      </c>
      <c r="V1556">
        <v>1</v>
      </c>
      <c r="W1556">
        <v>0</v>
      </c>
      <c r="X1556">
        <v>0</v>
      </c>
      <c r="Y1556">
        <v>0</v>
      </c>
      <c r="Z1556">
        <v>0</v>
      </c>
      <c r="AA1556">
        <v>0</v>
      </c>
      <c r="AB1556">
        <v>0</v>
      </c>
      <c r="AC1556" t="s">
        <v>43</v>
      </c>
      <c r="AD1556">
        <v>2</v>
      </c>
    </row>
    <row r="1557" spans="1:30">
      <c r="A1557" t="s">
        <v>1643</v>
      </c>
      <c r="B1557" t="s">
        <v>63</v>
      </c>
      <c r="C1557">
        <v>46.204391000000001</v>
      </c>
      <c r="D1557">
        <v>6.1431579999999997</v>
      </c>
      <c r="E1557" t="s">
        <v>68</v>
      </c>
      <c r="F1557" t="s">
        <v>169</v>
      </c>
      <c r="G1557" t="s">
        <v>56</v>
      </c>
      <c r="H1557" s="1">
        <v>45441</v>
      </c>
      <c r="I1557" t="s">
        <v>35</v>
      </c>
      <c r="J1557" t="s">
        <v>1120</v>
      </c>
      <c r="K1557">
        <v>4</v>
      </c>
      <c r="L1557" t="s">
        <v>1484</v>
      </c>
      <c r="M1557" t="s">
        <v>1485</v>
      </c>
      <c r="N1557">
        <v>535</v>
      </c>
      <c r="O1557">
        <v>40</v>
      </c>
      <c r="P1557" s="1">
        <v>45496</v>
      </c>
      <c r="Q1557" s="1"/>
      <c r="R1557">
        <v>214</v>
      </c>
      <c r="T1557">
        <v>1</v>
      </c>
      <c r="U1557" t="s">
        <v>428</v>
      </c>
      <c r="V1557">
        <v>1</v>
      </c>
      <c r="W1557">
        <v>0</v>
      </c>
      <c r="X1557">
        <v>0</v>
      </c>
      <c r="Y1557">
        <v>0</v>
      </c>
      <c r="Z1557">
        <v>0</v>
      </c>
      <c r="AA1557">
        <v>0</v>
      </c>
      <c r="AB1557">
        <v>0</v>
      </c>
      <c r="AC1557" t="s">
        <v>43</v>
      </c>
      <c r="AD1557">
        <v>2</v>
      </c>
    </row>
    <row r="1558" spans="1:30">
      <c r="A1558" t="s">
        <v>1644</v>
      </c>
      <c r="B1558" t="s">
        <v>63</v>
      </c>
      <c r="C1558">
        <v>46.204391000000001</v>
      </c>
      <c r="D1558">
        <v>6.1431579999999997</v>
      </c>
      <c r="E1558" t="s">
        <v>55</v>
      </c>
      <c r="F1558" t="s">
        <v>169</v>
      </c>
      <c r="G1558" t="s">
        <v>64</v>
      </c>
      <c r="H1558" s="1">
        <v>45409</v>
      </c>
      <c r="I1558" t="s">
        <v>35</v>
      </c>
      <c r="J1558" t="s">
        <v>1120</v>
      </c>
      <c r="K1558">
        <v>4</v>
      </c>
      <c r="L1558" t="s">
        <v>1484</v>
      </c>
      <c r="M1558" t="s">
        <v>1485</v>
      </c>
      <c r="N1558">
        <v>6841</v>
      </c>
      <c r="O1558">
        <v>40</v>
      </c>
      <c r="P1558" s="1">
        <v>45631</v>
      </c>
      <c r="Q1558" s="1"/>
      <c r="R1558">
        <v>2736.4</v>
      </c>
      <c r="T1558">
        <v>1</v>
      </c>
      <c r="U1558" t="s">
        <v>428</v>
      </c>
      <c r="V1558">
        <v>1</v>
      </c>
      <c r="W1558">
        <v>0</v>
      </c>
      <c r="X1558">
        <v>0</v>
      </c>
      <c r="Y1558">
        <v>0</v>
      </c>
      <c r="Z1558">
        <v>0</v>
      </c>
      <c r="AA1558">
        <v>0</v>
      </c>
      <c r="AB1558">
        <v>0</v>
      </c>
      <c r="AC1558" t="s">
        <v>43</v>
      </c>
      <c r="AD1558">
        <v>2</v>
      </c>
    </row>
    <row r="1559" spans="1:30">
      <c r="A1559" t="s">
        <v>1645</v>
      </c>
      <c r="B1559" t="s">
        <v>40</v>
      </c>
      <c r="C1559">
        <v>40.416775000000001</v>
      </c>
      <c r="D1559">
        <v>-3.7037900000000001</v>
      </c>
      <c r="E1559" t="s">
        <v>120</v>
      </c>
      <c r="F1559" t="s">
        <v>169</v>
      </c>
      <c r="G1559" t="s">
        <v>42</v>
      </c>
      <c r="H1559" s="1">
        <v>45354</v>
      </c>
      <c r="I1559" t="s">
        <v>57</v>
      </c>
      <c r="J1559" t="s">
        <v>1120</v>
      </c>
      <c r="K1559">
        <v>4</v>
      </c>
      <c r="L1559" t="s">
        <v>1484</v>
      </c>
      <c r="M1559" t="s">
        <v>1485</v>
      </c>
      <c r="N1559">
        <v>5122</v>
      </c>
      <c r="O1559">
        <v>40</v>
      </c>
      <c r="P1559" s="1">
        <v>45376</v>
      </c>
      <c r="Q1559" s="1"/>
      <c r="R1559">
        <v>2048.8000000000002</v>
      </c>
      <c r="T1559">
        <v>1</v>
      </c>
      <c r="U1559" t="s">
        <v>428</v>
      </c>
      <c r="V1559">
        <v>1</v>
      </c>
      <c r="W1559">
        <v>0</v>
      </c>
      <c r="X1559">
        <v>0</v>
      </c>
      <c r="Y1559">
        <v>0</v>
      </c>
      <c r="Z1559">
        <v>0</v>
      </c>
      <c r="AA1559">
        <v>0</v>
      </c>
      <c r="AB1559">
        <v>0</v>
      </c>
      <c r="AC1559" t="s">
        <v>43</v>
      </c>
      <c r="AD1559">
        <v>2</v>
      </c>
    </row>
    <row r="1560" spans="1:30">
      <c r="A1560" t="s">
        <v>1646</v>
      </c>
      <c r="B1560" t="s">
        <v>80</v>
      </c>
      <c r="C1560">
        <v>38.736946000000003</v>
      </c>
      <c r="D1560">
        <v>-9.1426850000000002</v>
      </c>
      <c r="E1560" t="s">
        <v>72</v>
      </c>
      <c r="F1560" t="s">
        <v>169</v>
      </c>
      <c r="G1560" t="s">
        <v>76</v>
      </c>
      <c r="H1560" s="1">
        <v>45359</v>
      </c>
      <c r="I1560" t="s">
        <v>70</v>
      </c>
      <c r="J1560" t="s">
        <v>1120</v>
      </c>
      <c r="K1560">
        <v>4</v>
      </c>
      <c r="L1560" t="s">
        <v>1484</v>
      </c>
      <c r="M1560" t="s">
        <v>1485</v>
      </c>
      <c r="N1560">
        <v>3449</v>
      </c>
      <c r="O1560">
        <v>50</v>
      </c>
      <c r="P1560" s="1">
        <v>45553</v>
      </c>
      <c r="Q1560" s="1"/>
      <c r="R1560">
        <v>1724.5</v>
      </c>
      <c r="T1560">
        <v>1</v>
      </c>
      <c r="U1560" t="s">
        <v>428</v>
      </c>
      <c r="V1560">
        <v>1</v>
      </c>
      <c r="W1560">
        <v>0</v>
      </c>
      <c r="X1560">
        <v>0</v>
      </c>
      <c r="Y1560">
        <v>0</v>
      </c>
      <c r="Z1560">
        <v>0</v>
      </c>
      <c r="AA1560">
        <v>0</v>
      </c>
      <c r="AB1560">
        <v>0</v>
      </c>
      <c r="AC1560" t="s">
        <v>52</v>
      </c>
      <c r="AD1560">
        <v>3</v>
      </c>
    </row>
    <row r="1561" spans="1:30">
      <c r="A1561" t="s">
        <v>1647</v>
      </c>
      <c r="B1561" t="s">
        <v>63</v>
      </c>
      <c r="C1561">
        <v>46.204391000000001</v>
      </c>
      <c r="D1561">
        <v>6.1431579999999997</v>
      </c>
      <c r="E1561" t="s">
        <v>46</v>
      </c>
      <c r="F1561" t="s">
        <v>169</v>
      </c>
      <c r="G1561" t="s">
        <v>56</v>
      </c>
      <c r="H1561" s="1">
        <v>45301</v>
      </c>
      <c r="I1561" t="s">
        <v>57</v>
      </c>
      <c r="J1561" t="s">
        <v>1120</v>
      </c>
      <c r="K1561">
        <v>4</v>
      </c>
      <c r="L1561" t="s">
        <v>1484</v>
      </c>
      <c r="M1561" t="s">
        <v>1485</v>
      </c>
      <c r="N1561">
        <v>1989</v>
      </c>
      <c r="O1561">
        <v>30</v>
      </c>
      <c r="P1561" s="1">
        <v>45445</v>
      </c>
      <c r="Q1561" s="1"/>
      <c r="R1561">
        <v>596.70000000000005</v>
      </c>
      <c r="T1561">
        <v>1</v>
      </c>
      <c r="U1561" t="s">
        <v>428</v>
      </c>
      <c r="V1561">
        <v>1</v>
      </c>
      <c r="W1561">
        <v>0</v>
      </c>
      <c r="X1561">
        <v>0</v>
      </c>
      <c r="Y1561">
        <v>0</v>
      </c>
      <c r="Z1561">
        <v>0</v>
      </c>
      <c r="AA1561">
        <v>0</v>
      </c>
      <c r="AB1561">
        <v>0</v>
      </c>
      <c r="AC1561" t="s">
        <v>43</v>
      </c>
      <c r="AD1561">
        <v>2</v>
      </c>
    </row>
    <row r="1562" spans="1:30">
      <c r="A1562" t="s">
        <v>1648</v>
      </c>
      <c r="B1562" t="s">
        <v>67</v>
      </c>
      <c r="C1562">
        <v>48.864716000000001</v>
      </c>
      <c r="D1562">
        <v>2.3490139999999999</v>
      </c>
      <c r="E1562" t="s">
        <v>60</v>
      </c>
      <c r="F1562" t="s">
        <v>169</v>
      </c>
      <c r="G1562" t="s">
        <v>64</v>
      </c>
      <c r="H1562" s="1">
        <v>45319</v>
      </c>
      <c r="I1562" t="s">
        <v>70</v>
      </c>
      <c r="J1562" t="s">
        <v>1120</v>
      </c>
      <c r="K1562">
        <v>4</v>
      </c>
      <c r="L1562" t="s">
        <v>1484</v>
      </c>
      <c r="M1562" t="s">
        <v>1485</v>
      </c>
      <c r="N1562">
        <v>7029</v>
      </c>
      <c r="O1562">
        <v>50</v>
      </c>
      <c r="P1562" s="1">
        <v>45648</v>
      </c>
      <c r="Q1562" s="1"/>
      <c r="R1562">
        <v>3514.5</v>
      </c>
      <c r="T1562">
        <v>1</v>
      </c>
      <c r="U1562" t="s">
        <v>428</v>
      </c>
      <c r="V1562">
        <v>1</v>
      </c>
      <c r="W1562">
        <v>0</v>
      </c>
      <c r="X1562">
        <v>0</v>
      </c>
      <c r="Y1562">
        <v>0</v>
      </c>
      <c r="Z1562">
        <v>0</v>
      </c>
      <c r="AA1562">
        <v>0</v>
      </c>
      <c r="AB1562">
        <v>0</v>
      </c>
      <c r="AC1562" t="s">
        <v>52</v>
      </c>
      <c r="AD1562">
        <v>3</v>
      </c>
    </row>
    <row r="1563" spans="1:30">
      <c r="A1563" t="s">
        <v>1649</v>
      </c>
      <c r="B1563" t="s">
        <v>50</v>
      </c>
      <c r="C1563">
        <v>52.520007999999997</v>
      </c>
      <c r="D1563">
        <v>13.404954</v>
      </c>
      <c r="E1563" t="s">
        <v>78</v>
      </c>
      <c r="F1563" t="s">
        <v>169</v>
      </c>
      <c r="G1563" t="s">
        <v>85</v>
      </c>
      <c r="H1563" s="1">
        <v>45299</v>
      </c>
      <c r="I1563" t="s">
        <v>35</v>
      </c>
      <c r="J1563" t="s">
        <v>1120</v>
      </c>
      <c r="K1563">
        <v>4</v>
      </c>
      <c r="L1563" t="s">
        <v>1484</v>
      </c>
      <c r="M1563" t="s">
        <v>1485</v>
      </c>
      <c r="N1563">
        <v>431</v>
      </c>
      <c r="O1563">
        <v>60</v>
      </c>
      <c r="P1563" s="1">
        <v>45479</v>
      </c>
      <c r="Q1563" s="1"/>
      <c r="R1563">
        <v>258.60000000000002</v>
      </c>
      <c r="T1563">
        <v>1</v>
      </c>
      <c r="U1563" t="s">
        <v>428</v>
      </c>
      <c r="V1563">
        <v>1</v>
      </c>
      <c r="W1563">
        <v>0</v>
      </c>
      <c r="X1563">
        <v>0</v>
      </c>
      <c r="Y1563">
        <v>0</v>
      </c>
      <c r="Z1563">
        <v>0</v>
      </c>
      <c r="AA1563">
        <v>0</v>
      </c>
      <c r="AB1563">
        <v>0</v>
      </c>
      <c r="AC1563" t="s">
        <v>52</v>
      </c>
      <c r="AD1563">
        <v>3</v>
      </c>
    </row>
    <row r="1564" spans="1:30">
      <c r="A1564" t="s">
        <v>1650</v>
      </c>
      <c r="B1564" t="s">
        <v>59</v>
      </c>
      <c r="C1564">
        <v>51.260196999999998</v>
      </c>
      <c r="D1564">
        <v>4.4027710000000004</v>
      </c>
      <c r="E1564" t="s">
        <v>55</v>
      </c>
      <c r="F1564" t="s">
        <v>169</v>
      </c>
      <c r="G1564" t="s">
        <v>56</v>
      </c>
      <c r="H1564" s="1">
        <v>45299</v>
      </c>
      <c r="I1564" t="s">
        <v>70</v>
      </c>
      <c r="J1564" t="s">
        <v>1120</v>
      </c>
      <c r="K1564">
        <v>4</v>
      </c>
      <c r="L1564" t="s">
        <v>1484</v>
      </c>
      <c r="M1564" t="s">
        <v>1485</v>
      </c>
      <c r="N1564">
        <v>3731</v>
      </c>
      <c r="O1564">
        <v>50</v>
      </c>
      <c r="P1564" s="1">
        <v>45502</v>
      </c>
      <c r="Q1564" s="1"/>
      <c r="R1564">
        <v>1865.5</v>
      </c>
      <c r="T1564">
        <v>1</v>
      </c>
      <c r="U1564" t="s">
        <v>428</v>
      </c>
      <c r="V1564">
        <v>1</v>
      </c>
      <c r="W1564">
        <v>0</v>
      </c>
      <c r="X1564">
        <v>0</v>
      </c>
      <c r="Y1564">
        <v>0</v>
      </c>
      <c r="Z1564">
        <v>0</v>
      </c>
      <c r="AA1564">
        <v>0</v>
      </c>
      <c r="AB1564">
        <v>0</v>
      </c>
      <c r="AC1564" t="s">
        <v>52</v>
      </c>
      <c r="AD1564">
        <v>3</v>
      </c>
    </row>
    <row r="1565" spans="1:30">
      <c r="A1565" t="s">
        <v>1651</v>
      </c>
      <c r="B1565" t="s">
        <v>31</v>
      </c>
      <c r="C1565">
        <v>52.370215999999999</v>
      </c>
      <c r="D1565">
        <v>4.895168</v>
      </c>
      <c r="E1565" t="s">
        <v>124</v>
      </c>
      <c r="F1565" t="s">
        <v>169</v>
      </c>
      <c r="G1565" t="s">
        <v>47</v>
      </c>
      <c r="H1565" s="1">
        <v>45427</v>
      </c>
      <c r="I1565" t="s">
        <v>35</v>
      </c>
      <c r="J1565" t="s">
        <v>1120</v>
      </c>
      <c r="K1565">
        <v>4</v>
      </c>
      <c r="L1565" t="s">
        <v>1484</v>
      </c>
      <c r="M1565" t="s">
        <v>1485</v>
      </c>
      <c r="N1565">
        <v>3030</v>
      </c>
      <c r="O1565">
        <v>20</v>
      </c>
      <c r="P1565" s="1">
        <v>45454</v>
      </c>
      <c r="Q1565" s="1"/>
      <c r="R1565">
        <v>606</v>
      </c>
      <c r="T1565">
        <v>1</v>
      </c>
      <c r="U1565" t="s">
        <v>428</v>
      </c>
      <c r="V1565">
        <v>1</v>
      </c>
      <c r="W1565">
        <v>0</v>
      </c>
      <c r="X1565">
        <v>0</v>
      </c>
      <c r="Y1565">
        <v>0</v>
      </c>
      <c r="Z1565">
        <v>0</v>
      </c>
      <c r="AA1565">
        <v>0</v>
      </c>
      <c r="AB1565">
        <v>0</v>
      </c>
      <c r="AC1565" t="s">
        <v>48</v>
      </c>
      <c r="AD1565">
        <v>1</v>
      </c>
    </row>
    <row r="1566" spans="1:30">
      <c r="A1566" t="s">
        <v>1652</v>
      </c>
      <c r="B1566" t="s">
        <v>50</v>
      </c>
      <c r="C1566">
        <v>52.520007999999997</v>
      </c>
      <c r="D1566">
        <v>13.404954</v>
      </c>
      <c r="E1566" t="s">
        <v>84</v>
      </c>
      <c r="F1566" t="s">
        <v>169</v>
      </c>
      <c r="G1566" t="s">
        <v>87</v>
      </c>
      <c r="H1566" s="1">
        <v>45412</v>
      </c>
      <c r="I1566" t="s">
        <v>70</v>
      </c>
      <c r="J1566" t="s">
        <v>1120</v>
      </c>
      <c r="K1566">
        <v>4</v>
      </c>
      <c r="L1566" t="s">
        <v>1484</v>
      </c>
      <c r="M1566" t="s">
        <v>1485</v>
      </c>
      <c r="N1566">
        <v>7169</v>
      </c>
      <c r="O1566">
        <v>20</v>
      </c>
      <c r="P1566" s="1">
        <v>45571</v>
      </c>
      <c r="Q1566" s="1"/>
      <c r="R1566">
        <v>1433.8</v>
      </c>
      <c r="T1566">
        <v>1</v>
      </c>
      <c r="U1566" t="s">
        <v>428</v>
      </c>
      <c r="V1566">
        <v>1</v>
      </c>
      <c r="W1566">
        <v>0</v>
      </c>
      <c r="X1566">
        <v>0</v>
      </c>
      <c r="Y1566">
        <v>0</v>
      </c>
      <c r="Z1566">
        <v>0</v>
      </c>
      <c r="AA1566">
        <v>0</v>
      </c>
      <c r="AB1566">
        <v>0</v>
      </c>
      <c r="AC1566" t="s">
        <v>48</v>
      </c>
      <c r="AD1566">
        <v>1</v>
      </c>
    </row>
    <row r="1567" spans="1:30">
      <c r="A1567" t="s">
        <v>1653</v>
      </c>
      <c r="B1567" t="s">
        <v>45</v>
      </c>
      <c r="C1567">
        <v>41.902782000000002</v>
      </c>
      <c r="D1567">
        <v>12.496366</v>
      </c>
      <c r="E1567" t="s">
        <v>32</v>
      </c>
      <c r="F1567" t="s">
        <v>169</v>
      </c>
      <c r="G1567" t="s">
        <v>85</v>
      </c>
      <c r="H1567" s="1">
        <v>45296</v>
      </c>
      <c r="I1567" t="s">
        <v>70</v>
      </c>
      <c r="J1567" t="s">
        <v>1120</v>
      </c>
      <c r="K1567">
        <v>4</v>
      </c>
      <c r="L1567" t="s">
        <v>1484</v>
      </c>
      <c r="M1567" t="s">
        <v>1485</v>
      </c>
      <c r="N1567">
        <v>5386</v>
      </c>
      <c r="O1567">
        <v>40</v>
      </c>
      <c r="P1567" s="1">
        <v>45454</v>
      </c>
      <c r="Q1567" s="1"/>
      <c r="R1567">
        <v>2154.4</v>
      </c>
      <c r="T1567">
        <v>1</v>
      </c>
      <c r="U1567" t="s">
        <v>428</v>
      </c>
      <c r="V1567">
        <v>1</v>
      </c>
      <c r="W1567">
        <v>0</v>
      </c>
      <c r="X1567">
        <v>0</v>
      </c>
      <c r="Y1567">
        <v>0</v>
      </c>
      <c r="Z1567">
        <v>0</v>
      </c>
      <c r="AA1567">
        <v>0</v>
      </c>
      <c r="AB1567">
        <v>0</v>
      </c>
      <c r="AC1567" t="s">
        <v>43</v>
      </c>
      <c r="AD1567">
        <v>2</v>
      </c>
    </row>
    <row r="1568" spans="1:30">
      <c r="A1568" t="s">
        <v>1654</v>
      </c>
      <c r="B1568" t="s">
        <v>31</v>
      </c>
      <c r="C1568">
        <v>52.370215999999999</v>
      </c>
      <c r="D1568">
        <v>4.895168</v>
      </c>
      <c r="E1568" t="s">
        <v>78</v>
      </c>
      <c r="F1568" t="s">
        <v>169</v>
      </c>
      <c r="G1568" t="s">
        <v>76</v>
      </c>
      <c r="H1568" s="1">
        <v>45391</v>
      </c>
      <c r="I1568" t="s">
        <v>35</v>
      </c>
      <c r="J1568" t="s">
        <v>1120</v>
      </c>
      <c r="K1568">
        <v>4</v>
      </c>
      <c r="L1568" t="s">
        <v>1484</v>
      </c>
      <c r="M1568" t="s">
        <v>1485</v>
      </c>
      <c r="N1568">
        <v>1299</v>
      </c>
      <c r="O1568">
        <v>50</v>
      </c>
      <c r="P1568" s="1">
        <v>45534</v>
      </c>
      <c r="Q1568" s="1"/>
      <c r="R1568">
        <v>649.5</v>
      </c>
      <c r="T1568">
        <v>1</v>
      </c>
      <c r="U1568" t="s">
        <v>428</v>
      </c>
      <c r="V1568">
        <v>1</v>
      </c>
      <c r="W1568">
        <v>0</v>
      </c>
      <c r="X1568">
        <v>0</v>
      </c>
      <c r="Y1568">
        <v>0</v>
      </c>
      <c r="Z1568">
        <v>0</v>
      </c>
      <c r="AA1568">
        <v>0</v>
      </c>
      <c r="AB1568">
        <v>0</v>
      </c>
      <c r="AC1568" t="s">
        <v>52</v>
      </c>
      <c r="AD1568">
        <v>3</v>
      </c>
    </row>
    <row r="1569" spans="1:30">
      <c r="A1569" t="s">
        <v>1655</v>
      </c>
      <c r="B1569" t="s">
        <v>80</v>
      </c>
      <c r="C1569">
        <v>38.736946000000003</v>
      </c>
      <c r="D1569">
        <v>-9.1426850000000002</v>
      </c>
      <c r="E1569" t="s">
        <v>55</v>
      </c>
      <c r="F1569" t="s">
        <v>169</v>
      </c>
      <c r="G1569" t="s">
        <v>56</v>
      </c>
      <c r="H1569" s="1">
        <v>45363</v>
      </c>
      <c r="I1569" t="s">
        <v>70</v>
      </c>
      <c r="J1569" t="s">
        <v>1120</v>
      </c>
      <c r="K1569">
        <v>4</v>
      </c>
      <c r="L1569" t="s">
        <v>1484</v>
      </c>
      <c r="M1569" t="s">
        <v>1485</v>
      </c>
      <c r="N1569">
        <v>534</v>
      </c>
      <c r="O1569">
        <v>50</v>
      </c>
      <c r="P1569" s="1">
        <v>45695</v>
      </c>
      <c r="Q1569" s="1"/>
      <c r="R1569">
        <v>267</v>
      </c>
      <c r="T1569">
        <v>1</v>
      </c>
      <c r="U1569" t="s">
        <v>428</v>
      </c>
      <c r="V1569">
        <v>1</v>
      </c>
      <c r="W1569">
        <v>0</v>
      </c>
      <c r="X1569">
        <v>0</v>
      </c>
      <c r="Y1569">
        <v>0</v>
      </c>
      <c r="Z1569">
        <v>0</v>
      </c>
      <c r="AA1569">
        <v>0</v>
      </c>
      <c r="AB1569">
        <v>0</v>
      </c>
      <c r="AC1569" t="s">
        <v>52</v>
      </c>
      <c r="AD1569">
        <v>3</v>
      </c>
    </row>
    <row r="1570" spans="1:30">
      <c r="A1570" t="s">
        <v>1656</v>
      </c>
      <c r="B1570" t="s">
        <v>59</v>
      </c>
      <c r="C1570">
        <v>51.260196999999998</v>
      </c>
      <c r="D1570">
        <v>4.4027710000000004</v>
      </c>
      <c r="E1570" t="s">
        <v>46</v>
      </c>
      <c r="F1570" t="s">
        <v>169</v>
      </c>
      <c r="G1570" t="s">
        <v>47</v>
      </c>
      <c r="H1570" s="1">
        <v>45383</v>
      </c>
      <c r="I1570" t="s">
        <v>35</v>
      </c>
      <c r="J1570" t="s">
        <v>1120</v>
      </c>
      <c r="K1570">
        <v>4</v>
      </c>
      <c r="L1570" t="s">
        <v>1484</v>
      </c>
      <c r="M1570" t="s">
        <v>1485</v>
      </c>
      <c r="N1570">
        <v>1785</v>
      </c>
      <c r="O1570">
        <v>20</v>
      </c>
      <c r="P1570" s="1">
        <v>45479</v>
      </c>
      <c r="Q1570" s="1"/>
      <c r="R1570">
        <v>357</v>
      </c>
      <c r="T1570">
        <v>1</v>
      </c>
      <c r="U1570" t="s">
        <v>428</v>
      </c>
      <c r="V1570">
        <v>1</v>
      </c>
      <c r="W1570">
        <v>0</v>
      </c>
      <c r="X1570">
        <v>0</v>
      </c>
      <c r="Y1570">
        <v>0</v>
      </c>
      <c r="Z1570">
        <v>0</v>
      </c>
      <c r="AA1570">
        <v>0</v>
      </c>
      <c r="AB1570">
        <v>0</v>
      </c>
      <c r="AC1570" t="s">
        <v>48</v>
      </c>
      <c r="AD1570">
        <v>1</v>
      </c>
    </row>
    <row r="1571" spans="1:30">
      <c r="A1571" t="s">
        <v>1657</v>
      </c>
      <c r="B1571" t="s">
        <v>45</v>
      </c>
      <c r="C1571">
        <v>41.902782000000002</v>
      </c>
      <c r="D1571">
        <v>12.496366</v>
      </c>
      <c r="E1571" t="s">
        <v>68</v>
      </c>
      <c r="F1571" t="s">
        <v>169</v>
      </c>
      <c r="G1571" t="s">
        <v>64</v>
      </c>
      <c r="H1571" s="1">
        <v>45404</v>
      </c>
      <c r="I1571" t="s">
        <v>35</v>
      </c>
      <c r="J1571" t="s">
        <v>1120</v>
      </c>
      <c r="K1571">
        <v>4</v>
      </c>
      <c r="L1571" t="s">
        <v>1484</v>
      </c>
      <c r="M1571" t="s">
        <v>1485</v>
      </c>
      <c r="N1571">
        <v>7551</v>
      </c>
      <c r="O1571">
        <v>20</v>
      </c>
      <c r="P1571" s="1">
        <v>45581</v>
      </c>
      <c r="Q1571" s="1"/>
      <c r="R1571">
        <v>1510.2</v>
      </c>
      <c r="T1571">
        <v>1</v>
      </c>
      <c r="U1571" t="s">
        <v>428</v>
      </c>
      <c r="V1571">
        <v>1</v>
      </c>
      <c r="W1571">
        <v>0</v>
      </c>
      <c r="X1571">
        <v>0</v>
      </c>
      <c r="Y1571">
        <v>0</v>
      </c>
      <c r="Z1571">
        <v>0</v>
      </c>
      <c r="AA1571">
        <v>0</v>
      </c>
      <c r="AB1571">
        <v>0</v>
      </c>
      <c r="AC1571" t="s">
        <v>48</v>
      </c>
      <c r="AD1571">
        <v>1</v>
      </c>
    </row>
    <row r="1572" spans="1:30">
      <c r="A1572" t="s">
        <v>1658</v>
      </c>
      <c r="B1572" t="s">
        <v>45</v>
      </c>
      <c r="C1572">
        <v>41.902782000000002</v>
      </c>
      <c r="D1572">
        <v>12.496366</v>
      </c>
      <c r="E1572" t="s">
        <v>78</v>
      </c>
      <c r="F1572" t="s">
        <v>169</v>
      </c>
      <c r="G1572" t="s">
        <v>47</v>
      </c>
      <c r="H1572" s="1">
        <v>45420</v>
      </c>
      <c r="I1572" t="s">
        <v>35</v>
      </c>
      <c r="J1572" t="s">
        <v>1120</v>
      </c>
      <c r="K1572">
        <v>4</v>
      </c>
      <c r="L1572" t="s">
        <v>1484</v>
      </c>
      <c r="M1572" t="s">
        <v>1485</v>
      </c>
      <c r="N1572">
        <v>5017</v>
      </c>
      <c r="O1572">
        <v>60</v>
      </c>
      <c r="P1572" s="1">
        <v>45739</v>
      </c>
      <c r="Q1572" s="1"/>
      <c r="R1572">
        <v>3010.2</v>
      </c>
      <c r="T1572">
        <v>1</v>
      </c>
      <c r="U1572" t="s">
        <v>428</v>
      </c>
      <c r="V1572">
        <v>1</v>
      </c>
      <c r="W1572">
        <v>0</v>
      </c>
      <c r="X1572">
        <v>0</v>
      </c>
      <c r="Y1572">
        <v>0</v>
      </c>
      <c r="Z1572">
        <v>0</v>
      </c>
      <c r="AA1572">
        <v>0</v>
      </c>
      <c r="AB1572">
        <v>0</v>
      </c>
      <c r="AC1572" t="s">
        <v>52</v>
      </c>
      <c r="AD1572">
        <v>3</v>
      </c>
    </row>
    <row r="1573" spans="1:30">
      <c r="A1573" t="s">
        <v>1659</v>
      </c>
      <c r="B1573" t="s">
        <v>67</v>
      </c>
      <c r="C1573">
        <v>48.864716000000001</v>
      </c>
      <c r="D1573">
        <v>2.3490139999999999</v>
      </c>
      <c r="E1573" t="s">
        <v>103</v>
      </c>
      <c r="F1573" t="s">
        <v>169</v>
      </c>
      <c r="G1573" t="s">
        <v>87</v>
      </c>
      <c r="H1573" s="1">
        <v>45412</v>
      </c>
      <c r="I1573" t="s">
        <v>35</v>
      </c>
      <c r="J1573" t="s">
        <v>1120</v>
      </c>
      <c r="K1573">
        <v>4</v>
      </c>
      <c r="L1573" t="s">
        <v>1484</v>
      </c>
      <c r="M1573" t="s">
        <v>1485</v>
      </c>
      <c r="N1573">
        <v>7055</v>
      </c>
      <c r="O1573">
        <v>70</v>
      </c>
      <c r="P1573" s="1">
        <v>45707</v>
      </c>
      <c r="Q1573" s="1"/>
      <c r="R1573">
        <v>4938.5</v>
      </c>
      <c r="T1573">
        <v>1</v>
      </c>
      <c r="U1573" t="s">
        <v>428</v>
      </c>
      <c r="V1573">
        <v>1</v>
      </c>
      <c r="W1573">
        <v>0</v>
      </c>
      <c r="X1573">
        <v>0</v>
      </c>
      <c r="Y1573">
        <v>0</v>
      </c>
      <c r="Z1573">
        <v>0</v>
      </c>
      <c r="AA1573">
        <v>0</v>
      </c>
      <c r="AB1573">
        <v>0</v>
      </c>
      <c r="AC1573" t="s">
        <v>65</v>
      </c>
      <c r="AD1573">
        <v>4</v>
      </c>
    </row>
    <row r="1574" spans="1:30">
      <c r="A1574" t="s">
        <v>1660</v>
      </c>
      <c r="B1574" t="s">
        <v>63</v>
      </c>
      <c r="C1574">
        <v>46.204391000000001</v>
      </c>
      <c r="D1574">
        <v>6.1431579999999997</v>
      </c>
      <c r="E1574" t="s">
        <v>55</v>
      </c>
      <c r="F1574" t="s">
        <v>169</v>
      </c>
      <c r="G1574" t="s">
        <v>85</v>
      </c>
      <c r="H1574" s="1">
        <v>45377</v>
      </c>
      <c r="I1574" t="s">
        <v>57</v>
      </c>
      <c r="J1574" t="s">
        <v>1120</v>
      </c>
      <c r="K1574">
        <v>4</v>
      </c>
      <c r="L1574" t="s">
        <v>1484</v>
      </c>
      <c r="M1574" t="s">
        <v>1485</v>
      </c>
      <c r="N1574">
        <v>2713</v>
      </c>
      <c r="O1574">
        <v>50</v>
      </c>
      <c r="P1574" s="1">
        <v>45709</v>
      </c>
      <c r="Q1574" s="1"/>
      <c r="R1574">
        <v>1356.5</v>
      </c>
      <c r="T1574">
        <v>1</v>
      </c>
      <c r="U1574" t="s">
        <v>428</v>
      </c>
      <c r="V1574">
        <v>1</v>
      </c>
      <c r="W1574">
        <v>0</v>
      </c>
      <c r="X1574">
        <v>0</v>
      </c>
      <c r="Y1574">
        <v>0</v>
      </c>
      <c r="Z1574">
        <v>0</v>
      </c>
      <c r="AA1574">
        <v>0</v>
      </c>
      <c r="AB1574">
        <v>0</v>
      </c>
      <c r="AC1574" t="s">
        <v>52</v>
      </c>
      <c r="AD1574">
        <v>3</v>
      </c>
    </row>
    <row r="1575" spans="1:30">
      <c r="A1575" t="s">
        <v>1661</v>
      </c>
      <c r="B1575" t="s">
        <v>67</v>
      </c>
      <c r="C1575">
        <v>48.864716000000001</v>
      </c>
      <c r="D1575">
        <v>2.3490139999999999</v>
      </c>
      <c r="E1575" t="s">
        <v>103</v>
      </c>
      <c r="F1575" t="s">
        <v>169</v>
      </c>
      <c r="G1575" t="s">
        <v>56</v>
      </c>
      <c r="H1575" s="1">
        <v>45373</v>
      </c>
      <c r="I1575" t="s">
        <v>57</v>
      </c>
      <c r="J1575" t="s">
        <v>1120</v>
      </c>
      <c r="K1575">
        <v>4</v>
      </c>
      <c r="L1575" t="s">
        <v>1484</v>
      </c>
      <c r="M1575" t="s">
        <v>1485</v>
      </c>
      <c r="N1575">
        <v>3423</v>
      </c>
      <c r="O1575">
        <v>60</v>
      </c>
      <c r="P1575" s="1">
        <v>45648</v>
      </c>
      <c r="Q1575" s="1"/>
      <c r="R1575">
        <v>2053.8000000000002</v>
      </c>
      <c r="T1575">
        <v>1</v>
      </c>
      <c r="U1575" t="s">
        <v>428</v>
      </c>
      <c r="V1575">
        <v>1</v>
      </c>
      <c r="W1575">
        <v>0</v>
      </c>
      <c r="X1575">
        <v>0</v>
      </c>
      <c r="Y1575">
        <v>0</v>
      </c>
      <c r="Z1575">
        <v>0</v>
      </c>
      <c r="AA1575">
        <v>0</v>
      </c>
      <c r="AB1575">
        <v>0</v>
      </c>
      <c r="AC1575" t="s">
        <v>52</v>
      </c>
      <c r="AD1575">
        <v>3</v>
      </c>
    </row>
    <row r="1576" spans="1:30">
      <c r="A1576" t="s">
        <v>1662</v>
      </c>
      <c r="B1576" t="s">
        <v>80</v>
      </c>
      <c r="C1576">
        <v>38.736946000000003</v>
      </c>
      <c r="D1576">
        <v>-9.1426850000000002</v>
      </c>
      <c r="E1576" t="s">
        <v>51</v>
      </c>
      <c r="F1576" t="s">
        <v>169</v>
      </c>
      <c r="G1576" t="s">
        <v>64</v>
      </c>
      <c r="H1576" s="1">
        <v>45426</v>
      </c>
      <c r="I1576" t="s">
        <v>35</v>
      </c>
      <c r="J1576" t="s">
        <v>1120</v>
      </c>
      <c r="K1576">
        <v>4</v>
      </c>
      <c r="L1576" t="s">
        <v>1484</v>
      </c>
      <c r="M1576" t="s">
        <v>1485</v>
      </c>
      <c r="N1576">
        <v>7899</v>
      </c>
      <c r="O1576">
        <v>50</v>
      </c>
      <c r="P1576" s="1">
        <v>45515</v>
      </c>
      <c r="Q1576" s="1"/>
      <c r="R1576">
        <v>3949.5</v>
      </c>
      <c r="T1576">
        <v>1</v>
      </c>
      <c r="U1576" t="s">
        <v>428</v>
      </c>
      <c r="V1576">
        <v>1</v>
      </c>
      <c r="W1576">
        <v>0</v>
      </c>
      <c r="X1576">
        <v>0</v>
      </c>
      <c r="Y1576">
        <v>0</v>
      </c>
      <c r="Z1576">
        <v>0</v>
      </c>
      <c r="AA1576">
        <v>0</v>
      </c>
      <c r="AB1576">
        <v>0</v>
      </c>
      <c r="AC1576" t="s">
        <v>52</v>
      </c>
      <c r="AD1576">
        <v>3</v>
      </c>
    </row>
    <row r="1577" spans="1:30">
      <c r="A1577" t="s">
        <v>1663</v>
      </c>
      <c r="B1577" t="s">
        <v>31</v>
      </c>
      <c r="C1577">
        <v>52.370215999999999</v>
      </c>
      <c r="D1577">
        <v>4.895168</v>
      </c>
      <c r="E1577" t="s">
        <v>51</v>
      </c>
      <c r="F1577" t="s">
        <v>169</v>
      </c>
      <c r="G1577" t="s">
        <v>56</v>
      </c>
      <c r="H1577" s="1">
        <v>45363</v>
      </c>
      <c r="I1577" t="s">
        <v>70</v>
      </c>
      <c r="J1577" t="s">
        <v>1120</v>
      </c>
      <c r="K1577">
        <v>4</v>
      </c>
      <c r="L1577" t="s">
        <v>1484</v>
      </c>
      <c r="M1577" t="s">
        <v>1485</v>
      </c>
      <c r="N1577">
        <v>5182</v>
      </c>
      <c r="O1577">
        <v>70</v>
      </c>
      <c r="P1577" s="1">
        <v>45685</v>
      </c>
      <c r="Q1577" s="1"/>
      <c r="R1577">
        <v>3627.4</v>
      </c>
      <c r="T1577">
        <v>1</v>
      </c>
      <c r="U1577" t="s">
        <v>428</v>
      </c>
      <c r="V1577">
        <v>1</v>
      </c>
      <c r="W1577">
        <v>0</v>
      </c>
      <c r="X1577">
        <v>0</v>
      </c>
      <c r="Y1577">
        <v>0</v>
      </c>
      <c r="Z1577">
        <v>0</v>
      </c>
      <c r="AA1577">
        <v>0</v>
      </c>
      <c r="AB1577">
        <v>0</v>
      </c>
      <c r="AC1577" t="s">
        <v>65</v>
      </c>
      <c r="AD1577">
        <v>4</v>
      </c>
    </row>
    <row r="1578" spans="1:30">
      <c r="A1578" t="s">
        <v>1664</v>
      </c>
      <c r="B1578" t="s">
        <v>50</v>
      </c>
      <c r="C1578">
        <v>52.520007999999997</v>
      </c>
      <c r="D1578">
        <v>13.404954</v>
      </c>
      <c r="E1578" t="s">
        <v>60</v>
      </c>
      <c r="F1578" t="s">
        <v>169</v>
      </c>
      <c r="G1578" t="s">
        <v>34</v>
      </c>
      <c r="H1578" s="1">
        <v>45351</v>
      </c>
      <c r="I1578" t="s">
        <v>35</v>
      </c>
      <c r="J1578" t="s">
        <v>1120</v>
      </c>
      <c r="K1578">
        <v>4</v>
      </c>
      <c r="L1578" t="s">
        <v>1484</v>
      </c>
      <c r="M1578" t="s">
        <v>1485</v>
      </c>
      <c r="N1578">
        <v>4640</v>
      </c>
      <c r="O1578">
        <v>50</v>
      </c>
      <c r="P1578" s="1">
        <v>45495</v>
      </c>
      <c r="Q1578" s="1"/>
      <c r="R1578">
        <v>2320</v>
      </c>
      <c r="T1578">
        <v>1</v>
      </c>
      <c r="U1578" t="s">
        <v>428</v>
      </c>
      <c r="V1578">
        <v>1</v>
      </c>
      <c r="W1578">
        <v>0</v>
      </c>
      <c r="X1578">
        <v>0</v>
      </c>
      <c r="Y1578">
        <v>0</v>
      </c>
      <c r="Z1578">
        <v>0</v>
      </c>
      <c r="AA1578">
        <v>0</v>
      </c>
      <c r="AB1578">
        <v>0</v>
      </c>
      <c r="AC1578" t="s">
        <v>52</v>
      </c>
      <c r="AD1578">
        <v>3</v>
      </c>
    </row>
    <row r="1579" spans="1:30">
      <c r="A1579" t="s">
        <v>1665</v>
      </c>
      <c r="B1579" t="s">
        <v>63</v>
      </c>
      <c r="C1579">
        <v>46.204391000000001</v>
      </c>
      <c r="D1579">
        <v>6.1431579999999997</v>
      </c>
      <c r="E1579" t="s">
        <v>55</v>
      </c>
      <c r="F1579" t="s">
        <v>169</v>
      </c>
      <c r="G1579" t="s">
        <v>64</v>
      </c>
      <c r="H1579" s="1">
        <v>45294</v>
      </c>
      <c r="I1579" t="s">
        <v>57</v>
      </c>
      <c r="J1579" t="s">
        <v>1120</v>
      </c>
      <c r="K1579">
        <v>4</v>
      </c>
      <c r="L1579" t="s">
        <v>1484</v>
      </c>
      <c r="M1579" t="s">
        <v>1485</v>
      </c>
      <c r="N1579">
        <v>1778</v>
      </c>
      <c r="O1579">
        <v>60</v>
      </c>
      <c r="P1579" s="1">
        <v>45623</v>
      </c>
      <c r="Q1579" s="1"/>
      <c r="R1579">
        <v>1066.8</v>
      </c>
      <c r="T1579">
        <v>1</v>
      </c>
      <c r="U1579" t="s">
        <v>428</v>
      </c>
      <c r="V1579">
        <v>1</v>
      </c>
      <c r="W1579">
        <v>0</v>
      </c>
      <c r="X1579">
        <v>0</v>
      </c>
      <c r="Y1579">
        <v>0</v>
      </c>
      <c r="Z1579">
        <v>0</v>
      </c>
      <c r="AA1579">
        <v>0</v>
      </c>
      <c r="AB1579">
        <v>0</v>
      </c>
      <c r="AC1579" t="s">
        <v>52</v>
      </c>
      <c r="AD1579">
        <v>3</v>
      </c>
    </row>
    <row r="1580" spans="1:30">
      <c r="A1580" t="s">
        <v>1666</v>
      </c>
      <c r="B1580" t="s">
        <v>45</v>
      </c>
      <c r="C1580">
        <v>41.902782000000002</v>
      </c>
      <c r="D1580">
        <v>12.496366</v>
      </c>
      <c r="E1580" t="s">
        <v>68</v>
      </c>
      <c r="F1580" t="s">
        <v>169</v>
      </c>
      <c r="G1580" t="s">
        <v>42</v>
      </c>
      <c r="H1580" s="1">
        <v>45304</v>
      </c>
      <c r="I1580" t="s">
        <v>70</v>
      </c>
      <c r="J1580" t="s">
        <v>1120</v>
      </c>
      <c r="K1580">
        <v>4</v>
      </c>
      <c r="L1580" t="s">
        <v>1484</v>
      </c>
      <c r="M1580" t="s">
        <v>1485</v>
      </c>
      <c r="N1580">
        <v>2485</v>
      </c>
      <c r="O1580">
        <v>10</v>
      </c>
      <c r="P1580" s="1">
        <v>45563</v>
      </c>
      <c r="Q1580" s="1"/>
      <c r="R1580">
        <v>248.5</v>
      </c>
      <c r="T1580">
        <v>1</v>
      </c>
      <c r="U1580" t="s">
        <v>428</v>
      </c>
      <c r="V1580">
        <v>1</v>
      </c>
      <c r="W1580">
        <v>0</v>
      </c>
      <c r="X1580">
        <v>0</v>
      </c>
      <c r="Y1580">
        <v>0</v>
      </c>
      <c r="Z1580">
        <v>0</v>
      </c>
      <c r="AA1580">
        <v>0</v>
      </c>
      <c r="AB1580">
        <v>0</v>
      </c>
      <c r="AC1580" t="s">
        <v>48</v>
      </c>
      <c r="AD1580">
        <v>1</v>
      </c>
    </row>
    <row r="1581" spans="1:30">
      <c r="A1581" t="s">
        <v>1667</v>
      </c>
      <c r="B1581" t="s">
        <v>67</v>
      </c>
      <c r="C1581">
        <v>48.864716000000001</v>
      </c>
      <c r="D1581">
        <v>2.3490139999999999</v>
      </c>
      <c r="E1581" t="s">
        <v>103</v>
      </c>
      <c r="F1581" t="s">
        <v>169</v>
      </c>
      <c r="G1581" t="s">
        <v>87</v>
      </c>
      <c r="H1581" s="1">
        <v>45386</v>
      </c>
      <c r="I1581" t="s">
        <v>70</v>
      </c>
      <c r="J1581" t="s">
        <v>1120</v>
      </c>
      <c r="K1581">
        <v>4</v>
      </c>
      <c r="L1581" t="s">
        <v>1484</v>
      </c>
      <c r="M1581" t="s">
        <v>1485</v>
      </c>
      <c r="N1581">
        <v>805</v>
      </c>
      <c r="O1581">
        <v>30</v>
      </c>
      <c r="P1581" s="1">
        <v>45722</v>
      </c>
      <c r="Q1581" s="1"/>
      <c r="R1581">
        <v>241.5</v>
      </c>
      <c r="T1581">
        <v>1</v>
      </c>
      <c r="U1581" t="s">
        <v>428</v>
      </c>
      <c r="V1581">
        <v>1</v>
      </c>
      <c r="W1581">
        <v>0</v>
      </c>
      <c r="X1581">
        <v>0</v>
      </c>
      <c r="Y1581">
        <v>0</v>
      </c>
      <c r="Z1581">
        <v>0</v>
      </c>
      <c r="AA1581">
        <v>0</v>
      </c>
      <c r="AB1581">
        <v>0</v>
      </c>
      <c r="AC1581" t="s">
        <v>43</v>
      </c>
      <c r="AD1581">
        <v>2</v>
      </c>
    </row>
    <row r="1582" spans="1:30">
      <c r="A1582" t="s">
        <v>1668</v>
      </c>
      <c r="B1582" t="s">
        <v>31</v>
      </c>
      <c r="C1582">
        <v>52.370215999999999</v>
      </c>
      <c r="D1582">
        <v>4.895168</v>
      </c>
      <c r="E1582" t="s">
        <v>51</v>
      </c>
      <c r="F1582" t="s">
        <v>169</v>
      </c>
      <c r="G1582" t="s">
        <v>56</v>
      </c>
      <c r="H1582" s="1">
        <v>45328</v>
      </c>
      <c r="I1582" t="s">
        <v>70</v>
      </c>
      <c r="J1582" t="s">
        <v>1120</v>
      </c>
      <c r="K1582">
        <v>4</v>
      </c>
      <c r="L1582" t="s">
        <v>1484</v>
      </c>
      <c r="M1582" t="s">
        <v>1485</v>
      </c>
      <c r="N1582">
        <v>4919</v>
      </c>
      <c r="O1582">
        <v>20</v>
      </c>
      <c r="P1582" s="1">
        <v>45560</v>
      </c>
      <c r="Q1582" s="1"/>
      <c r="R1582">
        <v>983.8</v>
      </c>
      <c r="T1582">
        <v>1</v>
      </c>
      <c r="U1582" t="s">
        <v>428</v>
      </c>
      <c r="V1582">
        <v>1</v>
      </c>
      <c r="W1582">
        <v>0</v>
      </c>
      <c r="X1582">
        <v>0</v>
      </c>
      <c r="Y1582">
        <v>0</v>
      </c>
      <c r="Z1582">
        <v>0</v>
      </c>
      <c r="AA1582">
        <v>0</v>
      </c>
      <c r="AB1582">
        <v>0</v>
      </c>
      <c r="AC1582" t="s">
        <v>48</v>
      </c>
      <c r="AD1582">
        <v>1</v>
      </c>
    </row>
    <row r="1583" spans="1:30">
      <c r="A1583" t="s">
        <v>1669</v>
      </c>
      <c r="B1583" t="s">
        <v>80</v>
      </c>
      <c r="C1583">
        <v>38.736946000000003</v>
      </c>
      <c r="D1583">
        <v>-9.1426850000000002</v>
      </c>
      <c r="E1583" t="s">
        <v>100</v>
      </c>
      <c r="F1583" t="s">
        <v>169</v>
      </c>
      <c r="G1583" t="s">
        <v>64</v>
      </c>
      <c r="H1583" s="1">
        <v>45294</v>
      </c>
      <c r="I1583" t="s">
        <v>70</v>
      </c>
      <c r="J1583" t="s">
        <v>1120</v>
      </c>
      <c r="K1583">
        <v>4</v>
      </c>
      <c r="L1583" t="s">
        <v>1484</v>
      </c>
      <c r="M1583" t="s">
        <v>1485</v>
      </c>
      <c r="N1583">
        <v>1009</v>
      </c>
      <c r="O1583">
        <v>30</v>
      </c>
      <c r="P1583" s="1">
        <v>45532</v>
      </c>
      <c r="Q1583" s="1"/>
      <c r="R1583">
        <v>302.7</v>
      </c>
      <c r="T1583">
        <v>1</v>
      </c>
      <c r="U1583" t="s">
        <v>428</v>
      </c>
      <c r="V1583">
        <v>1</v>
      </c>
      <c r="W1583">
        <v>0</v>
      </c>
      <c r="X1583">
        <v>0</v>
      </c>
      <c r="Y1583">
        <v>0</v>
      </c>
      <c r="Z1583">
        <v>0</v>
      </c>
      <c r="AA1583">
        <v>0</v>
      </c>
      <c r="AB1583">
        <v>0</v>
      </c>
      <c r="AC1583" t="s">
        <v>43</v>
      </c>
      <c r="AD1583">
        <v>2</v>
      </c>
    </row>
    <row r="1584" spans="1:30">
      <c r="A1584" t="s">
        <v>1670</v>
      </c>
      <c r="B1584" t="s">
        <v>80</v>
      </c>
      <c r="C1584">
        <v>38.736946000000003</v>
      </c>
      <c r="D1584">
        <v>-9.1426850000000002</v>
      </c>
      <c r="E1584" t="s">
        <v>55</v>
      </c>
      <c r="F1584" t="s">
        <v>169</v>
      </c>
      <c r="G1584" t="s">
        <v>56</v>
      </c>
      <c r="H1584" s="1">
        <v>45355</v>
      </c>
      <c r="I1584" t="s">
        <v>57</v>
      </c>
      <c r="J1584" t="s">
        <v>1120</v>
      </c>
      <c r="K1584">
        <v>4</v>
      </c>
      <c r="L1584" t="s">
        <v>1484</v>
      </c>
      <c r="M1584" t="s">
        <v>1485</v>
      </c>
      <c r="N1584">
        <v>4587</v>
      </c>
      <c r="O1584">
        <v>60</v>
      </c>
      <c r="P1584" s="1">
        <v>45441</v>
      </c>
      <c r="Q1584" s="1"/>
      <c r="R1584">
        <v>2752.2</v>
      </c>
      <c r="T1584">
        <v>1</v>
      </c>
      <c r="U1584" t="s">
        <v>428</v>
      </c>
      <c r="V1584">
        <v>1</v>
      </c>
      <c r="W1584">
        <v>0</v>
      </c>
      <c r="X1584">
        <v>0</v>
      </c>
      <c r="Y1584">
        <v>0</v>
      </c>
      <c r="Z1584">
        <v>0</v>
      </c>
      <c r="AA1584">
        <v>0</v>
      </c>
      <c r="AB1584">
        <v>0</v>
      </c>
      <c r="AC1584" t="s">
        <v>52</v>
      </c>
      <c r="AD1584">
        <v>3</v>
      </c>
    </row>
    <row r="1585" spans="1:30">
      <c r="A1585" t="s">
        <v>1671</v>
      </c>
      <c r="B1585" t="s">
        <v>67</v>
      </c>
      <c r="C1585">
        <v>48.864716000000001</v>
      </c>
      <c r="D1585">
        <v>2.3490139999999999</v>
      </c>
      <c r="E1585" t="s">
        <v>60</v>
      </c>
      <c r="F1585" t="s">
        <v>169</v>
      </c>
      <c r="G1585" t="s">
        <v>56</v>
      </c>
      <c r="H1585" s="1">
        <v>45302</v>
      </c>
      <c r="I1585" t="s">
        <v>35</v>
      </c>
      <c r="J1585" t="s">
        <v>1120</v>
      </c>
      <c r="K1585">
        <v>4</v>
      </c>
      <c r="L1585" t="s">
        <v>1484</v>
      </c>
      <c r="M1585" t="s">
        <v>1485</v>
      </c>
      <c r="N1585">
        <v>728</v>
      </c>
      <c r="O1585">
        <v>80</v>
      </c>
      <c r="P1585" s="1">
        <v>45616</v>
      </c>
      <c r="Q1585" s="1"/>
      <c r="R1585">
        <v>582.4</v>
      </c>
      <c r="T1585">
        <v>1</v>
      </c>
      <c r="U1585" t="s">
        <v>428</v>
      </c>
      <c r="V1585">
        <v>1</v>
      </c>
      <c r="W1585">
        <v>0</v>
      </c>
      <c r="X1585">
        <v>0</v>
      </c>
      <c r="Y1585">
        <v>0</v>
      </c>
      <c r="Z1585">
        <v>0</v>
      </c>
      <c r="AA1585">
        <v>0</v>
      </c>
      <c r="AB1585">
        <v>0</v>
      </c>
      <c r="AC1585" t="s">
        <v>65</v>
      </c>
      <c r="AD1585">
        <v>4</v>
      </c>
    </row>
    <row r="1586" spans="1:30">
      <c r="A1586" t="s">
        <v>1672</v>
      </c>
      <c r="B1586" t="s">
        <v>50</v>
      </c>
      <c r="C1586">
        <v>52.520007999999997</v>
      </c>
      <c r="D1586">
        <v>13.404954</v>
      </c>
      <c r="E1586" t="s">
        <v>32</v>
      </c>
      <c r="F1586" t="s">
        <v>169</v>
      </c>
      <c r="G1586" t="s">
        <v>56</v>
      </c>
      <c r="H1586" s="1">
        <v>45425</v>
      </c>
      <c r="I1586" t="s">
        <v>35</v>
      </c>
      <c r="J1586" t="s">
        <v>1120</v>
      </c>
      <c r="K1586">
        <v>4</v>
      </c>
      <c r="L1586" t="s">
        <v>1484</v>
      </c>
      <c r="M1586" t="s">
        <v>1485</v>
      </c>
      <c r="N1586">
        <v>2331</v>
      </c>
      <c r="O1586">
        <v>40</v>
      </c>
      <c r="P1586" s="1">
        <v>45472</v>
      </c>
      <c r="Q1586" s="1"/>
      <c r="R1586">
        <v>932.4</v>
      </c>
      <c r="T1586">
        <v>1</v>
      </c>
      <c r="U1586" t="s">
        <v>428</v>
      </c>
      <c r="V1586">
        <v>1</v>
      </c>
      <c r="W1586">
        <v>0</v>
      </c>
      <c r="X1586">
        <v>0</v>
      </c>
      <c r="Y1586">
        <v>0</v>
      </c>
      <c r="Z1586">
        <v>0</v>
      </c>
      <c r="AA1586">
        <v>0</v>
      </c>
      <c r="AB1586">
        <v>0</v>
      </c>
      <c r="AC1586" t="s">
        <v>43</v>
      </c>
      <c r="AD1586">
        <v>2</v>
      </c>
    </row>
    <row r="1587" spans="1:30">
      <c r="A1587" t="s">
        <v>1673</v>
      </c>
      <c r="B1587" t="s">
        <v>50</v>
      </c>
      <c r="C1587">
        <v>52.520007999999997</v>
      </c>
      <c r="D1587">
        <v>13.404954</v>
      </c>
      <c r="E1587" t="s">
        <v>55</v>
      </c>
      <c r="F1587" t="s">
        <v>169</v>
      </c>
      <c r="G1587" t="s">
        <v>42</v>
      </c>
      <c r="H1587" s="1">
        <v>45375</v>
      </c>
      <c r="I1587" t="s">
        <v>70</v>
      </c>
      <c r="J1587" t="s">
        <v>1120</v>
      </c>
      <c r="K1587">
        <v>4</v>
      </c>
      <c r="L1587" t="s">
        <v>1484</v>
      </c>
      <c r="M1587" t="s">
        <v>1485</v>
      </c>
      <c r="N1587">
        <v>4073</v>
      </c>
      <c r="O1587">
        <v>30</v>
      </c>
      <c r="P1587" s="1">
        <v>45584</v>
      </c>
      <c r="Q1587" s="1"/>
      <c r="R1587">
        <v>1221.9000000000001</v>
      </c>
      <c r="T1587">
        <v>1</v>
      </c>
      <c r="U1587" t="s">
        <v>428</v>
      </c>
      <c r="V1587">
        <v>1</v>
      </c>
      <c r="W1587">
        <v>0</v>
      </c>
      <c r="X1587">
        <v>0</v>
      </c>
      <c r="Y1587">
        <v>0</v>
      </c>
      <c r="Z1587">
        <v>0</v>
      </c>
      <c r="AA1587">
        <v>0</v>
      </c>
      <c r="AB1587">
        <v>0</v>
      </c>
      <c r="AC1587" t="s">
        <v>43</v>
      </c>
      <c r="AD1587">
        <v>2</v>
      </c>
    </row>
    <row r="1588" spans="1:30">
      <c r="A1588" t="s">
        <v>1674</v>
      </c>
      <c r="B1588" t="s">
        <v>45</v>
      </c>
      <c r="C1588">
        <v>41.902782000000002</v>
      </c>
      <c r="D1588">
        <v>12.496366</v>
      </c>
      <c r="E1588" t="s">
        <v>78</v>
      </c>
      <c r="F1588" t="s">
        <v>169</v>
      </c>
      <c r="G1588" t="s">
        <v>47</v>
      </c>
      <c r="H1588" s="1">
        <v>45350</v>
      </c>
      <c r="I1588" t="s">
        <v>70</v>
      </c>
      <c r="J1588" t="s">
        <v>1120</v>
      </c>
      <c r="K1588">
        <v>4</v>
      </c>
      <c r="L1588" t="s">
        <v>1484</v>
      </c>
      <c r="M1588" t="s">
        <v>1485</v>
      </c>
      <c r="N1588">
        <v>5905</v>
      </c>
      <c r="O1588">
        <v>10</v>
      </c>
      <c r="P1588" s="1">
        <v>45397</v>
      </c>
      <c r="Q1588" s="1"/>
      <c r="R1588">
        <v>590.5</v>
      </c>
      <c r="T1588">
        <v>1</v>
      </c>
      <c r="U1588" t="s">
        <v>428</v>
      </c>
      <c r="V1588">
        <v>1</v>
      </c>
      <c r="W1588">
        <v>0</v>
      </c>
      <c r="X1588">
        <v>0</v>
      </c>
      <c r="Y1588">
        <v>0</v>
      </c>
      <c r="Z1588">
        <v>0</v>
      </c>
      <c r="AA1588">
        <v>0</v>
      </c>
      <c r="AB1588">
        <v>0</v>
      </c>
      <c r="AC1588" t="s">
        <v>48</v>
      </c>
      <c r="AD1588">
        <v>1</v>
      </c>
    </row>
    <row r="1589" spans="1:30">
      <c r="A1589" t="s">
        <v>1675</v>
      </c>
      <c r="B1589" t="s">
        <v>50</v>
      </c>
      <c r="C1589">
        <v>52.520007999999997</v>
      </c>
      <c r="D1589">
        <v>13.404954</v>
      </c>
      <c r="E1589" t="s">
        <v>60</v>
      </c>
      <c r="F1589" t="s">
        <v>169</v>
      </c>
      <c r="G1589" t="s">
        <v>34</v>
      </c>
      <c r="H1589" s="1">
        <v>45418</v>
      </c>
      <c r="I1589" t="s">
        <v>35</v>
      </c>
      <c r="J1589" t="s">
        <v>1120</v>
      </c>
      <c r="K1589">
        <v>4</v>
      </c>
      <c r="L1589" t="s">
        <v>1484</v>
      </c>
      <c r="M1589" t="s">
        <v>1485</v>
      </c>
      <c r="N1589">
        <v>2950</v>
      </c>
      <c r="O1589">
        <v>100</v>
      </c>
      <c r="P1589" s="1">
        <v>45463</v>
      </c>
      <c r="Q1589" s="1"/>
      <c r="R1589">
        <v>2950</v>
      </c>
      <c r="T1589">
        <v>1</v>
      </c>
      <c r="U1589" t="s">
        <v>428</v>
      </c>
      <c r="V1589">
        <v>1</v>
      </c>
      <c r="W1589">
        <v>0</v>
      </c>
      <c r="X1589">
        <v>0</v>
      </c>
      <c r="Y1589">
        <v>0</v>
      </c>
      <c r="Z1589">
        <v>0</v>
      </c>
      <c r="AA1589">
        <v>0</v>
      </c>
      <c r="AB1589">
        <v>0</v>
      </c>
      <c r="AC1589" t="s">
        <v>38</v>
      </c>
      <c r="AD1589">
        <v>5</v>
      </c>
    </row>
    <row r="1590" spans="1:30">
      <c r="A1590" t="s">
        <v>1676</v>
      </c>
      <c r="B1590" t="s">
        <v>80</v>
      </c>
      <c r="C1590">
        <v>38.736946000000003</v>
      </c>
      <c r="D1590">
        <v>-9.1426850000000002</v>
      </c>
      <c r="E1590" t="s">
        <v>51</v>
      </c>
      <c r="F1590" t="s">
        <v>169</v>
      </c>
      <c r="G1590" t="s">
        <v>56</v>
      </c>
      <c r="H1590" s="1">
        <v>45350</v>
      </c>
      <c r="I1590" t="s">
        <v>35</v>
      </c>
      <c r="J1590" t="s">
        <v>1120</v>
      </c>
      <c r="K1590">
        <v>4</v>
      </c>
      <c r="L1590" t="s">
        <v>1484</v>
      </c>
      <c r="M1590" t="s">
        <v>1485</v>
      </c>
      <c r="N1590">
        <v>6122</v>
      </c>
      <c r="O1590">
        <v>10</v>
      </c>
      <c r="P1590" s="1">
        <v>45447</v>
      </c>
      <c r="Q1590" s="1"/>
      <c r="R1590">
        <v>612.20000000000005</v>
      </c>
      <c r="T1590">
        <v>1</v>
      </c>
      <c r="U1590" t="s">
        <v>428</v>
      </c>
      <c r="V1590">
        <v>1</v>
      </c>
      <c r="W1590">
        <v>0</v>
      </c>
      <c r="X1590">
        <v>0</v>
      </c>
      <c r="Y1590">
        <v>0</v>
      </c>
      <c r="Z1590">
        <v>0</v>
      </c>
      <c r="AA1590">
        <v>0</v>
      </c>
      <c r="AB1590">
        <v>0</v>
      </c>
      <c r="AC1590" t="s">
        <v>48</v>
      </c>
      <c r="AD1590">
        <v>1</v>
      </c>
    </row>
    <row r="1591" spans="1:30">
      <c r="A1591" t="s">
        <v>1677</v>
      </c>
      <c r="B1591" t="s">
        <v>45</v>
      </c>
      <c r="C1591">
        <v>41.902782000000002</v>
      </c>
      <c r="D1591">
        <v>12.496366</v>
      </c>
      <c r="E1591" t="s">
        <v>32</v>
      </c>
      <c r="F1591" t="s">
        <v>169</v>
      </c>
      <c r="G1591" t="s">
        <v>42</v>
      </c>
      <c r="H1591" s="1">
        <v>45348</v>
      </c>
      <c r="I1591" t="s">
        <v>70</v>
      </c>
      <c r="J1591" t="s">
        <v>1120</v>
      </c>
      <c r="K1591">
        <v>4</v>
      </c>
      <c r="L1591" t="s">
        <v>1484</v>
      </c>
      <c r="M1591" t="s">
        <v>1485</v>
      </c>
      <c r="N1591">
        <v>7780</v>
      </c>
      <c r="O1591">
        <v>80</v>
      </c>
      <c r="P1591" s="1">
        <v>45640</v>
      </c>
      <c r="Q1591" s="1"/>
      <c r="R1591">
        <v>6224</v>
      </c>
      <c r="T1591">
        <v>1</v>
      </c>
      <c r="U1591" t="s">
        <v>428</v>
      </c>
      <c r="V1591">
        <v>1</v>
      </c>
      <c r="W1591">
        <v>0</v>
      </c>
      <c r="X1591">
        <v>0</v>
      </c>
      <c r="Y1591">
        <v>0</v>
      </c>
      <c r="Z1591">
        <v>0</v>
      </c>
      <c r="AA1591">
        <v>0</v>
      </c>
      <c r="AB1591">
        <v>0</v>
      </c>
      <c r="AC1591" t="s">
        <v>65</v>
      </c>
      <c r="AD1591">
        <v>4</v>
      </c>
    </row>
    <row r="1592" spans="1:30">
      <c r="A1592" t="s">
        <v>1678</v>
      </c>
      <c r="B1592" t="s">
        <v>59</v>
      </c>
      <c r="C1592">
        <v>51.260196999999998</v>
      </c>
      <c r="D1592">
        <v>4.4027710000000004</v>
      </c>
      <c r="E1592" t="s">
        <v>78</v>
      </c>
      <c r="F1592" t="s">
        <v>169</v>
      </c>
      <c r="G1592" t="s">
        <v>42</v>
      </c>
      <c r="H1592" s="1">
        <v>45343</v>
      </c>
      <c r="I1592" t="s">
        <v>35</v>
      </c>
      <c r="J1592" t="s">
        <v>1120</v>
      </c>
      <c r="K1592">
        <v>4</v>
      </c>
      <c r="L1592" t="s">
        <v>1484</v>
      </c>
      <c r="M1592" t="s">
        <v>1485</v>
      </c>
      <c r="N1592">
        <v>3253</v>
      </c>
      <c r="O1592">
        <v>40</v>
      </c>
      <c r="P1592" s="1">
        <v>45590</v>
      </c>
      <c r="Q1592" s="1"/>
      <c r="R1592">
        <v>1301.2</v>
      </c>
      <c r="T1592">
        <v>1</v>
      </c>
      <c r="U1592" t="s">
        <v>428</v>
      </c>
      <c r="V1592">
        <v>1</v>
      </c>
      <c r="W1592">
        <v>0</v>
      </c>
      <c r="X1592">
        <v>0</v>
      </c>
      <c r="Y1592">
        <v>0</v>
      </c>
      <c r="Z1592">
        <v>0</v>
      </c>
      <c r="AA1592">
        <v>0</v>
      </c>
      <c r="AB1592">
        <v>0</v>
      </c>
      <c r="AC1592" t="s">
        <v>43</v>
      </c>
      <c r="AD1592">
        <v>2</v>
      </c>
    </row>
    <row r="1593" spans="1:30">
      <c r="A1593" t="s">
        <v>1679</v>
      </c>
      <c r="B1593" t="s">
        <v>40</v>
      </c>
      <c r="C1593">
        <v>40.416775000000001</v>
      </c>
      <c r="D1593">
        <v>-3.7037900000000001</v>
      </c>
      <c r="E1593" t="s">
        <v>103</v>
      </c>
      <c r="F1593" t="s">
        <v>169</v>
      </c>
      <c r="G1593" t="s">
        <v>85</v>
      </c>
      <c r="H1593" s="1">
        <v>45388</v>
      </c>
      <c r="I1593" t="s">
        <v>70</v>
      </c>
      <c r="J1593" t="s">
        <v>1120</v>
      </c>
      <c r="K1593">
        <v>4</v>
      </c>
      <c r="L1593" t="s">
        <v>1484</v>
      </c>
      <c r="M1593" t="s">
        <v>1485</v>
      </c>
      <c r="N1593">
        <v>4301</v>
      </c>
      <c r="O1593">
        <v>60</v>
      </c>
      <c r="P1593" s="1">
        <v>45695</v>
      </c>
      <c r="Q1593" s="1"/>
      <c r="R1593">
        <v>2580.6</v>
      </c>
      <c r="T1593">
        <v>1</v>
      </c>
      <c r="U1593" t="s">
        <v>428</v>
      </c>
      <c r="V1593">
        <v>1</v>
      </c>
      <c r="W1593">
        <v>0</v>
      </c>
      <c r="X1593">
        <v>0</v>
      </c>
      <c r="Y1593">
        <v>0</v>
      </c>
      <c r="Z1593">
        <v>0</v>
      </c>
      <c r="AA1593">
        <v>0</v>
      </c>
      <c r="AB1593">
        <v>0</v>
      </c>
      <c r="AC1593" t="s">
        <v>52</v>
      </c>
      <c r="AD1593">
        <v>3</v>
      </c>
    </row>
    <row r="1594" spans="1:30">
      <c r="A1594" t="s">
        <v>1680</v>
      </c>
      <c r="B1594" t="s">
        <v>59</v>
      </c>
      <c r="C1594">
        <v>51.260196999999998</v>
      </c>
      <c r="D1594">
        <v>4.4027710000000004</v>
      </c>
      <c r="E1594" t="s">
        <v>100</v>
      </c>
      <c r="F1594" t="s">
        <v>169</v>
      </c>
      <c r="G1594" t="s">
        <v>34</v>
      </c>
      <c r="H1594" s="1">
        <v>45416</v>
      </c>
      <c r="I1594" t="s">
        <v>35</v>
      </c>
      <c r="J1594" t="s">
        <v>1120</v>
      </c>
      <c r="K1594">
        <v>4</v>
      </c>
      <c r="L1594" t="s">
        <v>1484</v>
      </c>
      <c r="M1594" t="s">
        <v>1485</v>
      </c>
      <c r="N1594">
        <v>6505</v>
      </c>
      <c r="O1594">
        <v>80</v>
      </c>
      <c r="P1594" s="1">
        <v>45614</v>
      </c>
      <c r="Q1594" s="1"/>
      <c r="R1594">
        <v>5204</v>
      </c>
      <c r="T1594">
        <v>1</v>
      </c>
      <c r="U1594" t="s">
        <v>428</v>
      </c>
      <c r="V1594">
        <v>1</v>
      </c>
      <c r="W1594">
        <v>0</v>
      </c>
      <c r="X1594">
        <v>0</v>
      </c>
      <c r="Y1594">
        <v>0</v>
      </c>
      <c r="Z1594">
        <v>0</v>
      </c>
      <c r="AA1594">
        <v>0</v>
      </c>
      <c r="AB1594">
        <v>0</v>
      </c>
      <c r="AC1594" t="s">
        <v>65</v>
      </c>
      <c r="AD1594">
        <v>4</v>
      </c>
    </row>
    <row r="1595" spans="1:30">
      <c r="A1595" t="s">
        <v>1681</v>
      </c>
      <c r="B1595" t="s">
        <v>80</v>
      </c>
      <c r="C1595">
        <v>38.736946000000003</v>
      </c>
      <c r="D1595">
        <v>-9.1426850000000002</v>
      </c>
      <c r="E1595" t="s">
        <v>60</v>
      </c>
      <c r="F1595" t="s">
        <v>169</v>
      </c>
      <c r="G1595" t="s">
        <v>34</v>
      </c>
      <c r="H1595" s="1">
        <v>45347</v>
      </c>
      <c r="I1595" t="s">
        <v>57</v>
      </c>
      <c r="J1595" t="s">
        <v>1120</v>
      </c>
      <c r="K1595">
        <v>4</v>
      </c>
      <c r="L1595" t="s">
        <v>1484</v>
      </c>
      <c r="M1595" t="s">
        <v>1485</v>
      </c>
      <c r="N1595">
        <v>5576</v>
      </c>
      <c r="O1595">
        <v>10</v>
      </c>
      <c r="P1595" s="1">
        <v>45702</v>
      </c>
      <c r="Q1595" s="1"/>
      <c r="R1595">
        <v>557.6</v>
      </c>
      <c r="T1595">
        <v>1</v>
      </c>
      <c r="U1595" t="s">
        <v>428</v>
      </c>
      <c r="V1595">
        <v>1</v>
      </c>
      <c r="W1595">
        <v>0</v>
      </c>
      <c r="X1595">
        <v>0</v>
      </c>
      <c r="Y1595">
        <v>0</v>
      </c>
      <c r="Z1595">
        <v>0</v>
      </c>
      <c r="AA1595">
        <v>0</v>
      </c>
      <c r="AB1595">
        <v>0</v>
      </c>
      <c r="AC1595" t="s">
        <v>48</v>
      </c>
      <c r="AD1595">
        <v>1</v>
      </c>
    </row>
    <row r="1596" spans="1:30">
      <c r="A1596" t="s">
        <v>1682</v>
      </c>
      <c r="B1596" t="s">
        <v>63</v>
      </c>
      <c r="C1596">
        <v>46.204391000000001</v>
      </c>
      <c r="D1596">
        <v>6.1431579999999997</v>
      </c>
      <c r="E1596" t="s">
        <v>120</v>
      </c>
      <c r="F1596" t="s">
        <v>169</v>
      </c>
      <c r="G1596" t="s">
        <v>56</v>
      </c>
      <c r="H1596" s="1">
        <v>45386</v>
      </c>
      <c r="I1596" t="s">
        <v>70</v>
      </c>
      <c r="J1596" t="s">
        <v>1120</v>
      </c>
      <c r="K1596">
        <v>4</v>
      </c>
      <c r="L1596" t="s">
        <v>1484</v>
      </c>
      <c r="M1596" t="s">
        <v>1485</v>
      </c>
      <c r="N1596">
        <v>1462</v>
      </c>
      <c r="O1596">
        <v>60</v>
      </c>
      <c r="P1596" s="1">
        <v>45598</v>
      </c>
      <c r="Q1596" s="1"/>
      <c r="R1596">
        <v>877.2</v>
      </c>
      <c r="T1596">
        <v>1</v>
      </c>
      <c r="U1596" t="s">
        <v>428</v>
      </c>
      <c r="V1596">
        <v>1</v>
      </c>
      <c r="W1596">
        <v>0</v>
      </c>
      <c r="X1596">
        <v>0</v>
      </c>
      <c r="Y1596">
        <v>0</v>
      </c>
      <c r="Z1596">
        <v>0</v>
      </c>
      <c r="AA1596">
        <v>0</v>
      </c>
      <c r="AB1596">
        <v>0</v>
      </c>
      <c r="AC1596" t="s">
        <v>52</v>
      </c>
      <c r="AD1596">
        <v>3</v>
      </c>
    </row>
    <row r="1597" spans="1:30">
      <c r="A1597" t="s">
        <v>1683</v>
      </c>
      <c r="B1597" t="s">
        <v>45</v>
      </c>
      <c r="C1597">
        <v>41.902782000000002</v>
      </c>
      <c r="D1597">
        <v>12.496366</v>
      </c>
      <c r="E1597" t="s">
        <v>51</v>
      </c>
      <c r="F1597" t="s">
        <v>169</v>
      </c>
      <c r="G1597" t="s">
        <v>47</v>
      </c>
      <c r="H1597" s="1">
        <v>45340</v>
      </c>
      <c r="I1597" t="s">
        <v>70</v>
      </c>
      <c r="J1597" t="s">
        <v>1120</v>
      </c>
      <c r="K1597">
        <v>4</v>
      </c>
      <c r="L1597" t="s">
        <v>1484</v>
      </c>
      <c r="M1597" t="s">
        <v>1485</v>
      </c>
      <c r="N1597">
        <v>2795</v>
      </c>
      <c r="O1597">
        <v>70</v>
      </c>
      <c r="P1597" s="1">
        <v>45505</v>
      </c>
      <c r="Q1597" s="1"/>
      <c r="R1597">
        <v>1956.5</v>
      </c>
      <c r="T1597">
        <v>1</v>
      </c>
      <c r="U1597" t="s">
        <v>428</v>
      </c>
      <c r="V1597">
        <v>1</v>
      </c>
      <c r="W1597">
        <v>0</v>
      </c>
      <c r="X1597">
        <v>0</v>
      </c>
      <c r="Y1597">
        <v>0</v>
      </c>
      <c r="Z1597">
        <v>0</v>
      </c>
      <c r="AA1597">
        <v>0</v>
      </c>
      <c r="AB1597">
        <v>0</v>
      </c>
      <c r="AC1597" t="s">
        <v>65</v>
      </c>
      <c r="AD1597">
        <v>4</v>
      </c>
    </row>
    <row r="1598" spans="1:30">
      <c r="A1598" t="s">
        <v>1684</v>
      </c>
      <c r="B1598" t="s">
        <v>67</v>
      </c>
      <c r="C1598">
        <v>48.864716000000001</v>
      </c>
      <c r="D1598">
        <v>2.3490139999999999</v>
      </c>
      <c r="E1598" t="s">
        <v>124</v>
      </c>
      <c r="F1598" t="s">
        <v>169</v>
      </c>
      <c r="G1598" t="s">
        <v>47</v>
      </c>
      <c r="H1598" s="1">
        <v>45362</v>
      </c>
      <c r="I1598" t="s">
        <v>35</v>
      </c>
      <c r="J1598" t="s">
        <v>1120</v>
      </c>
      <c r="K1598">
        <v>4</v>
      </c>
      <c r="L1598" t="s">
        <v>1484</v>
      </c>
      <c r="M1598" t="s">
        <v>1485</v>
      </c>
      <c r="N1598">
        <v>1713</v>
      </c>
      <c r="O1598">
        <v>40</v>
      </c>
      <c r="P1598" s="1">
        <v>45409</v>
      </c>
      <c r="Q1598" s="1"/>
      <c r="R1598">
        <v>685.2</v>
      </c>
      <c r="T1598">
        <v>1</v>
      </c>
      <c r="U1598" t="s">
        <v>428</v>
      </c>
      <c r="V1598">
        <v>1</v>
      </c>
      <c r="W1598">
        <v>0</v>
      </c>
      <c r="X1598">
        <v>0</v>
      </c>
      <c r="Y1598">
        <v>0</v>
      </c>
      <c r="Z1598">
        <v>0</v>
      </c>
      <c r="AA1598">
        <v>0</v>
      </c>
      <c r="AB1598">
        <v>0</v>
      </c>
      <c r="AC1598" t="s">
        <v>43</v>
      </c>
      <c r="AD1598">
        <v>2</v>
      </c>
    </row>
    <row r="1599" spans="1:30">
      <c r="A1599" t="s">
        <v>1685</v>
      </c>
      <c r="B1599" t="s">
        <v>45</v>
      </c>
      <c r="C1599">
        <v>41.902782000000002</v>
      </c>
      <c r="D1599">
        <v>12.496366</v>
      </c>
      <c r="E1599" t="s">
        <v>55</v>
      </c>
      <c r="F1599" t="s">
        <v>169</v>
      </c>
      <c r="G1599" t="s">
        <v>85</v>
      </c>
      <c r="H1599" s="1">
        <v>45314</v>
      </c>
      <c r="I1599" t="s">
        <v>57</v>
      </c>
      <c r="J1599" t="s">
        <v>1120</v>
      </c>
      <c r="K1599">
        <v>4</v>
      </c>
      <c r="L1599" t="s">
        <v>1484</v>
      </c>
      <c r="M1599" t="s">
        <v>1485</v>
      </c>
      <c r="N1599">
        <v>1681</v>
      </c>
      <c r="O1599">
        <v>50</v>
      </c>
      <c r="P1599" s="1">
        <v>45375</v>
      </c>
      <c r="Q1599" s="1"/>
      <c r="R1599">
        <v>840.5</v>
      </c>
      <c r="T1599">
        <v>1</v>
      </c>
      <c r="U1599" t="s">
        <v>428</v>
      </c>
      <c r="V1599">
        <v>1</v>
      </c>
      <c r="W1599">
        <v>0</v>
      </c>
      <c r="X1599">
        <v>0</v>
      </c>
      <c r="Y1599">
        <v>0</v>
      </c>
      <c r="Z1599">
        <v>0</v>
      </c>
      <c r="AA1599">
        <v>0</v>
      </c>
      <c r="AB1599">
        <v>0</v>
      </c>
      <c r="AC1599" t="s">
        <v>52</v>
      </c>
      <c r="AD1599">
        <v>3</v>
      </c>
    </row>
    <row r="1600" spans="1:30">
      <c r="A1600" t="s">
        <v>1686</v>
      </c>
      <c r="B1600" t="s">
        <v>67</v>
      </c>
      <c r="C1600">
        <v>48.864716000000001</v>
      </c>
      <c r="D1600">
        <v>2.3490139999999999</v>
      </c>
      <c r="E1600" t="s">
        <v>32</v>
      </c>
      <c r="F1600" t="s">
        <v>169</v>
      </c>
      <c r="G1600" t="s">
        <v>42</v>
      </c>
      <c r="H1600" s="1">
        <v>45321</v>
      </c>
      <c r="I1600" t="s">
        <v>35</v>
      </c>
      <c r="J1600" t="s">
        <v>1120</v>
      </c>
      <c r="K1600">
        <v>4</v>
      </c>
      <c r="L1600" t="s">
        <v>1484</v>
      </c>
      <c r="M1600" t="s">
        <v>1485</v>
      </c>
      <c r="N1600">
        <v>5011</v>
      </c>
      <c r="O1600">
        <v>10</v>
      </c>
      <c r="P1600" s="1">
        <v>45542</v>
      </c>
      <c r="Q1600" s="1"/>
      <c r="R1600">
        <v>501.1</v>
      </c>
      <c r="T1600">
        <v>1</v>
      </c>
      <c r="U1600" t="s">
        <v>428</v>
      </c>
      <c r="V1600">
        <v>1</v>
      </c>
      <c r="W1600">
        <v>0</v>
      </c>
      <c r="X1600">
        <v>0</v>
      </c>
      <c r="Y1600">
        <v>0</v>
      </c>
      <c r="Z1600">
        <v>0</v>
      </c>
      <c r="AA1600">
        <v>0</v>
      </c>
      <c r="AB1600">
        <v>0</v>
      </c>
      <c r="AC1600" t="s">
        <v>48</v>
      </c>
      <c r="AD1600">
        <v>1</v>
      </c>
    </row>
    <row r="1601" spans="1:30">
      <c r="A1601" t="s">
        <v>1687</v>
      </c>
      <c r="B1601" t="s">
        <v>45</v>
      </c>
      <c r="C1601">
        <v>41.902782000000002</v>
      </c>
      <c r="D1601">
        <v>12.496366</v>
      </c>
      <c r="E1601" t="s">
        <v>55</v>
      </c>
      <c r="F1601" t="s">
        <v>169</v>
      </c>
      <c r="G1601" t="s">
        <v>87</v>
      </c>
      <c r="H1601" s="1">
        <v>45398</v>
      </c>
      <c r="I1601" t="s">
        <v>57</v>
      </c>
      <c r="J1601" t="s">
        <v>1120</v>
      </c>
      <c r="K1601">
        <v>4</v>
      </c>
      <c r="L1601" t="s">
        <v>1484</v>
      </c>
      <c r="M1601" t="s">
        <v>1485</v>
      </c>
      <c r="N1601">
        <v>5828</v>
      </c>
      <c r="O1601">
        <v>20</v>
      </c>
      <c r="P1601" s="1">
        <v>45471</v>
      </c>
      <c r="Q1601" s="1"/>
      <c r="R1601">
        <v>1165.5999999999999</v>
      </c>
      <c r="T1601">
        <v>1</v>
      </c>
      <c r="U1601" t="s">
        <v>428</v>
      </c>
      <c r="V1601">
        <v>1</v>
      </c>
      <c r="W1601">
        <v>0</v>
      </c>
      <c r="X1601">
        <v>0</v>
      </c>
      <c r="Y1601">
        <v>0</v>
      </c>
      <c r="Z1601">
        <v>0</v>
      </c>
      <c r="AA1601">
        <v>0</v>
      </c>
      <c r="AB1601">
        <v>0</v>
      </c>
      <c r="AC1601" t="s">
        <v>48</v>
      </c>
      <c r="AD1601">
        <v>1</v>
      </c>
    </row>
    <row r="1602" spans="1:30">
      <c r="A1602" t="s">
        <v>1688</v>
      </c>
      <c r="B1602" t="s">
        <v>50</v>
      </c>
      <c r="C1602">
        <v>52.520007999999997</v>
      </c>
      <c r="D1602">
        <v>13.404954</v>
      </c>
      <c r="E1602" t="s">
        <v>51</v>
      </c>
      <c r="F1602" t="s">
        <v>169</v>
      </c>
      <c r="G1602" t="s">
        <v>64</v>
      </c>
      <c r="H1602" s="1">
        <v>45320</v>
      </c>
      <c r="I1602" t="s">
        <v>35</v>
      </c>
      <c r="J1602" t="s">
        <v>1120</v>
      </c>
      <c r="K1602">
        <v>4</v>
      </c>
      <c r="L1602" t="s">
        <v>1484</v>
      </c>
      <c r="M1602" t="s">
        <v>1485</v>
      </c>
      <c r="N1602">
        <v>5159</v>
      </c>
      <c r="O1602">
        <v>40</v>
      </c>
      <c r="P1602" s="1">
        <v>45658</v>
      </c>
      <c r="Q1602" s="1"/>
      <c r="R1602">
        <v>2063.6</v>
      </c>
      <c r="T1602">
        <v>1</v>
      </c>
      <c r="U1602" t="s">
        <v>428</v>
      </c>
      <c r="V1602">
        <v>1</v>
      </c>
      <c r="W1602">
        <v>0</v>
      </c>
      <c r="X1602">
        <v>0</v>
      </c>
      <c r="Y1602">
        <v>0</v>
      </c>
      <c r="Z1602">
        <v>0</v>
      </c>
      <c r="AA1602">
        <v>0</v>
      </c>
      <c r="AB1602">
        <v>0</v>
      </c>
      <c r="AC1602" t="s">
        <v>43</v>
      </c>
      <c r="AD1602">
        <v>2</v>
      </c>
    </row>
    <row r="1603" spans="1:30">
      <c r="A1603" t="s">
        <v>1689</v>
      </c>
      <c r="B1603" t="s">
        <v>80</v>
      </c>
      <c r="C1603">
        <v>38.736946000000003</v>
      </c>
      <c r="D1603">
        <v>-9.1426850000000002</v>
      </c>
      <c r="E1603" t="s">
        <v>55</v>
      </c>
      <c r="F1603" t="s">
        <v>169</v>
      </c>
      <c r="G1603" t="s">
        <v>85</v>
      </c>
      <c r="H1603" s="1">
        <v>45441</v>
      </c>
      <c r="I1603" t="s">
        <v>70</v>
      </c>
      <c r="J1603" t="s">
        <v>1120</v>
      </c>
      <c r="K1603">
        <v>4</v>
      </c>
      <c r="L1603" t="s">
        <v>1484</v>
      </c>
      <c r="M1603" t="s">
        <v>1485</v>
      </c>
      <c r="N1603">
        <v>3808</v>
      </c>
      <c r="O1603">
        <v>40</v>
      </c>
      <c r="P1603" s="1">
        <v>45487</v>
      </c>
      <c r="Q1603" s="1"/>
      <c r="R1603">
        <v>1523.2</v>
      </c>
      <c r="T1603">
        <v>1</v>
      </c>
      <c r="U1603" t="s">
        <v>428</v>
      </c>
      <c r="V1603">
        <v>1</v>
      </c>
      <c r="W1603">
        <v>0</v>
      </c>
      <c r="X1603">
        <v>0</v>
      </c>
      <c r="Y1603">
        <v>0</v>
      </c>
      <c r="Z1603">
        <v>0</v>
      </c>
      <c r="AA1603">
        <v>0</v>
      </c>
      <c r="AB1603">
        <v>0</v>
      </c>
      <c r="AC1603" t="s">
        <v>43</v>
      </c>
      <c r="AD1603">
        <v>2</v>
      </c>
    </row>
    <row r="1604" spans="1:30">
      <c r="A1604" t="s">
        <v>1690</v>
      </c>
      <c r="B1604" t="s">
        <v>45</v>
      </c>
      <c r="C1604">
        <v>41.902782000000002</v>
      </c>
      <c r="D1604">
        <v>12.496366</v>
      </c>
      <c r="E1604" t="s">
        <v>68</v>
      </c>
      <c r="F1604" t="s">
        <v>169</v>
      </c>
      <c r="G1604" t="s">
        <v>64</v>
      </c>
      <c r="H1604" s="1">
        <v>45415</v>
      </c>
      <c r="I1604" t="s">
        <v>57</v>
      </c>
      <c r="J1604" t="s">
        <v>1120</v>
      </c>
      <c r="K1604">
        <v>4</v>
      </c>
      <c r="L1604" t="s">
        <v>1484</v>
      </c>
      <c r="M1604" t="s">
        <v>1485</v>
      </c>
      <c r="N1604">
        <v>4480</v>
      </c>
      <c r="O1604">
        <v>50</v>
      </c>
      <c r="P1604" s="1">
        <v>45461</v>
      </c>
      <c r="Q1604" s="1"/>
      <c r="R1604">
        <v>2240</v>
      </c>
      <c r="T1604">
        <v>1</v>
      </c>
      <c r="U1604" t="s">
        <v>428</v>
      </c>
      <c r="V1604">
        <v>1</v>
      </c>
      <c r="W1604">
        <v>0</v>
      </c>
      <c r="X1604">
        <v>0</v>
      </c>
      <c r="Y1604">
        <v>0</v>
      </c>
      <c r="Z1604">
        <v>0</v>
      </c>
      <c r="AA1604">
        <v>0</v>
      </c>
      <c r="AB1604">
        <v>0</v>
      </c>
      <c r="AC1604" t="s">
        <v>52</v>
      </c>
      <c r="AD1604">
        <v>3</v>
      </c>
    </row>
    <row r="1605" spans="1:30">
      <c r="A1605" t="s">
        <v>1691</v>
      </c>
      <c r="B1605" t="s">
        <v>59</v>
      </c>
      <c r="C1605">
        <v>51.260196999999998</v>
      </c>
      <c r="D1605">
        <v>4.4027710000000004</v>
      </c>
      <c r="E1605" t="s">
        <v>51</v>
      </c>
      <c r="F1605" t="s">
        <v>169</v>
      </c>
      <c r="G1605" t="s">
        <v>85</v>
      </c>
      <c r="H1605" s="1">
        <v>45317</v>
      </c>
      <c r="I1605" t="s">
        <v>35</v>
      </c>
      <c r="J1605" t="s">
        <v>1120</v>
      </c>
      <c r="K1605">
        <v>4</v>
      </c>
      <c r="L1605" t="s">
        <v>1484</v>
      </c>
      <c r="M1605" t="s">
        <v>1485</v>
      </c>
      <c r="N1605">
        <v>710</v>
      </c>
      <c r="O1605">
        <v>40</v>
      </c>
      <c r="P1605" s="1">
        <v>45428</v>
      </c>
      <c r="Q1605" s="1"/>
      <c r="R1605">
        <v>284</v>
      </c>
      <c r="T1605">
        <v>1</v>
      </c>
      <c r="U1605" t="s">
        <v>428</v>
      </c>
      <c r="V1605">
        <v>1</v>
      </c>
      <c r="W1605">
        <v>0</v>
      </c>
      <c r="X1605">
        <v>0</v>
      </c>
      <c r="Y1605">
        <v>0</v>
      </c>
      <c r="Z1605">
        <v>0</v>
      </c>
      <c r="AA1605">
        <v>0</v>
      </c>
      <c r="AB1605">
        <v>0</v>
      </c>
      <c r="AC1605" t="s">
        <v>43</v>
      </c>
      <c r="AD1605">
        <v>2</v>
      </c>
    </row>
    <row r="1606" spans="1:30">
      <c r="A1606" t="s">
        <v>1692</v>
      </c>
      <c r="B1606" t="s">
        <v>67</v>
      </c>
      <c r="C1606">
        <v>48.864716000000001</v>
      </c>
      <c r="D1606">
        <v>2.3490139999999999</v>
      </c>
      <c r="E1606" t="s">
        <v>55</v>
      </c>
      <c r="F1606" t="s">
        <v>169</v>
      </c>
      <c r="G1606" t="s">
        <v>34</v>
      </c>
      <c r="H1606" s="1">
        <v>45359</v>
      </c>
      <c r="I1606" t="s">
        <v>70</v>
      </c>
      <c r="J1606" t="s">
        <v>1120</v>
      </c>
      <c r="K1606">
        <v>4</v>
      </c>
      <c r="L1606" t="s">
        <v>1484</v>
      </c>
      <c r="M1606" t="s">
        <v>1485</v>
      </c>
      <c r="N1606">
        <v>7963</v>
      </c>
      <c r="O1606">
        <v>20</v>
      </c>
      <c r="P1606" s="1">
        <v>45422</v>
      </c>
      <c r="Q1606" s="1"/>
      <c r="R1606">
        <v>1592.6</v>
      </c>
      <c r="T1606">
        <v>1</v>
      </c>
      <c r="U1606" t="s">
        <v>428</v>
      </c>
      <c r="V1606">
        <v>1</v>
      </c>
      <c r="W1606">
        <v>0</v>
      </c>
      <c r="X1606">
        <v>0</v>
      </c>
      <c r="Y1606">
        <v>0</v>
      </c>
      <c r="Z1606">
        <v>0</v>
      </c>
      <c r="AA1606">
        <v>0</v>
      </c>
      <c r="AB1606">
        <v>0</v>
      </c>
      <c r="AC1606" t="s">
        <v>48</v>
      </c>
      <c r="AD1606">
        <v>1</v>
      </c>
    </row>
    <row r="1607" spans="1:30">
      <c r="A1607" t="s">
        <v>1693</v>
      </c>
      <c r="B1607" t="s">
        <v>45</v>
      </c>
      <c r="C1607">
        <v>41.902782000000002</v>
      </c>
      <c r="D1607">
        <v>12.496366</v>
      </c>
      <c r="E1607" t="s">
        <v>72</v>
      </c>
      <c r="F1607" t="s">
        <v>169</v>
      </c>
      <c r="G1607" t="s">
        <v>47</v>
      </c>
      <c r="H1607" s="1">
        <v>45394</v>
      </c>
      <c r="I1607" t="s">
        <v>35</v>
      </c>
      <c r="J1607" t="s">
        <v>1120</v>
      </c>
      <c r="K1607">
        <v>4</v>
      </c>
      <c r="L1607" t="s">
        <v>1484</v>
      </c>
      <c r="M1607" t="s">
        <v>1485</v>
      </c>
      <c r="N1607">
        <v>5180</v>
      </c>
      <c r="O1607">
        <v>70</v>
      </c>
      <c r="P1607" s="1">
        <v>45619</v>
      </c>
      <c r="Q1607" s="1"/>
      <c r="R1607">
        <v>3626</v>
      </c>
      <c r="T1607">
        <v>1</v>
      </c>
      <c r="U1607" t="s">
        <v>428</v>
      </c>
      <c r="V1607">
        <v>1</v>
      </c>
      <c r="W1607">
        <v>0</v>
      </c>
      <c r="X1607">
        <v>0</v>
      </c>
      <c r="Y1607">
        <v>0</v>
      </c>
      <c r="Z1607">
        <v>0</v>
      </c>
      <c r="AA1607">
        <v>0</v>
      </c>
      <c r="AB1607">
        <v>0</v>
      </c>
      <c r="AC1607" t="s">
        <v>65</v>
      </c>
      <c r="AD1607">
        <v>4</v>
      </c>
    </row>
    <row r="1608" spans="1:30">
      <c r="A1608" t="s">
        <v>1694</v>
      </c>
      <c r="B1608" t="s">
        <v>63</v>
      </c>
      <c r="C1608">
        <v>46.204391000000001</v>
      </c>
      <c r="D1608">
        <v>6.1431579999999997</v>
      </c>
      <c r="E1608" t="s">
        <v>68</v>
      </c>
      <c r="F1608" t="s">
        <v>169</v>
      </c>
      <c r="G1608" t="s">
        <v>76</v>
      </c>
      <c r="H1608" s="1">
        <v>45377</v>
      </c>
      <c r="I1608" t="s">
        <v>35</v>
      </c>
      <c r="J1608" t="s">
        <v>1120</v>
      </c>
      <c r="K1608">
        <v>4</v>
      </c>
      <c r="L1608" t="s">
        <v>1484</v>
      </c>
      <c r="M1608" t="s">
        <v>1485</v>
      </c>
      <c r="N1608">
        <v>1016</v>
      </c>
      <c r="O1608">
        <v>20</v>
      </c>
      <c r="P1608" s="1">
        <v>45408</v>
      </c>
      <c r="Q1608" s="1"/>
      <c r="R1608">
        <v>203.2</v>
      </c>
      <c r="T1608">
        <v>1</v>
      </c>
      <c r="U1608" t="s">
        <v>428</v>
      </c>
      <c r="V1608">
        <v>1</v>
      </c>
      <c r="W1608">
        <v>0</v>
      </c>
      <c r="X1608">
        <v>0</v>
      </c>
      <c r="Y1608">
        <v>0</v>
      </c>
      <c r="Z1608">
        <v>0</v>
      </c>
      <c r="AA1608">
        <v>0</v>
      </c>
      <c r="AB1608">
        <v>0</v>
      </c>
      <c r="AC1608" t="s">
        <v>48</v>
      </c>
      <c r="AD1608">
        <v>1</v>
      </c>
    </row>
    <row r="1609" spans="1:30">
      <c r="A1609" t="s">
        <v>1695</v>
      </c>
      <c r="B1609" t="s">
        <v>80</v>
      </c>
      <c r="C1609">
        <v>38.736946000000003</v>
      </c>
      <c r="D1609">
        <v>-9.1426850000000002</v>
      </c>
      <c r="E1609" t="s">
        <v>103</v>
      </c>
      <c r="F1609" t="s">
        <v>169</v>
      </c>
      <c r="G1609" t="s">
        <v>47</v>
      </c>
      <c r="H1609" s="1">
        <v>45326</v>
      </c>
      <c r="I1609" t="s">
        <v>35</v>
      </c>
      <c r="J1609" t="s">
        <v>1120</v>
      </c>
      <c r="K1609">
        <v>4</v>
      </c>
      <c r="L1609" t="s">
        <v>1484</v>
      </c>
      <c r="M1609" t="s">
        <v>1485</v>
      </c>
      <c r="N1609">
        <v>3851</v>
      </c>
      <c r="O1609">
        <v>30</v>
      </c>
      <c r="P1609" s="1">
        <v>45575</v>
      </c>
      <c r="Q1609" s="1"/>
      <c r="R1609">
        <v>1155.3</v>
      </c>
      <c r="T1609">
        <v>1</v>
      </c>
      <c r="U1609" t="s">
        <v>428</v>
      </c>
      <c r="V1609">
        <v>1</v>
      </c>
      <c r="W1609">
        <v>0</v>
      </c>
      <c r="X1609">
        <v>0</v>
      </c>
      <c r="Y1609">
        <v>0</v>
      </c>
      <c r="Z1609">
        <v>0</v>
      </c>
      <c r="AA1609">
        <v>0</v>
      </c>
      <c r="AB1609">
        <v>0</v>
      </c>
      <c r="AC1609" t="s">
        <v>43</v>
      </c>
      <c r="AD1609">
        <v>2</v>
      </c>
    </row>
    <row r="1610" spans="1:30">
      <c r="A1610" t="s">
        <v>1696</v>
      </c>
      <c r="B1610" t="s">
        <v>67</v>
      </c>
      <c r="C1610">
        <v>48.864716000000001</v>
      </c>
      <c r="D1610">
        <v>2.3490139999999999</v>
      </c>
      <c r="E1610" t="s">
        <v>68</v>
      </c>
      <c r="F1610" t="s">
        <v>169</v>
      </c>
      <c r="G1610" t="s">
        <v>76</v>
      </c>
      <c r="H1610" s="1">
        <v>45425</v>
      </c>
      <c r="I1610" t="s">
        <v>35</v>
      </c>
      <c r="J1610" t="s">
        <v>1120</v>
      </c>
      <c r="K1610">
        <v>4</v>
      </c>
      <c r="L1610" t="s">
        <v>1484</v>
      </c>
      <c r="M1610" t="s">
        <v>1485</v>
      </c>
      <c r="N1610">
        <v>1140</v>
      </c>
      <c r="O1610">
        <v>90</v>
      </c>
      <c r="P1610" s="1">
        <v>45651</v>
      </c>
      <c r="Q1610" s="1"/>
      <c r="R1610">
        <v>1026</v>
      </c>
      <c r="T1610">
        <v>1</v>
      </c>
      <c r="U1610" t="s">
        <v>428</v>
      </c>
      <c r="V1610">
        <v>1</v>
      </c>
      <c r="W1610">
        <v>0</v>
      </c>
      <c r="X1610">
        <v>0</v>
      </c>
      <c r="Y1610">
        <v>0</v>
      </c>
      <c r="Z1610">
        <v>0</v>
      </c>
      <c r="AA1610">
        <v>0</v>
      </c>
      <c r="AB1610">
        <v>0</v>
      </c>
      <c r="AC1610" t="s">
        <v>38</v>
      </c>
      <c r="AD1610">
        <v>5</v>
      </c>
    </row>
    <row r="1611" spans="1:30">
      <c r="A1611" t="s">
        <v>1697</v>
      </c>
      <c r="B1611" t="s">
        <v>63</v>
      </c>
      <c r="C1611">
        <v>46.204391000000001</v>
      </c>
      <c r="D1611">
        <v>6.1431579999999997</v>
      </c>
      <c r="E1611" t="s">
        <v>100</v>
      </c>
      <c r="F1611" t="s">
        <v>241</v>
      </c>
      <c r="G1611" t="s">
        <v>34</v>
      </c>
      <c r="H1611" s="1">
        <v>45374</v>
      </c>
      <c r="I1611" t="s">
        <v>57</v>
      </c>
      <c r="J1611" t="s">
        <v>1120</v>
      </c>
      <c r="K1611">
        <v>4</v>
      </c>
      <c r="L1611" t="s">
        <v>1484</v>
      </c>
      <c r="M1611" t="s">
        <v>1485</v>
      </c>
      <c r="N1611">
        <v>14552</v>
      </c>
      <c r="O1611">
        <v>60</v>
      </c>
      <c r="P1611" s="1">
        <v>45526</v>
      </c>
      <c r="Q1611" s="1"/>
      <c r="R1611">
        <v>8731.2000000000007</v>
      </c>
      <c r="T1611">
        <v>1</v>
      </c>
      <c r="U1611" t="s">
        <v>428</v>
      </c>
      <c r="V1611">
        <v>1</v>
      </c>
      <c r="W1611">
        <v>0</v>
      </c>
      <c r="X1611">
        <v>0</v>
      </c>
      <c r="Y1611">
        <v>0</v>
      </c>
      <c r="Z1611">
        <v>0</v>
      </c>
      <c r="AA1611">
        <v>0</v>
      </c>
      <c r="AB1611">
        <v>0</v>
      </c>
      <c r="AC1611" t="s">
        <v>52</v>
      </c>
      <c r="AD1611">
        <v>3</v>
      </c>
    </row>
    <row r="1612" spans="1:30">
      <c r="A1612" t="s">
        <v>1698</v>
      </c>
      <c r="B1612" t="s">
        <v>80</v>
      </c>
      <c r="C1612">
        <v>38.736946000000003</v>
      </c>
      <c r="D1612">
        <v>-9.1426850000000002</v>
      </c>
      <c r="E1612" t="s">
        <v>60</v>
      </c>
      <c r="F1612" t="s">
        <v>241</v>
      </c>
      <c r="G1612" t="s">
        <v>64</v>
      </c>
      <c r="H1612" s="1">
        <v>45334</v>
      </c>
      <c r="I1612" t="s">
        <v>35</v>
      </c>
      <c r="J1612" t="s">
        <v>1120</v>
      </c>
      <c r="K1612">
        <v>4</v>
      </c>
      <c r="L1612" t="s">
        <v>1484</v>
      </c>
      <c r="M1612" t="s">
        <v>1485</v>
      </c>
      <c r="N1612">
        <v>5806</v>
      </c>
      <c r="O1612">
        <v>10</v>
      </c>
      <c r="P1612" s="1">
        <v>45390</v>
      </c>
      <c r="Q1612" s="1"/>
      <c r="R1612">
        <v>580.6</v>
      </c>
      <c r="T1612">
        <v>1</v>
      </c>
      <c r="U1612" t="s">
        <v>428</v>
      </c>
      <c r="V1612">
        <v>1</v>
      </c>
      <c r="W1612">
        <v>0</v>
      </c>
      <c r="X1612">
        <v>0</v>
      </c>
      <c r="Y1612">
        <v>0</v>
      </c>
      <c r="Z1612">
        <v>0</v>
      </c>
      <c r="AA1612">
        <v>0</v>
      </c>
      <c r="AB1612">
        <v>0</v>
      </c>
      <c r="AC1612" t="s">
        <v>48</v>
      </c>
      <c r="AD1612">
        <v>1</v>
      </c>
    </row>
    <row r="1613" spans="1:30">
      <c r="A1613" t="s">
        <v>1699</v>
      </c>
      <c r="B1613" t="s">
        <v>67</v>
      </c>
      <c r="C1613">
        <v>48.864716000000001</v>
      </c>
      <c r="D1613">
        <v>2.3490139999999999</v>
      </c>
      <c r="E1613" t="s">
        <v>103</v>
      </c>
      <c r="F1613" t="s">
        <v>241</v>
      </c>
      <c r="G1613" t="s">
        <v>64</v>
      </c>
      <c r="H1613" s="1">
        <v>45363</v>
      </c>
      <c r="I1613" t="s">
        <v>35</v>
      </c>
      <c r="J1613" t="s">
        <v>1120</v>
      </c>
      <c r="K1613">
        <v>4</v>
      </c>
      <c r="L1613" t="s">
        <v>1484</v>
      </c>
      <c r="M1613" t="s">
        <v>1485</v>
      </c>
      <c r="N1613">
        <v>8727</v>
      </c>
      <c r="O1613">
        <v>100</v>
      </c>
      <c r="P1613" s="1">
        <v>45615</v>
      </c>
      <c r="Q1613" s="1"/>
      <c r="R1613">
        <v>8727</v>
      </c>
      <c r="T1613">
        <v>1</v>
      </c>
      <c r="U1613" t="s">
        <v>428</v>
      </c>
      <c r="V1613">
        <v>1</v>
      </c>
      <c r="W1613">
        <v>0</v>
      </c>
      <c r="X1613">
        <v>0</v>
      </c>
      <c r="Y1613">
        <v>0</v>
      </c>
      <c r="Z1613">
        <v>0</v>
      </c>
      <c r="AA1613">
        <v>0</v>
      </c>
      <c r="AB1613">
        <v>0</v>
      </c>
      <c r="AC1613" t="s">
        <v>38</v>
      </c>
      <c r="AD1613">
        <v>5</v>
      </c>
    </row>
    <row r="1614" spans="1:30">
      <c r="A1614" t="s">
        <v>1700</v>
      </c>
      <c r="B1614" t="s">
        <v>63</v>
      </c>
      <c r="C1614">
        <v>46.204391000000001</v>
      </c>
      <c r="D1614">
        <v>6.1431579999999997</v>
      </c>
      <c r="E1614" t="s">
        <v>78</v>
      </c>
      <c r="F1614" t="s">
        <v>241</v>
      </c>
      <c r="G1614" t="s">
        <v>87</v>
      </c>
      <c r="H1614" s="1">
        <v>45384</v>
      </c>
      <c r="I1614" t="s">
        <v>70</v>
      </c>
      <c r="J1614" t="s">
        <v>1120</v>
      </c>
      <c r="K1614">
        <v>4</v>
      </c>
      <c r="L1614" t="s">
        <v>1484</v>
      </c>
      <c r="M1614" t="s">
        <v>1485</v>
      </c>
      <c r="N1614">
        <v>9186</v>
      </c>
      <c r="O1614">
        <v>60</v>
      </c>
      <c r="P1614" s="1">
        <v>45586</v>
      </c>
      <c r="Q1614" s="1"/>
      <c r="R1614">
        <v>5511.6</v>
      </c>
      <c r="T1614">
        <v>1</v>
      </c>
      <c r="U1614" t="s">
        <v>428</v>
      </c>
      <c r="V1614">
        <v>1</v>
      </c>
      <c r="W1614">
        <v>0</v>
      </c>
      <c r="X1614">
        <v>0</v>
      </c>
      <c r="Y1614">
        <v>0</v>
      </c>
      <c r="Z1614">
        <v>0</v>
      </c>
      <c r="AA1614">
        <v>0</v>
      </c>
      <c r="AB1614">
        <v>0</v>
      </c>
      <c r="AC1614" t="s">
        <v>52</v>
      </c>
      <c r="AD1614">
        <v>3</v>
      </c>
    </row>
    <row r="1615" spans="1:30">
      <c r="A1615" t="s">
        <v>1701</v>
      </c>
      <c r="B1615" t="s">
        <v>67</v>
      </c>
      <c r="C1615">
        <v>48.864716000000001</v>
      </c>
      <c r="D1615">
        <v>2.3490139999999999</v>
      </c>
      <c r="E1615" t="s">
        <v>55</v>
      </c>
      <c r="F1615" t="s">
        <v>241</v>
      </c>
      <c r="G1615" t="s">
        <v>76</v>
      </c>
      <c r="H1615" s="1">
        <v>45349</v>
      </c>
      <c r="I1615" t="s">
        <v>35</v>
      </c>
      <c r="J1615" t="s">
        <v>1120</v>
      </c>
      <c r="K1615">
        <v>4</v>
      </c>
      <c r="L1615" t="s">
        <v>1484</v>
      </c>
      <c r="M1615" t="s">
        <v>1485</v>
      </c>
      <c r="N1615">
        <v>9819</v>
      </c>
      <c r="O1615">
        <v>50</v>
      </c>
      <c r="P1615" s="1">
        <v>45489</v>
      </c>
      <c r="Q1615" s="1"/>
      <c r="R1615">
        <v>4909.5</v>
      </c>
      <c r="T1615">
        <v>1</v>
      </c>
      <c r="U1615" t="s">
        <v>428</v>
      </c>
      <c r="V1615">
        <v>1</v>
      </c>
      <c r="W1615">
        <v>0</v>
      </c>
      <c r="X1615">
        <v>0</v>
      </c>
      <c r="Y1615">
        <v>0</v>
      </c>
      <c r="Z1615">
        <v>0</v>
      </c>
      <c r="AA1615">
        <v>0</v>
      </c>
      <c r="AB1615">
        <v>0</v>
      </c>
      <c r="AC1615" t="s">
        <v>52</v>
      </c>
      <c r="AD1615">
        <v>3</v>
      </c>
    </row>
    <row r="1616" spans="1:30">
      <c r="A1616" t="s">
        <v>1702</v>
      </c>
      <c r="B1616" t="s">
        <v>63</v>
      </c>
      <c r="C1616">
        <v>46.204391000000001</v>
      </c>
      <c r="D1616">
        <v>6.1431579999999997</v>
      </c>
      <c r="E1616" t="s">
        <v>100</v>
      </c>
      <c r="F1616" t="s">
        <v>241</v>
      </c>
      <c r="G1616" t="s">
        <v>56</v>
      </c>
      <c r="H1616" s="1">
        <v>45328</v>
      </c>
      <c r="I1616" t="s">
        <v>35</v>
      </c>
      <c r="J1616" t="s">
        <v>1120</v>
      </c>
      <c r="K1616">
        <v>4</v>
      </c>
      <c r="L1616" t="s">
        <v>1484</v>
      </c>
      <c r="M1616" t="s">
        <v>1485</v>
      </c>
      <c r="N1616">
        <v>16771</v>
      </c>
      <c r="O1616">
        <v>40</v>
      </c>
      <c r="P1616" s="1">
        <v>45381</v>
      </c>
      <c r="Q1616" s="1"/>
      <c r="R1616">
        <v>6708.4</v>
      </c>
      <c r="T1616">
        <v>1</v>
      </c>
      <c r="U1616" t="s">
        <v>428</v>
      </c>
      <c r="V1616">
        <v>1</v>
      </c>
      <c r="W1616">
        <v>0</v>
      </c>
      <c r="X1616">
        <v>0</v>
      </c>
      <c r="Y1616">
        <v>0</v>
      </c>
      <c r="Z1616">
        <v>0</v>
      </c>
      <c r="AA1616">
        <v>0</v>
      </c>
      <c r="AB1616">
        <v>0</v>
      </c>
      <c r="AC1616" t="s">
        <v>43</v>
      </c>
      <c r="AD1616">
        <v>2</v>
      </c>
    </row>
    <row r="1617" spans="1:30">
      <c r="A1617" t="s">
        <v>1703</v>
      </c>
      <c r="B1617" t="s">
        <v>63</v>
      </c>
      <c r="C1617">
        <v>46.204391000000001</v>
      </c>
      <c r="D1617">
        <v>6.1431579999999997</v>
      </c>
      <c r="E1617" t="s">
        <v>55</v>
      </c>
      <c r="F1617" t="s">
        <v>248</v>
      </c>
      <c r="G1617" t="s">
        <v>87</v>
      </c>
      <c r="H1617" s="1">
        <v>45379</v>
      </c>
      <c r="I1617" t="s">
        <v>57</v>
      </c>
      <c r="J1617" t="s">
        <v>1120</v>
      </c>
      <c r="K1617">
        <v>4</v>
      </c>
      <c r="L1617" t="s">
        <v>1484</v>
      </c>
      <c r="M1617" t="s">
        <v>1485</v>
      </c>
      <c r="N1617">
        <v>19226</v>
      </c>
      <c r="O1617">
        <v>20</v>
      </c>
      <c r="P1617" s="1">
        <v>45465</v>
      </c>
      <c r="Q1617" s="1"/>
      <c r="R1617">
        <v>3845.2</v>
      </c>
      <c r="T1617">
        <v>1</v>
      </c>
      <c r="U1617" t="s">
        <v>428</v>
      </c>
      <c r="V1617">
        <v>1</v>
      </c>
      <c r="W1617">
        <v>0</v>
      </c>
      <c r="X1617">
        <v>0</v>
      </c>
      <c r="Y1617">
        <v>0</v>
      </c>
      <c r="Z1617">
        <v>0</v>
      </c>
      <c r="AA1617">
        <v>0</v>
      </c>
      <c r="AB1617">
        <v>0</v>
      </c>
      <c r="AC1617" t="s">
        <v>48</v>
      </c>
      <c r="AD1617">
        <v>1</v>
      </c>
    </row>
    <row r="1618" spans="1:30">
      <c r="A1618" t="s">
        <v>1704</v>
      </c>
      <c r="B1618" t="s">
        <v>50</v>
      </c>
      <c r="C1618">
        <v>52.520007999999997</v>
      </c>
      <c r="D1618">
        <v>13.404954</v>
      </c>
      <c r="E1618" t="s">
        <v>120</v>
      </c>
      <c r="F1618" t="s">
        <v>248</v>
      </c>
      <c r="G1618" t="s">
        <v>64</v>
      </c>
      <c r="H1618" s="1">
        <v>45346</v>
      </c>
      <c r="I1618" t="s">
        <v>70</v>
      </c>
      <c r="J1618" t="s">
        <v>1120</v>
      </c>
      <c r="K1618">
        <v>4</v>
      </c>
      <c r="L1618" t="s">
        <v>1484</v>
      </c>
      <c r="M1618" t="s">
        <v>1485</v>
      </c>
      <c r="N1618">
        <v>3087</v>
      </c>
      <c r="O1618">
        <v>40</v>
      </c>
      <c r="P1618" s="1">
        <v>45609</v>
      </c>
      <c r="Q1618" s="1"/>
      <c r="R1618">
        <v>1234.8</v>
      </c>
      <c r="T1618">
        <v>1</v>
      </c>
      <c r="U1618" t="s">
        <v>428</v>
      </c>
      <c r="V1618">
        <v>1</v>
      </c>
      <c r="W1618">
        <v>0</v>
      </c>
      <c r="X1618">
        <v>0</v>
      </c>
      <c r="Y1618">
        <v>0</v>
      </c>
      <c r="Z1618">
        <v>0</v>
      </c>
      <c r="AA1618">
        <v>0</v>
      </c>
      <c r="AB1618">
        <v>0</v>
      </c>
      <c r="AC1618" t="s">
        <v>43</v>
      </c>
      <c r="AD1618">
        <v>2</v>
      </c>
    </row>
    <row r="1619" spans="1:30">
      <c r="A1619" t="s">
        <v>1705</v>
      </c>
      <c r="B1619" t="s">
        <v>40</v>
      </c>
      <c r="C1619">
        <v>40.416775000000001</v>
      </c>
      <c r="D1619">
        <v>-3.7037900000000001</v>
      </c>
      <c r="E1619" t="s">
        <v>60</v>
      </c>
      <c r="F1619" t="s">
        <v>33</v>
      </c>
      <c r="G1619" t="s">
        <v>47</v>
      </c>
      <c r="H1619" s="1">
        <v>45423</v>
      </c>
      <c r="I1619" t="s">
        <v>35</v>
      </c>
      <c r="J1619" t="s">
        <v>1120</v>
      </c>
      <c r="K1619">
        <v>4</v>
      </c>
      <c r="L1619" t="s">
        <v>1706</v>
      </c>
      <c r="M1619" t="s">
        <v>1707</v>
      </c>
      <c r="N1619">
        <v>391</v>
      </c>
      <c r="O1619">
        <v>100</v>
      </c>
      <c r="P1619" s="1">
        <v>45752</v>
      </c>
      <c r="Q1619" s="1"/>
      <c r="R1619">
        <v>391</v>
      </c>
      <c r="T1619">
        <v>1</v>
      </c>
      <c r="U1619" t="s">
        <v>428</v>
      </c>
      <c r="V1619">
        <v>1</v>
      </c>
      <c r="W1619">
        <v>0</v>
      </c>
      <c r="X1619">
        <v>0</v>
      </c>
      <c r="Y1619">
        <v>0</v>
      </c>
      <c r="Z1619">
        <v>0</v>
      </c>
      <c r="AA1619">
        <v>0</v>
      </c>
      <c r="AB1619">
        <v>0</v>
      </c>
      <c r="AC1619" t="s">
        <v>38</v>
      </c>
      <c r="AD1619">
        <v>5</v>
      </c>
    </row>
    <row r="1620" spans="1:30">
      <c r="A1620" t="s">
        <v>1708</v>
      </c>
      <c r="B1620" t="s">
        <v>50</v>
      </c>
      <c r="C1620">
        <v>52.520007999999997</v>
      </c>
      <c r="D1620">
        <v>13.404954</v>
      </c>
      <c r="E1620" t="s">
        <v>60</v>
      </c>
      <c r="F1620" t="s">
        <v>33</v>
      </c>
      <c r="G1620" t="s">
        <v>64</v>
      </c>
      <c r="H1620" s="1">
        <v>45307</v>
      </c>
      <c r="I1620" t="s">
        <v>70</v>
      </c>
      <c r="J1620" t="s">
        <v>1120</v>
      </c>
      <c r="K1620">
        <v>4</v>
      </c>
      <c r="L1620" t="s">
        <v>1706</v>
      </c>
      <c r="M1620" t="s">
        <v>1707</v>
      </c>
      <c r="N1620">
        <v>314</v>
      </c>
      <c r="O1620">
        <v>10</v>
      </c>
      <c r="P1620" s="1">
        <v>45448</v>
      </c>
      <c r="Q1620" s="1"/>
      <c r="R1620">
        <v>31.4</v>
      </c>
      <c r="T1620">
        <v>1</v>
      </c>
      <c r="U1620" t="s">
        <v>428</v>
      </c>
      <c r="V1620">
        <v>1</v>
      </c>
      <c r="W1620">
        <v>0</v>
      </c>
      <c r="X1620">
        <v>0</v>
      </c>
      <c r="Y1620">
        <v>0</v>
      </c>
      <c r="Z1620">
        <v>0</v>
      </c>
      <c r="AA1620">
        <v>0</v>
      </c>
      <c r="AB1620">
        <v>0</v>
      </c>
      <c r="AC1620" t="s">
        <v>48</v>
      </c>
      <c r="AD1620">
        <v>1</v>
      </c>
    </row>
    <row r="1621" spans="1:30">
      <c r="A1621" t="s">
        <v>1709</v>
      </c>
      <c r="B1621" t="s">
        <v>45</v>
      </c>
      <c r="C1621">
        <v>41.902782000000002</v>
      </c>
      <c r="D1621">
        <v>12.496366</v>
      </c>
      <c r="E1621" t="s">
        <v>55</v>
      </c>
      <c r="F1621" t="s">
        <v>33</v>
      </c>
      <c r="G1621" t="s">
        <v>87</v>
      </c>
      <c r="H1621" s="1">
        <v>45399</v>
      </c>
      <c r="I1621" t="s">
        <v>70</v>
      </c>
      <c r="J1621" t="s">
        <v>1120</v>
      </c>
      <c r="K1621">
        <v>4</v>
      </c>
      <c r="L1621" t="s">
        <v>1706</v>
      </c>
      <c r="M1621" t="s">
        <v>1707</v>
      </c>
      <c r="N1621">
        <v>1628</v>
      </c>
      <c r="O1621">
        <v>30</v>
      </c>
      <c r="P1621" s="1">
        <v>45725</v>
      </c>
      <c r="Q1621" s="1"/>
      <c r="R1621">
        <v>488.4</v>
      </c>
      <c r="T1621">
        <v>1</v>
      </c>
      <c r="U1621" t="s">
        <v>428</v>
      </c>
      <c r="V1621">
        <v>1</v>
      </c>
      <c r="W1621">
        <v>0</v>
      </c>
      <c r="X1621">
        <v>0</v>
      </c>
      <c r="Y1621">
        <v>0</v>
      </c>
      <c r="Z1621">
        <v>0</v>
      </c>
      <c r="AA1621">
        <v>0</v>
      </c>
      <c r="AB1621">
        <v>0</v>
      </c>
      <c r="AC1621" t="s">
        <v>43</v>
      </c>
      <c r="AD1621">
        <v>2</v>
      </c>
    </row>
    <row r="1622" spans="1:30">
      <c r="A1622" t="s">
        <v>1710</v>
      </c>
      <c r="B1622" t="s">
        <v>45</v>
      </c>
      <c r="C1622">
        <v>41.902782000000002</v>
      </c>
      <c r="D1622">
        <v>12.496366</v>
      </c>
      <c r="E1622" t="s">
        <v>41</v>
      </c>
      <c r="F1622" t="s">
        <v>33</v>
      </c>
      <c r="G1622" t="s">
        <v>56</v>
      </c>
      <c r="H1622" s="1">
        <v>45418</v>
      </c>
      <c r="I1622" t="s">
        <v>35</v>
      </c>
      <c r="J1622" t="s">
        <v>1120</v>
      </c>
      <c r="K1622">
        <v>4</v>
      </c>
      <c r="L1622" t="s">
        <v>1706</v>
      </c>
      <c r="M1622" t="s">
        <v>1707</v>
      </c>
      <c r="N1622">
        <v>1546</v>
      </c>
      <c r="O1622">
        <v>60</v>
      </c>
      <c r="P1622" s="1">
        <v>45769</v>
      </c>
      <c r="Q1622" s="1"/>
      <c r="R1622">
        <v>927.6</v>
      </c>
      <c r="T1622">
        <v>1</v>
      </c>
      <c r="U1622" t="s">
        <v>428</v>
      </c>
      <c r="V1622">
        <v>1</v>
      </c>
      <c r="W1622">
        <v>0</v>
      </c>
      <c r="X1622">
        <v>0</v>
      </c>
      <c r="Y1622">
        <v>0</v>
      </c>
      <c r="Z1622">
        <v>0</v>
      </c>
      <c r="AA1622">
        <v>0</v>
      </c>
      <c r="AB1622">
        <v>0</v>
      </c>
      <c r="AC1622" t="s">
        <v>52</v>
      </c>
      <c r="AD1622">
        <v>3</v>
      </c>
    </row>
    <row r="1623" spans="1:30">
      <c r="A1623" t="s">
        <v>1711</v>
      </c>
      <c r="B1623" t="s">
        <v>31</v>
      </c>
      <c r="C1623">
        <v>52.370215999999999</v>
      </c>
      <c r="D1623">
        <v>4.895168</v>
      </c>
      <c r="E1623" t="s">
        <v>68</v>
      </c>
      <c r="F1623" t="s">
        <v>33</v>
      </c>
      <c r="G1623" t="s">
        <v>76</v>
      </c>
      <c r="H1623" s="1">
        <v>45362</v>
      </c>
      <c r="I1623" t="s">
        <v>35</v>
      </c>
      <c r="J1623" t="s">
        <v>1120</v>
      </c>
      <c r="K1623">
        <v>4</v>
      </c>
      <c r="L1623" t="s">
        <v>1706</v>
      </c>
      <c r="M1623" t="s">
        <v>1707</v>
      </c>
      <c r="N1623">
        <v>1925</v>
      </c>
      <c r="O1623">
        <v>50</v>
      </c>
      <c r="P1623" s="1">
        <v>45719</v>
      </c>
      <c r="Q1623" s="1"/>
      <c r="R1623">
        <v>962.5</v>
      </c>
      <c r="T1623">
        <v>1</v>
      </c>
      <c r="U1623" t="s">
        <v>428</v>
      </c>
      <c r="V1623">
        <v>1</v>
      </c>
      <c r="W1623">
        <v>0</v>
      </c>
      <c r="X1623">
        <v>0</v>
      </c>
      <c r="Y1623">
        <v>0</v>
      </c>
      <c r="Z1623">
        <v>0</v>
      </c>
      <c r="AA1623">
        <v>0</v>
      </c>
      <c r="AB1623">
        <v>0</v>
      </c>
      <c r="AC1623" t="s">
        <v>52</v>
      </c>
      <c r="AD1623">
        <v>3</v>
      </c>
    </row>
    <row r="1624" spans="1:30">
      <c r="A1624" t="s">
        <v>1712</v>
      </c>
      <c r="B1624" t="s">
        <v>63</v>
      </c>
      <c r="C1624">
        <v>46.204391000000001</v>
      </c>
      <c r="D1624">
        <v>6.1431579999999997</v>
      </c>
      <c r="E1624" t="s">
        <v>55</v>
      </c>
      <c r="F1624" t="s">
        <v>33</v>
      </c>
      <c r="G1624" t="s">
        <v>76</v>
      </c>
      <c r="H1624" s="1">
        <v>45433</v>
      </c>
      <c r="I1624" t="s">
        <v>35</v>
      </c>
      <c r="J1624" t="s">
        <v>1120</v>
      </c>
      <c r="K1624">
        <v>4</v>
      </c>
      <c r="L1624" t="s">
        <v>1706</v>
      </c>
      <c r="M1624" t="s">
        <v>1707</v>
      </c>
      <c r="N1624">
        <v>469</v>
      </c>
      <c r="O1624">
        <v>50</v>
      </c>
      <c r="P1624" s="1">
        <v>45725</v>
      </c>
      <c r="Q1624" s="1"/>
      <c r="R1624">
        <v>234.5</v>
      </c>
      <c r="T1624">
        <v>1</v>
      </c>
      <c r="U1624" t="s">
        <v>428</v>
      </c>
      <c r="V1624">
        <v>1</v>
      </c>
      <c r="W1624">
        <v>0</v>
      </c>
      <c r="X1624">
        <v>0</v>
      </c>
      <c r="Y1624">
        <v>0</v>
      </c>
      <c r="Z1624">
        <v>0</v>
      </c>
      <c r="AA1624">
        <v>0</v>
      </c>
      <c r="AB1624">
        <v>0</v>
      </c>
      <c r="AC1624" t="s">
        <v>52</v>
      </c>
      <c r="AD1624">
        <v>3</v>
      </c>
    </row>
    <row r="1625" spans="1:30">
      <c r="A1625" t="s">
        <v>1713</v>
      </c>
      <c r="B1625" t="s">
        <v>80</v>
      </c>
      <c r="C1625">
        <v>38.736946000000003</v>
      </c>
      <c r="D1625">
        <v>-9.1426850000000002</v>
      </c>
      <c r="E1625" t="s">
        <v>32</v>
      </c>
      <c r="F1625" t="s">
        <v>33</v>
      </c>
      <c r="G1625" t="s">
        <v>56</v>
      </c>
      <c r="H1625" s="1">
        <v>45381</v>
      </c>
      <c r="I1625" t="s">
        <v>35</v>
      </c>
      <c r="J1625" t="s">
        <v>1120</v>
      </c>
      <c r="K1625">
        <v>4</v>
      </c>
      <c r="L1625" t="s">
        <v>1706</v>
      </c>
      <c r="M1625" t="s">
        <v>1707</v>
      </c>
      <c r="N1625">
        <v>234</v>
      </c>
      <c r="O1625">
        <v>40</v>
      </c>
      <c r="P1625" s="1">
        <v>45567</v>
      </c>
      <c r="Q1625" s="1"/>
      <c r="R1625">
        <v>93.6</v>
      </c>
      <c r="T1625">
        <v>1</v>
      </c>
      <c r="U1625" t="s">
        <v>428</v>
      </c>
      <c r="V1625">
        <v>1</v>
      </c>
      <c r="W1625">
        <v>0</v>
      </c>
      <c r="X1625">
        <v>0</v>
      </c>
      <c r="Y1625">
        <v>0</v>
      </c>
      <c r="Z1625">
        <v>0</v>
      </c>
      <c r="AA1625">
        <v>0</v>
      </c>
      <c r="AB1625">
        <v>0</v>
      </c>
      <c r="AC1625" t="s">
        <v>43</v>
      </c>
      <c r="AD1625">
        <v>2</v>
      </c>
    </row>
    <row r="1626" spans="1:30">
      <c r="A1626" t="s">
        <v>1714</v>
      </c>
      <c r="B1626" t="s">
        <v>67</v>
      </c>
      <c r="C1626">
        <v>48.864716000000001</v>
      </c>
      <c r="D1626">
        <v>2.3490139999999999</v>
      </c>
      <c r="E1626" t="s">
        <v>41</v>
      </c>
      <c r="F1626" t="s">
        <v>33</v>
      </c>
      <c r="G1626" t="s">
        <v>47</v>
      </c>
      <c r="H1626" s="1">
        <v>45388</v>
      </c>
      <c r="I1626" t="s">
        <v>70</v>
      </c>
      <c r="J1626" t="s">
        <v>1120</v>
      </c>
      <c r="K1626">
        <v>4</v>
      </c>
      <c r="L1626" t="s">
        <v>1706</v>
      </c>
      <c r="M1626" t="s">
        <v>1707</v>
      </c>
      <c r="N1626">
        <v>1890</v>
      </c>
      <c r="O1626">
        <v>100</v>
      </c>
      <c r="P1626" s="1">
        <v>45625</v>
      </c>
      <c r="Q1626" s="1"/>
      <c r="R1626">
        <v>1890</v>
      </c>
      <c r="T1626">
        <v>1</v>
      </c>
      <c r="U1626" t="s">
        <v>428</v>
      </c>
      <c r="V1626">
        <v>1</v>
      </c>
      <c r="W1626">
        <v>0</v>
      </c>
      <c r="X1626">
        <v>0</v>
      </c>
      <c r="Y1626">
        <v>0</v>
      </c>
      <c r="Z1626">
        <v>0</v>
      </c>
      <c r="AA1626">
        <v>0</v>
      </c>
      <c r="AB1626">
        <v>0</v>
      </c>
      <c r="AC1626" t="s">
        <v>38</v>
      </c>
      <c r="AD1626">
        <v>5</v>
      </c>
    </row>
    <row r="1627" spans="1:30">
      <c r="A1627" t="s">
        <v>1715</v>
      </c>
      <c r="B1627" t="s">
        <v>59</v>
      </c>
      <c r="C1627">
        <v>51.260196999999998</v>
      </c>
      <c r="D1627">
        <v>4.4027710000000004</v>
      </c>
      <c r="E1627" t="s">
        <v>124</v>
      </c>
      <c r="F1627" t="s">
        <v>33</v>
      </c>
      <c r="G1627" t="s">
        <v>56</v>
      </c>
      <c r="H1627" s="1">
        <v>45389</v>
      </c>
      <c r="I1627" t="s">
        <v>70</v>
      </c>
      <c r="J1627" t="s">
        <v>1120</v>
      </c>
      <c r="K1627">
        <v>4</v>
      </c>
      <c r="L1627" t="s">
        <v>1706</v>
      </c>
      <c r="M1627" t="s">
        <v>1707</v>
      </c>
      <c r="N1627">
        <v>536</v>
      </c>
      <c r="O1627">
        <v>20</v>
      </c>
      <c r="P1627" s="1">
        <v>45494</v>
      </c>
      <c r="Q1627" s="1"/>
      <c r="R1627">
        <v>107.2</v>
      </c>
      <c r="T1627">
        <v>1</v>
      </c>
      <c r="U1627" t="s">
        <v>428</v>
      </c>
      <c r="V1627">
        <v>1</v>
      </c>
      <c r="W1627">
        <v>0</v>
      </c>
      <c r="X1627">
        <v>0</v>
      </c>
      <c r="Y1627">
        <v>0</v>
      </c>
      <c r="Z1627">
        <v>0</v>
      </c>
      <c r="AA1627">
        <v>0</v>
      </c>
      <c r="AB1627">
        <v>0</v>
      </c>
      <c r="AC1627" t="s">
        <v>48</v>
      </c>
      <c r="AD1627">
        <v>1</v>
      </c>
    </row>
    <row r="1628" spans="1:30">
      <c r="A1628" t="s">
        <v>1716</v>
      </c>
      <c r="B1628" t="s">
        <v>59</v>
      </c>
      <c r="C1628">
        <v>51.260196999999998</v>
      </c>
      <c r="D1628">
        <v>4.4027710000000004</v>
      </c>
      <c r="E1628" t="s">
        <v>32</v>
      </c>
      <c r="F1628" t="s">
        <v>33</v>
      </c>
      <c r="G1628" t="s">
        <v>64</v>
      </c>
      <c r="H1628" s="1">
        <v>45435</v>
      </c>
      <c r="I1628" t="s">
        <v>35</v>
      </c>
      <c r="J1628" t="s">
        <v>1120</v>
      </c>
      <c r="K1628">
        <v>4</v>
      </c>
      <c r="L1628" t="s">
        <v>1706</v>
      </c>
      <c r="M1628" t="s">
        <v>1707</v>
      </c>
      <c r="N1628">
        <v>1982</v>
      </c>
      <c r="O1628">
        <v>30</v>
      </c>
      <c r="P1628" s="1">
        <v>45554</v>
      </c>
      <c r="Q1628" s="1"/>
      <c r="R1628">
        <v>594.6</v>
      </c>
      <c r="T1628">
        <v>1</v>
      </c>
      <c r="U1628" t="s">
        <v>428</v>
      </c>
      <c r="V1628">
        <v>1</v>
      </c>
      <c r="W1628">
        <v>0</v>
      </c>
      <c r="X1628">
        <v>0</v>
      </c>
      <c r="Y1628">
        <v>0</v>
      </c>
      <c r="Z1628">
        <v>0</v>
      </c>
      <c r="AA1628">
        <v>0</v>
      </c>
      <c r="AB1628">
        <v>0</v>
      </c>
      <c r="AC1628" t="s">
        <v>43</v>
      </c>
      <c r="AD1628">
        <v>2</v>
      </c>
    </row>
    <row r="1629" spans="1:30">
      <c r="A1629" t="s">
        <v>1717</v>
      </c>
      <c r="B1629" t="s">
        <v>45</v>
      </c>
      <c r="C1629">
        <v>41.902782000000002</v>
      </c>
      <c r="D1629">
        <v>12.496366</v>
      </c>
      <c r="E1629" t="s">
        <v>32</v>
      </c>
      <c r="F1629" t="s">
        <v>33</v>
      </c>
      <c r="G1629" t="s">
        <v>64</v>
      </c>
      <c r="H1629" s="1">
        <v>45439</v>
      </c>
      <c r="I1629" t="s">
        <v>35</v>
      </c>
      <c r="J1629" t="s">
        <v>1120</v>
      </c>
      <c r="K1629">
        <v>4</v>
      </c>
      <c r="L1629" t="s">
        <v>1706</v>
      </c>
      <c r="M1629" t="s">
        <v>1707</v>
      </c>
      <c r="N1629">
        <v>769</v>
      </c>
      <c r="O1629">
        <v>60</v>
      </c>
      <c r="P1629" s="1">
        <v>45588</v>
      </c>
      <c r="Q1629" s="1"/>
      <c r="R1629">
        <v>461.4</v>
      </c>
      <c r="T1629">
        <v>1</v>
      </c>
      <c r="U1629" t="s">
        <v>428</v>
      </c>
      <c r="V1629">
        <v>1</v>
      </c>
      <c r="W1629">
        <v>0</v>
      </c>
      <c r="X1629">
        <v>0</v>
      </c>
      <c r="Y1629">
        <v>0</v>
      </c>
      <c r="Z1629">
        <v>0</v>
      </c>
      <c r="AA1629">
        <v>0</v>
      </c>
      <c r="AB1629">
        <v>0</v>
      </c>
      <c r="AC1629" t="s">
        <v>52</v>
      </c>
      <c r="AD1629">
        <v>3</v>
      </c>
    </row>
    <row r="1630" spans="1:30">
      <c r="A1630" t="s">
        <v>1718</v>
      </c>
      <c r="B1630" t="s">
        <v>63</v>
      </c>
      <c r="C1630">
        <v>46.204391000000001</v>
      </c>
      <c r="D1630">
        <v>6.1431579999999997</v>
      </c>
      <c r="E1630" t="s">
        <v>32</v>
      </c>
      <c r="F1630" t="s">
        <v>33</v>
      </c>
      <c r="G1630" t="s">
        <v>87</v>
      </c>
      <c r="H1630" s="1">
        <v>45367</v>
      </c>
      <c r="I1630" t="s">
        <v>70</v>
      </c>
      <c r="J1630" t="s">
        <v>1120</v>
      </c>
      <c r="K1630">
        <v>4</v>
      </c>
      <c r="L1630" t="s">
        <v>1706</v>
      </c>
      <c r="M1630" t="s">
        <v>1707</v>
      </c>
      <c r="N1630">
        <v>1700</v>
      </c>
      <c r="O1630">
        <v>20</v>
      </c>
      <c r="P1630" s="1">
        <v>45667</v>
      </c>
      <c r="Q1630" s="1"/>
      <c r="R1630">
        <v>340</v>
      </c>
      <c r="T1630">
        <v>1</v>
      </c>
      <c r="U1630" t="s">
        <v>428</v>
      </c>
      <c r="V1630">
        <v>1</v>
      </c>
      <c r="W1630">
        <v>0</v>
      </c>
      <c r="X1630">
        <v>0</v>
      </c>
      <c r="Y1630">
        <v>0</v>
      </c>
      <c r="Z1630">
        <v>0</v>
      </c>
      <c r="AA1630">
        <v>0</v>
      </c>
      <c r="AB1630">
        <v>0</v>
      </c>
      <c r="AC1630" t="s">
        <v>48</v>
      </c>
      <c r="AD1630">
        <v>1</v>
      </c>
    </row>
    <row r="1631" spans="1:30">
      <c r="A1631" t="s">
        <v>1719</v>
      </c>
      <c r="B1631" t="s">
        <v>75</v>
      </c>
      <c r="C1631">
        <v>48.210033000000003</v>
      </c>
      <c r="D1631">
        <v>16.363448999999999</v>
      </c>
      <c r="E1631" t="s">
        <v>72</v>
      </c>
      <c r="F1631" t="s">
        <v>33</v>
      </c>
      <c r="G1631" t="s">
        <v>56</v>
      </c>
      <c r="H1631" s="1">
        <v>45333</v>
      </c>
      <c r="I1631" t="s">
        <v>70</v>
      </c>
      <c r="J1631" t="s">
        <v>1120</v>
      </c>
      <c r="K1631">
        <v>4</v>
      </c>
      <c r="L1631" t="s">
        <v>1706</v>
      </c>
      <c r="M1631" t="s">
        <v>1707</v>
      </c>
      <c r="N1631">
        <v>1573</v>
      </c>
      <c r="O1631">
        <v>30</v>
      </c>
      <c r="P1631" s="1">
        <v>45613</v>
      </c>
      <c r="Q1631" s="1"/>
      <c r="R1631">
        <v>471.9</v>
      </c>
      <c r="T1631">
        <v>1</v>
      </c>
      <c r="U1631" t="s">
        <v>428</v>
      </c>
      <c r="V1631">
        <v>1</v>
      </c>
      <c r="W1631">
        <v>0</v>
      </c>
      <c r="X1631">
        <v>0</v>
      </c>
      <c r="Y1631">
        <v>0</v>
      </c>
      <c r="Z1631">
        <v>0</v>
      </c>
      <c r="AA1631">
        <v>0</v>
      </c>
      <c r="AB1631">
        <v>0</v>
      </c>
      <c r="AC1631" t="s">
        <v>43</v>
      </c>
      <c r="AD1631">
        <v>2</v>
      </c>
    </row>
    <row r="1632" spans="1:30">
      <c r="A1632" t="s">
        <v>1720</v>
      </c>
      <c r="B1632" t="s">
        <v>31</v>
      </c>
      <c r="C1632">
        <v>52.370215999999999</v>
      </c>
      <c r="D1632">
        <v>4.895168</v>
      </c>
      <c r="E1632" t="s">
        <v>120</v>
      </c>
      <c r="F1632" t="s">
        <v>33</v>
      </c>
      <c r="G1632" t="s">
        <v>85</v>
      </c>
      <c r="H1632" s="1">
        <v>45352</v>
      </c>
      <c r="I1632" t="s">
        <v>57</v>
      </c>
      <c r="J1632" t="s">
        <v>1120</v>
      </c>
      <c r="K1632">
        <v>4</v>
      </c>
      <c r="L1632" t="s">
        <v>1706</v>
      </c>
      <c r="M1632" t="s">
        <v>1707</v>
      </c>
      <c r="N1632">
        <v>1399</v>
      </c>
      <c r="O1632">
        <v>30</v>
      </c>
      <c r="P1632" s="1">
        <v>45600</v>
      </c>
      <c r="Q1632" s="1"/>
      <c r="R1632">
        <v>419.7</v>
      </c>
      <c r="T1632">
        <v>1</v>
      </c>
      <c r="U1632" t="s">
        <v>428</v>
      </c>
      <c r="V1632">
        <v>1</v>
      </c>
      <c r="W1632">
        <v>0</v>
      </c>
      <c r="X1632">
        <v>0</v>
      </c>
      <c r="Y1632">
        <v>0</v>
      </c>
      <c r="Z1632">
        <v>0</v>
      </c>
      <c r="AA1632">
        <v>0</v>
      </c>
      <c r="AB1632">
        <v>0</v>
      </c>
      <c r="AC1632" t="s">
        <v>43</v>
      </c>
      <c r="AD1632">
        <v>2</v>
      </c>
    </row>
    <row r="1633" spans="1:30">
      <c r="A1633" t="s">
        <v>1721</v>
      </c>
      <c r="B1633" t="s">
        <v>45</v>
      </c>
      <c r="C1633">
        <v>41.902782000000002</v>
      </c>
      <c r="D1633">
        <v>12.496366</v>
      </c>
      <c r="E1633" t="s">
        <v>46</v>
      </c>
      <c r="F1633" t="s">
        <v>33</v>
      </c>
      <c r="G1633" t="s">
        <v>47</v>
      </c>
      <c r="H1633" s="1">
        <v>45315</v>
      </c>
      <c r="I1633" t="s">
        <v>35</v>
      </c>
      <c r="J1633" t="s">
        <v>1120</v>
      </c>
      <c r="K1633">
        <v>4</v>
      </c>
      <c r="L1633" t="s">
        <v>1706</v>
      </c>
      <c r="M1633" t="s">
        <v>1707</v>
      </c>
      <c r="N1633">
        <v>1567</v>
      </c>
      <c r="O1633">
        <v>70</v>
      </c>
      <c r="P1633" s="1">
        <v>45451</v>
      </c>
      <c r="Q1633" s="1"/>
      <c r="R1633">
        <v>1096.9000000000001</v>
      </c>
      <c r="T1633">
        <v>1</v>
      </c>
      <c r="U1633" t="s">
        <v>428</v>
      </c>
      <c r="V1633">
        <v>1</v>
      </c>
      <c r="W1633">
        <v>0</v>
      </c>
      <c r="X1633">
        <v>0</v>
      </c>
      <c r="Y1633">
        <v>0</v>
      </c>
      <c r="Z1633">
        <v>0</v>
      </c>
      <c r="AA1633">
        <v>0</v>
      </c>
      <c r="AB1633">
        <v>0</v>
      </c>
      <c r="AC1633" t="s">
        <v>65</v>
      </c>
      <c r="AD1633">
        <v>4</v>
      </c>
    </row>
    <row r="1634" spans="1:30">
      <c r="A1634" t="s">
        <v>1722</v>
      </c>
      <c r="B1634" t="s">
        <v>63</v>
      </c>
      <c r="C1634">
        <v>46.204391000000001</v>
      </c>
      <c r="D1634">
        <v>6.1431579999999997</v>
      </c>
      <c r="E1634" t="s">
        <v>46</v>
      </c>
      <c r="F1634" t="s">
        <v>33</v>
      </c>
      <c r="G1634" t="s">
        <v>64</v>
      </c>
      <c r="H1634" s="1">
        <v>45304</v>
      </c>
      <c r="I1634" t="s">
        <v>35</v>
      </c>
      <c r="J1634" t="s">
        <v>1120</v>
      </c>
      <c r="K1634">
        <v>4</v>
      </c>
      <c r="L1634" t="s">
        <v>1706</v>
      </c>
      <c r="M1634" t="s">
        <v>1707</v>
      </c>
      <c r="N1634">
        <v>1456</v>
      </c>
      <c r="O1634">
        <v>20</v>
      </c>
      <c r="P1634" s="1">
        <v>45606</v>
      </c>
      <c r="Q1634" s="1"/>
      <c r="R1634">
        <v>291.2</v>
      </c>
      <c r="T1634">
        <v>1</v>
      </c>
      <c r="U1634" t="s">
        <v>428</v>
      </c>
      <c r="V1634">
        <v>1</v>
      </c>
      <c r="W1634">
        <v>0</v>
      </c>
      <c r="X1634">
        <v>0</v>
      </c>
      <c r="Y1634">
        <v>0</v>
      </c>
      <c r="Z1634">
        <v>0</v>
      </c>
      <c r="AA1634">
        <v>0</v>
      </c>
      <c r="AB1634">
        <v>0</v>
      </c>
      <c r="AC1634" t="s">
        <v>48</v>
      </c>
      <c r="AD1634">
        <v>1</v>
      </c>
    </row>
    <row r="1635" spans="1:30">
      <c r="A1635" t="s">
        <v>1723</v>
      </c>
      <c r="B1635" t="s">
        <v>45</v>
      </c>
      <c r="C1635">
        <v>41.902782000000002</v>
      </c>
      <c r="D1635">
        <v>12.496366</v>
      </c>
      <c r="E1635" t="s">
        <v>60</v>
      </c>
      <c r="F1635" t="s">
        <v>33</v>
      </c>
      <c r="G1635" t="s">
        <v>64</v>
      </c>
      <c r="H1635" s="1">
        <v>45410</v>
      </c>
      <c r="I1635" t="s">
        <v>35</v>
      </c>
      <c r="J1635" t="s">
        <v>1120</v>
      </c>
      <c r="K1635">
        <v>4</v>
      </c>
      <c r="L1635" t="s">
        <v>1706</v>
      </c>
      <c r="M1635" t="s">
        <v>1707</v>
      </c>
      <c r="N1635">
        <v>1134</v>
      </c>
      <c r="O1635">
        <v>40</v>
      </c>
      <c r="P1635" s="1">
        <v>45567</v>
      </c>
      <c r="Q1635" s="1"/>
      <c r="R1635">
        <v>453.6</v>
      </c>
      <c r="T1635">
        <v>1</v>
      </c>
      <c r="U1635" t="s">
        <v>428</v>
      </c>
      <c r="V1635">
        <v>1</v>
      </c>
      <c r="W1635">
        <v>0</v>
      </c>
      <c r="X1635">
        <v>0</v>
      </c>
      <c r="Y1635">
        <v>0</v>
      </c>
      <c r="Z1635">
        <v>0</v>
      </c>
      <c r="AA1635">
        <v>0</v>
      </c>
      <c r="AB1635">
        <v>0</v>
      </c>
      <c r="AC1635" t="s">
        <v>43</v>
      </c>
      <c r="AD1635">
        <v>2</v>
      </c>
    </row>
    <row r="1636" spans="1:30">
      <c r="A1636" t="s">
        <v>1724</v>
      </c>
      <c r="B1636" t="s">
        <v>63</v>
      </c>
      <c r="C1636">
        <v>46.204391000000001</v>
      </c>
      <c r="D1636">
        <v>6.1431579999999997</v>
      </c>
      <c r="E1636" t="s">
        <v>32</v>
      </c>
      <c r="F1636" t="s">
        <v>33</v>
      </c>
      <c r="G1636" t="s">
        <v>34</v>
      </c>
      <c r="H1636" s="1">
        <v>45305</v>
      </c>
      <c r="I1636" t="s">
        <v>35</v>
      </c>
      <c r="J1636" t="s">
        <v>1120</v>
      </c>
      <c r="K1636">
        <v>4</v>
      </c>
      <c r="L1636" t="s">
        <v>1706</v>
      </c>
      <c r="M1636" t="s">
        <v>1707</v>
      </c>
      <c r="N1636">
        <v>1418</v>
      </c>
      <c r="O1636">
        <v>100</v>
      </c>
      <c r="P1636" s="1">
        <v>45609</v>
      </c>
      <c r="Q1636" s="1"/>
      <c r="R1636">
        <v>1418</v>
      </c>
      <c r="T1636">
        <v>1</v>
      </c>
      <c r="U1636" t="s">
        <v>428</v>
      </c>
      <c r="V1636">
        <v>1</v>
      </c>
      <c r="W1636">
        <v>0</v>
      </c>
      <c r="X1636">
        <v>0</v>
      </c>
      <c r="Y1636">
        <v>0</v>
      </c>
      <c r="Z1636">
        <v>0</v>
      </c>
      <c r="AA1636">
        <v>0</v>
      </c>
      <c r="AB1636">
        <v>0</v>
      </c>
      <c r="AC1636" t="s">
        <v>38</v>
      </c>
      <c r="AD1636">
        <v>5</v>
      </c>
    </row>
    <row r="1637" spans="1:30">
      <c r="A1637" t="s">
        <v>1725</v>
      </c>
      <c r="B1637" t="s">
        <v>75</v>
      </c>
      <c r="C1637">
        <v>48.210033000000003</v>
      </c>
      <c r="D1637">
        <v>16.363448999999999</v>
      </c>
      <c r="E1637" t="s">
        <v>84</v>
      </c>
      <c r="F1637" t="s">
        <v>33</v>
      </c>
      <c r="G1637" t="s">
        <v>56</v>
      </c>
      <c r="H1637" s="1">
        <v>45313</v>
      </c>
      <c r="I1637" t="s">
        <v>70</v>
      </c>
      <c r="J1637" t="s">
        <v>1120</v>
      </c>
      <c r="K1637">
        <v>4</v>
      </c>
      <c r="L1637" t="s">
        <v>1706</v>
      </c>
      <c r="M1637" t="s">
        <v>1707</v>
      </c>
      <c r="N1637">
        <v>1994</v>
      </c>
      <c r="O1637">
        <v>70</v>
      </c>
      <c r="P1637" s="1">
        <v>45557</v>
      </c>
      <c r="Q1637" s="1"/>
      <c r="R1637">
        <v>1395.8</v>
      </c>
      <c r="T1637">
        <v>1</v>
      </c>
      <c r="U1637" t="s">
        <v>428</v>
      </c>
      <c r="V1637">
        <v>1</v>
      </c>
      <c r="W1637">
        <v>0</v>
      </c>
      <c r="X1637">
        <v>0</v>
      </c>
      <c r="Y1637">
        <v>0</v>
      </c>
      <c r="Z1637">
        <v>0</v>
      </c>
      <c r="AA1637">
        <v>0</v>
      </c>
      <c r="AB1637">
        <v>0</v>
      </c>
      <c r="AC1637" t="s">
        <v>65</v>
      </c>
      <c r="AD1637">
        <v>4</v>
      </c>
    </row>
    <row r="1638" spans="1:30">
      <c r="A1638" t="s">
        <v>1726</v>
      </c>
      <c r="B1638" t="s">
        <v>75</v>
      </c>
      <c r="C1638">
        <v>48.210033000000003</v>
      </c>
      <c r="D1638">
        <v>16.363448999999999</v>
      </c>
      <c r="E1638" t="s">
        <v>78</v>
      </c>
      <c r="F1638" t="s">
        <v>33</v>
      </c>
      <c r="G1638" t="s">
        <v>85</v>
      </c>
      <c r="H1638" s="1">
        <v>45361</v>
      </c>
      <c r="I1638" t="s">
        <v>35</v>
      </c>
      <c r="J1638" t="s">
        <v>1120</v>
      </c>
      <c r="K1638">
        <v>4</v>
      </c>
      <c r="L1638" t="s">
        <v>1706</v>
      </c>
      <c r="M1638" t="s">
        <v>1707</v>
      </c>
      <c r="N1638">
        <v>597</v>
      </c>
      <c r="O1638">
        <v>40</v>
      </c>
      <c r="P1638" s="1">
        <v>45387</v>
      </c>
      <c r="Q1638" s="1"/>
      <c r="R1638">
        <v>238.8</v>
      </c>
      <c r="T1638">
        <v>1</v>
      </c>
      <c r="U1638" t="s">
        <v>428</v>
      </c>
      <c r="V1638">
        <v>1</v>
      </c>
      <c r="W1638">
        <v>0</v>
      </c>
      <c r="X1638">
        <v>0</v>
      </c>
      <c r="Y1638">
        <v>0</v>
      </c>
      <c r="Z1638">
        <v>0</v>
      </c>
      <c r="AA1638">
        <v>0</v>
      </c>
      <c r="AB1638">
        <v>0</v>
      </c>
      <c r="AC1638" t="s">
        <v>43</v>
      </c>
      <c r="AD1638">
        <v>2</v>
      </c>
    </row>
    <row r="1639" spans="1:30">
      <c r="A1639" t="s">
        <v>1727</v>
      </c>
      <c r="B1639" t="s">
        <v>50</v>
      </c>
      <c r="C1639">
        <v>52.520007999999997</v>
      </c>
      <c r="D1639">
        <v>13.404954</v>
      </c>
      <c r="E1639" t="s">
        <v>78</v>
      </c>
      <c r="F1639" t="s">
        <v>33</v>
      </c>
      <c r="G1639" t="s">
        <v>64</v>
      </c>
      <c r="H1639" s="1">
        <v>45413</v>
      </c>
      <c r="I1639" t="s">
        <v>70</v>
      </c>
      <c r="J1639" t="s">
        <v>1120</v>
      </c>
      <c r="K1639">
        <v>4</v>
      </c>
      <c r="L1639" t="s">
        <v>1706</v>
      </c>
      <c r="M1639" t="s">
        <v>1707</v>
      </c>
      <c r="N1639">
        <v>1332</v>
      </c>
      <c r="O1639">
        <v>90</v>
      </c>
      <c r="P1639" s="1">
        <v>45599</v>
      </c>
      <c r="Q1639" s="1"/>
      <c r="R1639">
        <v>1198.8</v>
      </c>
      <c r="T1639">
        <v>1</v>
      </c>
      <c r="U1639" t="s">
        <v>428</v>
      </c>
      <c r="V1639">
        <v>1</v>
      </c>
      <c r="W1639">
        <v>0</v>
      </c>
      <c r="X1639">
        <v>0</v>
      </c>
      <c r="Y1639">
        <v>0</v>
      </c>
      <c r="Z1639">
        <v>0</v>
      </c>
      <c r="AA1639">
        <v>0</v>
      </c>
      <c r="AB1639">
        <v>0</v>
      </c>
      <c r="AC1639" t="s">
        <v>38</v>
      </c>
      <c r="AD1639">
        <v>5</v>
      </c>
    </row>
    <row r="1640" spans="1:30">
      <c r="A1640" t="s">
        <v>1728</v>
      </c>
      <c r="B1640" t="s">
        <v>50</v>
      </c>
      <c r="C1640">
        <v>52.520007999999997</v>
      </c>
      <c r="D1640">
        <v>13.404954</v>
      </c>
      <c r="E1640" t="s">
        <v>60</v>
      </c>
      <c r="F1640" t="s">
        <v>33</v>
      </c>
      <c r="G1640" t="s">
        <v>56</v>
      </c>
      <c r="H1640" s="1">
        <v>45393</v>
      </c>
      <c r="I1640" t="s">
        <v>57</v>
      </c>
      <c r="J1640" t="s">
        <v>1120</v>
      </c>
      <c r="K1640">
        <v>4</v>
      </c>
      <c r="L1640" t="s">
        <v>1706</v>
      </c>
      <c r="M1640" t="s">
        <v>1707</v>
      </c>
      <c r="N1640">
        <v>1600</v>
      </c>
      <c r="O1640">
        <v>40</v>
      </c>
      <c r="P1640" s="1">
        <v>45544</v>
      </c>
      <c r="Q1640" s="1"/>
      <c r="R1640">
        <v>640</v>
      </c>
      <c r="T1640">
        <v>1</v>
      </c>
      <c r="U1640" t="s">
        <v>428</v>
      </c>
      <c r="V1640">
        <v>1</v>
      </c>
      <c r="W1640">
        <v>0</v>
      </c>
      <c r="X1640">
        <v>0</v>
      </c>
      <c r="Y1640">
        <v>0</v>
      </c>
      <c r="Z1640">
        <v>0</v>
      </c>
      <c r="AA1640">
        <v>0</v>
      </c>
      <c r="AB1640">
        <v>0</v>
      </c>
      <c r="AC1640" t="s">
        <v>43</v>
      </c>
      <c r="AD1640">
        <v>2</v>
      </c>
    </row>
    <row r="1641" spans="1:30">
      <c r="A1641" t="s">
        <v>1729</v>
      </c>
      <c r="B1641" t="s">
        <v>50</v>
      </c>
      <c r="C1641">
        <v>52.520007999999997</v>
      </c>
      <c r="D1641">
        <v>13.404954</v>
      </c>
      <c r="E1641" t="s">
        <v>41</v>
      </c>
      <c r="F1641" t="s">
        <v>33</v>
      </c>
      <c r="G1641" t="s">
        <v>76</v>
      </c>
      <c r="H1641" s="1">
        <v>45385</v>
      </c>
      <c r="I1641" t="s">
        <v>70</v>
      </c>
      <c r="J1641" t="s">
        <v>1120</v>
      </c>
      <c r="K1641">
        <v>4</v>
      </c>
      <c r="L1641" t="s">
        <v>1706</v>
      </c>
      <c r="M1641" t="s">
        <v>1707</v>
      </c>
      <c r="N1641">
        <v>462</v>
      </c>
      <c r="O1641">
        <v>90</v>
      </c>
      <c r="P1641" s="1">
        <v>45748</v>
      </c>
      <c r="Q1641" s="1"/>
      <c r="R1641">
        <v>415.8</v>
      </c>
      <c r="T1641">
        <v>1</v>
      </c>
      <c r="U1641" t="s">
        <v>428</v>
      </c>
      <c r="V1641">
        <v>1</v>
      </c>
      <c r="W1641">
        <v>0</v>
      </c>
      <c r="X1641">
        <v>0</v>
      </c>
      <c r="Y1641">
        <v>0</v>
      </c>
      <c r="Z1641">
        <v>0</v>
      </c>
      <c r="AA1641">
        <v>0</v>
      </c>
      <c r="AB1641">
        <v>0</v>
      </c>
      <c r="AC1641" t="s">
        <v>38</v>
      </c>
      <c r="AD1641">
        <v>5</v>
      </c>
    </row>
    <row r="1642" spans="1:30">
      <c r="A1642" t="s">
        <v>1730</v>
      </c>
      <c r="B1642" t="s">
        <v>50</v>
      </c>
      <c r="C1642">
        <v>52.520007999999997</v>
      </c>
      <c r="D1642">
        <v>13.404954</v>
      </c>
      <c r="E1642" t="s">
        <v>55</v>
      </c>
      <c r="F1642" t="s">
        <v>33</v>
      </c>
      <c r="G1642" t="s">
        <v>56</v>
      </c>
      <c r="H1642" s="1">
        <v>45304</v>
      </c>
      <c r="I1642" t="s">
        <v>35</v>
      </c>
      <c r="J1642" t="s">
        <v>1120</v>
      </c>
      <c r="K1642">
        <v>4</v>
      </c>
      <c r="L1642" t="s">
        <v>1706</v>
      </c>
      <c r="M1642" t="s">
        <v>1707</v>
      </c>
      <c r="N1642">
        <v>404</v>
      </c>
      <c r="O1642">
        <v>40</v>
      </c>
      <c r="P1642" s="1">
        <v>45336</v>
      </c>
      <c r="Q1642" s="1"/>
      <c r="R1642">
        <v>161.6</v>
      </c>
      <c r="T1642">
        <v>1</v>
      </c>
      <c r="U1642" t="s">
        <v>428</v>
      </c>
      <c r="V1642">
        <v>1</v>
      </c>
      <c r="W1642">
        <v>0</v>
      </c>
      <c r="X1642">
        <v>0</v>
      </c>
      <c r="Y1642">
        <v>0</v>
      </c>
      <c r="Z1642">
        <v>0</v>
      </c>
      <c r="AA1642">
        <v>0</v>
      </c>
      <c r="AB1642">
        <v>0</v>
      </c>
      <c r="AC1642" t="s">
        <v>43</v>
      </c>
      <c r="AD1642">
        <v>2</v>
      </c>
    </row>
    <row r="1643" spans="1:30">
      <c r="A1643" t="s">
        <v>1731</v>
      </c>
      <c r="B1643" t="s">
        <v>80</v>
      </c>
      <c r="C1643">
        <v>38.736946000000003</v>
      </c>
      <c r="D1643">
        <v>-9.1426850000000002</v>
      </c>
      <c r="E1643" t="s">
        <v>103</v>
      </c>
      <c r="F1643" t="s">
        <v>127</v>
      </c>
      <c r="G1643" t="s">
        <v>64</v>
      </c>
      <c r="H1643" s="1">
        <v>45412</v>
      </c>
      <c r="I1643" t="s">
        <v>57</v>
      </c>
      <c r="J1643" t="s">
        <v>1120</v>
      </c>
      <c r="K1643">
        <v>4</v>
      </c>
      <c r="L1643" t="s">
        <v>1706</v>
      </c>
      <c r="M1643" t="s">
        <v>1707</v>
      </c>
      <c r="N1643">
        <v>1000</v>
      </c>
      <c r="O1643">
        <v>20</v>
      </c>
      <c r="P1643" s="1">
        <v>45435</v>
      </c>
      <c r="Q1643" s="1"/>
      <c r="R1643">
        <v>200</v>
      </c>
      <c r="T1643">
        <v>1</v>
      </c>
      <c r="U1643" t="s">
        <v>428</v>
      </c>
      <c r="V1643">
        <v>1</v>
      </c>
      <c r="W1643">
        <v>0</v>
      </c>
      <c r="X1643">
        <v>0</v>
      </c>
      <c r="Y1643">
        <v>0</v>
      </c>
      <c r="Z1643">
        <v>0</v>
      </c>
      <c r="AA1643">
        <v>0</v>
      </c>
      <c r="AB1643">
        <v>0</v>
      </c>
      <c r="AC1643" t="s">
        <v>48</v>
      </c>
      <c r="AD1643">
        <v>1</v>
      </c>
    </row>
    <row r="1644" spans="1:30">
      <c r="A1644" t="s">
        <v>1732</v>
      </c>
      <c r="B1644" t="s">
        <v>59</v>
      </c>
      <c r="C1644">
        <v>51.260196999999998</v>
      </c>
      <c r="D1644">
        <v>4.4027710000000004</v>
      </c>
      <c r="E1644" t="s">
        <v>100</v>
      </c>
      <c r="F1644" t="s">
        <v>127</v>
      </c>
      <c r="G1644" t="s">
        <v>34</v>
      </c>
      <c r="H1644" s="1">
        <v>45383</v>
      </c>
      <c r="I1644" t="s">
        <v>57</v>
      </c>
      <c r="J1644" t="s">
        <v>1120</v>
      </c>
      <c r="K1644">
        <v>4</v>
      </c>
      <c r="L1644" t="s">
        <v>1706</v>
      </c>
      <c r="M1644" t="s">
        <v>1707</v>
      </c>
      <c r="N1644">
        <v>1153</v>
      </c>
      <c r="O1644">
        <v>10</v>
      </c>
      <c r="P1644" s="1">
        <v>45650</v>
      </c>
      <c r="Q1644" s="1"/>
      <c r="R1644">
        <v>115.3</v>
      </c>
      <c r="T1644">
        <v>1</v>
      </c>
      <c r="U1644" t="s">
        <v>428</v>
      </c>
      <c r="V1644">
        <v>1</v>
      </c>
      <c r="W1644">
        <v>0</v>
      </c>
      <c r="X1644">
        <v>0</v>
      </c>
      <c r="Y1644">
        <v>0</v>
      </c>
      <c r="Z1644">
        <v>0</v>
      </c>
      <c r="AA1644">
        <v>0</v>
      </c>
      <c r="AB1644">
        <v>0</v>
      </c>
      <c r="AC1644" t="s">
        <v>48</v>
      </c>
      <c r="AD1644">
        <v>1</v>
      </c>
    </row>
    <row r="1645" spans="1:30">
      <c r="A1645" t="s">
        <v>1733</v>
      </c>
      <c r="B1645" t="s">
        <v>50</v>
      </c>
      <c r="C1645">
        <v>52.520007999999997</v>
      </c>
      <c r="D1645">
        <v>13.404954</v>
      </c>
      <c r="E1645" t="s">
        <v>78</v>
      </c>
      <c r="F1645" t="s">
        <v>127</v>
      </c>
      <c r="G1645" t="s">
        <v>64</v>
      </c>
      <c r="H1645" s="1">
        <v>45413</v>
      </c>
      <c r="I1645" t="s">
        <v>70</v>
      </c>
      <c r="J1645" t="s">
        <v>1120</v>
      </c>
      <c r="K1645">
        <v>4</v>
      </c>
      <c r="L1645" t="s">
        <v>1706</v>
      </c>
      <c r="M1645" t="s">
        <v>1707</v>
      </c>
      <c r="N1645">
        <v>207</v>
      </c>
      <c r="O1645">
        <v>10</v>
      </c>
      <c r="P1645" s="1">
        <v>45700</v>
      </c>
      <c r="Q1645" s="1"/>
      <c r="R1645">
        <v>20.7</v>
      </c>
      <c r="T1645">
        <v>1</v>
      </c>
      <c r="U1645" t="s">
        <v>428</v>
      </c>
      <c r="V1645">
        <v>1</v>
      </c>
      <c r="W1645">
        <v>0</v>
      </c>
      <c r="X1645">
        <v>0</v>
      </c>
      <c r="Y1645">
        <v>0</v>
      </c>
      <c r="Z1645">
        <v>0</v>
      </c>
      <c r="AA1645">
        <v>0</v>
      </c>
      <c r="AB1645">
        <v>0</v>
      </c>
      <c r="AC1645" t="s">
        <v>48</v>
      </c>
      <c r="AD1645">
        <v>1</v>
      </c>
    </row>
    <row r="1646" spans="1:30">
      <c r="A1646" t="s">
        <v>1734</v>
      </c>
      <c r="B1646" t="s">
        <v>59</v>
      </c>
      <c r="C1646">
        <v>51.260196999999998</v>
      </c>
      <c r="D1646">
        <v>4.4027710000000004</v>
      </c>
      <c r="E1646" t="s">
        <v>55</v>
      </c>
      <c r="F1646" t="s">
        <v>127</v>
      </c>
      <c r="G1646" t="s">
        <v>42</v>
      </c>
      <c r="H1646" s="1">
        <v>45391</v>
      </c>
      <c r="I1646" t="s">
        <v>70</v>
      </c>
      <c r="J1646" t="s">
        <v>1120</v>
      </c>
      <c r="K1646">
        <v>4</v>
      </c>
      <c r="L1646" t="s">
        <v>1706</v>
      </c>
      <c r="M1646" t="s">
        <v>1707</v>
      </c>
      <c r="N1646">
        <v>389</v>
      </c>
      <c r="O1646">
        <v>50</v>
      </c>
      <c r="P1646" s="1">
        <v>45447</v>
      </c>
      <c r="Q1646" s="1"/>
      <c r="R1646">
        <v>194.5</v>
      </c>
      <c r="T1646">
        <v>1</v>
      </c>
      <c r="U1646" t="s">
        <v>428</v>
      </c>
      <c r="V1646">
        <v>1</v>
      </c>
      <c r="W1646">
        <v>0</v>
      </c>
      <c r="X1646">
        <v>0</v>
      </c>
      <c r="Y1646">
        <v>0</v>
      </c>
      <c r="Z1646">
        <v>0</v>
      </c>
      <c r="AA1646">
        <v>0</v>
      </c>
      <c r="AB1646">
        <v>0</v>
      </c>
      <c r="AC1646" t="s">
        <v>52</v>
      </c>
      <c r="AD1646">
        <v>3</v>
      </c>
    </row>
    <row r="1647" spans="1:30">
      <c r="A1647" t="s">
        <v>1735</v>
      </c>
      <c r="B1647" t="s">
        <v>45</v>
      </c>
      <c r="C1647">
        <v>41.902782000000002</v>
      </c>
      <c r="D1647">
        <v>12.496366</v>
      </c>
      <c r="E1647" t="s">
        <v>32</v>
      </c>
      <c r="F1647" t="s">
        <v>127</v>
      </c>
      <c r="G1647" t="s">
        <v>85</v>
      </c>
      <c r="H1647" s="1">
        <v>45420</v>
      </c>
      <c r="I1647" t="s">
        <v>35</v>
      </c>
      <c r="J1647" t="s">
        <v>1120</v>
      </c>
      <c r="K1647">
        <v>4</v>
      </c>
      <c r="L1647" t="s">
        <v>1706</v>
      </c>
      <c r="M1647" t="s">
        <v>1707</v>
      </c>
      <c r="N1647">
        <v>893</v>
      </c>
      <c r="O1647">
        <v>30</v>
      </c>
      <c r="P1647" s="1">
        <v>45649</v>
      </c>
      <c r="Q1647" s="1"/>
      <c r="R1647">
        <v>267.89999999999998</v>
      </c>
      <c r="T1647">
        <v>1</v>
      </c>
      <c r="U1647" t="s">
        <v>428</v>
      </c>
      <c r="V1647">
        <v>1</v>
      </c>
      <c r="W1647">
        <v>0</v>
      </c>
      <c r="X1647">
        <v>0</v>
      </c>
      <c r="Y1647">
        <v>0</v>
      </c>
      <c r="Z1647">
        <v>0</v>
      </c>
      <c r="AA1647">
        <v>0</v>
      </c>
      <c r="AB1647">
        <v>0</v>
      </c>
      <c r="AC1647" t="s">
        <v>43</v>
      </c>
      <c r="AD1647">
        <v>2</v>
      </c>
    </row>
    <row r="1648" spans="1:30">
      <c r="A1648" t="s">
        <v>1736</v>
      </c>
      <c r="B1648" t="s">
        <v>45</v>
      </c>
      <c r="C1648">
        <v>41.902782000000002</v>
      </c>
      <c r="D1648">
        <v>12.496366</v>
      </c>
      <c r="E1648" t="s">
        <v>124</v>
      </c>
      <c r="F1648" t="s">
        <v>127</v>
      </c>
      <c r="G1648" t="s">
        <v>34</v>
      </c>
      <c r="H1648" s="1">
        <v>45329</v>
      </c>
      <c r="I1648" t="s">
        <v>35</v>
      </c>
      <c r="J1648" t="s">
        <v>1120</v>
      </c>
      <c r="K1648">
        <v>4</v>
      </c>
      <c r="L1648" t="s">
        <v>1706</v>
      </c>
      <c r="M1648" t="s">
        <v>1707</v>
      </c>
      <c r="N1648">
        <v>1147</v>
      </c>
      <c r="O1648">
        <v>30</v>
      </c>
      <c r="P1648" s="1">
        <v>45528</v>
      </c>
      <c r="Q1648" s="1"/>
      <c r="R1648">
        <v>344.1</v>
      </c>
      <c r="T1648">
        <v>1</v>
      </c>
      <c r="U1648" t="s">
        <v>428</v>
      </c>
      <c r="V1648">
        <v>1</v>
      </c>
      <c r="W1648">
        <v>0</v>
      </c>
      <c r="X1648">
        <v>0</v>
      </c>
      <c r="Y1648">
        <v>0</v>
      </c>
      <c r="Z1648">
        <v>0</v>
      </c>
      <c r="AA1648">
        <v>0</v>
      </c>
      <c r="AB1648">
        <v>0</v>
      </c>
      <c r="AC1648" t="s">
        <v>43</v>
      </c>
      <c r="AD1648">
        <v>2</v>
      </c>
    </row>
    <row r="1649" spans="1:30">
      <c r="A1649" t="s">
        <v>1737</v>
      </c>
      <c r="B1649" t="s">
        <v>59</v>
      </c>
      <c r="C1649">
        <v>51.260196999999998</v>
      </c>
      <c r="D1649">
        <v>4.4027710000000004</v>
      </c>
      <c r="E1649" t="s">
        <v>84</v>
      </c>
      <c r="F1649" t="s">
        <v>127</v>
      </c>
      <c r="G1649" t="s">
        <v>64</v>
      </c>
      <c r="H1649" s="1">
        <v>45394</v>
      </c>
      <c r="I1649" t="s">
        <v>35</v>
      </c>
      <c r="J1649" t="s">
        <v>1120</v>
      </c>
      <c r="K1649">
        <v>4</v>
      </c>
      <c r="L1649" t="s">
        <v>1706</v>
      </c>
      <c r="M1649" t="s">
        <v>1707</v>
      </c>
      <c r="N1649">
        <v>1042</v>
      </c>
      <c r="O1649">
        <v>60</v>
      </c>
      <c r="P1649" s="1">
        <v>45602</v>
      </c>
      <c r="Q1649" s="1"/>
      <c r="R1649">
        <v>625.20000000000005</v>
      </c>
      <c r="T1649">
        <v>1</v>
      </c>
      <c r="U1649" t="s">
        <v>428</v>
      </c>
      <c r="V1649">
        <v>1</v>
      </c>
      <c r="W1649">
        <v>0</v>
      </c>
      <c r="X1649">
        <v>0</v>
      </c>
      <c r="Y1649">
        <v>0</v>
      </c>
      <c r="Z1649">
        <v>0</v>
      </c>
      <c r="AA1649">
        <v>0</v>
      </c>
      <c r="AB1649">
        <v>0</v>
      </c>
      <c r="AC1649" t="s">
        <v>52</v>
      </c>
      <c r="AD1649">
        <v>3</v>
      </c>
    </row>
    <row r="1650" spans="1:30">
      <c r="A1650" t="s">
        <v>1738</v>
      </c>
      <c r="B1650" t="s">
        <v>31</v>
      </c>
      <c r="C1650">
        <v>52.370215999999999</v>
      </c>
      <c r="D1650">
        <v>4.895168</v>
      </c>
      <c r="E1650" t="s">
        <v>68</v>
      </c>
      <c r="F1650" t="s">
        <v>127</v>
      </c>
      <c r="G1650" t="s">
        <v>64</v>
      </c>
      <c r="H1650" s="1">
        <v>45322</v>
      </c>
      <c r="I1650" t="s">
        <v>35</v>
      </c>
      <c r="J1650" t="s">
        <v>1120</v>
      </c>
      <c r="K1650">
        <v>4</v>
      </c>
      <c r="L1650" t="s">
        <v>1706</v>
      </c>
      <c r="M1650" t="s">
        <v>1707</v>
      </c>
      <c r="N1650">
        <v>1021</v>
      </c>
      <c r="O1650">
        <v>30</v>
      </c>
      <c r="P1650" s="1">
        <v>45588</v>
      </c>
      <c r="Q1650" s="1"/>
      <c r="R1650">
        <v>306.3</v>
      </c>
      <c r="T1650">
        <v>1</v>
      </c>
      <c r="U1650" t="s">
        <v>428</v>
      </c>
      <c r="V1650">
        <v>1</v>
      </c>
      <c r="W1650">
        <v>0</v>
      </c>
      <c r="X1650">
        <v>0</v>
      </c>
      <c r="Y1650">
        <v>0</v>
      </c>
      <c r="Z1650">
        <v>0</v>
      </c>
      <c r="AA1650">
        <v>0</v>
      </c>
      <c r="AB1650">
        <v>0</v>
      </c>
      <c r="AC1650" t="s">
        <v>43</v>
      </c>
      <c r="AD1650">
        <v>2</v>
      </c>
    </row>
    <row r="1651" spans="1:30">
      <c r="A1651" t="s">
        <v>1739</v>
      </c>
      <c r="B1651" t="s">
        <v>40</v>
      </c>
      <c r="C1651">
        <v>40.416775000000001</v>
      </c>
      <c r="D1651">
        <v>-3.7037900000000001</v>
      </c>
      <c r="E1651" t="s">
        <v>32</v>
      </c>
      <c r="F1651" t="s">
        <v>127</v>
      </c>
      <c r="G1651" t="s">
        <v>47</v>
      </c>
      <c r="H1651" s="1">
        <v>45392</v>
      </c>
      <c r="I1651" t="s">
        <v>35</v>
      </c>
      <c r="J1651" t="s">
        <v>1120</v>
      </c>
      <c r="K1651">
        <v>4</v>
      </c>
      <c r="L1651" t="s">
        <v>1706</v>
      </c>
      <c r="M1651" t="s">
        <v>1707</v>
      </c>
      <c r="N1651">
        <v>729</v>
      </c>
      <c r="O1651">
        <v>100</v>
      </c>
      <c r="P1651" s="1">
        <v>45611</v>
      </c>
      <c r="Q1651" s="1"/>
      <c r="R1651">
        <v>729</v>
      </c>
      <c r="T1651">
        <v>1</v>
      </c>
      <c r="U1651" t="s">
        <v>428</v>
      </c>
      <c r="V1651">
        <v>1</v>
      </c>
      <c r="W1651">
        <v>0</v>
      </c>
      <c r="X1651">
        <v>0</v>
      </c>
      <c r="Y1651">
        <v>0</v>
      </c>
      <c r="Z1651">
        <v>0</v>
      </c>
      <c r="AA1651">
        <v>0</v>
      </c>
      <c r="AB1651">
        <v>0</v>
      </c>
      <c r="AC1651" t="s">
        <v>38</v>
      </c>
      <c r="AD1651">
        <v>5</v>
      </c>
    </row>
    <row r="1652" spans="1:30">
      <c r="A1652" t="s">
        <v>1740</v>
      </c>
      <c r="B1652" t="s">
        <v>45</v>
      </c>
      <c r="C1652">
        <v>41.902782000000002</v>
      </c>
      <c r="D1652">
        <v>12.496366</v>
      </c>
      <c r="E1652" t="s">
        <v>68</v>
      </c>
      <c r="F1652" t="s">
        <v>127</v>
      </c>
      <c r="G1652" t="s">
        <v>64</v>
      </c>
      <c r="H1652" s="1">
        <v>45358</v>
      </c>
      <c r="I1652" t="s">
        <v>70</v>
      </c>
      <c r="J1652" t="s">
        <v>1120</v>
      </c>
      <c r="K1652">
        <v>4</v>
      </c>
      <c r="L1652" t="s">
        <v>1706</v>
      </c>
      <c r="M1652" t="s">
        <v>1707</v>
      </c>
      <c r="N1652">
        <v>271</v>
      </c>
      <c r="O1652">
        <v>20</v>
      </c>
      <c r="P1652" s="1">
        <v>45474</v>
      </c>
      <c r="Q1652" s="1"/>
      <c r="R1652">
        <v>54.2</v>
      </c>
      <c r="T1652">
        <v>1</v>
      </c>
      <c r="U1652" t="s">
        <v>428</v>
      </c>
      <c r="V1652">
        <v>1</v>
      </c>
      <c r="W1652">
        <v>0</v>
      </c>
      <c r="X1652">
        <v>0</v>
      </c>
      <c r="Y1652">
        <v>0</v>
      </c>
      <c r="Z1652">
        <v>0</v>
      </c>
      <c r="AA1652">
        <v>0</v>
      </c>
      <c r="AB1652">
        <v>0</v>
      </c>
      <c r="AC1652" t="s">
        <v>48</v>
      </c>
      <c r="AD1652">
        <v>1</v>
      </c>
    </row>
    <row r="1653" spans="1:30">
      <c r="A1653" t="s">
        <v>1741</v>
      </c>
      <c r="B1653" t="s">
        <v>63</v>
      </c>
      <c r="C1653">
        <v>46.204391000000001</v>
      </c>
      <c r="D1653">
        <v>6.1431579999999997</v>
      </c>
      <c r="E1653" t="s">
        <v>78</v>
      </c>
      <c r="F1653" t="s">
        <v>127</v>
      </c>
      <c r="G1653" t="s">
        <v>64</v>
      </c>
      <c r="H1653" s="1">
        <v>45302</v>
      </c>
      <c r="I1653" t="s">
        <v>35</v>
      </c>
      <c r="J1653" t="s">
        <v>1120</v>
      </c>
      <c r="K1653">
        <v>4</v>
      </c>
      <c r="L1653" t="s">
        <v>1706</v>
      </c>
      <c r="M1653" t="s">
        <v>1707</v>
      </c>
      <c r="N1653">
        <v>386</v>
      </c>
      <c r="O1653">
        <v>40</v>
      </c>
      <c r="P1653" s="1">
        <v>45414</v>
      </c>
      <c r="Q1653" s="1"/>
      <c r="R1653">
        <v>154.4</v>
      </c>
      <c r="T1653">
        <v>1</v>
      </c>
      <c r="U1653" t="s">
        <v>428</v>
      </c>
      <c r="V1653">
        <v>1</v>
      </c>
      <c r="W1653">
        <v>0</v>
      </c>
      <c r="X1653">
        <v>0</v>
      </c>
      <c r="Y1653">
        <v>0</v>
      </c>
      <c r="Z1653">
        <v>0</v>
      </c>
      <c r="AA1653">
        <v>0</v>
      </c>
      <c r="AB1653">
        <v>0</v>
      </c>
      <c r="AC1653" t="s">
        <v>43</v>
      </c>
      <c r="AD1653">
        <v>2</v>
      </c>
    </row>
    <row r="1654" spans="1:30">
      <c r="A1654" t="s">
        <v>1742</v>
      </c>
      <c r="B1654" t="s">
        <v>75</v>
      </c>
      <c r="C1654">
        <v>48.210033000000003</v>
      </c>
      <c r="D1654">
        <v>16.363448999999999</v>
      </c>
      <c r="E1654" t="s">
        <v>46</v>
      </c>
      <c r="F1654" t="s">
        <v>127</v>
      </c>
      <c r="G1654" t="s">
        <v>56</v>
      </c>
      <c r="H1654" s="1">
        <v>45319</v>
      </c>
      <c r="I1654" t="s">
        <v>35</v>
      </c>
      <c r="J1654" t="s">
        <v>1120</v>
      </c>
      <c r="K1654">
        <v>4</v>
      </c>
      <c r="L1654" t="s">
        <v>1706</v>
      </c>
      <c r="M1654" t="s">
        <v>1707</v>
      </c>
      <c r="N1654">
        <v>746</v>
      </c>
      <c r="O1654">
        <v>30</v>
      </c>
      <c r="P1654" s="1">
        <v>45498</v>
      </c>
      <c r="Q1654" s="1"/>
      <c r="R1654">
        <v>223.8</v>
      </c>
      <c r="T1654">
        <v>1</v>
      </c>
      <c r="U1654" t="s">
        <v>428</v>
      </c>
      <c r="V1654">
        <v>1</v>
      </c>
      <c r="W1654">
        <v>0</v>
      </c>
      <c r="X1654">
        <v>0</v>
      </c>
      <c r="Y1654">
        <v>0</v>
      </c>
      <c r="Z1654">
        <v>0</v>
      </c>
      <c r="AA1654">
        <v>0</v>
      </c>
      <c r="AB1654">
        <v>0</v>
      </c>
      <c r="AC1654" t="s">
        <v>43</v>
      </c>
      <c r="AD1654">
        <v>2</v>
      </c>
    </row>
    <row r="1655" spans="1:30">
      <c r="A1655" t="s">
        <v>1743</v>
      </c>
      <c r="B1655" t="s">
        <v>75</v>
      </c>
      <c r="C1655">
        <v>48.210033000000003</v>
      </c>
      <c r="D1655">
        <v>16.363448999999999</v>
      </c>
      <c r="E1655" t="s">
        <v>78</v>
      </c>
      <c r="F1655" t="s">
        <v>127</v>
      </c>
      <c r="G1655" t="s">
        <v>47</v>
      </c>
      <c r="H1655" s="1">
        <v>45296</v>
      </c>
      <c r="I1655" t="s">
        <v>57</v>
      </c>
      <c r="J1655" t="s">
        <v>1120</v>
      </c>
      <c r="K1655">
        <v>4</v>
      </c>
      <c r="L1655" t="s">
        <v>1706</v>
      </c>
      <c r="M1655" t="s">
        <v>1707</v>
      </c>
      <c r="N1655">
        <v>1083</v>
      </c>
      <c r="O1655">
        <v>20</v>
      </c>
      <c r="P1655" s="1">
        <v>45481</v>
      </c>
      <c r="Q1655" s="1"/>
      <c r="R1655">
        <v>216.6</v>
      </c>
      <c r="T1655">
        <v>1</v>
      </c>
      <c r="U1655" t="s">
        <v>428</v>
      </c>
      <c r="V1655">
        <v>1</v>
      </c>
      <c r="W1655">
        <v>0</v>
      </c>
      <c r="X1655">
        <v>0</v>
      </c>
      <c r="Y1655">
        <v>0</v>
      </c>
      <c r="Z1655">
        <v>0</v>
      </c>
      <c r="AA1655">
        <v>0</v>
      </c>
      <c r="AB1655">
        <v>0</v>
      </c>
      <c r="AC1655" t="s">
        <v>48</v>
      </c>
      <c r="AD1655">
        <v>1</v>
      </c>
    </row>
    <row r="1656" spans="1:30">
      <c r="A1656" t="s">
        <v>1744</v>
      </c>
      <c r="B1656" t="s">
        <v>45</v>
      </c>
      <c r="C1656">
        <v>41.902782000000002</v>
      </c>
      <c r="D1656">
        <v>12.496366</v>
      </c>
      <c r="E1656" t="s">
        <v>68</v>
      </c>
      <c r="F1656" t="s">
        <v>127</v>
      </c>
      <c r="G1656" t="s">
        <v>64</v>
      </c>
      <c r="H1656" s="1">
        <v>45388</v>
      </c>
      <c r="I1656" t="s">
        <v>70</v>
      </c>
      <c r="J1656" t="s">
        <v>1120</v>
      </c>
      <c r="K1656">
        <v>4</v>
      </c>
      <c r="L1656" t="s">
        <v>1706</v>
      </c>
      <c r="M1656" t="s">
        <v>1707</v>
      </c>
      <c r="N1656">
        <v>717</v>
      </c>
      <c r="O1656">
        <v>50</v>
      </c>
      <c r="P1656" s="1">
        <v>45515</v>
      </c>
      <c r="Q1656" s="1"/>
      <c r="R1656">
        <v>358.5</v>
      </c>
      <c r="T1656">
        <v>1</v>
      </c>
      <c r="U1656" t="s">
        <v>428</v>
      </c>
      <c r="V1656">
        <v>1</v>
      </c>
      <c r="W1656">
        <v>0</v>
      </c>
      <c r="X1656">
        <v>0</v>
      </c>
      <c r="Y1656">
        <v>0</v>
      </c>
      <c r="Z1656">
        <v>0</v>
      </c>
      <c r="AA1656">
        <v>0</v>
      </c>
      <c r="AB1656">
        <v>0</v>
      </c>
      <c r="AC1656" t="s">
        <v>52</v>
      </c>
      <c r="AD1656">
        <v>3</v>
      </c>
    </row>
    <row r="1657" spans="1:30">
      <c r="A1657" t="s">
        <v>1745</v>
      </c>
      <c r="B1657" t="s">
        <v>67</v>
      </c>
      <c r="C1657">
        <v>48.864716000000001</v>
      </c>
      <c r="D1657">
        <v>2.3490139999999999</v>
      </c>
      <c r="E1657" t="s">
        <v>60</v>
      </c>
      <c r="F1657" t="s">
        <v>127</v>
      </c>
      <c r="G1657" t="s">
        <v>47</v>
      </c>
      <c r="H1657" s="1">
        <v>45394</v>
      </c>
      <c r="I1657" t="s">
        <v>35</v>
      </c>
      <c r="J1657" t="s">
        <v>1120</v>
      </c>
      <c r="K1657">
        <v>4</v>
      </c>
      <c r="L1657" t="s">
        <v>1706</v>
      </c>
      <c r="M1657" t="s">
        <v>1707</v>
      </c>
      <c r="N1657">
        <v>385</v>
      </c>
      <c r="O1657">
        <v>60</v>
      </c>
      <c r="P1657" s="1">
        <v>45670</v>
      </c>
      <c r="Q1657" s="1"/>
      <c r="R1657">
        <v>231</v>
      </c>
      <c r="T1657">
        <v>1</v>
      </c>
      <c r="U1657" t="s">
        <v>428</v>
      </c>
      <c r="V1657">
        <v>1</v>
      </c>
      <c r="W1657">
        <v>0</v>
      </c>
      <c r="X1657">
        <v>0</v>
      </c>
      <c r="Y1657">
        <v>0</v>
      </c>
      <c r="Z1657">
        <v>0</v>
      </c>
      <c r="AA1657">
        <v>0</v>
      </c>
      <c r="AB1657">
        <v>0</v>
      </c>
      <c r="AC1657" t="s">
        <v>52</v>
      </c>
      <c r="AD1657">
        <v>3</v>
      </c>
    </row>
    <row r="1658" spans="1:30">
      <c r="A1658" t="s">
        <v>1746</v>
      </c>
      <c r="B1658" t="s">
        <v>80</v>
      </c>
      <c r="C1658">
        <v>38.736946000000003</v>
      </c>
      <c r="D1658">
        <v>-9.1426850000000002</v>
      </c>
      <c r="E1658" t="s">
        <v>120</v>
      </c>
      <c r="F1658" t="s">
        <v>127</v>
      </c>
      <c r="G1658" t="s">
        <v>56</v>
      </c>
      <c r="H1658" s="1">
        <v>45304</v>
      </c>
      <c r="I1658" t="s">
        <v>35</v>
      </c>
      <c r="J1658" t="s">
        <v>1120</v>
      </c>
      <c r="K1658">
        <v>4</v>
      </c>
      <c r="L1658" t="s">
        <v>1706</v>
      </c>
      <c r="M1658" t="s">
        <v>1707</v>
      </c>
      <c r="N1658">
        <v>532</v>
      </c>
      <c r="O1658">
        <v>100</v>
      </c>
      <c r="P1658" s="1">
        <v>45419</v>
      </c>
      <c r="Q1658" s="1"/>
      <c r="R1658">
        <v>532</v>
      </c>
      <c r="T1658">
        <v>1</v>
      </c>
      <c r="U1658" t="s">
        <v>428</v>
      </c>
      <c r="V1658">
        <v>1</v>
      </c>
      <c r="W1658">
        <v>0</v>
      </c>
      <c r="X1658">
        <v>0</v>
      </c>
      <c r="Y1658">
        <v>0</v>
      </c>
      <c r="Z1658">
        <v>0</v>
      </c>
      <c r="AA1658">
        <v>0</v>
      </c>
      <c r="AB1658">
        <v>0</v>
      </c>
      <c r="AC1658" t="s">
        <v>38</v>
      </c>
      <c r="AD1658">
        <v>5</v>
      </c>
    </row>
    <row r="1659" spans="1:30">
      <c r="A1659" t="s">
        <v>1747</v>
      </c>
      <c r="B1659" t="s">
        <v>45</v>
      </c>
      <c r="C1659">
        <v>41.902782000000002</v>
      </c>
      <c r="D1659">
        <v>12.496366</v>
      </c>
      <c r="E1659" t="s">
        <v>60</v>
      </c>
      <c r="F1659" t="s">
        <v>127</v>
      </c>
      <c r="G1659" t="s">
        <v>64</v>
      </c>
      <c r="H1659" s="1">
        <v>45361</v>
      </c>
      <c r="I1659" t="s">
        <v>57</v>
      </c>
      <c r="J1659" t="s">
        <v>1120</v>
      </c>
      <c r="K1659">
        <v>4</v>
      </c>
      <c r="L1659" t="s">
        <v>1706</v>
      </c>
      <c r="M1659" t="s">
        <v>1707</v>
      </c>
      <c r="N1659">
        <v>615</v>
      </c>
      <c r="O1659">
        <v>60</v>
      </c>
      <c r="P1659" s="1">
        <v>45629</v>
      </c>
      <c r="Q1659" s="1"/>
      <c r="R1659">
        <v>369</v>
      </c>
      <c r="T1659">
        <v>1</v>
      </c>
      <c r="U1659" t="s">
        <v>428</v>
      </c>
      <c r="V1659">
        <v>1</v>
      </c>
      <c r="W1659">
        <v>0</v>
      </c>
      <c r="X1659">
        <v>0</v>
      </c>
      <c r="Y1659">
        <v>0</v>
      </c>
      <c r="Z1659">
        <v>0</v>
      </c>
      <c r="AA1659">
        <v>0</v>
      </c>
      <c r="AB1659">
        <v>0</v>
      </c>
      <c r="AC1659" t="s">
        <v>52</v>
      </c>
      <c r="AD1659">
        <v>3</v>
      </c>
    </row>
    <row r="1660" spans="1:30">
      <c r="A1660" t="s">
        <v>1748</v>
      </c>
      <c r="B1660" t="s">
        <v>80</v>
      </c>
      <c r="C1660">
        <v>38.736946000000003</v>
      </c>
      <c r="D1660">
        <v>-9.1426850000000002</v>
      </c>
      <c r="E1660" t="s">
        <v>84</v>
      </c>
      <c r="F1660" t="s">
        <v>169</v>
      </c>
      <c r="G1660" t="s">
        <v>87</v>
      </c>
      <c r="H1660" s="1">
        <v>45372</v>
      </c>
      <c r="I1660" t="s">
        <v>57</v>
      </c>
      <c r="J1660" t="s">
        <v>1120</v>
      </c>
      <c r="K1660">
        <v>4</v>
      </c>
      <c r="L1660" t="s">
        <v>1706</v>
      </c>
      <c r="M1660" t="s">
        <v>1707</v>
      </c>
      <c r="N1660">
        <v>1042</v>
      </c>
      <c r="O1660">
        <v>60</v>
      </c>
      <c r="P1660" s="1">
        <v>45646</v>
      </c>
      <c r="Q1660" s="1"/>
      <c r="R1660">
        <v>625.20000000000005</v>
      </c>
      <c r="T1660">
        <v>1</v>
      </c>
      <c r="U1660" t="s">
        <v>428</v>
      </c>
      <c r="V1660">
        <v>1</v>
      </c>
      <c r="W1660">
        <v>0</v>
      </c>
      <c r="X1660">
        <v>0</v>
      </c>
      <c r="Y1660">
        <v>0</v>
      </c>
      <c r="Z1660">
        <v>0</v>
      </c>
      <c r="AA1660">
        <v>0</v>
      </c>
      <c r="AB1660">
        <v>0</v>
      </c>
      <c r="AC1660" t="s">
        <v>52</v>
      </c>
      <c r="AD1660">
        <v>3</v>
      </c>
    </row>
    <row r="1661" spans="1:30">
      <c r="A1661" t="s">
        <v>1749</v>
      </c>
      <c r="B1661" t="s">
        <v>63</v>
      </c>
      <c r="C1661">
        <v>46.204391000000001</v>
      </c>
      <c r="D1661">
        <v>6.1431579999999997</v>
      </c>
      <c r="E1661" t="s">
        <v>100</v>
      </c>
      <c r="F1661" t="s">
        <v>169</v>
      </c>
      <c r="G1661" t="s">
        <v>47</v>
      </c>
      <c r="H1661" s="1">
        <v>45331</v>
      </c>
      <c r="I1661" t="s">
        <v>57</v>
      </c>
      <c r="J1661" t="s">
        <v>1120</v>
      </c>
      <c r="K1661">
        <v>4</v>
      </c>
      <c r="L1661" t="s">
        <v>1706</v>
      </c>
      <c r="M1661" t="s">
        <v>1707</v>
      </c>
      <c r="N1661">
        <v>7375</v>
      </c>
      <c r="O1661">
        <v>30</v>
      </c>
      <c r="P1661" s="1">
        <v>45676</v>
      </c>
      <c r="Q1661" s="1"/>
      <c r="R1661">
        <v>2212.5</v>
      </c>
      <c r="T1661">
        <v>1</v>
      </c>
      <c r="U1661" t="s">
        <v>428</v>
      </c>
      <c r="V1661">
        <v>1</v>
      </c>
      <c r="W1661">
        <v>0</v>
      </c>
      <c r="X1661">
        <v>0</v>
      </c>
      <c r="Y1661">
        <v>0</v>
      </c>
      <c r="Z1661">
        <v>0</v>
      </c>
      <c r="AA1661">
        <v>0</v>
      </c>
      <c r="AB1661">
        <v>0</v>
      </c>
      <c r="AC1661" t="s">
        <v>43</v>
      </c>
      <c r="AD1661">
        <v>2</v>
      </c>
    </row>
    <row r="1662" spans="1:30">
      <c r="A1662" t="s">
        <v>1750</v>
      </c>
      <c r="B1662" t="s">
        <v>50</v>
      </c>
      <c r="C1662">
        <v>52.520007999999997</v>
      </c>
      <c r="D1662">
        <v>13.404954</v>
      </c>
      <c r="E1662" t="s">
        <v>41</v>
      </c>
      <c r="F1662" t="s">
        <v>169</v>
      </c>
      <c r="G1662" t="s">
        <v>47</v>
      </c>
      <c r="H1662" s="1">
        <v>45376</v>
      </c>
      <c r="I1662" t="s">
        <v>70</v>
      </c>
      <c r="J1662" t="s">
        <v>1120</v>
      </c>
      <c r="K1662">
        <v>4</v>
      </c>
      <c r="L1662" t="s">
        <v>1706</v>
      </c>
      <c r="M1662" t="s">
        <v>1707</v>
      </c>
      <c r="N1662">
        <v>2976</v>
      </c>
      <c r="O1662">
        <v>30</v>
      </c>
      <c r="P1662" s="1">
        <v>45444</v>
      </c>
      <c r="Q1662" s="1"/>
      <c r="R1662">
        <v>892.8</v>
      </c>
      <c r="T1662">
        <v>1</v>
      </c>
      <c r="U1662" t="s">
        <v>428</v>
      </c>
      <c r="V1662">
        <v>1</v>
      </c>
      <c r="W1662">
        <v>0</v>
      </c>
      <c r="X1662">
        <v>0</v>
      </c>
      <c r="Y1662">
        <v>0</v>
      </c>
      <c r="Z1662">
        <v>0</v>
      </c>
      <c r="AA1662">
        <v>0</v>
      </c>
      <c r="AB1662">
        <v>0</v>
      </c>
      <c r="AC1662" t="s">
        <v>43</v>
      </c>
      <c r="AD1662">
        <v>2</v>
      </c>
    </row>
    <row r="1663" spans="1:30">
      <c r="A1663" t="s">
        <v>1751</v>
      </c>
      <c r="B1663" t="s">
        <v>59</v>
      </c>
      <c r="C1663">
        <v>51.260196999999998</v>
      </c>
      <c r="D1663">
        <v>4.4027710000000004</v>
      </c>
      <c r="E1663" t="s">
        <v>32</v>
      </c>
      <c r="F1663" t="s">
        <v>169</v>
      </c>
      <c r="G1663" t="s">
        <v>76</v>
      </c>
      <c r="H1663" s="1">
        <v>45295</v>
      </c>
      <c r="I1663" t="s">
        <v>70</v>
      </c>
      <c r="J1663" t="s">
        <v>1120</v>
      </c>
      <c r="K1663">
        <v>4</v>
      </c>
      <c r="L1663" t="s">
        <v>1706</v>
      </c>
      <c r="M1663" t="s">
        <v>1707</v>
      </c>
      <c r="N1663">
        <v>1111</v>
      </c>
      <c r="O1663">
        <v>20</v>
      </c>
      <c r="P1663" s="1">
        <v>45532</v>
      </c>
      <c r="Q1663" s="1"/>
      <c r="R1663">
        <v>222.2</v>
      </c>
      <c r="T1663">
        <v>1</v>
      </c>
      <c r="U1663" t="s">
        <v>428</v>
      </c>
      <c r="V1663">
        <v>1</v>
      </c>
      <c r="W1663">
        <v>0</v>
      </c>
      <c r="X1663">
        <v>0</v>
      </c>
      <c r="Y1663">
        <v>0</v>
      </c>
      <c r="Z1663">
        <v>0</v>
      </c>
      <c r="AA1663">
        <v>0</v>
      </c>
      <c r="AB1663">
        <v>0</v>
      </c>
      <c r="AC1663" t="s">
        <v>48</v>
      </c>
      <c r="AD1663">
        <v>1</v>
      </c>
    </row>
    <row r="1664" spans="1:30">
      <c r="A1664" t="s">
        <v>1752</v>
      </c>
      <c r="B1664" t="s">
        <v>40</v>
      </c>
      <c r="C1664">
        <v>40.416775000000001</v>
      </c>
      <c r="D1664">
        <v>-3.7037900000000001</v>
      </c>
      <c r="E1664" t="s">
        <v>100</v>
      </c>
      <c r="F1664" t="s">
        <v>169</v>
      </c>
      <c r="G1664" t="s">
        <v>56</v>
      </c>
      <c r="H1664" s="1">
        <v>45423</v>
      </c>
      <c r="I1664" t="s">
        <v>35</v>
      </c>
      <c r="J1664" t="s">
        <v>1120</v>
      </c>
      <c r="K1664">
        <v>4</v>
      </c>
      <c r="L1664" t="s">
        <v>1706</v>
      </c>
      <c r="M1664" t="s">
        <v>1707</v>
      </c>
      <c r="N1664">
        <v>1978</v>
      </c>
      <c r="O1664">
        <v>20</v>
      </c>
      <c r="P1664" s="1">
        <v>45593</v>
      </c>
      <c r="Q1664" s="1"/>
      <c r="R1664">
        <v>395.6</v>
      </c>
      <c r="T1664">
        <v>1</v>
      </c>
      <c r="U1664" t="s">
        <v>428</v>
      </c>
      <c r="V1664">
        <v>1</v>
      </c>
      <c r="W1664">
        <v>0</v>
      </c>
      <c r="X1664">
        <v>0</v>
      </c>
      <c r="Y1664">
        <v>0</v>
      </c>
      <c r="Z1664">
        <v>0</v>
      </c>
      <c r="AA1664">
        <v>0</v>
      </c>
      <c r="AB1664">
        <v>0</v>
      </c>
      <c r="AC1664" t="s">
        <v>48</v>
      </c>
      <c r="AD1664">
        <v>1</v>
      </c>
    </row>
    <row r="1665" spans="1:30">
      <c r="A1665" t="s">
        <v>1753</v>
      </c>
      <c r="B1665" t="s">
        <v>45</v>
      </c>
      <c r="C1665">
        <v>41.902782000000002</v>
      </c>
      <c r="D1665">
        <v>12.496366</v>
      </c>
      <c r="E1665" t="s">
        <v>55</v>
      </c>
      <c r="F1665" t="s">
        <v>169</v>
      </c>
      <c r="G1665" t="s">
        <v>56</v>
      </c>
      <c r="H1665" s="1">
        <v>45394</v>
      </c>
      <c r="I1665" t="s">
        <v>35</v>
      </c>
      <c r="J1665" t="s">
        <v>1120</v>
      </c>
      <c r="K1665">
        <v>4</v>
      </c>
      <c r="L1665" t="s">
        <v>1706</v>
      </c>
      <c r="M1665" t="s">
        <v>1707</v>
      </c>
      <c r="N1665">
        <v>2355</v>
      </c>
      <c r="O1665">
        <v>20</v>
      </c>
      <c r="P1665" s="1">
        <v>45561</v>
      </c>
      <c r="Q1665" s="1"/>
      <c r="R1665">
        <v>471</v>
      </c>
      <c r="T1665">
        <v>1</v>
      </c>
      <c r="U1665" t="s">
        <v>428</v>
      </c>
      <c r="V1665">
        <v>1</v>
      </c>
      <c r="W1665">
        <v>0</v>
      </c>
      <c r="X1665">
        <v>0</v>
      </c>
      <c r="Y1665">
        <v>0</v>
      </c>
      <c r="Z1665">
        <v>0</v>
      </c>
      <c r="AA1665">
        <v>0</v>
      </c>
      <c r="AB1665">
        <v>0</v>
      </c>
      <c r="AC1665" t="s">
        <v>48</v>
      </c>
      <c r="AD1665">
        <v>1</v>
      </c>
    </row>
    <row r="1666" spans="1:30">
      <c r="A1666" t="s">
        <v>1754</v>
      </c>
      <c r="B1666" t="s">
        <v>31</v>
      </c>
      <c r="C1666">
        <v>52.370215999999999</v>
      </c>
      <c r="D1666">
        <v>4.895168</v>
      </c>
      <c r="E1666" t="s">
        <v>51</v>
      </c>
      <c r="F1666" t="s">
        <v>169</v>
      </c>
      <c r="G1666" t="s">
        <v>85</v>
      </c>
      <c r="H1666" s="1">
        <v>45382</v>
      </c>
      <c r="I1666" t="s">
        <v>70</v>
      </c>
      <c r="J1666" t="s">
        <v>1120</v>
      </c>
      <c r="K1666">
        <v>4</v>
      </c>
      <c r="L1666" t="s">
        <v>1706</v>
      </c>
      <c r="M1666" t="s">
        <v>1707</v>
      </c>
      <c r="N1666">
        <v>1935</v>
      </c>
      <c r="O1666">
        <v>20</v>
      </c>
      <c r="P1666" s="1">
        <v>45597</v>
      </c>
      <c r="Q1666" s="1"/>
      <c r="R1666">
        <v>387</v>
      </c>
      <c r="T1666">
        <v>1</v>
      </c>
      <c r="U1666" t="s">
        <v>428</v>
      </c>
      <c r="V1666">
        <v>1</v>
      </c>
      <c r="W1666">
        <v>0</v>
      </c>
      <c r="X1666">
        <v>0</v>
      </c>
      <c r="Y1666">
        <v>0</v>
      </c>
      <c r="Z1666">
        <v>0</v>
      </c>
      <c r="AA1666">
        <v>0</v>
      </c>
      <c r="AB1666">
        <v>0</v>
      </c>
      <c r="AC1666" t="s">
        <v>48</v>
      </c>
      <c r="AD1666">
        <v>1</v>
      </c>
    </row>
    <row r="1667" spans="1:30">
      <c r="A1667" t="s">
        <v>1755</v>
      </c>
      <c r="B1667" t="s">
        <v>67</v>
      </c>
      <c r="C1667">
        <v>48.864716000000001</v>
      </c>
      <c r="D1667">
        <v>2.3490139999999999</v>
      </c>
      <c r="E1667" t="s">
        <v>32</v>
      </c>
      <c r="F1667" t="s">
        <v>169</v>
      </c>
      <c r="G1667" t="s">
        <v>42</v>
      </c>
      <c r="H1667" s="1">
        <v>45391</v>
      </c>
      <c r="I1667" t="s">
        <v>35</v>
      </c>
      <c r="J1667" t="s">
        <v>1120</v>
      </c>
      <c r="K1667">
        <v>4</v>
      </c>
      <c r="L1667" t="s">
        <v>1706</v>
      </c>
      <c r="M1667" t="s">
        <v>1707</v>
      </c>
      <c r="N1667">
        <v>837</v>
      </c>
      <c r="O1667">
        <v>80</v>
      </c>
      <c r="P1667" s="1">
        <v>45720</v>
      </c>
      <c r="Q1667" s="1"/>
      <c r="R1667">
        <v>669.6</v>
      </c>
      <c r="T1667">
        <v>1</v>
      </c>
      <c r="U1667" t="s">
        <v>428</v>
      </c>
      <c r="V1667">
        <v>1</v>
      </c>
      <c r="W1667">
        <v>0</v>
      </c>
      <c r="X1667">
        <v>0</v>
      </c>
      <c r="Y1667">
        <v>0</v>
      </c>
      <c r="Z1667">
        <v>0</v>
      </c>
      <c r="AA1667">
        <v>0</v>
      </c>
      <c r="AB1667">
        <v>0</v>
      </c>
      <c r="AC1667" t="s">
        <v>65</v>
      </c>
      <c r="AD1667">
        <v>4</v>
      </c>
    </row>
    <row r="1668" spans="1:30">
      <c r="A1668" t="s">
        <v>1756</v>
      </c>
      <c r="B1668" t="s">
        <v>50</v>
      </c>
      <c r="C1668">
        <v>52.520007999999997</v>
      </c>
      <c r="D1668">
        <v>13.404954</v>
      </c>
      <c r="E1668" t="s">
        <v>55</v>
      </c>
      <c r="F1668" t="s">
        <v>169</v>
      </c>
      <c r="G1668" t="s">
        <v>56</v>
      </c>
      <c r="H1668" s="1">
        <v>45369</v>
      </c>
      <c r="I1668" t="s">
        <v>35</v>
      </c>
      <c r="J1668" t="s">
        <v>1120</v>
      </c>
      <c r="K1668">
        <v>4</v>
      </c>
      <c r="L1668" t="s">
        <v>1706</v>
      </c>
      <c r="M1668" t="s">
        <v>1707</v>
      </c>
      <c r="N1668">
        <v>1774</v>
      </c>
      <c r="O1668">
        <v>50</v>
      </c>
      <c r="P1668" s="1">
        <v>45420</v>
      </c>
      <c r="Q1668" s="1"/>
      <c r="R1668">
        <v>887</v>
      </c>
      <c r="T1668">
        <v>1</v>
      </c>
      <c r="U1668" t="s">
        <v>428</v>
      </c>
      <c r="V1668">
        <v>1</v>
      </c>
      <c r="W1668">
        <v>0</v>
      </c>
      <c r="X1668">
        <v>0</v>
      </c>
      <c r="Y1668">
        <v>0</v>
      </c>
      <c r="Z1668">
        <v>0</v>
      </c>
      <c r="AA1668">
        <v>0</v>
      </c>
      <c r="AB1668">
        <v>0</v>
      </c>
      <c r="AC1668" t="s">
        <v>52</v>
      </c>
      <c r="AD1668">
        <v>3</v>
      </c>
    </row>
    <row r="1669" spans="1:30">
      <c r="A1669" t="s">
        <v>1757</v>
      </c>
      <c r="B1669" t="s">
        <v>67</v>
      </c>
      <c r="C1669">
        <v>48.864716000000001</v>
      </c>
      <c r="D1669">
        <v>2.3490139999999999</v>
      </c>
      <c r="E1669" t="s">
        <v>55</v>
      </c>
      <c r="F1669" t="s">
        <v>169</v>
      </c>
      <c r="G1669" t="s">
        <v>56</v>
      </c>
      <c r="H1669" s="1">
        <v>45347</v>
      </c>
      <c r="I1669" t="s">
        <v>35</v>
      </c>
      <c r="J1669" t="s">
        <v>1120</v>
      </c>
      <c r="K1669">
        <v>4</v>
      </c>
      <c r="L1669" t="s">
        <v>1706</v>
      </c>
      <c r="M1669" t="s">
        <v>1707</v>
      </c>
      <c r="N1669">
        <v>1964</v>
      </c>
      <c r="O1669">
        <v>60</v>
      </c>
      <c r="P1669" s="1">
        <v>45708</v>
      </c>
      <c r="Q1669" s="1"/>
      <c r="R1669">
        <v>1178.4000000000001</v>
      </c>
      <c r="T1669">
        <v>1</v>
      </c>
      <c r="U1669" t="s">
        <v>428</v>
      </c>
      <c r="V1669">
        <v>1</v>
      </c>
      <c r="W1669">
        <v>0</v>
      </c>
      <c r="X1669">
        <v>0</v>
      </c>
      <c r="Y1669">
        <v>0</v>
      </c>
      <c r="Z1669">
        <v>0</v>
      </c>
      <c r="AA1669">
        <v>0</v>
      </c>
      <c r="AB1669">
        <v>0</v>
      </c>
      <c r="AC1669" t="s">
        <v>52</v>
      </c>
      <c r="AD1669">
        <v>3</v>
      </c>
    </row>
    <row r="1670" spans="1:30">
      <c r="A1670" t="s">
        <v>1758</v>
      </c>
      <c r="B1670" t="s">
        <v>45</v>
      </c>
      <c r="C1670">
        <v>41.902782000000002</v>
      </c>
      <c r="D1670">
        <v>12.496366</v>
      </c>
      <c r="E1670" t="s">
        <v>55</v>
      </c>
      <c r="F1670" t="s">
        <v>169</v>
      </c>
      <c r="G1670" t="s">
        <v>76</v>
      </c>
      <c r="H1670" s="1">
        <v>45427</v>
      </c>
      <c r="I1670" t="s">
        <v>70</v>
      </c>
      <c r="J1670" t="s">
        <v>1120</v>
      </c>
      <c r="K1670">
        <v>4</v>
      </c>
      <c r="L1670" t="s">
        <v>1706</v>
      </c>
      <c r="M1670" t="s">
        <v>1707</v>
      </c>
      <c r="N1670">
        <v>3157</v>
      </c>
      <c r="O1670">
        <v>100</v>
      </c>
      <c r="P1670" s="1">
        <v>45580</v>
      </c>
      <c r="Q1670" s="1"/>
      <c r="R1670">
        <v>3157</v>
      </c>
      <c r="T1670">
        <v>1</v>
      </c>
      <c r="U1670" t="s">
        <v>428</v>
      </c>
      <c r="V1670">
        <v>1</v>
      </c>
      <c r="W1670">
        <v>0</v>
      </c>
      <c r="X1670">
        <v>0</v>
      </c>
      <c r="Y1670">
        <v>0</v>
      </c>
      <c r="Z1670">
        <v>0</v>
      </c>
      <c r="AA1670">
        <v>0</v>
      </c>
      <c r="AB1670">
        <v>0</v>
      </c>
      <c r="AC1670" t="s">
        <v>38</v>
      </c>
      <c r="AD1670">
        <v>5</v>
      </c>
    </row>
    <row r="1671" spans="1:30">
      <c r="A1671" t="s">
        <v>1759</v>
      </c>
      <c r="B1671" t="s">
        <v>45</v>
      </c>
      <c r="C1671">
        <v>41.902782000000002</v>
      </c>
      <c r="D1671">
        <v>12.496366</v>
      </c>
      <c r="E1671" t="s">
        <v>55</v>
      </c>
      <c r="F1671" t="s">
        <v>169</v>
      </c>
      <c r="G1671" t="s">
        <v>34</v>
      </c>
      <c r="H1671" s="1">
        <v>45400</v>
      </c>
      <c r="I1671" t="s">
        <v>57</v>
      </c>
      <c r="J1671" t="s">
        <v>1120</v>
      </c>
      <c r="K1671">
        <v>4</v>
      </c>
      <c r="L1671" t="s">
        <v>1706</v>
      </c>
      <c r="M1671" t="s">
        <v>1707</v>
      </c>
      <c r="N1671">
        <v>6618</v>
      </c>
      <c r="O1671">
        <v>10</v>
      </c>
      <c r="P1671" s="1">
        <v>45688</v>
      </c>
      <c r="Q1671" s="1"/>
      <c r="R1671">
        <v>661.8</v>
      </c>
      <c r="T1671">
        <v>1</v>
      </c>
      <c r="U1671" t="s">
        <v>428</v>
      </c>
      <c r="V1671">
        <v>1</v>
      </c>
      <c r="W1671">
        <v>0</v>
      </c>
      <c r="X1671">
        <v>0</v>
      </c>
      <c r="Y1671">
        <v>0</v>
      </c>
      <c r="Z1671">
        <v>0</v>
      </c>
      <c r="AA1671">
        <v>0</v>
      </c>
      <c r="AB1671">
        <v>0</v>
      </c>
      <c r="AC1671" t="s">
        <v>48</v>
      </c>
      <c r="AD1671">
        <v>1</v>
      </c>
    </row>
    <row r="1672" spans="1:30">
      <c r="A1672" t="s">
        <v>1760</v>
      </c>
      <c r="B1672" t="s">
        <v>59</v>
      </c>
      <c r="C1672">
        <v>51.260196999999998</v>
      </c>
      <c r="D1672">
        <v>4.4027710000000004</v>
      </c>
      <c r="E1672" t="s">
        <v>32</v>
      </c>
      <c r="F1672" t="s">
        <v>169</v>
      </c>
      <c r="G1672" t="s">
        <v>56</v>
      </c>
      <c r="H1672" s="1">
        <v>45374</v>
      </c>
      <c r="I1672" t="s">
        <v>70</v>
      </c>
      <c r="J1672" t="s">
        <v>1120</v>
      </c>
      <c r="K1672">
        <v>4</v>
      </c>
      <c r="L1672" t="s">
        <v>1706</v>
      </c>
      <c r="M1672" t="s">
        <v>1707</v>
      </c>
      <c r="N1672">
        <v>7091</v>
      </c>
      <c r="O1672">
        <v>50</v>
      </c>
      <c r="P1672" s="1">
        <v>45540</v>
      </c>
      <c r="Q1672" s="1"/>
      <c r="R1672">
        <v>3545.5</v>
      </c>
      <c r="T1672">
        <v>1</v>
      </c>
      <c r="U1672" t="s">
        <v>428</v>
      </c>
      <c r="V1672">
        <v>1</v>
      </c>
      <c r="W1672">
        <v>0</v>
      </c>
      <c r="X1672">
        <v>0</v>
      </c>
      <c r="Y1672">
        <v>0</v>
      </c>
      <c r="Z1672">
        <v>0</v>
      </c>
      <c r="AA1672">
        <v>0</v>
      </c>
      <c r="AB1672">
        <v>0</v>
      </c>
      <c r="AC1672" t="s">
        <v>52</v>
      </c>
      <c r="AD1672">
        <v>3</v>
      </c>
    </row>
    <row r="1673" spans="1:30">
      <c r="A1673" t="s">
        <v>1761</v>
      </c>
      <c r="B1673" t="s">
        <v>59</v>
      </c>
      <c r="C1673">
        <v>51.260196999999998</v>
      </c>
      <c r="D1673">
        <v>4.4027710000000004</v>
      </c>
      <c r="E1673" t="s">
        <v>120</v>
      </c>
      <c r="F1673" t="s">
        <v>169</v>
      </c>
      <c r="G1673" t="s">
        <v>76</v>
      </c>
      <c r="H1673" s="1">
        <v>45351</v>
      </c>
      <c r="I1673" t="s">
        <v>35</v>
      </c>
      <c r="J1673" t="s">
        <v>1120</v>
      </c>
      <c r="K1673">
        <v>4</v>
      </c>
      <c r="L1673" t="s">
        <v>1706</v>
      </c>
      <c r="M1673" t="s">
        <v>1707</v>
      </c>
      <c r="N1673">
        <v>1898</v>
      </c>
      <c r="O1673">
        <v>40</v>
      </c>
      <c r="P1673" s="1">
        <v>45696</v>
      </c>
      <c r="Q1673" s="1"/>
      <c r="R1673">
        <v>759.2</v>
      </c>
      <c r="T1673">
        <v>1</v>
      </c>
      <c r="U1673" t="s">
        <v>428</v>
      </c>
      <c r="V1673">
        <v>1</v>
      </c>
      <c r="W1673">
        <v>0</v>
      </c>
      <c r="X1673">
        <v>0</v>
      </c>
      <c r="Y1673">
        <v>0</v>
      </c>
      <c r="Z1673">
        <v>0</v>
      </c>
      <c r="AA1673">
        <v>0</v>
      </c>
      <c r="AB1673">
        <v>0</v>
      </c>
      <c r="AC1673" t="s">
        <v>43</v>
      </c>
      <c r="AD1673">
        <v>2</v>
      </c>
    </row>
    <row r="1674" spans="1:30">
      <c r="A1674" t="s">
        <v>1762</v>
      </c>
      <c r="B1674" t="s">
        <v>80</v>
      </c>
      <c r="C1674">
        <v>38.736946000000003</v>
      </c>
      <c r="D1674">
        <v>-9.1426850000000002</v>
      </c>
      <c r="E1674" t="s">
        <v>124</v>
      </c>
      <c r="F1674" t="s">
        <v>169</v>
      </c>
      <c r="G1674" t="s">
        <v>47</v>
      </c>
      <c r="H1674" s="1">
        <v>45356</v>
      </c>
      <c r="I1674" t="s">
        <v>57</v>
      </c>
      <c r="J1674" t="s">
        <v>1120</v>
      </c>
      <c r="K1674">
        <v>4</v>
      </c>
      <c r="L1674" t="s">
        <v>1706</v>
      </c>
      <c r="M1674" t="s">
        <v>1707</v>
      </c>
      <c r="N1674">
        <v>3098</v>
      </c>
      <c r="O1674">
        <v>20</v>
      </c>
      <c r="P1674" s="1">
        <v>45432</v>
      </c>
      <c r="Q1674" s="1"/>
      <c r="R1674">
        <v>619.6</v>
      </c>
      <c r="T1674">
        <v>1</v>
      </c>
      <c r="U1674" t="s">
        <v>428</v>
      </c>
      <c r="V1674">
        <v>1</v>
      </c>
      <c r="W1674">
        <v>0</v>
      </c>
      <c r="X1674">
        <v>0</v>
      </c>
      <c r="Y1674">
        <v>0</v>
      </c>
      <c r="Z1674">
        <v>0</v>
      </c>
      <c r="AA1674">
        <v>0</v>
      </c>
      <c r="AB1674">
        <v>0</v>
      </c>
      <c r="AC1674" t="s">
        <v>48</v>
      </c>
      <c r="AD1674">
        <v>1</v>
      </c>
    </row>
    <row r="1675" spans="1:30">
      <c r="A1675" t="s">
        <v>1763</v>
      </c>
      <c r="B1675" t="s">
        <v>80</v>
      </c>
      <c r="C1675">
        <v>38.736946000000003</v>
      </c>
      <c r="D1675">
        <v>-9.1426850000000002</v>
      </c>
      <c r="E1675" t="s">
        <v>100</v>
      </c>
      <c r="F1675" t="s">
        <v>169</v>
      </c>
      <c r="G1675" t="s">
        <v>34</v>
      </c>
      <c r="H1675" s="1">
        <v>45353</v>
      </c>
      <c r="I1675" t="s">
        <v>35</v>
      </c>
      <c r="J1675" t="s">
        <v>1120</v>
      </c>
      <c r="K1675">
        <v>4</v>
      </c>
      <c r="L1675" t="s">
        <v>1706</v>
      </c>
      <c r="M1675" t="s">
        <v>1707</v>
      </c>
      <c r="N1675">
        <v>2741</v>
      </c>
      <c r="O1675">
        <v>30</v>
      </c>
      <c r="P1675" s="1">
        <v>45631</v>
      </c>
      <c r="Q1675" s="1"/>
      <c r="R1675">
        <v>822.3</v>
      </c>
      <c r="T1675">
        <v>1</v>
      </c>
      <c r="U1675" t="s">
        <v>428</v>
      </c>
      <c r="V1675">
        <v>1</v>
      </c>
      <c r="W1675">
        <v>0</v>
      </c>
      <c r="X1675">
        <v>0</v>
      </c>
      <c r="Y1675">
        <v>0</v>
      </c>
      <c r="Z1675">
        <v>0</v>
      </c>
      <c r="AA1675">
        <v>0</v>
      </c>
      <c r="AB1675">
        <v>0</v>
      </c>
      <c r="AC1675" t="s">
        <v>43</v>
      </c>
      <c r="AD1675">
        <v>2</v>
      </c>
    </row>
    <row r="1676" spans="1:30">
      <c r="A1676" t="s">
        <v>1764</v>
      </c>
      <c r="B1676" t="s">
        <v>45</v>
      </c>
      <c r="C1676">
        <v>41.902782000000002</v>
      </c>
      <c r="D1676">
        <v>12.496366</v>
      </c>
      <c r="E1676" t="s">
        <v>55</v>
      </c>
      <c r="F1676" t="s">
        <v>169</v>
      </c>
      <c r="G1676" t="s">
        <v>47</v>
      </c>
      <c r="H1676" s="1">
        <v>45305</v>
      </c>
      <c r="I1676" t="s">
        <v>57</v>
      </c>
      <c r="J1676" t="s">
        <v>1120</v>
      </c>
      <c r="K1676">
        <v>4</v>
      </c>
      <c r="L1676" t="s">
        <v>1706</v>
      </c>
      <c r="M1676" t="s">
        <v>1707</v>
      </c>
      <c r="N1676">
        <v>4042</v>
      </c>
      <c r="O1676">
        <v>30</v>
      </c>
      <c r="P1676" s="1">
        <v>45615</v>
      </c>
      <c r="Q1676" s="1"/>
      <c r="R1676">
        <v>1212.5999999999999</v>
      </c>
      <c r="T1676">
        <v>1</v>
      </c>
      <c r="U1676" t="s">
        <v>428</v>
      </c>
      <c r="V1676">
        <v>1</v>
      </c>
      <c r="W1676">
        <v>0</v>
      </c>
      <c r="X1676">
        <v>0</v>
      </c>
      <c r="Y1676">
        <v>0</v>
      </c>
      <c r="Z1676">
        <v>0</v>
      </c>
      <c r="AA1676">
        <v>0</v>
      </c>
      <c r="AB1676">
        <v>0</v>
      </c>
      <c r="AC1676" t="s">
        <v>43</v>
      </c>
      <c r="AD1676">
        <v>2</v>
      </c>
    </row>
    <row r="1677" spans="1:30">
      <c r="A1677" t="s">
        <v>1765</v>
      </c>
      <c r="B1677" t="s">
        <v>31</v>
      </c>
      <c r="C1677">
        <v>52.370215999999999</v>
      </c>
      <c r="D1677">
        <v>4.895168</v>
      </c>
      <c r="E1677" t="s">
        <v>55</v>
      </c>
      <c r="F1677" t="s">
        <v>169</v>
      </c>
      <c r="G1677" t="s">
        <v>64</v>
      </c>
      <c r="H1677" s="1">
        <v>45347</v>
      </c>
      <c r="I1677" t="s">
        <v>70</v>
      </c>
      <c r="J1677" t="s">
        <v>1120</v>
      </c>
      <c r="K1677">
        <v>4</v>
      </c>
      <c r="L1677" t="s">
        <v>1706</v>
      </c>
      <c r="M1677" t="s">
        <v>1707</v>
      </c>
      <c r="N1677">
        <v>3123</v>
      </c>
      <c r="O1677">
        <v>40</v>
      </c>
      <c r="P1677" s="1">
        <v>45503</v>
      </c>
      <c r="Q1677" s="1"/>
      <c r="R1677">
        <v>1249.2</v>
      </c>
      <c r="T1677">
        <v>1</v>
      </c>
      <c r="U1677" t="s">
        <v>428</v>
      </c>
      <c r="V1677">
        <v>1</v>
      </c>
      <c r="W1677">
        <v>0</v>
      </c>
      <c r="X1677">
        <v>0</v>
      </c>
      <c r="Y1677">
        <v>0</v>
      </c>
      <c r="Z1677">
        <v>0</v>
      </c>
      <c r="AA1677">
        <v>0</v>
      </c>
      <c r="AB1677">
        <v>0</v>
      </c>
      <c r="AC1677" t="s">
        <v>43</v>
      </c>
      <c r="AD1677">
        <v>2</v>
      </c>
    </row>
    <row r="1678" spans="1:30">
      <c r="A1678" t="s">
        <v>1766</v>
      </c>
      <c r="B1678" t="s">
        <v>67</v>
      </c>
      <c r="C1678">
        <v>48.864716000000001</v>
      </c>
      <c r="D1678">
        <v>2.3490139999999999</v>
      </c>
      <c r="E1678" t="s">
        <v>32</v>
      </c>
      <c r="F1678" t="s">
        <v>169</v>
      </c>
      <c r="G1678" t="s">
        <v>76</v>
      </c>
      <c r="H1678" s="1">
        <v>45396</v>
      </c>
      <c r="I1678" t="s">
        <v>70</v>
      </c>
      <c r="J1678" t="s">
        <v>1120</v>
      </c>
      <c r="K1678">
        <v>4</v>
      </c>
      <c r="L1678" t="s">
        <v>1706</v>
      </c>
      <c r="M1678" t="s">
        <v>1707</v>
      </c>
      <c r="N1678">
        <v>5056</v>
      </c>
      <c r="O1678">
        <v>80</v>
      </c>
      <c r="P1678" s="1">
        <v>45416</v>
      </c>
      <c r="Q1678" s="1"/>
      <c r="R1678">
        <v>4044.8</v>
      </c>
      <c r="T1678">
        <v>1</v>
      </c>
      <c r="U1678" t="s">
        <v>428</v>
      </c>
      <c r="V1678">
        <v>1</v>
      </c>
      <c r="W1678">
        <v>0</v>
      </c>
      <c r="X1678">
        <v>0</v>
      </c>
      <c r="Y1678">
        <v>0</v>
      </c>
      <c r="Z1678">
        <v>0</v>
      </c>
      <c r="AA1678">
        <v>0</v>
      </c>
      <c r="AB1678">
        <v>0</v>
      </c>
      <c r="AC1678" t="s">
        <v>65</v>
      </c>
      <c r="AD1678">
        <v>4</v>
      </c>
    </row>
    <row r="1679" spans="1:30">
      <c r="A1679" t="s">
        <v>1767</v>
      </c>
      <c r="B1679" t="s">
        <v>50</v>
      </c>
      <c r="C1679">
        <v>52.520007999999997</v>
      </c>
      <c r="D1679">
        <v>13.404954</v>
      </c>
      <c r="E1679" t="s">
        <v>55</v>
      </c>
      <c r="F1679" t="s">
        <v>169</v>
      </c>
      <c r="G1679" t="s">
        <v>64</v>
      </c>
      <c r="H1679" s="1">
        <v>45430</v>
      </c>
      <c r="I1679" t="s">
        <v>35</v>
      </c>
      <c r="J1679" t="s">
        <v>1120</v>
      </c>
      <c r="K1679">
        <v>4</v>
      </c>
      <c r="L1679" t="s">
        <v>1706</v>
      </c>
      <c r="M1679" t="s">
        <v>1707</v>
      </c>
      <c r="N1679">
        <v>1422</v>
      </c>
      <c r="O1679">
        <v>30</v>
      </c>
      <c r="P1679" s="1">
        <v>45473</v>
      </c>
      <c r="Q1679" s="1"/>
      <c r="R1679">
        <v>426.6</v>
      </c>
      <c r="T1679">
        <v>1</v>
      </c>
      <c r="U1679" t="s">
        <v>428</v>
      </c>
      <c r="V1679">
        <v>1</v>
      </c>
      <c r="W1679">
        <v>0</v>
      </c>
      <c r="X1679">
        <v>0</v>
      </c>
      <c r="Y1679">
        <v>0</v>
      </c>
      <c r="Z1679">
        <v>0</v>
      </c>
      <c r="AA1679">
        <v>0</v>
      </c>
      <c r="AB1679">
        <v>0</v>
      </c>
      <c r="AC1679" t="s">
        <v>43</v>
      </c>
      <c r="AD1679">
        <v>2</v>
      </c>
    </row>
    <row r="1680" spans="1:30">
      <c r="A1680" t="s">
        <v>1768</v>
      </c>
      <c r="B1680" t="s">
        <v>40</v>
      </c>
      <c r="C1680">
        <v>40.416775000000001</v>
      </c>
      <c r="D1680">
        <v>-3.7037900000000001</v>
      </c>
      <c r="E1680" t="s">
        <v>72</v>
      </c>
      <c r="F1680" t="s">
        <v>169</v>
      </c>
      <c r="G1680" t="s">
        <v>76</v>
      </c>
      <c r="H1680" s="1">
        <v>45422</v>
      </c>
      <c r="I1680" t="s">
        <v>70</v>
      </c>
      <c r="J1680" t="s">
        <v>1120</v>
      </c>
      <c r="K1680">
        <v>4</v>
      </c>
      <c r="L1680" t="s">
        <v>1706</v>
      </c>
      <c r="M1680" t="s">
        <v>1707</v>
      </c>
      <c r="N1680">
        <v>1671</v>
      </c>
      <c r="O1680">
        <v>100</v>
      </c>
      <c r="P1680" s="1">
        <v>45567</v>
      </c>
      <c r="Q1680" s="1"/>
      <c r="R1680">
        <v>1671</v>
      </c>
      <c r="T1680">
        <v>1</v>
      </c>
      <c r="U1680" t="s">
        <v>428</v>
      </c>
      <c r="V1680">
        <v>1</v>
      </c>
      <c r="W1680">
        <v>0</v>
      </c>
      <c r="X1680">
        <v>0</v>
      </c>
      <c r="Y1680">
        <v>0</v>
      </c>
      <c r="Z1680">
        <v>0</v>
      </c>
      <c r="AA1680">
        <v>0</v>
      </c>
      <c r="AB1680">
        <v>0</v>
      </c>
      <c r="AC1680" t="s">
        <v>38</v>
      </c>
      <c r="AD1680">
        <v>5</v>
      </c>
    </row>
    <row r="1681" spans="1:30">
      <c r="A1681" t="s">
        <v>1769</v>
      </c>
      <c r="B1681" t="s">
        <v>67</v>
      </c>
      <c r="C1681">
        <v>48.864716000000001</v>
      </c>
      <c r="D1681">
        <v>2.3490139999999999</v>
      </c>
      <c r="E1681" t="s">
        <v>46</v>
      </c>
      <c r="F1681" t="s">
        <v>241</v>
      </c>
      <c r="G1681" t="s">
        <v>56</v>
      </c>
      <c r="H1681" s="1">
        <v>45433</v>
      </c>
      <c r="I1681" t="s">
        <v>35</v>
      </c>
      <c r="J1681" t="s">
        <v>1120</v>
      </c>
      <c r="K1681">
        <v>4</v>
      </c>
      <c r="L1681" t="s">
        <v>1706</v>
      </c>
      <c r="M1681" t="s">
        <v>1707</v>
      </c>
      <c r="N1681">
        <v>13700</v>
      </c>
      <c r="O1681">
        <v>50</v>
      </c>
      <c r="P1681" s="1">
        <v>45677</v>
      </c>
      <c r="Q1681" s="1"/>
      <c r="R1681">
        <v>6850</v>
      </c>
      <c r="T1681">
        <v>1</v>
      </c>
      <c r="U1681" t="s">
        <v>428</v>
      </c>
      <c r="V1681">
        <v>1</v>
      </c>
      <c r="W1681">
        <v>0</v>
      </c>
      <c r="X1681">
        <v>0</v>
      </c>
      <c r="Y1681">
        <v>0</v>
      </c>
      <c r="Z1681">
        <v>0</v>
      </c>
      <c r="AA1681">
        <v>0</v>
      </c>
      <c r="AB1681">
        <v>0</v>
      </c>
      <c r="AC1681" t="s">
        <v>52</v>
      </c>
      <c r="AD1681">
        <v>3</v>
      </c>
    </row>
    <row r="1682" spans="1:30">
      <c r="A1682" t="s">
        <v>1770</v>
      </c>
      <c r="B1682" t="s">
        <v>67</v>
      </c>
      <c r="C1682">
        <v>48.864716000000001</v>
      </c>
      <c r="D1682">
        <v>2.3490139999999999</v>
      </c>
      <c r="E1682" t="s">
        <v>78</v>
      </c>
      <c r="F1682" t="s">
        <v>248</v>
      </c>
      <c r="G1682" t="s">
        <v>76</v>
      </c>
      <c r="H1682" s="1">
        <v>45332</v>
      </c>
      <c r="I1682" t="s">
        <v>35</v>
      </c>
      <c r="J1682" t="s">
        <v>1120</v>
      </c>
      <c r="K1682">
        <v>4</v>
      </c>
      <c r="L1682" t="s">
        <v>1706</v>
      </c>
      <c r="M1682" t="s">
        <v>1707</v>
      </c>
      <c r="N1682">
        <v>13263</v>
      </c>
      <c r="O1682">
        <v>50</v>
      </c>
      <c r="P1682" s="1">
        <v>45658</v>
      </c>
      <c r="Q1682" s="1"/>
      <c r="R1682">
        <v>6631.5</v>
      </c>
      <c r="T1682">
        <v>1</v>
      </c>
      <c r="U1682" t="s">
        <v>428</v>
      </c>
      <c r="V1682">
        <v>1</v>
      </c>
      <c r="W1682">
        <v>0</v>
      </c>
      <c r="X1682">
        <v>0</v>
      </c>
      <c r="Y1682">
        <v>0</v>
      </c>
      <c r="Z1682">
        <v>0</v>
      </c>
      <c r="AA1682">
        <v>0</v>
      </c>
      <c r="AB1682">
        <v>0</v>
      </c>
      <c r="AC1682" t="s">
        <v>52</v>
      </c>
      <c r="AD1682">
        <v>3</v>
      </c>
    </row>
    <row r="1683" spans="1:30">
      <c r="A1683" t="s">
        <v>1771</v>
      </c>
      <c r="B1683" t="s">
        <v>59</v>
      </c>
      <c r="C1683">
        <v>51.260196999999998</v>
      </c>
      <c r="D1683">
        <v>4.4027710000000004</v>
      </c>
      <c r="E1683" t="s">
        <v>103</v>
      </c>
      <c r="F1683" t="s">
        <v>248</v>
      </c>
      <c r="G1683" t="s">
        <v>85</v>
      </c>
      <c r="H1683" s="1">
        <v>45298</v>
      </c>
      <c r="I1683" t="s">
        <v>35</v>
      </c>
      <c r="J1683" t="s">
        <v>1120</v>
      </c>
      <c r="K1683">
        <v>4</v>
      </c>
      <c r="L1683" t="s">
        <v>1706</v>
      </c>
      <c r="M1683" t="s">
        <v>1707</v>
      </c>
      <c r="N1683">
        <v>5197</v>
      </c>
      <c r="O1683">
        <v>40</v>
      </c>
      <c r="P1683" s="1">
        <v>45451</v>
      </c>
      <c r="Q1683" s="1"/>
      <c r="R1683">
        <v>2078.8000000000002</v>
      </c>
      <c r="T1683">
        <v>1</v>
      </c>
      <c r="U1683" t="s">
        <v>428</v>
      </c>
      <c r="V1683">
        <v>1</v>
      </c>
      <c r="W1683">
        <v>0</v>
      </c>
      <c r="X1683">
        <v>0</v>
      </c>
      <c r="Y1683">
        <v>0</v>
      </c>
      <c r="Z1683">
        <v>0</v>
      </c>
      <c r="AA1683">
        <v>0</v>
      </c>
      <c r="AB1683">
        <v>0</v>
      </c>
      <c r="AC1683" t="s">
        <v>43</v>
      </c>
      <c r="AD1683">
        <v>2</v>
      </c>
    </row>
    <row r="1684" spans="1:30">
      <c r="A1684" t="s">
        <v>1772</v>
      </c>
      <c r="B1684" t="s">
        <v>67</v>
      </c>
      <c r="C1684">
        <v>48.864716000000001</v>
      </c>
      <c r="D1684">
        <v>2.3490139999999999</v>
      </c>
      <c r="E1684" t="s">
        <v>78</v>
      </c>
      <c r="F1684" t="s">
        <v>33</v>
      </c>
      <c r="G1684" t="s">
        <v>34</v>
      </c>
      <c r="H1684" s="1">
        <v>45336</v>
      </c>
      <c r="I1684" t="s">
        <v>70</v>
      </c>
      <c r="J1684" t="s">
        <v>1120</v>
      </c>
      <c r="K1684">
        <v>4</v>
      </c>
      <c r="L1684" t="s">
        <v>1773</v>
      </c>
      <c r="M1684" t="s">
        <v>1774</v>
      </c>
      <c r="N1684">
        <v>1527</v>
      </c>
      <c r="O1684">
        <v>40</v>
      </c>
      <c r="P1684" s="1">
        <v>45358</v>
      </c>
      <c r="Q1684" s="1"/>
      <c r="R1684">
        <v>610.79999999999995</v>
      </c>
      <c r="T1684">
        <v>1</v>
      </c>
      <c r="U1684" t="s">
        <v>428</v>
      </c>
      <c r="V1684">
        <v>1</v>
      </c>
      <c r="W1684">
        <v>0</v>
      </c>
      <c r="X1684">
        <v>0</v>
      </c>
      <c r="Y1684">
        <v>0</v>
      </c>
      <c r="Z1684">
        <v>0</v>
      </c>
      <c r="AA1684">
        <v>0</v>
      </c>
      <c r="AB1684">
        <v>0</v>
      </c>
      <c r="AC1684" t="s">
        <v>43</v>
      </c>
      <c r="AD1684">
        <v>2</v>
      </c>
    </row>
    <row r="1685" spans="1:30">
      <c r="A1685" t="s">
        <v>1775</v>
      </c>
      <c r="B1685" t="s">
        <v>40</v>
      </c>
      <c r="C1685">
        <v>40.416775000000001</v>
      </c>
      <c r="D1685">
        <v>-3.7037900000000001</v>
      </c>
      <c r="E1685" t="s">
        <v>120</v>
      </c>
      <c r="F1685" t="s">
        <v>33</v>
      </c>
      <c r="G1685" t="s">
        <v>76</v>
      </c>
      <c r="H1685" s="1">
        <v>45380</v>
      </c>
      <c r="I1685" t="s">
        <v>70</v>
      </c>
      <c r="J1685" t="s">
        <v>1120</v>
      </c>
      <c r="K1685">
        <v>4</v>
      </c>
      <c r="L1685" t="s">
        <v>1773</v>
      </c>
      <c r="M1685" t="s">
        <v>1774</v>
      </c>
      <c r="N1685">
        <v>720</v>
      </c>
      <c r="O1685">
        <v>100</v>
      </c>
      <c r="P1685" s="1">
        <v>45497</v>
      </c>
      <c r="Q1685" s="1"/>
      <c r="R1685">
        <v>720</v>
      </c>
      <c r="T1685">
        <v>1</v>
      </c>
      <c r="U1685" t="s">
        <v>428</v>
      </c>
      <c r="V1685">
        <v>1</v>
      </c>
      <c r="W1685">
        <v>0</v>
      </c>
      <c r="X1685">
        <v>0</v>
      </c>
      <c r="Y1685">
        <v>0</v>
      </c>
      <c r="Z1685">
        <v>0</v>
      </c>
      <c r="AA1685">
        <v>0</v>
      </c>
      <c r="AB1685">
        <v>0</v>
      </c>
      <c r="AC1685" t="s">
        <v>38</v>
      </c>
      <c r="AD1685">
        <v>5</v>
      </c>
    </row>
    <row r="1686" spans="1:30">
      <c r="A1686" t="s">
        <v>1776</v>
      </c>
      <c r="B1686" t="s">
        <v>67</v>
      </c>
      <c r="C1686">
        <v>48.864716000000001</v>
      </c>
      <c r="D1686">
        <v>2.3490139999999999</v>
      </c>
      <c r="E1686" t="s">
        <v>55</v>
      </c>
      <c r="F1686" t="s">
        <v>33</v>
      </c>
      <c r="G1686" t="s">
        <v>42</v>
      </c>
      <c r="H1686" s="1">
        <v>45341</v>
      </c>
      <c r="I1686" t="s">
        <v>57</v>
      </c>
      <c r="J1686" t="s">
        <v>1120</v>
      </c>
      <c r="K1686">
        <v>4</v>
      </c>
      <c r="L1686" t="s">
        <v>1773</v>
      </c>
      <c r="M1686" t="s">
        <v>1774</v>
      </c>
      <c r="N1686">
        <v>1310</v>
      </c>
      <c r="O1686">
        <v>20</v>
      </c>
      <c r="P1686" s="1">
        <v>45670</v>
      </c>
      <c r="Q1686" s="1"/>
      <c r="R1686">
        <v>262</v>
      </c>
      <c r="T1686">
        <v>1</v>
      </c>
      <c r="U1686" t="s">
        <v>428</v>
      </c>
      <c r="V1686">
        <v>1</v>
      </c>
      <c r="W1686">
        <v>0</v>
      </c>
      <c r="X1686">
        <v>0</v>
      </c>
      <c r="Y1686">
        <v>0</v>
      </c>
      <c r="Z1686">
        <v>0</v>
      </c>
      <c r="AA1686">
        <v>0</v>
      </c>
      <c r="AB1686">
        <v>0</v>
      </c>
      <c r="AC1686" t="s">
        <v>48</v>
      </c>
      <c r="AD1686">
        <v>1</v>
      </c>
    </row>
    <row r="1687" spans="1:30">
      <c r="A1687" t="s">
        <v>1777</v>
      </c>
      <c r="B1687" t="s">
        <v>31</v>
      </c>
      <c r="C1687">
        <v>52.370215999999999</v>
      </c>
      <c r="D1687">
        <v>4.895168</v>
      </c>
      <c r="E1687" t="s">
        <v>124</v>
      </c>
      <c r="F1687" t="s">
        <v>33</v>
      </c>
      <c r="G1687" t="s">
        <v>64</v>
      </c>
      <c r="H1687" s="1">
        <v>45365</v>
      </c>
      <c r="I1687" t="s">
        <v>57</v>
      </c>
      <c r="J1687" t="s">
        <v>1120</v>
      </c>
      <c r="K1687">
        <v>4</v>
      </c>
      <c r="L1687" t="s">
        <v>1773</v>
      </c>
      <c r="M1687" t="s">
        <v>1774</v>
      </c>
      <c r="N1687">
        <v>1605</v>
      </c>
      <c r="O1687">
        <v>40</v>
      </c>
      <c r="P1687" s="1">
        <v>45686</v>
      </c>
      <c r="Q1687" s="1"/>
      <c r="R1687">
        <v>642</v>
      </c>
      <c r="T1687">
        <v>1</v>
      </c>
      <c r="U1687" t="s">
        <v>428</v>
      </c>
      <c r="V1687">
        <v>1</v>
      </c>
      <c r="W1687">
        <v>0</v>
      </c>
      <c r="X1687">
        <v>0</v>
      </c>
      <c r="Y1687">
        <v>0</v>
      </c>
      <c r="Z1687">
        <v>0</v>
      </c>
      <c r="AA1687">
        <v>0</v>
      </c>
      <c r="AB1687">
        <v>0</v>
      </c>
      <c r="AC1687" t="s">
        <v>43</v>
      </c>
      <c r="AD1687">
        <v>2</v>
      </c>
    </row>
    <row r="1688" spans="1:30">
      <c r="A1688" t="s">
        <v>1778</v>
      </c>
      <c r="B1688" t="s">
        <v>67</v>
      </c>
      <c r="C1688">
        <v>48.864716000000001</v>
      </c>
      <c r="D1688">
        <v>2.3490139999999999</v>
      </c>
      <c r="E1688" t="s">
        <v>32</v>
      </c>
      <c r="F1688" t="s">
        <v>33</v>
      </c>
      <c r="G1688" t="s">
        <v>42</v>
      </c>
      <c r="H1688" s="1">
        <v>45360</v>
      </c>
      <c r="I1688" t="s">
        <v>70</v>
      </c>
      <c r="J1688" t="s">
        <v>1120</v>
      </c>
      <c r="K1688">
        <v>4</v>
      </c>
      <c r="L1688" t="s">
        <v>1773</v>
      </c>
      <c r="M1688" t="s">
        <v>1774</v>
      </c>
      <c r="N1688">
        <v>838</v>
      </c>
      <c r="O1688">
        <v>100</v>
      </c>
      <c r="P1688" s="1">
        <v>45652</v>
      </c>
      <c r="Q1688" s="1"/>
      <c r="R1688">
        <v>838</v>
      </c>
      <c r="T1688">
        <v>1</v>
      </c>
      <c r="U1688" t="s">
        <v>428</v>
      </c>
      <c r="V1688">
        <v>1</v>
      </c>
      <c r="W1688">
        <v>0</v>
      </c>
      <c r="X1688">
        <v>0</v>
      </c>
      <c r="Y1688">
        <v>0</v>
      </c>
      <c r="Z1688">
        <v>0</v>
      </c>
      <c r="AA1688">
        <v>0</v>
      </c>
      <c r="AB1688">
        <v>0</v>
      </c>
      <c r="AC1688" t="s">
        <v>38</v>
      </c>
      <c r="AD1688">
        <v>5</v>
      </c>
    </row>
    <row r="1689" spans="1:30">
      <c r="A1689" t="s">
        <v>1779</v>
      </c>
      <c r="B1689" t="s">
        <v>50</v>
      </c>
      <c r="C1689">
        <v>52.520007999999997</v>
      </c>
      <c r="D1689">
        <v>13.404954</v>
      </c>
      <c r="E1689" t="s">
        <v>78</v>
      </c>
      <c r="F1689" t="s">
        <v>33</v>
      </c>
      <c r="G1689" t="s">
        <v>47</v>
      </c>
      <c r="H1689" s="1">
        <v>45360</v>
      </c>
      <c r="I1689" t="s">
        <v>70</v>
      </c>
      <c r="J1689" t="s">
        <v>1120</v>
      </c>
      <c r="K1689">
        <v>4</v>
      </c>
      <c r="L1689" t="s">
        <v>1773</v>
      </c>
      <c r="M1689" t="s">
        <v>1774</v>
      </c>
      <c r="N1689">
        <v>708</v>
      </c>
      <c r="O1689">
        <v>40</v>
      </c>
      <c r="P1689" s="1">
        <v>45675</v>
      </c>
      <c r="Q1689" s="1"/>
      <c r="R1689">
        <v>283.2</v>
      </c>
      <c r="T1689">
        <v>1</v>
      </c>
      <c r="U1689" t="s">
        <v>428</v>
      </c>
      <c r="V1689">
        <v>1</v>
      </c>
      <c r="W1689">
        <v>0</v>
      </c>
      <c r="X1689">
        <v>0</v>
      </c>
      <c r="Y1689">
        <v>0</v>
      </c>
      <c r="Z1689">
        <v>0</v>
      </c>
      <c r="AA1689">
        <v>0</v>
      </c>
      <c r="AB1689">
        <v>0</v>
      </c>
      <c r="AC1689" t="s">
        <v>43</v>
      </c>
      <c r="AD1689">
        <v>2</v>
      </c>
    </row>
    <row r="1690" spans="1:30">
      <c r="A1690" t="s">
        <v>1780</v>
      </c>
      <c r="B1690" t="s">
        <v>63</v>
      </c>
      <c r="C1690">
        <v>46.204391000000001</v>
      </c>
      <c r="D1690">
        <v>6.1431579999999997</v>
      </c>
      <c r="E1690" t="s">
        <v>124</v>
      </c>
      <c r="F1690" t="s">
        <v>33</v>
      </c>
      <c r="G1690" t="s">
        <v>47</v>
      </c>
      <c r="H1690" s="1">
        <v>45294</v>
      </c>
      <c r="I1690" t="s">
        <v>70</v>
      </c>
      <c r="J1690" t="s">
        <v>1120</v>
      </c>
      <c r="K1690">
        <v>4</v>
      </c>
      <c r="L1690" t="s">
        <v>1773</v>
      </c>
      <c r="M1690" t="s">
        <v>1774</v>
      </c>
      <c r="N1690">
        <v>1391</v>
      </c>
      <c r="O1690">
        <v>60</v>
      </c>
      <c r="P1690" s="1">
        <v>45481</v>
      </c>
      <c r="Q1690" s="1"/>
      <c r="R1690">
        <v>834.6</v>
      </c>
      <c r="T1690">
        <v>1</v>
      </c>
      <c r="U1690" t="s">
        <v>428</v>
      </c>
      <c r="V1690">
        <v>1</v>
      </c>
      <c r="W1690">
        <v>0</v>
      </c>
      <c r="X1690">
        <v>0</v>
      </c>
      <c r="Y1690">
        <v>0</v>
      </c>
      <c r="Z1690">
        <v>0</v>
      </c>
      <c r="AA1690">
        <v>0</v>
      </c>
      <c r="AB1690">
        <v>0</v>
      </c>
      <c r="AC1690" t="s">
        <v>52</v>
      </c>
      <c r="AD1690">
        <v>3</v>
      </c>
    </row>
    <row r="1691" spans="1:30">
      <c r="A1691" t="s">
        <v>1781</v>
      </c>
      <c r="B1691" t="s">
        <v>50</v>
      </c>
      <c r="C1691">
        <v>52.520007999999997</v>
      </c>
      <c r="D1691">
        <v>13.404954</v>
      </c>
      <c r="E1691" t="s">
        <v>78</v>
      </c>
      <c r="F1691" t="s">
        <v>33</v>
      </c>
      <c r="G1691" t="s">
        <v>64</v>
      </c>
      <c r="H1691" s="1">
        <v>45405</v>
      </c>
      <c r="I1691" t="s">
        <v>35</v>
      </c>
      <c r="J1691" t="s">
        <v>1120</v>
      </c>
      <c r="K1691">
        <v>4</v>
      </c>
      <c r="L1691" t="s">
        <v>1773</v>
      </c>
      <c r="M1691" t="s">
        <v>1774</v>
      </c>
      <c r="N1691">
        <v>826</v>
      </c>
      <c r="O1691">
        <v>60</v>
      </c>
      <c r="P1691" s="1">
        <v>45496</v>
      </c>
      <c r="Q1691" s="1"/>
      <c r="R1691">
        <v>495.6</v>
      </c>
      <c r="T1691">
        <v>1</v>
      </c>
      <c r="U1691" t="s">
        <v>428</v>
      </c>
      <c r="V1691">
        <v>1</v>
      </c>
      <c r="W1691">
        <v>0</v>
      </c>
      <c r="X1691">
        <v>0</v>
      </c>
      <c r="Y1691">
        <v>0</v>
      </c>
      <c r="Z1691">
        <v>0</v>
      </c>
      <c r="AA1691">
        <v>0</v>
      </c>
      <c r="AB1691">
        <v>0</v>
      </c>
      <c r="AC1691" t="s">
        <v>52</v>
      </c>
      <c r="AD1691">
        <v>3</v>
      </c>
    </row>
    <row r="1692" spans="1:30">
      <c r="A1692" t="s">
        <v>1782</v>
      </c>
      <c r="B1692" t="s">
        <v>31</v>
      </c>
      <c r="C1692">
        <v>52.370215999999999</v>
      </c>
      <c r="D1692">
        <v>4.895168</v>
      </c>
      <c r="E1692" t="s">
        <v>46</v>
      </c>
      <c r="F1692" t="s">
        <v>33</v>
      </c>
      <c r="G1692" t="s">
        <v>64</v>
      </c>
      <c r="H1692" s="1">
        <v>45307</v>
      </c>
      <c r="I1692" t="s">
        <v>35</v>
      </c>
      <c r="J1692" t="s">
        <v>1120</v>
      </c>
      <c r="K1692">
        <v>4</v>
      </c>
      <c r="L1692" t="s">
        <v>1773</v>
      </c>
      <c r="M1692" t="s">
        <v>1774</v>
      </c>
      <c r="N1692">
        <v>1174</v>
      </c>
      <c r="O1692">
        <v>40</v>
      </c>
      <c r="P1692" s="1">
        <v>45459</v>
      </c>
      <c r="Q1692" s="1"/>
      <c r="R1692">
        <v>469.6</v>
      </c>
      <c r="T1692">
        <v>1</v>
      </c>
      <c r="U1692" t="s">
        <v>428</v>
      </c>
      <c r="V1692">
        <v>1</v>
      </c>
      <c r="W1692">
        <v>0</v>
      </c>
      <c r="X1692">
        <v>0</v>
      </c>
      <c r="Y1692">
        <v>0</v>
      </c>
      <c r="Z1692">
        <v>0</v>
      </c>
      <c r="AA1692">
        <v>0</v>
      </c>
      <c r="AB1692">
        <v>0</v>
      </c>
      <c r="AC1692" t="s">
        <v>43</v>
      </c>
      <c r="AD1692">
        <v>2</v>
      </c>
    </row>
    <row r="1693" spans="1:30">
      <c r="A1693" t="s">
        <v>1783</v>
      </c>
      <c r="B1693" t="s">
        <v>40</v>
      </c>
      <c r="C1693">
        <v>40.416775000000001</v>
      </c>
      <c r="D1693">
        <v>-3.7037900000000001</v>
      </c>
      <c r="E1693" t="s">
        <v>41</v>
      </c>
      <c r="F1693" t="s">
        <v>33</v>
      </c>
      <c r="G1693" t="s">
        <v>56</v>
      </c>
      <c r="H1693" s="1">
        <v>45356</v>
      </c>
      <c r="I1693" t="s">
        <v>70</v>
      </c>
      <c r="J1693" t="s">
        <v>1120</v>
      </c>
      <c r="K1693">
        <v>4</v>
      </c>
      <c r="L1693" t="s">
        <v>1773</v>
      </c>
      <c r="M1693" t="s">
        <v>1774</v>
      </c>
      <c r="N1693">
        <v>1245</v>
      </c>
      <c r="O1693">
        <v>20</v>
      </c>
      <c r="P1693" s="1">
        <v>45602</v>
      </c>
      <c r="Q1693" s="1"/>
      <c r="R1693">
        <v>249</v>
      </c>
      <c r="T1693">
        <v>1</v>
      </c>
      <c r="U1693" t="s">
        <v>428</v>
      </c>
      <c r="V1693">
        <v>1</v>
      </c>
      <c r="W1693">
        <v>0</v>
      </c>
      <c r="X1693">
        <v>0</v>
      </c>
      <c r="Y1693">
        <v>0</v>
      </c>
      <c r="Z1693">
        <v>0</v>
      </c>
      <c r="AA1693">
        <v>0</v>
      </c>
      <c r="AB1693">
        <v>0</v>
      </c>
      <c r="AC1693" t="s">
        <v>48</v>
      </c>
      <c r="AD1693">
        <v>1</v>
      </c>
    </row>
    <row r="1694" spans="1:30">
      <c r="A1694" t="s">
        <v>1784</v>
      </c>
      <c r="B1694" t="s">
        <v>75</v>
      </c>
      <c r="C1694">
        <v>48.210033000000003</v>
      </c>
      <c r="D1694">
        <v>16.363448999999999</v>
      </c>
      <c r="E1694" t="s">
        <v>32</v>
      </c>
      <c r="F1694" t="s">
        <v>33</v>
      </c>
      <c r="G1694" t="s">
        <v>47</v>
      </c>
      <c r="H1694" s="1">
        <v>45324</v>
      </c>
      <c r="I1694" t="s">
        <v>35</v>
      </c>
      <c r="J1694" t="s">
        <v>1120</v>
      </c>
      <c r="K1694">
        <v>4</v>
      </c>
      <c r="L1694" t="s">
        <v>1773</v>
      </c>
      <c r="M1694" t="s">
        <v>1774</v>
      </c>
      <c r="N1694">
        <v>1215</v>
      </c>
      <c r="O1694">
        <v>30</v>
      </c>
      <c r="P1694" s="1">
        <v>45489</v>
      </c>
      <c r="Q1694" s="1"/>
      <c r="R1694">
        <v>364.5</v>
      </c>
      <c r="T1694">
        <v>1</v>
      </c>
      <c r="U1694" t="s">
        <v>428</v>
      </c>
      <c r="V1694">
        <v>1</v>
      </c>
      <c r="W1694">
        <v>0</v>
      </c>
      <c r="X1694">
        <v>0</v>
      </c>
      <c r="Y1694">
        <v>0</v>
      </c>
      <c r="Z1694">
        <v>0</v>
      </c>
      <c r="AA1694">
        <v>0</v>
      </c>
      <c r="AB1694">
        <v>0</v>
      </c>
      <c r="AC1694" t="s">
        <v>43</v>
      </c>
      <c r="AD1694">
        <v>2</v>
      </c>
    </row>
    <row r="1695" spans="1:30">
      <c r="A1695" t="s">
        <v>1785</v>
      </c>
      <c r="B1695" t="s">
        <v>63</v>
      </c>
      <c r="C1695">
        <v>46.204391000000001</v>
      </c>
      <c r="D1695">
        <v>6.1431579999999997</v>
      </c>
      <c r="E1695" t="s">
        <v>32</v>
      </c>
      <c r="F1695" t="s">
        <v>33</v>
      </c>
      <c r="G1695" t="s">
        <v>56</v>
      </c>
      <c r="H1695" s="1">
        <v>45370</v>
      </c>
      <c r="I1695" t="s">
        <v>57</v>
      </c>
      <c r="J1695" t="s">
        <v>1120</v>
      </c>
      <c r="K1695">
        <v>4</v>
      </c>
      <c r="L1695" t="s">
        <v>1773</v>
      </c>
      <c r="M1695" t="s">
        <v>1774</v>
      </c>
      <c r="N1695">
        <v>1203</v>
      </c>
      <c r="O1695">
        <v>40</v>
      </c>
      <c r="P1695" s="1">
        <v>45630</v>
      </c>
      <c r="Q1695" s="1"/>
      <c r="R1695">
        <v>481.2</v>
      </c>
      <c r="T1695">
        <v>1</v>
      </c>
      <c r="U1695" t="s">
        <v>428</v>
      </c>
      <c r="V1695">
        <v>1</v>
      </c>
      <c r="W1695">
        <v>0</v>
      </c>
      <c r="X1695">
        <v>0</v>
      </c>
      <c r="Y1695">
        <v>0</v>
      </c>
      <c r="Z1695">
        <v>0</v>
      </c>
      <c r="AA1695">
        <v>0</v>
      </c>
      <c r="AB1695">
        <v>0</v>
      </c>
      <c r="AC1695" t="s">
        <v>43</v>
      </c>
      <c r="AD1695">
        <v>2</v>
      </c>
    </row>
    <row r="1696" spans="1:30">
      <c r="A1696" t="s">
        <v>1786</v>
      </c>
      <c r="B1696" t="s">
        <v>40</v>
      </c>
      <c r="C1696">
        <v>40.416775000000001</v>
      </c>
      <c r="D1696">
        <v>-3.7037900000000001</v>
      </c>
      <c r="E1696" t="s">
        <v>120</v>
      </c>
      <c r="F1696" t="s">
        <v>33</v>
      </c>
      <c r="G1696" t="s">
        <v>56</v>
      </c>
      <c r="H1696" s="1">
        <v>45332</v>
      </c>
      <c r="I1696" t="s">
        <v>57</v>
      </c>
      <c r="J1696" t="s">
        <v>1120</v>
      </c>
      <c r="K1696">
        <v>4</v>
      </c>
      <c r="L1696" t="s">
        <v>1773</v>
      </c>
      <c r="M1696" t="s">
        <v>1774</v>
      </c>
      <c r="N1696">
        <v>1325</v>
      </c>
      <c r="O1696">
        <v>50</v>
      </c>
      <c r="P1696" s="1">
        <v>45355</v>
      </c>
      <c r="Q1696" s="1"/>
      <c r="R1696">
        <v>662.5</v>
      </c>
      <c r="T1696">
        <v>1</v>
      </c>
      <c r="U1696" t="s">
        <v>428</v>
      </c>
      <c r="V1696">
        <v>1</v>
      </c>
      <c r="W1696">
        <v>0</v>
      </c>
      <c r="X1696">
        <v>0</v>
      </c>
      <c r="Y1696">
        <v>0</v>
      </c>
      <c r="Z1696">
        <v>0</v>
      </c>
      <c r="AA1696">
        <v>0</v>
      </c>
      <c r="AB1696">
        <v>0</v>
      </c>
      <c r="AC1696" t="s">
        <v>52</v>
      </c>
      <c r="AD1696">
        <v>3</v>
      </c>
    </row>
    <row r="1697" spans="1:30">
      <c r="A1697" t="s">
        <v>1787</v>
      </c>
      <c r="B1697" t="s">
        <v>63</v>
      </c>
      <c r="C1697">
        <v>46.204391000000001</v>
      </c>
      <c r="D1697">
        <v>6.1431579999999997</v>
      </c>
      <c r="E1697" t="s">
        <v>60</v>
      </c>
      <c r="F1697" t="s">
        <v>33</v>
      </c>
      <c r="G1697" t="s">
        <v>56</v>
      </c>
      <c r="H1697" s="1">
        <v>45409</v>
      </c>
      <c r="I1697" t="s">
        <v>35</v>
      </c>
      <c r="J1697" t="s">
        <v>1120</v>
      </c>
      <c r="K1697">
        <v>4</v>
      </c>
      <c r="L1697" t="s">
        <v>1773</v>
      </c>
      <c r="M1697" t="s">
        <v>1774</v>
      </c>
      <c r="N1697">
        <v>1856</v>
      </c>
      <c r="O1697">
        <v>20</v>
      </c>
      <c r="P1697" s="1">
        <v>45761</v>
      </c>
      <c r="Q1697" s="1"/>
      <c r="R1697">
        <v>371.2</v>
      </c>
      <c r="T1697">
        <v>1</v>
      </c>
      <c r="U1697" t="s">
        <v>428</v>
      </c>
      <c r="V1697">
        <v>1</v>
      </c>
      <c r="W1697">
        <v>0</v>
      </c>
      <c r="X1697">
        <v>0</v>
      </c>
      <c r="Y1697">
        <v>0</v>
      </c>
      <c r="Z1697">
        <v>0</v>
      </c>
      <c r="AA1697">
        <v>0</v>
      </c>
      <c r="AB1697">
        <v>0</v>
      </c>
      <c r="AC1697" t="s">
        <v>48</v>
      </c>
      <c r="AD1697">
        <v>1</v>
      </c>
    </row>
    <row r="1698" spans="1:30">
      <c r="A1698" t="s">
        <v>1788</v>
      </c>
      <c r="B1698" t="s">
        <v>45</v>
      </c>
      <c r="C1698">
        <v>41.902782000000002</v>
      </c>
      <c r="D1698">
        <v>12.496366</v>
      </c>
      <c r="E1698" t="s">
        <v>55</v>
      </c>
      <c r="F1698" t="s">
        <v>33</v>
      </c>
      <c r="G1698" t="s">
        <v>64</v>
      </c>
      <c r="H1698" s="1">
        <v>45367</v>
      </c>
      <c r="I1698" t="s">
        <v>57</v>
      </c>
      <c r="J1698" t="s">
        <v>1120</v>
      </c>
      <c r="K1698">
        <v>4</v>
      </c>
      <c r="L1698" t="s">
        <v>1773</v>
      </c>
      <c r="M1698" t="s">
        <v>1774</v>
      </c>
      <c r="N1698">
        <v>663</v>
      </c>
      <c r="O1698">
        <v>50</v>
      </c>
      <c r="P1698" s="1">
        <v>45585</v>
      </c>
      <c r="Q1698" s="1"/>
      <c r="R1698">
        <v>331.5</v>
      </c>
      <c r="T1698">
        <v>1</v>
      </c>
      <c r="U1698" t="s">
        <v>428</v>
      </c>
      <c r="V1698">
        <v>1</v>
      </c>
      <c r="W1698">
        <v>0</v>
      </c>
      <c r="X1698">
        <v>0</v>
      </c>
      <c r="Y1698">
        <v>0</v>
      </c>
      <c r="Z1698">
        <v>0</v>
      </c>
      <c r="AA1698">
        <v>0</v>
      </c>
      <c r="AB1698">
        <v>0</v>
      </c>
      <c r="AC1698" t="s">
        <v>52</v>
      </c>
      <c r="AD1698">
        <v>3</v>
      </c>
    </row>
    <row r="1699" spans="1:30">
      <c r="A1699" t="s">
        <v>1789</v>
      </c>
      <c r="B1699" t="s">
        <v>31</v>
      </c>
      <c r="C1699">
        <v>52.370215999999999</v>
      </c>
      <c r="D1699">
        <v>4.895168</v>
      </c>
      <c r="E1699" t="s">
        <v>60</v>
      </c>
      <c r="F1699" t="s">
        <v>33</v>
      </c>
      <c r="G1699" t="s">
        <v>64</v>
      </c>
      <c r="H1699" s="1">
        <v>45351</v>
      </c>
      <c r="I1699" t="s">
        <v>35</v>
      </c>
      <c r="J1699" t="s">
        <v>1120</v>
      </c>
      <c r="K1699">
        <v>4</v>
      </c>
      <c r="L1699" t="s">
        <v>1773</v>
      </c>
      <c r="M1699" t="s">
        <v>1774</v>
      </c>
      <c r="N1699">
        <v>1589</v>
      </c>
      <c r="O1699">
        <v>30</v>
      </c>
      <c r="P1699" s="1">
        <v>45590</v>
      </c>
      <c r="Q1699" s="1"/>
      <c r="R1699">
        <v>476.7</v>
      </c>
      <c r="T1699">
        <v>1</v>
      </c>
      <c r="U1699" t="s">
        <v>428</v>
      </c>
      <c r="V1699">
        <v>1</v>
      </c>
      <c r="W1699">
        <v>0</v>
      </c>
      <c r="X1699">
        <v>0</v>
      </c>
      <c r="Y1699">
        <v>0</v>
      </c>
      <c r="Z1699">
        <v>0</v>
      </c>
      <c r="AA1699">
        <v>0</v>
      </c>
      <c r="AB1699">
        <v>0</v>
      </c>
      <c r="AC1699" t="s">
        <v>43</v>
      </c>
      <c r="AD1699">
        <v>2</v>
      </c>
    </row>
    <row r="1700" spans="1:30">
      <c r="A1700" t="s">
        <v>1790</v>
      </c>
      <c r="B1700" t="s">
        <v>80</v>
      </c>
      <c r="C1700">
        <v>38.736946000000003</v>
      </c>
      <c r="D1700">
        <v>-9.1426850000000002</v>
      </c>
      <c r="E1700" t="s">
        <v>72</v>
      </c>
      <c r="F1700" t="s">
        <v>33</v>
      </c>
      <c r="G1700" t="s">
        <v>64</v>
      </c>
      <c r="H1700" s="1">
        <v>45365</v>
      </c>
      <c r="I1700" t="s">
        <v>70</v>
      </c>
      <c r="J1700" t="s">
        <v>1120</v>
      </c>
      <c r="K1700">
        <v>4</v>
      </c>
      <c r="L1700" t="s">
        <v>1773</v>
      </c>
      <c r="M1700" t="s">
        <v>1774</v>
      </c>
      <c r="N1700">
        <v>1153</v>
      </c>
      <c r="O1700">
        <v>20</v>
      </c>
      <c r="P1700" s="1">
        <v>45703</v>
      </c>
      <c r="Q1700" s="1"/>
      <c r="R1700">
        <v>230.6</v>
      </c>
      <c r="T1700">
        <v>1</v>
      </c>
      <c r="U1700" t="s">
        <v>428</v>
      </c>
      <c r="V1700">
        <v>1</v>
      </c>
      <c r="W1700">
        <v>0</v>
      </c>
      <c r="X1700">
        <v>0</v>
      </c>
      <c r="Y1700">
        <v>0</v>
      </c>
      <c r="Z1700">
        <v>0</v>
      </c>
      <c r="AA1700">
        <v>0</v>
      </c>
      <c r="AB1700">
        <v>0</v>
      </c>
      <c r="AC1700" t="s">
        <v>48</v>
      </c>
      <c r="AD1700">
        <v>1</v>
      </c>
    </row>
    <row r="1701" spans="1:30">
      <c r="A1701" t="s">
        <v>1791</v>
      </c>
      <c r="B1701" t="s">
        <v>80</v>
      </c>
      <c r="C1701">
        <v>38.736946000000003</v>
      </c>
      <c r="D1701">
        <v>-9.1426850000000002</v>
      </c>
      <c r="E1701" t="s">
        <v>84</v>
      </c>
      <c r="F1701" t="s">
        <v>33</v>
      </c>
      <c r="G1701" t="s">
        <v>64</v>
      </c>
      <c r="H1701" s="1">
        <v>45364</v>
      </c>
      <c r="I1701" t="s">
        <v>35</v>
      </c>
      <c r="J1701" t="s">
        <v>1120</v>
      </c>
      <c r="K1701">
        <v>4</v>
      </c>
      <c r="L1701" t="s">
        <v>1773</v>
      </c>
      <c r="M1701" t="s">
        <v>1774</v>
      </c>
      <c r="N1701">
        <v>1084</v>
      </c>
      <c r="O1701">
        <v>50</v>
      </c>
      <c r="P1701" s="1">
        <v>45609</v>
      </c>
      <c r="Q1701" s="1"/>
      <c r="R1701">
        <v>542</v>
      </c>
      <c r="T1701">
        <v>1</v>
      </c>
      <c r="U1701" t="s">
        <v>428</v>
      </c>
      <c r="V1701">
        <v>1</v>
      </c>
      <c r="W1701">
        <v>0</v>
      </c>
      <c r="X1701">
        <v>0</v>
      </c>
      <c r="Y1701">
        <v>0</v>
      </c>
      <c r="Z1701">
        <v>0</v>
      </c>
      <c r="AA1701">
        <v>0</v>
      </c>
      <c r="AB1701">
        <v>0</v>
      </c>
      <c r="AC1701" t="s">
        <v>52</v>
      </c>
      <c r="AD1701">
        <v>3</v>
      </c>
    </row>
    <row r="1702" spans="1:30">
      <c r="A1702" t="s">
        <v>1792</v>
      </c>
      <c r="B1702" t="s">
        <v>45</v>
      </c>
      <c r="C1702">
        <v>41.902782000000002</v>
      </c>
      <c r="D1702">
        <v>12.496366</v>
      </c>
      <c r="E1702" t="s">
        <v>55</v>
      </c>
      <c r="F1702" t="s">
        <v>33</v>
      </c>
      <c r="G1702" t="s">
        <v>47</v>
      </c>
      <c r="H1702" s="1">
        <v>45345</v>
      </c>
      <c r="I1702" t="s">
        <v>35</v>
      </c>
      <c r="J1702" t="s">
        <v>1120</v>
      </c>
      <c r="K1702">
        <v>4</v>
      </c>
      <c r="L1702" t="s">
        <v>1773</v>
      </c>
      <c r="M1702" t="s">
        <v>1774</v>
      </c>
      <c r="N1702">
        <v>541</v>
      </c>
      <c r="O1702">
        <v>80</v>
      </c>
      <c r="P1702" s="1">
        <v>45416</v>
      </c>
      <c r="Q1702" s="1"/>
      <c r="R1702">
        <v>432.8</v>
      </c>
      <c r="T1702">
        <v>1</v>
      </c>
      <c r="U1702" t="s">
        <v>428</v>
      </c>
      <c r="V1702">
        <v>1</v>
      </c>
      <c r="W1702">
        <v>0</v>
      </c>
      <c r="X1702">
        <v>0</v>
      </c>
      <c r="Y1702">
        <v>0</v>
      </c>
      <c r="Z1702">
        <v>0</v>
      </c>
      <c r="AA1702">
        <v>0</v>
      </c>
      <c r="AB1702">
        <v>0</v>
      </c>
      <c r="AC1702" t="s">
        <v>65</v>
      </c>
      <c r="AD1702">
        <v>4</v>
      </c>
    </row>
    <row r="1703" spans="1:30">
      <c r="A1703" t="s">
        <v>1793</v>
      </c>
      <c r="B1703" t="s">
        <v>67</v>
      </c>
      <c r="C1703">
        <v>48.864716000000001</v>
      </c>
      <c r="D1703">
        <v>2.3490139999999999</v>
      </c>
      <c r="E1703" t="s">
        <v>55</v>
      </c>
      <c r="F1703" t="s">
        <v>33</v>
      </c>
      <c r="G1703" t="s">
        <v>64</v>
      </c>
      <c r="H1703" s="1">
        <v>45349</v>
      </c>
      <c r="I1703" t="s">
        <v>35</v>
      </c>
      <c r="J1703" t="s">
        <v>1120</v>
      </c>
      <c r="K1703">
        <v>4</v>
      </c>
      <c r="L1703" t="s">
        <v>1773</v>
      </c>
      <c r="M1703" t="s">
        <v>1774</v>
      </c>
      <c r="N1703">
        <v>694</v>
      </c>
      <c r="O1703">
        <v>40</v>
      </c>
      <c r="P1703" s="1">
        <v>45652</v>
      </c>
      <c r="Q1703" s="1"/>
      <c r="R1703">
        <v>277.60000000000002</v>
      </c>
      <c r="T1703">
        <v>1</v>
      </c>
      <c r="U1703" t="s">
        <v>428</v>
      </c>
      <c r="V1703">
        <v>1</v>
      </c>
      <c r="W1703">
        <v>0</v>
      </c>
      <c r="X1703">
        <v>0</v>
      </c>
      <c r="Y1703">
        <v>0</v>
      </c>
      <c r="Z1703">
        <v>0</v>
      </c>
      <c r="AA1703">
        <v>0</v>
      </c>
      <c r="AB1703">
        <v>0</v>
      </c>
      <c r="AC1703" t="s">
        <v>43</v>
      </c>
      <c r="AD1703">
        <v>2</v>
      </c>
    </row>
    <row r="1704" spans="1:30">
      <c r="A1704" t="s">
        <v>1794</v>
      </c>
      <c r="B1704" t="s">
        <v>75</v>
      </c>
      <c r="C1704">
        <v>48.210033000000003</v>
      </c>
      <c r="D1704">
        <v>16.363448999999999</v>
      </c>
      <c r="E1704" t="s">
        <v>78</v>
      </c>
      <c r="F1704" t="s">
        <v>33</v>
      </c>
      <c r="G1704" t="s">
        <v>56</v>
      </c>
      <c r="H1704" s="1">
        <v>45357</v>
      </c>
      <c r="I1704" t="s">
        <v>35</v>
      </c>
      <c r="J1704" t="s">
        <v>1120</v>
      </c>
      <c r="K1704">
        <v>4</v>
      </c>
      <c r="L1704" t="s">
        <v>1773</v>
      </c>
      <c r="M1704" t="s">
        <v>1774</v>
      </c>
      <c r="N1704">
        <v>416</v>
      </c>
      <c r="O1704">
        <v>20</v>
      </c>
      <c r="P1704" s="1">
        <v>45600</v>
      </c>
      <c r="Q1704" s="1"/>
      <c r="R1704">
        <v>83.2</v>
      </c>
      <c r="T1704">
        <v>1</v>
      </c>
      <c r="U1704" t="s">
        <v>428</v>
      </c>
      <c r="V1704">
        <v>1</v>
      </c>
      <c r="W1704">
        <v>0</v>
      </c>
      <c r="X1704">
        <v>0</v>
      </c>
      <c r="Y1704">
        <v>0</v>
      </c>
      <c r="Z1704">
        <v>0</v>
      </c>
      <c r="AA1704">
        <v>0</v>
      </c>
      <c r="AB1704">
        <v>0</v>
      </c>
      <c r="AC1704" t="s">
        <v>48</v>
      </c>
      <c r="AD1704">
        <v>1</v>
      </c>
    </row>
    <row r="1705" spans="1:30">
      <c r="A1705" t="s">
        <v>1795</v>
      </c>
      <c r="B1705" t="s">
        <v>75</v>
      </c>
      <c r="C1705">
        <v>48.210033000000003</v>
      </c>
      <c r="D1705">
        <v>16.363448999999999</v>
      </c>
      <c r="E1705" t="s">
        <v>100</v>
      </c>
      <c r="F1705" t="s">
        <v>33</v>
      </c>
      <c r="G1705" t="s">
        <v>47</v>
      </c>
      <c r="H1705" s="1">
        <v>45311</v>
      </c>
      <c r="I1705" t="s">
        <v>35</v>
      </c>
      <c r="J1705" t="s">
        <v>1120</v>
      </c>
      <c r="K1705">
        <v>4</v>
      </c>
      <c r="L1705" t="s">
        <v>1773</v>
      </c>
      <c r="M1705" t="s">
        <v>1774</v>
      </c>
      <c r="N1705">
        <v>1693</v>
      </c>
      <c r="O1705">
        <v>10</v>
      </c>
      <c r="P1705" s="1">
        <v>45563</v>
      </c>
      <c r="Q1705" s="1"/>
      <c r="R1705">
        <v>169.3</v>
      </c>
      <c r="T1705">
        <v>1</v>
      </c>
      <c r="U1705" t="s">
        <v>428</v>
      </c>
      <c r="V1705">
        <v>1</v>
      </c>
      <c r="W1705">
        <v>0</v>
      </c>
      <c r="X1705">
        <v>0</v>
      </c>
      <c r="Y1705">
        <v>0</v>
      </c>
      <c r="Z1705">
        <v>0</v>
      </c>
      <c r="AA1705">
        <v>0</v>
      </c>
      <c r="AB1705">
        <v>0</v>
      </c>
      <c r="AC1705" t="s">
        <v>48</v>
      </c>
      <c r="AD1705">
        <v>1</v>
      </c>
    </row>
    <row r="1706" spans="1:30">
      <c r="A1706" t="s">
        <v>1796</v>
      </c>
      <c r="B1706" t="s">
        <v>31</v>
      </c>
      <c r="C1706">
        <v>52.370215999999999</v>
      </c>
      <c r="D1706">
        <v>4.895168</v>
      </c>
      <c r="E1706" t="s">
        <v>32</v>
      </c>
      <c r="F1706" t="s">
        <v>33</v>
      </c>
      <c r="G1706" t="s">
        <v>56</v>
      </c>
      <c r="H1706" s="1">
        <v>45418</v>
      </c>
      <c r="I1706" t="s">
        <v>70</v>
      </c>
      <c r="J1706" t="s">
        <v>1120</v>
      </c>
      <c r="K1706">
        <v>4</v>
      </c>
      <c r="L1706" t="s">
        <v>1773</v>
      </c>
      <c r="M1706" t="s">
        <v>1774</v>
      </c>
      <c r="N1706">
        <v>1516</v>
      </c>
      <c r="O1706">
        <v>20</v>
      </c>
      <c r="P1706" s="1">
        <v>45487</v>
      </c>
      <c r="Q1706" s="1"/>
      <c r="R1706">
        <v>303.2</v>
      </c>
      <c r="T1706">
        <v>1</v>
      </c>
      <c r="U1706" t="s">
        <v>428</v>
      </c>
      <c r="V1706">
        <v>1</v>
      </c>
      <c r="W1706">
        <v>0</v>
      </c>
      <c r="X1706">
        <v>0</v>
      </c>
      <c r="Y1706">
        <v>0</v>
      </c>
      <c r="Z1706">
        <v>0</v>
      </c>
      <c r="AA1706">
        <v>0</v>
      </c>
      <c r="AB1706">
        <v>0</v>
      </c>
      <c r="AC1706" t="s">
        <v>48</v>
      </c>
      <c r="AD1706">
        <v>1</v>
      </c>
    </row>
    <row r="1707" spans="1:30">
      <c r="A1707" t="s">
        <v>1797</v>
      </c>
      <c r="B1707" t="s">
        <v>63</v>
      </c>
      <c r="C1707">
        <v>46.204391000000001</v>
      </c>
      <c r="D1707">
        <v>6.1431579999999997</v>
      </c>
      <c r="E1707" t="s">
        <v>32</v>
      </c>
      <c r="F1707" t="s">
        <v>33</v>
      </c>
      <c r="G1707" t="s">
        <v>56</v>
      </c>
      <c r="H1707" s="1">
        <v>45433</v>
      </c>
      <c r="I1707" t="s">
        <v>35</v>
      </c>
      <c r="J1707" t="s">
        <v>1120</v>
      </c>
      <c r="K1707">
        <v>4</v>
      </c>
      <c r="L1707" t="s">
        <v>1773</v>
      </c>
      <c r="M1707" t="s">
        <v>1774</v>
      </c>
      <c r="N1707">
        <v>1172</v>
      </c>
      <c r="O1707">
        <v>60</v>
      </c>
      <c r="P1707" s="1">
        <v>45771</v>
      </c>
      <c r="Q1707" s="1"/>
      <c r="R1707">
        <v>703.2</v>
      </c>
      <c r="T1707">
        <v>1</v>
      </c>
      <c r="U1707" t="s">
        <v>428</v>
      </c>
      <c r="V1707">
        <v>1</v>
      </c>
      <c r="W1707">
        <v>0</v>
      </c>
      <c r="X1707">
        <v>0</v>
      </c>
      <c r="Y1707">
        <v>0</v>
      </c>
      <c r="Z1707">
        <v>0</v>
      </c>
      <c r="AA1707">
        <v>0</v>
      </c>
      <c r="AB1707">
        <v>0</v>
      </c>
      <c r="AC1707" t="s">
        <v>52</v>
      </c>
      <c r="AD1707">
        <v>3</v>
      </c>
    </row>
    <row r="1708" spans="1:30">
      <c r="A1708" t="s">
        <v>1798</v>
      </c>
      <c r="B1708" t="s">
        <v>80</v>
      </c>
      <c r="C1708">
        <v>38.736946000000003</v>
      </c>
      <c r="D1708">
        <v>-9.1426850000000002</v>
      </c>
      <c r="E1708" t="s">
        <v>124</v>
      </c>
      <c r="F1708" t="s">
        <v>33</v>
      </c>
      <c r="G1708" t="s">
        <v>64</v>
      </c>
      <c r="H1708" s="1">
        <v>45374</v>
      </c>
      <c r="I1708" t="s">
        <v>70</v>
      </c>
      <c r="J1708" t="s">
        <v>1120</v>
      </c>
      <c r="K1708">
        <v>4</v>
      </c>
      <c r="L1708" t="s">
        <v>1773</v>
      </c>
      <c r="M1708" t="s">
        <v>1774</v>
      </c>
      <c r="N1708">
        <v>1829</v>
      </c>
      <c r="O1708">
        <v>30</v>
      </c>
      <c r="P1708" s="1">
        <v>45408</v>
      </c>
      <c r="Q1708" s="1"/>
      <c r="R1708">
        <v>548.70000000000005</v>
      </c>
      <c r="T1708">
        <v>1</v>
      </c>
      <c r="U1708" t="s">
        <v>428</v>
      </c>
      <c r="V1708">
        <v>1</v>
      </c>
      <c r="W1708">
        <v>0</v>
      </c>
      <c r="X1708">
        <v>0</v>
      </c>
      <c r="Y1708">
        <v>0</v>
      </c>
      <c r="Z1708">
        <v>0</v>
      </c>
      <c r="AA1708">
        <v>0</v>
      </c>
      <c r="AB1708">
        <v>0</v>
      </c>
      <c r="AC1708" t="s">
        <v>43</v>
      </c>
      <c r="AD1708">
        <v>2</v>
      </c>
    </row>
    <row r="1709" spans="1:30">
      <c r="A1709" t="s">
        <v>1799</v>
      </c>
      <c r="B1709" t="s">
        <v>50</v>
      </c>
      <c r="C1709">
        <v>52.520007999999997</v>
      </c>
      <c r="D1709">
        <v>13.404954</v>
      </c>
      <c r="E1709" t="s">
        <v>103</v>
      </c>
      <c r="F1709" t="s">
        <v>33</v>
      </c>
      <c r="G1709" t="s">
        <v>64</v>
      </c>
      <c r="H1709" s="1">
        <v>45341</v>
      </c>
      <c r="I1709" t="s">
        <v>35</v>
      </c>
      <c r="J1709" t="s">
        <v>1120</v>
      </c>
      <c r="K1709">
        <v>4</v>
      </c>
      <c r="L1709" t="s">
        <v>1773</v>
      </c>
      <c r="M1709" t="s">
        <v>1774</v>
      </c>
      <c r="N1709">
        <v>785</v>
      </c>
      <c r="O1709">
        <v>30</v>
      </c>
      <c r="P1709" s="1">
        <v>45457</v>
      </c>
      <c r="Q1709" s="1"/>
      <c r="R1709">
        <v>235.5</v>
      </c>
      <c r="T1709">
        <v>1</v>
      </c>
      <c r="U1709" t="s">
        <v>428</v>
      </c>
      <c r="V1709">
        <v>1</v>
      </c>
      <c r="W1709">
        <v>0</v>
      </c>
      <c r="X1709">
        <v>0</v>
      </c>
      <c r="Y1709">
        <v>0</v>
      </c>
      <c r="Z1709">
        <v>0</v>
      </c>
      <c r="AA1709">
        <v>0</v>
      </c>
      <c r="AB1709">
        <v>0</v>
      </c>
      <c r="AC1709" t="s">
        <v>43</v>
      </c>
      <c r="AD1709">
        <v>2</v>
      </c>
    </row>
    <row r="1710" spans="1:30">
      <c r="A1710" t="s">
        <v>1800</v>
      </c>
      <c r="B1710" t="s">
        <v>45</v>
      </c>
      <c r="C1710">
        <v>41.902782000000002</v>
      </c>
      <c r="D1710">
        <v>12.496366</v>
      </c>
      <c r="E1710" t="s">
        <v>60</v>
      </c>
      <c r="F1710" t="s">
        <v>33</v>
      </c>
      <c r="G1710" t="s">
        <v>47</v>
      </c>
      <c r="H1710" s="1">
        <v>45374</v>
      </c>
      <c r="I1710" t="s">
        <v>35</v>
      </c>
      <c r="J1710" t="s">
        <v>1120</v>
      </c>
      <c r="K1710">
        <v>4</v>
      </c>
      <c r="L1710" t="s">
        <v>1773</v>
      </c>
      <c r="M1710" t="s">
        <v>1774</v>
      </c>
      <c r="N1710">
        <v>1699</v>
      </c>
      <c r="O1710">
        <v>30</v>
      </c>
      <c r="P1710" s="1">
        <v>45723</v>
      </c>
      <c r="Q1710" s="1"/>
      <c r="R1710">
        <v>509.7</v>
      </c>
      <c r="T1710">
        <v>1</v>
      </c>
      <c r="U1710" t="s">
        <v>428</v>
      </c>
      <c r="V1710">
        <v>1</v>
      </c>
      <c r="W1710">
        <v>0</v>
      </c>
      <c r="X1710">
        <v>0</v>
      </c>
      <c r="Y1710">
        <v>0</v>
      </c>
      <c r="Z1710">
        <v>0</v>
      </c>
      <c r="AA1710">
        <v>0</v>
      </c>
      <c r="AB1710">
        <v>0</v>
      </c>
      <c r="AC1710" t="s">
        <v>43</v>
      </c>
      <c r="AD1710">
        <v>2</v>
      </c>
    </row>
    <row r="1711" spans="1:30">
      <c r="A1711" t="s">
        <v>1801</v>
      </c>
      <c r="B1711" t="s">
        <v>80</v>
      </c>
      <c r="C1711">
        <v>38.736946000000003</v>
      </c>
      <c r="D1711">
        <v>-9.1426850000000002</v>
      </c>
      <c r="E1711" t="s">
        <v>72</v>
      </c>
      <c r="F1711" t="s">
        <v>33</v>
      </c>
      <c r="G1711" t="s">
        <v>87</v>
      </c>
      <c r="H1711" s="1">
        <v>45323</v>
      </c>
      <c r="I1711" t="s">
        <v>35</v>
      </c>
      <c r="J1711" t="s">
        <v>1120</v>
      </c>
      <c r="K1711">
        <v>4</v>
      </c>
      <c r="L1711" t="s">
        <v>1773</v>
      </c>
      <c r="M1711" t="s">
        <v>1774</v>
      </c>
      <c r="N1711">
        <v>697</v>
      </c>
      <c r="O1711">
        <v>70</v>
      </c>
      <c r="P1711" s="1">
        <v>45380</v>
      </c>
      <c r="Q1711" s="1"/>
      <c r="R1711">
        <v>487.9</v>
      </c>
      <c r="T1711">
        <v>1</v>
      </c>
      <c r="U1711" t="s">
        <v>428</v>
      </c>
      <c r="V1711">
        <v>1</v>
      </c>
      <c r="W1711">
        <v>0</v>
      </c>
      <c r="X1711">
        <v>0</v>
      </c>
      <c r="Y1711">
        <v>0</v>
      </c>
      <c r="Z1711">
        <v>0</v>
      </c>
      <c r="AA1711">
        <v>0</v>
      </c>
      <c r="AB1711">
        <v>0</v>
      </c>
      <c r="AC1711" t="s">
        <v>65</v>
      </c>
      <c r="AD1711">
        <v>4</v>
      </c>
    </row>
    <row r="1712" spans="1:30">
      <c r="A1712" t="s">
        <v>1802</v>
      </c>
      <c r="B1712" t="s">
        <v>63</v>
      </c>
      <c r="C1712">
        <v>46.204391000000001</v>
      </c>
      <c r="D1712">
        <v>6.1431579999999997</v>
      </c>
      <c r="E1712" t="s">
        <v>120</v>
      </c>
      <c r="F1712" t="s">
        <v>33</v>
      </c>
      <c r="G1712" t="s">
        <v>56</v>
      </c>
      <c r="H1712" s="1">
        <v>45375</v>
      </c>
      <c r="I1712" t="s">
        <v>57</v>
      </c>
      <c r="J1712" t="s">
        <v>1120</v>
      </c>
      <c r="K1712">
        <v>4</v>
      </c>
      <c r="L1712" t="s">
        <v>1773</v>
      </c>
      <c r="M1712" t="s">
        <v>1774</v>
      </c>
      <c r="N1712">
        <v>1971</v>
      </c>
      <c r="O1712">
        <v>40</v>
      </c>
      <c r="P1712" s="1">
        <v>45524</v>
      </c>
      <c r="Q1712" s="1"/>
      <c r="R1712">
        <v>788.4</v>
      </c>
      <c r="T1712">
        <v>1</v>
      </c>
      <c r="U1712" t="s">
        <v>428</v>
      </c>
      <c r="V1712">
        <v>1</v>
      </c>
      <c r="W1712">
        <v>0</v>
      </c>
      <c r="X1712">
        <v>0</v>
      </c>
      <c r="Y1712">
        <v>0</v>
      </c>
      <c r="Z1712">
        <v>0</v>
      </c>
      <c r="AA1712">
        <v>0</v>
      </c>
      <c r="AB1712">
        <v>0</v>
      </c>
      <c r="AC1712" t="s">
        <v>43</v>
      </c>
      <c r="AD1712">
        <v>2</v>
      </c>
    </row>
    <row r="1713" spans="1:30">
      <c r="A1713" t="s">
        <v>1803</v>
      </c>
      <c r="B1713" t="s">
        <v>31</v>
      </c>
      <c r="C1713">
        <v>52.370215999999999</v>
      </c>
      <c r="D1713">
        <v>4.895168</v>
      </c>
      <c r="E1713" t="s">
        <v>78</v>
      </c>
      <c r="F1713" t="s">
        <v>33</v>
      </c>
      <c r="G1713" t="s">
        <v>87</v>
      </c>
      <c r="H1713" s="1">
        <v>45424</v>
      </c>
      <c r="I1713" t="s">
        <v>35</v>
      </c>
      <c r="J1713" t="s">
        <v>1120</v>
      </c>
      <c r="K1713">
        <v>4</v>
      </c>
      <c r="L1713" t="s">
        <v>1773</v>
      </c>
      <c r="M1713" t="s">
        <v>1774</v>
      </c>
      <c r="N1713">
        <v>1835</v>
      </c>
      <c r="O1713">
        <v>30</v>
      </c>
      <c r="P1713" s="1">
        <v>45690</v>
      </c>
      <c r="Q1713" s="1"/>
      <c r="R1713">
        <v>550.5</v>
      </c>
      <c r="T1713">
        <v>1</v>
      </c>
      <c r="U1713" t="s">
        <v>428</v>
      </c>
      <c r="V1713">
        <v>1</v>
      </c>
      <c r="W1713">
        <v>0</v>
      </c>
      <c r="X1713">
        <v>0</v>
      </c>
      <c r="Y1713">
        <v>0</v>
      </c>
      <c r="Z1713">
        <v>0</v>
      </c>
      <c r="AA1713">
        <v>0</v>
      </c>
      <c r="AB1713">
        <v>0</v>
      </c>
      <c r="AC1713" t="s">
        <v>43</v>
      </c>
      <c r="AD1713">
        <v>2</v>
      </c>
    </row>
    <row r="1714" spans="1:30">
      <c r="A1714" t="s">
        <v>1804</v>
      </c>
      <c r="B1714" t="s">
        <v>80</v>
      </c>
      <c r="C1714">
        <v>38.736946000000003</v>
      </c>
      <c r="D1714">
        <v>-9.1426850000000002</v>
      </c>
      <c r="E1714" t="s">
        <v>84</v>
      </c>
      <c r="F1714" t="s">
        <v>33</v>
      </c>
      <c r="G1714" t="s">
        <v>56</v>
      </c>
      <c r="H1714" s="1">
        <v>45310</v>
      </c>
      <c r="I1714" t="s">
        <v>57</v>
      </c>
      <c r="J1714" t="s">
        <v>1120</v>
      </c>
      <c r="K1714">
        <v>4</v>
      </c>
      <c r="L1714" t="s">
        <v>1773</v>
      </c>
      <c r="M1714" t="s">
        <v>1774</v>
      </c>
      <c r="N1714">
        <v>402</v>
      </c>
      <c r="O1714">
        <v>10</v>
      </c>
      <c r="P1714" s="1">
        <v>45462</v>
      </c>
      <c r="Q1714" s="1"/>
      <c r="R1714">
        <v>40.200000000000003</v>
      </c>
      <c r="T1714">
        <v>1</v>
      </c>
      <c r="U1714" t="s">
        <v>428</v>
      </c>
      <c r="V1714">
        <v>1</v>
      </c>
      <c r="W1714">
        <v>0</v>
      </c>
      <c r="X1714">
        <v>0</v>
      </c>
      <c r="Y1714">
        <v>0</v>
      </c>
      <c r="Z1714">
        <v>0</v>
      </c>
      <c r="AA1714">
        <v>0</v>
      </c>
      <c r="AB1714">
        <v>0</v>
      </c>
      <c r="AC1714" t="s">
        <v>48</v>
      </c>
      <c r="AD1714">
        <v>1</v>
      </c>
    </row>
    <row r="1715" spans="1:30">
      <c r="A1715" t="s">
        <v>1805</v>
      </c>
      <c r="B1715" t="s">
        <v>45</v>
      </c>
      <c r="C1715">
        <v>41.902782000000002</v>
      </c>
      <c r="D1715">
        <v>12.496366</v>
      </c>
      <c r="E1715" t="s">
        <v>32</v>
      </c>
      <c r="F1715" t="s">
        <v>33</v>
      </c>
      <c r="G1715" t="s">
        <v>42</v>
      </c>
      <c r="H1715" s="1">
        <v>45344</v>
      </c>
      <c r="I1715" t="s">
        <v>35</v>
      </c>
      <c r="J1715" t="s">
        <v>1120</v>
      </c>
      <c r="K1715">
        <v>4</v>
      </c>
      <c r="L1715" t="s">
        <v>1773</v>
      </c>
      <c r="M1715" t="s">
        <v>1774</v>
      </c>
      <c r="N1715">
        <v>280</v>
      </c>
      <c r="O1715">
        <v>30</v>
      </c>
      <c r="P1715" s="1">
        <v>45491</v>
      </c>
      <c r="Q1715" s="1"/>
      <c r="R1715">
        <v>84</v>
      </c>
      <c r="T1715">
        <v>1</v>
      </c>
      <c r="U1715" t="s">
        <v>428</v>
      </c>
      <c r="V1715">
        <v>1</v>
      </c>
      <c r="W1715">
        <v>0</v>
      </c>
      <c r="X1715">
        <v>0</v>
      </c>
      <c r="Y1715">
        <v>0</v>
      </c>
      <c r="Z1715">
        <v>0</v>
      </c>
      <c r="AA1715">
        <v>0</v>
      </c>
      <c r="AB1715">
        <v>0</v>
      </c>
      <c r="AC1715" t="s">
        <v>43</v>
      </c>
      <c r="AD1715">
        <v>2</v>
      </c>
    </row>
    <row r="1716" spans="1:30">
      <c r="A1716" t="s">
        <v>1806</v>
      </c>
      <c r="B1716" t="s">
        <v>75</v>
      </c>
      <c r="C1716">
        <v>48.210033000000003</v>
      </c>
      <c r="D1716">
        <v>16.363448999999999</v>
      </c>
      <c r="E1716" t="s">
        <v>55</v>
      </c>
      <c r="F1716" t="s">
        <v>33</v>
      </c>
      <c r="G1716" t="s">
        <v>42</v>
      </c>
      <c r="H1716" s="1">
        <v>45398</v>
      </c>
      <c r="I1716" t="s">
        <v>35</v>
      </c>
      <c r="J1716" t="s">
        <v>1120</v>
      </c>
      <c r="K1716">
        <v>4</v>
      </c>
      <c r="L1716" t="s">
        <v>1773</v>
      </c>
      <c r="M1716" t="s">
        <v>1774</v>
      </c>
      <c r="N1716">
        <v>1312</v>
      </c>
      <c r="O1716">
        <v>40</v>
      </c>
      <c r="P1716" s="1">
        <v>45763</v>
      </c>
      <c r="Q1716" s="1"/>
      <c r="R1716">
        <v>524.79999999999995</v>
      </c>
      <c r="T1716">
        <v>1</v>
      </c>
      <c r="U1716" t="s">
        <v>428</v>
      </c>
      <c r="V1716">
        <v>1</v>
      </c>
      <c r="W1716">
        <v>0</v>
      </c>
      <c r="X1716">
        <v>0</v>
      </c>
      <c r="Y1716">
        <v>0</v>
      </c>
      <c r="Z1716">
        <v>0</v>
      </c>
      <c r="AA1716">
        <v>0</v>
      </c>
      <c r="AB1716">
        <v>0</v>
      </c>
      <c r="AC1716" t="s">
        <v>43</v>
      </c>
      <c r="AD1716">
        <v>2</v>
      </c>
    </row>
    <row r="1717" spans="1:30">
      <c r="A1717" t="s">
        <v>1807</v>
      </c>
      <c r="B1717" t="s">
        <v>45</v>
      </c>
      <c r="C1717">
        <v>41.902782000000002</v>
      </c>
      <c r="D1717">
        <v>12.496366</v>
      </c>
      <c r="E1717" t="s">
        <v>100</v>
      </c>
      <c r="F1717" t="s">
        <v>33</v>
      </c>
      <c r="G1717" t="s">
        <v>76</v>
      </c>
      <c r="H1717" s="1">
        <v>45417</v>
      </c>
      <c r="I1717" t="s">
        <v>57</v>
      </c>
      <c r="J1717" t="s">
        <v>1120</v>
      </c>
      <c r="K1717">
        <v>4</v>
      </c>
      <c r="L1717" t="s">
        <v>1773</v>
      </c>
      <c r="M1717" t="s">
        <v>1774</v>
      </c>
      <c r="N1717">
        <v>1424</v>
      </c>
      <c r="O1717">
        <v>30</v>
      </c>
      <c r="P1717" s="1">
        <v>45679</v>
      </c>
      <c r="Q1717" s="1"/>
      <c r="R1717">
        <v>427.2</v>
      </c>
      <c r="T1717">
        <v>1</v>
      </c>
      <c r="U1717" t="s">
        <v>428</v>
      </c>
      <c r="V1717">
        <v>1</v>
      </c>
      <c r="W1717">
        <v>0</v>
      </c>
      <c r="X1717">
        <v>0</v>
      </c>
      <c r="Y1717">
        <v>0</v>
      </c>
      <c r="Z1717">
        <v>0</v>
      </c>
      <c r="AA1717">
        <v>0</v>
      </c>
      <c r="AB1717">
        <v>0</v>
      </c>
      <c r="AC1717" t="s">
        <v>43</v>
      </c>
      <c r="AD1717">
        <v>2</v>
      </c>
    </row>
    <row r="1718" spans="1:30">
      <c r="A1718" t="s">
        <v>1808</v>
      </c>
      <c r="B1718" t="s">
        <v>63</v>
      </c>
      <c r="C1718">
        <v>46.204391000000001</v>
      </c>
      <c r="D1718">
        <v>6.1431579999999997</v>
      </c>
      <c r="E1718" t="s">
        <v>72</v>
      </c>
      <c r="F1718" t="s">
        <v>33</v>
      </c>
      <c r="G1718" t="s">
        <v>64</v>
      </c>
      <c r="H1718" s="1">
        <v>45329</v>
      </c>
      <c r="I1718" t="s">
        <v>70</v>
      </c>
      <c r="J1718" t="s">
        <v>1120</v>
      </c>
      <c r="K1718">
        <v>4</v>
      </c>
      <c r="L1718" t="s">
        <v>1773</v>
      </c>
      <c r="M1718" t="s">
        <v>1774</v>
      </c>
      <c r="N1718">
        <v>801</v>
      </c>
      <c r="O1718">
        <v>50</v>
      </c>
      <c r="P1718" s="1">
        <v>45667</v>
      </c>
      <c r="Q1718" s="1"/>
      <c r="R1718">
        <v>400.5</v>
      </c>
      <c r="T1718">
        <v>1</v>
      </c>
      <c r="U1718" t="s">
        <v>428</v>
      </c>
      <c r="V1718">
        <v>1</v>
      </c>
      <c r="W1718">
        <v>0</v>
      </c>
      <c r="X1718">
        <v>0</v>
      </c>
      <c r="Y1718">
        <v>0</v>
      </c>
      <c r="Z1718">
        <v>0</v>
      </c>
      <c r="AA1718">
        <v>0</v>
      </c>
      <c r="AB1718">
        <v>0</v>
      </c>
      <c r="AC1718" t="s">
        <v>52</v>
      </c>
      <c r="AD1718">
        <v>3</v>
      </c>
    </row>
    <row r="1719" spans="1:30">
      <c r="A1719" t="s">
        <v>1809</v>
      </c>
      <c r="B1719" t="s">
        <v>67</v>
      </c>
      <c r="C1719">
        <v>48.864716000000001</v>
      </c>
      <c r="D1719">
        <v>2.3490139999999999</v>
      </c>
      <c r="E1719" t="s">
        <v>103</v>
      </c>
      <c r="F1719" t="s">
        <v>33</v>
      </c>
      <c r="G1719" t="s">
        <v>56</v>
      </c>
      <c r="H1719" s="1">
        <v>45421</v>
      </c>
      <c r="I1719" t="s">
        <v>35</v>
      </c>
      <c r="J1719" t="s">
        <v>1120</v>
      </c>
      <c r="K1719">
        <v>4</v>
      </c>
      <c r="L1719" t="s">
        <v>1773</v>
      </c>
      <c r="M1719" t="s">
        <v>1774</v>
      </c>
      <c r="N1719">
        <v>287</v>
      </c>
      <c r="O1719">
        <v>60</v>
      </c>
      <c r="P1719" s="1">
        <v>45673</v>
      </c>
      <c r="Q1719" s="1"/>
      <c r="R1719">
        <v>172.2</v>
      </c>
      <c r="T1719">
        <v>1</v>
      </c>
      <c r="U1719" t="s">
        <v>428</v>
      </c>
      <c r="V1719">
        <v>1</v>
      </c>
      <c r="W1719">
        <v>0</v>
      </c>
      <c r="X1719">
        <v>0</v>
      </c>
      <c r="Y1719">
        <v>0</v>
      </c>
      <c r="Z1719">
        <v>0</v>
      </c>
      <c r="AA1719">
        <v>0</v>
      </c>
      <c r="AB1719">
        <v>0</v>
      </c>
      <c r="AC1719" t="s">
        <v>52</v>
      </c>
      <c r="AD1719">
        <v>3</v>
      </c>
    </row>
    <row r="1720" spans="1:30">
      <c r="A1720" t="s">
        <v>1810</v>
      </c>
      <c r="B1720" t="s">
        <v>45</v>
      </c>
      <c r="C1720">
        <v>41.902782000000002</v>
      </c>
      <c r="D1720">
        <v>12.496366</v>
      </c>
      <c r="E1720" t="s">
        <v>124</v>
      </c>
      <c r="F1720" t="s">
        <v>127</v>
      </c>
      <c r="G1720" t="s">
        <v>56</v>
      </c>
      <c r="H1720" s="1">
        <v>45304</v>
      </c>
      <c r="I1720" t="s">
        <v>35</v>
      </c>
      <c r="J1720" t="s">
        <v>1120</v>
      </c>
      <c r="K1720">
        <v>4</v>
      </c>
      <c r="L1720" t="s">
        <v>1773</v>
      </c>
      <c r="M1720" t="s">
        <v>1774</v>
      </c>
      <c r="N1720">
        <v>726</v>
      </c>
      <c r="O1720">
        <v>90</v>
      </c>
      <c r="P1720" s="1">
        <v>45639</v>
      </c>
      <c r="Q1720" s="1"/>
      <c r="R1720">
        <v>653.4</v>
      </c>
      <c r="T1720">
        <v>1</v>
      </c>
      <c r="U1720" t="s">
        <v>428</v>
      </c>
      <c r="V1720">
        <v>1</v>
      </c>
      <c r="W1720">
        <v>0</v>
      </c>
      <c r="X1720">
        <v>0</v>
      </c>
      <c r="Y1720">
        <v>0</v>
      </c>
      <c r="Z1720">
        <v>0</v>
      </c>
      <c r="AA1720">
        <v>0</v>
      </c>
      <c r="AB1720">
        <v>0</v>
      </c>
      <c r="AC1720" t="s">
        <v>38</v>
      </c>
      <c r="AD1720">
        <v>5</v>
      </c>
    </row>
    <row r="1721" spans="1:30">
      <c r="A1721" t="s">
        <v>1811</v>
      </c>
      <c r="B1721" t="s">
        <v>45</v>
      </c>
      <c r="C1721">
        <v>41.902782000000002</v>
      </c>
      <c r="D1721">
        <v>12.496366</v>
      </c>
      <c r="E1721" t="s">
        <v>78</v>
      </c>
      <c r="F1721" t="s">
        <v>127</v>
      </c>
      <c r="G1721" t="s">
        <v>76</v>
      </c>
      <c r="H1721" s="1">
        <v>45310</v>
      </c>
      <c r="I1721" t="s">
        <v>70</v>
      </c>
      <c r="J1721" t="s">
        <v>1120</v>
      </c>
      <c r="K1721">
        <v>4</v>
      </c>
      <c r="L1721" t="s">
        <v>1773</v>
      </c>
      <c r="M1721" t="s">
        <v>1774</v>
      </c>
      <c r="N1721">
        <v>648</v>
      </c>
      <c r="O1721">
        <v>60</v>
      </c>
      <c r="P1721" s="1">
        <v>45550</v>
      </c>
      <c r="Q1721" s="1"/>
      <c r="R1721">
        <v>388.8</v>
      </c>
      <c r="T1721">
        <v>1</v>
      </c>
      <c r="U1721" t="s">
        <v>428</v>
      </c>
      <c r="V1721">
        <v>1</v>
      </c>
      <c r="W1721">
        <v>0</v>
      </c>
      <c r="X1721">
        <v>0</v>
      </c>
      <c r="Y1721">
        <v>0</v>
      </c>
      <c r="Z1721">
        <v>0</v>
      </c>
      <c r="AA1721">
        <v>0</v>
      </c>
      <c r="AB1721">
        <v>0</v>
      </c>
      <c r="AC1721" t="s">
        <v>52</v>
      </c>
      <c r="AD1721">
        <v>3</v>
      </c>
    </row>
    <row r="1722" spans="1:30">
      <c r="A1722" t="s">
        <v>1812</v>
      </c>
      <c r="B1722" t="s">
        <v>80</v>
      </c>
      <c r="C1722">
        <v>38.736946000000003</v>
      </c>
      <c r="D1722">
        <v>-9.1426850000000002</v>
      </c>
      <c r="E1722" t="s">
        <v>68</v>
      </c>
      <c r="F1722" t="s">
        <v>127</v>
      </c>
      <c r="G1722" t="s">
        <v>47</v>
      </c>
      <c r="H1722" s="1">
        <v>45411</v>
      </c>
      <c r="I1722" t="s">
        <v>57</v>
      </c>
      <c r="J1722" t="s">
        <v>1120</v>
      </c>
      <c r="K1722">
        <v>4</v>
      </c>
      <c r="L1722" t="s">
        <v>1773</v>
      </c>
      <c r="M1722" t="s">
        <v>1774</v>
      </c>
      <c r="N1722">
        <v>379</v>
      </c>
      <c r="O1722">
        <v>20</v>
      </c>
      <c r="P1722" s="1">
        <v>45691</v>
      </c>
      <c r="Q1722" s="1"/>
      <c r="R1722">
        <v>75.8</v>
      </c>
      <c r="T1722">
        <v>1</v>
      </c>
      <c r="U1722" t="s">
        <v>428</v>
      </c>
      <c r="V1722">
        <v>1</v>
      </c>
      <c r="W1722">
        <v>0</v>
      </c>
      <c r="X1722">
        <v>0</v>
      </c>
      <c r="Y1722">
        <v>0</v>
      </c>
      <c r="Z1722">
        <v>0</v>
      </c>
      <c r="AA1722">
        <v>0</v>
      </c>
      <c r="AB1722">
        <v>0</v>
      </c>
      <c r="AC1722" t="s">
        <v>48</v>
      </c>
      <c r="AD1722">
        <v>1</v>
      </c>
    </row>
    <row r="1723" spans="1:30">
      <c r="A1723" t="s">
        <v>1813</v>
      </c>
      <c r="B1723" t="s">
        <v>50</v>
      </c>
      <c r="C1723">
        <v>52.520007999999997</v>
      </c>
      <c r="D1723">
        <v>13.404954</v>
      </c>
      <c r="E1723" t="s">
        <v>32</v>
      </c>
      <c r="F1723" t="s">
        <v>127</v>
      </c>
      <c r="G1723" t="s">
        <v>56</v>
      </c>
      <c r="H1723" s="1">
        <v>45398</v>
      </c>
      <c r="I1723" t="s">
        <v>70</v>
      </c>
      <c r="J1723" t="s">
        <v>1120</v>
      </c>
      <c r="K1723">
        <v>4</v>
      </c>
      <c r="L1723" t="s">
        <v>1773</v>
      </c>
      <c r="M1723" t="s">
        <v>1774</v>
      </c>
      <c r="N1723">
        <v>428</v>
      </c>
      <c r="O1723">
        <v>50</v>
      </c>
      <c r="P1723" s="1">
        <v>45616</v>
      </c>
      <c r="Q1723" s="1"/>
      <c r="R1723">
        <v>214</v>
      </c>
      <c r="T1723">
        <v>1</v>
      </c>
      <c r="U1723" t="s">
        <v>428</v>
      </c>
      <c r="V1723">
        <v>1</v>
      </c>
      <c r="W1723">
        <v>0</v>
      </c>
      <c r="X1723">
        <v>0</v>
      </c>
      <c r="Y1723">
        <v>0</v>
      </c>
      <c r="Z1723">
        <v>0</v>
      </c>
      <c r="AA1723">
        <v>0</v>
      </c>
      <c r="AB1723">
        <v>0</v>
      </c>
      <c r="AC1723" t="s">
        <v>52</v>
      </c>
      <c r="AD1723">
        <v>3</v>
      </c>
    </row>
    <row r="1724" spans="1:30">
      <c r="A1724" t="s">
        <v>1814</v>
      </c>
      <c r="B1724" t="s">
        <v>31</v>
      </c>
      <c r="C1724">
        <v>52.370215999999999</v>
      </c>
      <c r="D1724">
        <v>4.895168</v>
      </c>
      <c r="E1724" t="s">
        <v>60</v>
      </c>
      <c r="F1724" t="s">
        <v>127</v>
      </c>
      <c r="G1724" t="s">
        <v>47</v>
      </c>
      <c r="H1724" s="1">
        <v>45399</v>
      </c>
      <c r="I1724" t="s">
        <v>35</v>
      </c>
      <c r="J1724" t="s">
        <v>1120</v>
      </c>
      <c r="K1724">
        <v>4</v>
      </c>
      <c r="L1724" t="s">
        <v>1773</v>
      </c>
      <c r="M1724" t="s">
        <v>1774</v>
      </c>
      <c r="N1724">
        <v>238</v>
      </c>
      <c r="O1724">
        <v>10</v>
      </c>
      <c r="P1724" s="1">
        <v>45686</v>
      </c>
      <c r="Q1724" s="1"/>
      <c r="R1724">
        <v>23.8</v>
      </c>
      <c r="T1724">
        <v>1</v>
      </c>
      <c r="U1724" t="s">
        <v>428</v>
      </c>
      <c r="V1724">
        <v>1</v>
      </c>
      <c r="W1724">
        <v>0</v>
      </c>
      <c r="X1724">
        <v>0</v>
      </c>
      <c r="Y1724">
        <v>0</v>
      </c>
      <c r="Z1724">
        <v>0</v>
      </c>
      <c r="AA1724">
        <v>0</v>
      </c>
      <c r="AB1724">
        <v>0</v>
      </c>
      <c r="AC1724" t="s">
        <v>48</v>
      </c>
      <c r="AD1724">
        <v>1</v>
      </c>
    </row>
    <row r="1725" spans="1:30">
      <c r="A1725" t="s">
        <v>1815</v>
      </c>
      <c r="B1725" t="s">
        <v>59</v>
      </c>
      <c r="C1725">
        <v>51.260196999999998</v>
      </c>
      <c r="D1725">
        <v>4.4027710000000004</v>
      </c>
      <c r="E1725" t="s">
        <v>41</v>
      </c>
      <c r="F1725" t="s">
        <v>127</v>
      </c>
      <c r="G1725" t="s">
        <v>64</v>
      </c>
      <c r="H1725" s="1">
        <v>45368</v>
      </c>
      <c r="I1725" t="s">
        <v>70</v>
      </c>
      <c r="J1725" t="s">
        <v>1120</v>
      </c>
      <c r="K1725">
        <v>4</v>
      </c>
      <c r="L1725" t="s">
        <v>1773</v>
      </c>
      <c r="M1725" t="s">
        <v>1774</v>
      </c>
      <c r="N1725">
        <v>396</v>
      </c>
      <c r="O1725">
        <v>30</v>
      </c>
      <c r="P1725" s="1">
        <v>45568</v>
      </c>
      <c r="Q1725" s="1"/>
      <c r="R1725">
        <v>118.8</v>
      </c>
      <c r="T1725">
        <v>1</v>
      </c>
      <c r="U1725" t="s">
        <v>428</v>
      </c>
      <c r="V1725">
        <v>1</v>
      </c>
      <c r="W1725">
        <v>0</v>
      </c>
      <c r="X1725">
        <v>0</v>
      </c>
      <c r="Y1725">
        <v>0</v>
      </c>
      <c r="Z1725">
        <v>0</v>
      </c>
      <c r="AA1725">
        <v>0</v>
      </c>
      <c r="AB1725">
        <v>0</v>
      </c>
      <c r="AC1725" t="s">
        <v>43</v>
      </c>
      <c r="AD1725">
        <v>2</v>
      </c>
    </row>
    <row r="1726" spans="1:30">
      <c r="A1726" t="s">
        <v>1816</v>
      </c>
      <c r="B1726" t="s">
        <v>67</v>
      </c>
      <c r="C1726">
        <v>48.864716000000001</v>
      </c>
      <c r="D1726">
        <v>2.3490139999999999</v>
      </c>
      <c r="E1726" t="s">
        <v>78</v>
      </c>
      <c r="F1726" t="s">
        <v>127</v>
      </c>
      <c r="G1726" t="s">
        <v>34</v>
      </c>
      <c r="H1726" s="1">
        <v>45403</v>
      </c>
      <c r="I1726" t="s">
        <v>35</v>
      </c>
      <c r="J1726" t="s">
        <v>1120</v>
      </c>
      <c r="K1726">
        <v>4</v>
      </c>
      <c r="L1726" t="s">
        <v>1773</v>
      </c>
      <c r="M1726" t="s">
        <v>1774</v>
      </c>
      <c r="N1726">
        <v>559</v>
      </c>
      <c r="O1726">
        <v>90</v>
      </c>
      <c r="P1726" s="1">
        <v>45425</v>
      </c>
      <c r="Q1726" s="1"/>
      <c r="R1726">
        <v>503.1</v>
      </c>
      <c r="T1726">
        <v>1</v>
      </c>
      <c r="U1726" t="s">
        <v>428</v>
      </c>
      <c r="V1726">
        <v>1</v>
      </c>
      <c r="W1726">
        <v>0</v>
      </c>
      <c r="X1726">
        <v>0</v>
      </c>
      <c r="Y1726">
        <v>0</v>
      </c>
      <c r="Z1726">
        <v>0</v>
      </c>
      <c r="AA1726">
        <v>0</v>
      </c>
      <c r="AB1726">
        <v>0</v>
      </c>
      <c r="AC1726" t="s">
        <v>38</v>
      </c>
      <c r="AD1726">
        <v>5</v>
      </c>
    </row>
    <row r="1727" spans="1:30">
      <c r="A1727" t="s">
        <v>1817</v>
      </c>
      <c r="B1727" t="s">
        <v>45</v>
      </c>
      <c r="C1727">
        <v>41.902782000000002</v>
      </c>
      <c r="D1727">
        <v>12.496366</v>
      </c>
      <c r="E1727" t="s">
        <v>84</v>
      </c>
      <c r="F1727" t="s">
        <v>127</v>
      </c>
      <c r="G1727" t="s">
        <v>47</v>
      </c>
      <c r="H1727" s="1">
        <v>45395</v>
      </c>
      <c r="I1727" t="s">
        <v>35</v>
      </c>
      <c r="J1727" t="s">
        <v>1120</v>
      </c>
      <c r="K1727">
        <v>4</v>
      </c>
      <c r="L1727" t="s">
        <v>1773</v>
      </c>
      <c r="M1727" t="s">
        <v>1774</v>
      </c>
      <c r="N1727">
        <v>845</v>
      </c>
      <c r="O1727">
        <v>40</v>
      </c>
      <c r="P1727" s="1">
        <v>45597</v>
      </c>
      <c r="Q1727" s="1"/>
      <c r="R1727">
        <v>338</v>
      </c>
      <c r="T1727">
        <v>1</v>
      </c>
      <c r="U1727" t="s">
        <v>428</v>
      </c>
      <c r="V1727">
        <v>1</v>
      </c>
      <c r="W1727">
        <v>0</v>
      </c>
      <c r="X1727">
        <v>0</v>
      </c>
      <c r="Y1727">
        <v>0</v>
      </c>
      <c r="Z1727">
        <v>0</v>
      </c>
      <c r="AA1727">
        <v>0</v>
      </c>
      <c r="AB1727">
        <v>0</v>
      </c>
      <c r="AC1727" t="s">
        <v>43</v>
      </c>
      <c r="AD1727">
        <v>2</v>
      </c>
    </row>
    <row r="1728" spans="1:30">
      <c r="A1728" t="s">
        <v>1818</v>
      </c>
      <c r="B1728" t="s">
        <v>80</v>
      </c>
      <c r="C1728">
        <v>38.736946000000003</v>
      </c>
      <c r="D1728">
        <v>-9.1426850000000002</v>
      </c>
      <c r="E1728" t="s">
        <v>84</v>
      </c>
      <c r="F1728" t="s">
        <v>127</v>
      </c>
      <c r="G1728" t="s">
        <v>56</v>
      </c>
      <c r="H1728" s="1">
        <v>45351</v>
      </c>
      <c r="I1728" t="s">
        <v>70</v>
      </c>
      <c r="J1728" t="s">
        <v>1120</v>
      </c>
      <c r="K1728">
        <v>4</v>
      </c>
      <c r="L1728" t="s">
        <v>1773</v>
      </c>
      <c r="M1728" t="s">
        <v>1774</v>
      </c>
      <c r="N1728">
        <v>776</v>
      </c>
      <c r="O1728">
        <v>40</v>
      </c>
      <c r="P1728" s="1">
        <v>45536</v>
      </c>
      <c r="Q1728" s="1"/>
      <c r="R1728">
        <v>310.39999999999998</v>
      </c>
      <c r="T1728">
        <v>1</v>
      </c>
      <c r="U1728" t="s">
        <v>428</v>
      </c>
      <c r="V1728">
        <v>1</v>
      </c>
      <c r="W1728">
        <v>0</v>
      </c>
      <c r="X1728">
        <v>0</v>
      </c>
      <c r="Y1728">
        <v>0</v>
      </c>
      <c r="Z1728">
        <v>0</v>
      </c>
      <c r="AA1728">
        <v>0</v>
      </c>
      <c r="AB1728">
        <v>0</v>
      </c>
      <c r="AC1728" t="s">
        <v>43</v>
      </c>
      <c r="AD1728">
        <v>2</v>
      </c>
    </row>
    <row r="1729" spans="1:30">
      <c r="A1729" t="s">
        <v>1819</v>
      </c>
      <c r="B1729" t="s">
        <v>67</v>
      </c>
      <c r="C1729">
        <v>48.864716000000001</v>
      </c>
      <c r="D1729">
        <v>2.3490139999999999</v>
      </c>
      <c r="E1729" t="s">
        <v>55</v>
      </c>
      <c r="F1729" t="s">
        <v>127</v>
      </c>
      <c r="G1729" t="s">
        <v>42</v>
      </c>
      <c r="H1729" s="1">
        <v>45409</v>
      </c>
      <c r="I1729" t="s">
        <v>35</v>
      </c>
      <c r="J1729" t="s">
        <v>1120</v>
      </c>
      <c r="K1729">
        <v>4</v>
      </c>
      <c r="L1729" t="s">
        <v>1773</v>
      </c>
      <c r="M1729" t="s">
        <v>1774</v>
      </c>
      <c r="N1729">
        <v>1100</v>
      </c>
      <c r="O1729">
        <v>40</v>
      </c>
      <c r="P1729" s="1">
        <v>45576</v>
      </c>
      <c r="Q1729" s="1"/>
      <c r="R1729">
        <v>440</v>
      </c>
      <c r="T1729">
        <v>1</v>
      </c>
      <c r="U1729" t="s">
        <v>428</v>
      </c>
      <c r="V1729">
        <v>1</v>
      </c>
      <c r="W1729">
        <v>0</v>
      </c>
      <c r="X1729">
        <v>0</v>
      </c>
      <c r="Y1729">
        <v>0</v>
      </c>
      <c r="Z1729">
        <v>0</v>
      </c>
      <c r="AA1729">
        <v>0</v>
      </c>
      <c r="AB1729">
        <v>0</v>
      </c>
      <c r="AC1729" t="s">
        <v>43</v>
      </c>
      <c r="AD1729">
        <v>2</v>
      </c>
    </row>
    <row r="1730" spans="1:30">
      <c r="A1730" t="s">
        <v>1820</v>
      </c>
      <c r="B1730" t="s">
        <v>31</v>
      </c>
      <c r="C1730">
        <v>52.370215999999999</v>
      </c>
      <c r="D1730">
        <v>4.895168</v>
      </c>
      <c r="E1730" t="s">
        <v>55</v>
      </c>
      <c r="F1730" t="s">
        <v>127</v>
      </c>
      <c r="G1730" t="s">
        <v>47</v>
      </c>
      <c r="H1730" s="1">
        <v>45357</v>
      </c>
      <c r="I1730" t="s">
        <v>70</v>
      </c>
      <c r="J1730" t="s">
        <v>1120</v>
      </c>
      <c r="K1730">
        <v>4</v>
      </c>
      <c r="L1730" t="s">
        <v>1773</v>
      </c>
      <c r="M1730" t="s">
        <v>1774</v>
      </c>
      <c r="N1730">
        <v>398</v>
      </c>
      <c r="O1730">
        <v>10</v>
      </c>
      <c r="P1730" s="1">
        <v>45431</v>
      </c>
      <c r="Q1730" s="1"/>
      <c r="R1730">
        <v>39.799999999999997</v>
      </c>
      <c r="T1730">
        <v>1</v>
      </c>
      <c r="U1730" t="s">
        <v>428</v>
      </c>
      <c r="V1730">
        <v>1</v>
      </c>
      <c r="W1730">
        <v>0</v>
      </c>
      <c r="X1730">
        <v>0</v>
      </c>
      <c r="Y1730">
        <v>0</v>
      </c>
      <c r="Z1730">
        <v>0</v>
      </c>
      <c r="AA1730">
        <v>0</v>
      </c>
      <c r="AB1730">
        <v>0</v>
      </c>
      <c r="AC1730" t="s">
        <v>48</v>
      </c>
      <c r="AD1730">
        <v>1</v>
      </c>
    </row>
    <row r="1731" spans="1:30">
      <c r="A1731" t="s">
        <v>1821</v>
      </c>
      <c r="B1731" t="s">
        <v>50</v>
      </c>
      <c r="C1731">
        <v>52.520007999999997</v>
      </c>
      <c r="D1731">
        <v>13.404954</v>
      </c>
      <c r="E1731" t="s">
        <v>78</v>
      </c>
      <c r="F1731" t="s">
        <v>127</v>
      </c>
      <c r="G1731" t="s">
        <v>64</v>
      </c>
      <c r="H1731" s="1">
        <v>45306</v>
      </c>
      <c r="I1731" t="s">
        <v>70</v>
      </c>
      <c r="J1731" t="s">
        <v>1120</v>
      </c>
      <c r="K1731">
        <v>4</v>
      </c>
      <c r="L1731" t="s">
        <v>1773</v>
      </c>
      <c r="M1731" t="s">
        <v>1774</v>
      </c>
      <c r="N1731">
        <v>779</v>
      </c>
      <c r="O1731">
        <v>40</v>
      </c>
      <c r="P1731" s="1">
        <v>45362</v>
      </c>
      <c r="Q1731" s="1"/>
      <c r="R1731">
        <v>311.60000000000002</v>
      </c>
      <c r="T1731">
        <v>1</v>
      </c>
      <c r="U1731" t="s">
        <v>428</v>
      </c>
      <c r="V1731">
        <v>1</v>
      </c>
      <c r="W1731">
        <v>0</v>
      </c>
      <c r="X1731">
        <v>0</v>
      </c>
      <c r="Y1731">
        <v>0</v>
      </c>
      <c r="Z1731">
        <v>0</v>
      </c>
      <c r="AA1731">
        <v>0</v>
      </c>
      <c r="AB1731">
        <v>0</v>
      </c>
      <c r="AC1731" t="s">
        <v>43</v>
      </c>
      <c r="AD1731">
        <v>2</v>
      </c>
    </row>
    <row r="1732" spans="1:30">
      <c r="A1732" t="s">
        <v>1822</v>
      </c>
      <c r="B1732" t="s">
        <v>31</v>
      </c>
      <c r="C1732">
        <v>52.370215999999999</v>
      </c>
      <c r="D1732">
        <v>4.895168</v>
      </c>
      <c r="E1732" t="s">
        <v>51</v>
      </c>
      <c r="F1732" t="s">
        <v>127</v>
      </c>
      <c r="G1732" t="s">
        <v>64</v>
      </c>
      <c r="H1732" s="1">
        <v>45364</v>
      </c>
      <c r="I1732" t="s">
        <v>70</v>
      </c>
      <c r="J1732" t="s">
        <v>1120</v>
      </c>
      <c r="K1732">
        <v>4</v>
      </c>
      <c r="L1732" t="s">
        <v>1773</v>
      </c>
      <c r="M1732" t="s">
        <v>1774</v>
      </c>
      <c r="N1732">
        <v>742</v>
      </c>
      <c r="O1732">
        <v>60</v>
      </c>
      <c r="P1732" s="1">
        <v>45486</v>
      </c>
      <c r="Q1732" s="1"/>
      <c r="R1732">
        <v>445.2</v>
      </c>
      <c r="T1732">
        <v>1</v>
      </c>
      <c r="U1732" t="s">
        <v>428</v>
      </c>
      <c r="V1732">
        <v>1</v>
      </c>
      <c r="W1732">
        <v>0</v>
      </c>
      <c r="X1732">
        <v>0</v>
      </c>
      <c r="Y1732">
        <v>0</v>
      </c>
      <c r="Z1732">
        <v>0</v>
      </c>
      <c r="AA1732">
        <v>0</v>
      </c>
      <c r="AB1732">
        <v>0</v>
      </c>
      <c r="AC1732" t="s">
        <v>52</v>
      </c>
      <c r="AD1732">
        <v>3</v>
      </c>
    </row>
    <row r="1733" spans="1:30">
      <c r="A1733" t="s">
        <v>1823</v>
      </c>
      <c r="B1733" t="s">
        <v>45</v>
      </c>
      <c r="C1733">
        <v>41.902782000000002</v>
      </c>
      <c r="D1733">
        <v>12.496366</v>
      </c>
      <c r="E1733" t="s">
        <v>60</v>
      </c>
      <c r="F1733" t="s">
        <v>127</v>
      </c>
      <c r="G1733" t="s">
        <v>56</v>
      </c>
      <c r="H1733" s="1">
        <v>45385</v>
      </c>
      <c r="I1733" t="s">
        <v>35</v>
      </c>
      <c r="J1733" t="s">
        <v>1120</v>
      </c>
      <c r="K1733">
        <v>4</v>
      </c>
      <c r="L1733" t="s">
        <v>1773</v>
      </c>
      <c r="M1733" t="s">
        <v>1774</v>
      </c>
      <c r="N1733">
        <v>396</v>
      </c>
      <c r="O1733">
        <v>60</v>
      </c>
      <c r="P1733" s="1">
        <v>45621</v>
      </c>
      <c r="Q1733" s="1"/>
      <c r="R1733">
        <v>237.6</v>
      </c>
      <c r="T1733">
        <v>1</v>
      </c>
      <c r="U1733" t="s">
        <v>428</v>
      </c>
      <c r="V1733">
        <v>1</v>
      </c>
      <c r="W1733">
        <v>0</v>
      </c>
      <c r="X1733">
        <v>0</v>
      </c>
      <c r="Y1733">
        <v>0</v>
      </c>
      <c r="Z1733">
        <v>0</v>
      </c>
      <c r="AA1733">
        <v>0</v>
      </c>
      <c r="AB1733">
        <v>0</v>
      </c>
      <c r="AC1733" t="s">
        <v>52</v>
      </c>
      <c r="AD1733">
        <v>3</v>
      </c>
    </row>
    <row r="1734" spans="1:30">
      <c r="A1734" t="s">
        <v>1824</v>
      </c>
      <c r="B1734" t="s">
        <v>45</v>
      </c>
      <c r="C1734">
        <v>41.902782000000002</v>
      </c>
      <c r="D1734">
        <v>12.496366</v>
      </c>
      <c r="E1734" t="s">
        <v>103</v>
      </c>
      <c r="F1734" t="s">
        <v>127</v>
      </c>
      <c r="G1734" t="s">
        <v>76</v>
      </c>
      <c r="H1734" s="1">
        <v>45388</v>
      </c>
      <c r="I1734" t="s">
        <v>35</v>
      </c>
      <c r="J1734" t="s">
        <v>1120</v>
      </c>
      <c r="K1734">
        <v>4</v>
      </c>
      <c r="L1734" t="s">
        <v>1773</v>
      </c>
      <c r="M1734" t="s">
        <v>1774</v>
      </c>
      <c r="N1734">
        <v>1128</v>
      </c>
      <c r="O1734">
        <v>60</v>
      </c>
      <c r="P1734" s="1">
        <v>45733</v>
      </c>
      <c r="Q1734" s="1"/>
      <c r="R1734">
        <v>676.8</v>
      </c>
      <c r="T1734">
        <v>1</v>
      </c>
      <c r="U1734" t="s">
        <v>428</v>
      </c>
      <c r="V1734">
        <v>1</v>
      </c>
      <c r="W1734">
        <v>0</v>
      </c>
      <c r="X1734">
        <v>0</v>
      </c>
      <c r="Y1734">
        <v>0</v>
      </c>
      <c r="Z1734">
        <v>0</v>
      </c>
      <c r="AA1734">
        <v>0</v>
      </c>
      <c r="AB1734">
        <v>0</v>
      </c>
      <c r="AC1734" t="s">
        <v>52</v>
      </c>
      <c r="AD1734">
        <v>3</v>
      </c>
    </row>
    <row r="1735" spans="1:30">
      <c r="A1735" t="s">
        <v>1825</v>
      </c>
      <c r="B1735" t="s">
        <v>50</v>
      </c>
      <c r="C1735">
        <v>52.520007999999997</v>
      </c>
      <c r="D1735">
        <v>13.404954</v>
      </c>
      <c r="E1735" t="s">
        <v>55</v>
      </c>
      <c r="F1735" t="s">
        <v>127</v>
      </c>
      <c r="G1735" t="s">
        <v>76</v>
      </c>
      <c r="H1735" s="1">
        <v>45316</v>
      </c>
      <c r="I1735" t="s">
        <v>70</v>
      </c>
      <c r="J1735" t="s">
        <v>1120</v>
      </c>
      <c r="K1735">
        <v>4</v>
      </c>
      <c r="L1735" t="s">
        <v>1773</v>
      </c>
      <c r="M1735" t="s">
        <v>1774</v>
      </c>
      <c r="N1735">
        <v>525</v>
      </c>
      <c r="O1735">
        <v>20</v>
      </c>
      <c r="P1735" s="1">
        <v>45425</v>
      </c>
      <c r="Q1735" s="1"/>
      <c r="R1735">
        <v>105</v>
      </c>
      <c r="T1735">
        <v>1</v>
      </c>
      <c r="U1735" t="s">
        <v>428</v>
      </c>
      <c r="V1735">
        <v>1</v>
      </c>
      <c r="W1735">
        <v>0</v>
      </c>
      <c r="X1735">
        <v>0</v>
      </c>
      <c r="Y1735">
        <v>0</v>
      </c>
      <c r="Z1735">
        <v>0</v>
      </c>
      <c r="AA1735">
        <v>0</v>
      </c>
      <c r="AB1735">
        <v>0</v>
      </c>
      <c r="AC1735" t="s">
        <v>48</v>
      </c>
      <c r="AD1735">
        <v>1</v>
      </c>
    </row>
    <row r="1736" spans="1:30">
      <c r="A1736" t="s">
        <v>1826</v>
      </c>
      <c r="B1736" t="s">
        <v>67</v>
      </c>
      <c r="C1736">
        <v>48.864716000000001</v>
      </c>
      <c r="D1736">
        <v>2.3490139999999999</v>
      </c>
      <c r="E1736" t="s">
        <v>78</v>
      </c>
      <c r="F1736" t="s">
        <v>127</v>
      </c>
      <c r="G1736" t="s">
        <v>56</v>
      </c>
      <c r="H1736" s="1">
        <v>45340</v>
      </c>
      <c r="I1736" t="s">
        <v>35</v>
      </c>
      <c r="J1736" t="s">
        <v>1120</v>
      </c>
      <c r="K1736">
        <v>4</v>
      </c>
      <c r="L1736" t="s">
        <v>1773</v>
      </c>
      <c r="M1736" t="s">
        <v>1774</v>
      </c>
      <c r="N1736">
        <v>1157</v>
      </c>
      <c r="O1736">
        <v>100</v>
      </c>
      <c r="P1736" s="1">
        <v>45540</v>
      </c>
      <c r="Q1736" s="1"/>
      <c r="R1736">
        <v>1157</v>
      </c>
      <c r="T1736">
        <v>1</v>
      </c>
      <c r="U1736" t="s">
        <v>428</v>
      </c>
      <c r="V1736">
        <v>1</v>
      </c>
      <c r="W1736">
        <v>0</v>
      </c>
      <c r="X1736">
        <v>0</v>
      </c>
      <c r="Y1736">
        <v>0</v>
      </c>
      <c r="Z1736">
        <v>0</v>
      </c>
      <c r="AA1736">
        <v>0</v>
      </c>
      <c r="AB1736">
        <v>0</v>
      </c>
      <c r="AC1736" t="s">
        <v>38</v>
      </c>
      <c r="AD1736">
        <v>5</v>
      </c>
    </row>
    <row r="1737" spans="1:30">
      <c r="A1737" t="s">
        <v>1827</v>
      </c>
      <c r="B1737" t="s">
        <v>50</v>
      </c>
      <c r="C1737">
        <v>52.520007999999997</v>
      </c>
      <c r="D1737">
        <v>13.404954</v>
      </c>
      <c r="E1737" t="s">
        <v>72</v>
      </c>
      <c r="F1737" t="s">
        <v>127</v>
      </c>
      <c r="G1737" t="s">
        <v>47</v>
      </c>
      <c r="H1737" s="1">
        <v>45418</v>
      </c>
      <c r="I1737" t="s">
        <v>70</v>
      </c>
      <c r="J1737" t="s">
        <v>1120</v>
      </c>
      <c r="K1737">
        <v>4</v>
      </c>
      <c r="L1737" t="s">
        <v>1773</v>
      </c>
      <c r="M1737" t="s">
        <v>1774</v>
      </c>
      <c r="N1737">
        <v>1102</v>
      </c>
      <c r="O1737">
        <v>50</v>
      </c>
      <c r="P1737" s="1">
        <v>45478</v>
      </c>
      <c r="Q1737" s="1"/>
      <c r="R1737">
        <v>551</v>
      </c>
      <c r="T1737">
        <v>1</v>
      </c>
      <c r="U1737" t="s">
        <v>428</v>
      </c>
      <c r="V1737">
        <v>1</v>
      </c>
      <c r="W1737">
        <v>0</v>
      </c>
      <c r="X1737">
        <v>0</v>
      </c>
      <c r="Y1737">
        <v>0</v>
      </c>
      <c r="Z1737">
        <v>0</v>
      </c>
      <c r="AA1737">
        <v>0</v>
      </c>
      <c r="AB1737">
        <v>0</v>
      </c>
      <c r="AC1737" t="s">
        <v>52</v>
      </c>
      <c r="AD1737">
        <v>3</v>
      </c>
    </row>
    <row r="1738" spans="1:30">
      <c r="A1738" t="s">
        <v>1828</v>
      </c>
      <c r="B1738" t="s">
        <v>80</v>
      </c>
      <c r="C1738">
        <v>38.736946000000003</v>
      </c>
      <c r="D1738">
        <v>-9.1426850000000002</v>
      </c>
      <c r="E1738" t="s">
        <v>55</v>
      </c>
      <c r="F1738" t="s">
        <v>127</v>
      </c>
      <c r="G1738" t="s">
        <v>42</v>
      </c>
      <c r="H1738" s="1">
        <v>45417</v>
      </c>
      <c r="I1738" t="s">
        <v>35</v>
      </c>
      <c r="J1738" t="s">
        <v>1120</v>
      </c>
      <c r="K1738">
        <v>4</v>
      </c>
      <c r="L1738" t="s">
        <v>1773</v>
      </c>
      <c r="M1738" t="s">
        <v>1774</v>
      </c>
      <c r="N1738">
        <v>1057</v>
      </c>
      <c r="O1738">
        <v>20</v>
      </c>
      <c r="P1738" s="1">
        <v>45512</v>
      </c>
      <c r="Q1738" s="1"/>
      <c r="R1738">
        <v>211.4</v>
      </c>
      <c r="T1738">
        <v>1</v>
      </c>
      <c r="U1738" t="s">
        <v>428</v>
      </c>
      <c r="V1738">
        <v>1</v>
      </c>
      <c r="W1738">
        <v>0</v>
      </c>
      <c r="X1738">
        <v>0</v>
      </c>
      <c r="Y1738">
        <v>0</v>
      </c>
      <c r="Z1738">
        <v>0</v>
      </c>
      <c r="AA1738">
        <v>0</v>
      </c>
      <c r="AB1738">
        <v>0</v>
      </c>
      <c r="AC1738" t="s">
        <v>48</v>
      </c>
      <c r="AD1738">
        <v>1</v>
      </c>
    </row>
    <row r="1739" spans="1:30">
      <c r="A1739" t="s">
        <v>1829</v>
      </c>
      <c r="B1739" t="s">
        <v>45</v>
      </c>
      <c r="C1739">
        <v>41.902782000000002</v>
      </c>
      <c r="D1739">
        <v>12.496366</v>
      </c>
      <c r="E1739" t="s">
        <v>55</v>
      </c>
      <c r="F1739" t="s">
        <v>127</v>
      </c>
      <c r="G1739" t="s">
        <v>85</v>
      </c>
      <c r="H1739" s="1">
        <v>45405</v>
      </c>
      <c r="I1739" t="s">
        <v>35</v>
      </c>
      <c r="J1739" t="s">
        <v>1120</v>
      </c>
      <c r="K1739">
        <v>4</v>
      </c>
      <c r="L1739" t="s">
        <v>1773</v>
      </c>
      <c r="M1739" t="s">
        <v>1774</v>
      </c>
      <c r="N1739">
        <v>595</v>
      </c>
      <c r="O1739">
        <v>60</v>
      </c>
      <c r="P1739" s="1">
        <v>45733</v>
      </c>
      <c r="Q1739" s="1"/>
      <c r="R1739">
        <v>357</v>
      </c>
      <c r="T1739">
        <v>1</v>
      </c>
      <c r="U1739" t="s">
        <v>428</v>
      </c>
      <c r="V1739">
        <v>1</v>
      </c>
      <c r="W1739">
        <v>0</v>
      </c>
      <c r="X1739">
        <v>0</v>
      </c>
      <c r="Y1739">
        <v>0</v>
      </c>
      <c r="Z1739">
        <v>0</v>
      </c>
      <c r="AA1739">
        <v>0</v>
      </c>
      <c r="AB1739">
        <v>0</v>
      </c>
      <c r="AC1739" t="s">
        <v>52</v>
      </c>
      <c r="AD1739">
        <v>3</v>
      </c>
    </row>
    <row r="1740" spans="1:30">
      <c r="A1740" t="s">
        <v>1830</v>
      </c>
      <c r="B1740" t="s">
        <v>80</v>
      </c>
      <c r="C1740">
        <v>38.736946000000003</v>
      </c>
      <c r="D1740">
        <v>-9.1426850000000002</v>
      </c>
      <c r="E1740" t="s">
        <v>46</v>
      </c>
      <c r="F1740" t="s">
        <v>127</v>
      </c>
      <c r="G1740" t="s">
        <v>47</v>
      </c>
      <c r="H1740" s="1">
        <v>45406</v>
      </c>
      <c r="I1740" t="s">
        <v>35</v>
      </c>
      <c r="J1740" t="s">
        <v>1120</v>
      </c>
      <c r="K1740">
        <v>4</v>
      </c>
      <c r="L1740" t="s">
        <v>1773</v>
      </c>
      <c r="M1740" t="s">
        <v>1774</v>
      </c>
      <c r="N1740">
        <v>690</v>
      </c>
      <c r="O1740">
        <v>10</v>
      </c>
      <c r="P1740" s="1">
        <v>45549</v>
      </c>
      <c r="Q1740" s="1"/>
      <c r="R1740">
        <v>69</v>
      </c>
      <c r="T1740">
        <v>1</v>
      </c>
      <c r="U1740" t="s">
        <v>428</v>
      </c>
      <c r="V1740">
        <v>1</v>
      </c>
      <c r="W1740">
        <v>0</v>
      </c>
      <c r="X1740">
        <v>0</v>
      </c>
      <c r="Y1740">
        <v>0</v>
      </c>
      <c r="Z1740">
        <v>0</v>
      </c>
      <c r="AA1740">
        <v>0</v>
      </c>
      <c r="AB1740">
        <v>0</v>
      </c>
      <c r="AC1740" t="s">
        <v>48</v>
      </c>
      <c r="AD1740">
        <v>1</v>
      </c>
    </row>
    <row r="1741" spans="1:30">
      <c r="A1741" t="s">
        <v>1831</v>
      </c>
      <c r="B1741" t="s">
        <v>45</v>
      </c>
      <c r="C1741">
        <v>41.902782000000002</v>
      </c>
      <c r="D1741">
        <v>12.496366</v>
      </c>
      <c r="E1741" t="s">
        <v>60</v>
      </c>
      <c r="F1741" t="s">
        <v>127</v>
      </c>
      <c r="G1741" t="s">
        <v>34</v>
      </c>
      <c r="H1741" s="1">
        <v>45417</v>
      </c>
      <c r="I1741" t="s">
        <v>35</v>
      </c>
      <c r="J1741" t="s">
        <v>1120</v>
      </c>
      <c r="K1741">
        <v>4</v>
      </c>
      <c r="L1741" t="s">
        <v>1773</v>
      </c>
      <c r="M1741" t="s">
        <v>1774</v>
      </c>
      <c r="N1741">
        <v>1133</v>
      </c>
      <c r="O1741">
        <v>20</v>
      </c>
      <c r="P1741" s="1">
        <v>45681</v>
      </c>
      <c r="Q1741" s="1"/>
      <c r="R1741">
        <v>226.6</v>
      </c>
      <c r="T1741">
        <v>1</v>
      </c>
      <c r="U1741" t="s">
        <v>428</v>
      </c>
      <c r="V1741">
        <v>1</v>
      </c>
      <c r="W1741">
        <v>0</v>
      </c>
      <c r="X1741">
        <v>0</v>
      </c>
      <c r="Y1741">
        <v>0</v>
      </c>
      <c r="Z1741">
        <v>0</v>
      </c>
      <c r="AA1741">
        <v>0</v>
      </c>
      <c r="AB1741">
        <v>0</v>
      </c>
      <c r="AC1741" t="s">
        <v>48</v>
      </c>
      <c r="AD1741">
        <v>1</v>
      </c>
    </row>
    <row r="1742" spans="1:30">
      <c r="A1742" t="s">
        <v>1832</v>
      </c>
      <c r="B1742" t="s">
        <v>50</v>
      </c>
      <c r="C1742">
        <v>52.520007999999997</v>
      </c>
      <c r="D1742">
        <v>13.404954</v>
      </c>
      <c r="E1742" t="s">
        <v>46</v>
      </c>
      <c r="F1742" t="s">
        <v>127</v>
      </c>
      <c r="G1742" t="s">
        <v>56</v>
      </c>
      <c r="H1742" s="1">
        <v>45321</v>
      </c>
      <c r="I1742" t="s">
        <v>57</v>
      </c>
      <c r="J1742" t="s">
        <v>1120</v>
      </c>
      <c r="K1742">
        <v>4</v>
      </c>
      <c r="L1742" t="s">
        <v>1773</v>
      </c>
      <c r="M1742" t="s">
        <v>1774</v>
      </c>
      <c r="N1742">
        <v>507</v>
      </c>
      <c r="O1742">
        <v>40</v>
      </c>
      <c r="P1742" s="1">
        <v>45646</v>
      </c>
      <c r="Q1742" s="1"/>
      <c r="R1742">
        <v>202.8</v>
      </c>
      <c r="T1742">
        <v>1</v>
      </c>
      <c r="U1742" t="s">
        <v>428</v>
      </c>
      <c r="V1742">
        <v>1</v>
      </c>
      <c r="W1742">
        <v>0</v>
      </c>
      <c r="X1742">
        <v>0</v>
      </c>
      <c r="Y1742">
        <v>0</v>
      </c>
      <c r="Z1742">
        <v>0</v>
      </c>
      <c r="AA1742">
        <v>0</v>
      </c>
      <c r="AB1742">
        <v>0</v>
      </c>
      <c r="AC1742" t="s">
        <v>43</v>
      </c>
      <c r="AD1742">
        <v>2</v>
      </c>
    </row>
    <row r="1743" spans="1:30">
      <c r="A1743" t="s">
        <v>1833</v>
      </c>
      <c r="B1743" t="s">
        <v>45</v>
      </c>
      <c r="C1743">
        <v>41.902782000000002</v>
      </c>
      <c r="D1743">
        <v>12.496366</v>
      </c>
      <c r="E1743" t="s">
        <v>41</v>
      </c>
      <c r="F1743" t="s">
        <v>127</v>
      </c>
      <c r="G1743" t="s">
        <v>56</v>
      </c>
      <c r="H1743" s="1">
        <v>45426</v>
      </c>
      <c r="I1743" t="s">
        <v>35</v>
      </c>
      <c r="J1743" t="s">
        <v>1120</v>
      </c>
      <c r="K1743">
        <v>4</v>
      </c>
      <c r="L1743" t="s">
        <v>1773</v>
      </c>
      <c r="M1743" t="s">
        <v>1774</v>
      </c>
      <c r="N1743">
        <v>1059</v>
      </c>
      <c r="O1743">
        <v>100</v>
      </c>
      <c r="P1743" s="1">
        <v>45747</v>
      </c>
      <c r="Q1743" s="1"/>
      <c r="R1743">
        <v>1059</v>
      </c>
      <c r="T1743">
        <v>1</v>
      </c>
      <c r="U1743" t="s">
        <v>428</v>
      </c>
      <c r="V1743">
        <v>1</v>
      </c>
      <c r="W1743">
        <v>0</v>
      </c>
      <c r="X1743">
        <v>0</v>
      </c>
      <c r="Y1743">
        <v>0</v>
      </c>
      <c r="Z1743">
        <v>0</v>
      </c>
      <c r="AA1743">
        <v>0</v>
      </c>
      <c r="AB1743">
        <v>0</v>
      </c>
      <c r="AC1743" t="s">
        <v>38</v>
      </c>
      <c r="AD1743">
        <v>5</v>
      </c>
    </row>
    <row r="1744" spans="1:30">
      <c r="A1744" t="s">
        <v>1834</v>
      </c>
      <c r="B1744" t="s">
        <v>59</v>
      </c>
      <c r="C1744">
        <v>51.260196999999998</v>
      </c>
      <c r="D1744">
        <v>4.4027710000000004</v>
      </c>
      <c r="E1744" t="s">
        <v>60</v>
      </c>
      <c r="F1744" t="s">
        <v>127</v>
      </c>
      <c r="G1744" t="s">
        <v>47</v>
      </c>
      <c r="H1744" s="1">
        <v>45341</v>
      </c>
      <c r="I1744" t="s">
        <v>70</v>
      </c>
      <c r="J1744" t="s">
        <v>1120</v>
      </c>
      <c r="K1744">
        <v>4</v>
      </c>
      <c r="L1744" t="s">
        <v>1773</v>
      </c>
      <c r="M1744" t="s">
        <v>1774</v>
      </c>
      <c r="N1744">
        <v>288</v>
      </c>
      <c r="O1744">
        <v>30</v>
      </c>
      <c r="P1744" s="1">
        <v>45638</v>
      </c>
      <c r="Q1744" s="1"/>
      <c r="R1744">
        <v>86.4</v>
      </c>
      <c r="T1744">
        <v>1</v>
      </c>
      <c r="U1744" t="s">
        <v>428</v>
      </c>
      <c r="V1744">
        <v>1</v>
      </c>
      <c r="W1744">
        <v>0</v>
      </c>
      <c r="X1744">
        <v>0</v>
      </c>
      <c r="Y1744">
        <v>0</v>
      </c>
      <c r="Z1744">
        <v>0</v>
      </c>
      <c r="AA1744">
        <v>0</v>
      </c>
      <c r="AB1744">
        <v>0</v>
      </c>
      <c r="AC1744" t="s">
        <v>43</v>
      </c>
      <c r="AD1744">
        <v>2</v>
      </c>
    </row>
    <row r="1745" spans="1:30">
      <c r="A1745" t="s">
        <v>1835</v>
      </c>
      <c r="B1745" t="s">
        <v>31</v>
      </c>
      <c r="C1745">
        <v>52.370215999999999</v>
      </c>
      <c r="D1745">
        <v>4.895168</v>
      </c>
      <c r="E1745" t="s">
        <v>51</v>
      </c>
      <c r="F1745" t="s">
        <v>127</v>
      </c>
      <c r="G1745" t="s">
        <v>56</v>
      </c>
      <c r="H1745" s="1">
        <v>45424</v>
      </c>
      <c r="I1745" t="s">
        <v>70</v>
      </c>
      <c r="J1745" t="s">
        <v>1120</v>
      </c>
      <c r="K1745">
        <v>4</v>
      </c>
      <c r="L1745" t="s">
        <v>1773</v>
      </c>
      <c r="M1745" t="s">
        <v>1774</v>
      </c>
      <c r="N1745">
        <v>595</v>
      </c>
      <c r="O1745">
        <v>60</v>
      </c>
      <c r="P1745" s="1">
        <v>45543</v>
      </c>
      <c r="Q1745" s="1"/>
      <c r="R1745">
        <v>357</v>
      </c>
      <c r="T1745">
        <v>1</v>
      </c>
      <c r="U1745" t="s">
        <v>428</v>
      </c>
      <c r="V1745">
        <v>1</v>
      </c>
      <c r="W1745">
        <v>0</v>
      </c>
      <c r="X1745">
        <v>0</v>
      </c>
      <c r="Y1745">
        <v>0</v>
      </c>
      <c r="Z1745">
        <v>0</v>
      </c>
      <c r="AA1745">
        <v>0</v>
      </c>
      <c r="AB1745">
        <v>0</v>
      </c>
      <c r="AC1745" t="s">
        <v>52</v>
      </c>
      <c r="AD1745">
        <v>3</v>
      </c>
    </row>
    <row r="1746" spans="1:30">
      <c r="A1746" t="s">
        <v>1836</v>
      </c>
      <c r="B1746" t="s">
        <v>31</v>
      </c>
      <c r="C1746">
        <v>52.370215999999999</v>
      </c>
      <c r="D1746">
        <v>4.895168</v>
      </c>
      <c r="E1746" t="s">
        <v>51</v>
      </c>
      <c r="F1746" t="s">
        <v>127</v>
      </c>
      <c r="G1746" t="s">
        <v>85</v>
      </c>
      <c r="H1746" s="1">
        <v>45443</v>
      </c>
      <c r="I1746" t="s">
        <v>57</v>
      </c>
      <c r="J1746" t="s">
        <v>1120</v>
      </c>
      <c r="K1746">
        <v>4</v>
      </c>
      <c r="L1746" t="s">
        <v>1773</v>
      </c>
      <c r="M1746" t="s">
        <v>1774</v>
      </c>
      <c r="N1746">
        <v>335</v>
      </c>
      <c r="O1746">
        <v>40</v>
      </c>
      <c r="P1746" s="1">
        <v>45696</v>
      </c>
      <c r="Q1746" s="1"/>
      <c r="R1746">
        <v>134</v>
      </c>
      <c r="T1746">
        <v>1</v>
      </c>
      <c r="U1746" t="s">
        <v>428</v>
      </c>
      <c r="V1746">
        <v>1</v>
      </c>
      <c r="W1746">
        <v>0</v>
      </c>
      <c r="X1746">
        <v>0</v>
      </c>
      <c r="Y1746">
        <v>0</v>
      </c>
      <c r="Z1746">
        <v>0</v>
      </c>
      <c r="AA1746">
        <v>0</v>
      </c>
      <c r="AB1746">
        <v>0</v>
      </c>
      <c r="AC1746" t="s">
        <v>43</v>
      </c>
      <c r="AD1746">
        <v>2</v>
      </c>
    </row>
    <row r="1747" spans="1:30">
      <c r="A1747" t="s">
        <v>1837</v>
      </c>
      <c r="B1747" t="s">
        <v>45</v>
      </c>
      <c r="C1747">
        <v>41.902782000000002</v>
      </c>
      <c r="D1747">
        <v>12.496366</v>
      </c>
      <c r="E1747" t="s">
        <v>103</v>
      </c>
      <c r="F1747" t="s">
        <v>127</v>
      </c>
      <c r="G1747" t="s">
        <v>85</v>
      </c>
      <c r="H1747" s="1">
        <v>45414</v>
      </c>
      <c r="I1747" t="s">
        <v>70</v>
      </c>
      <c r="J1747" t="s">
        <v>1120</v>
      </c>
      <c r="K1747">
        <v>4</v>
      </c>
      <c r="L1747" t="s">
        <v>1773</v>
      </c>
      <c r="M1747" t="s">
        <v>1774</v>
      </c>
      <c r="N1747">
        <v>314</v>
      </c>
      <c r="O1747">
        <v>80</v>
      </c>
      <c r="P1747" s="1">
        <v>45523</v>
      </c>
      <c r="Q1747" s="1"/>
      <c r="R1747">
        <v>251.2</v>
      </c>
      <c r="T1747">
        <v>1</v>
      </c>
      <c r="U1747" t="s">
        <v>428</v>
      </c>
      <c r="V1747">
        <v>1</v>
      </c>
      <c r="W1747">
        <v>0</v>
      </c>
      <c r="X1747">
        <v>0</v>
      </c>
      <c r="Y1747">
        <v>0</v>
      </c>
      <c r="Z1747">
        <v>0</v>
      </c>
      <c r="AA1747">
        <v>0</v>
      </c>
      <c r="AB1747">
        <v>0</v>
      </c>
      <c r="AC1747" t="s">
        <v>65</v>
      </c>
      <c r="AD1747">
        <v>4</v>
      </c>
    </row>
    <row r="1748" spans="1:30">
      <c r="A1748" t="s">
        <v>1838</v>
      </c>
      <c r="B1748" t="s">
        <v>67</v>
      </c>
      <c r="C1748">
        <v>48.864716000000001</v>
      </c>
      <c r="D1748">
        <v>2.3490139999999999</v>
      </c>
      <c r="E1748" t="s">
        <v>55</v>
      </c>
      <c r="F1748" t="s">
        <v>127</v>
      </c>
      <c r="G1748" t="s">
        <v>56</v>
      </c>
      <c r="H1748" s="1">
        <v>45313</v>
      </c>
      <c r="I1748" t="s">
        <v>35</v>
      </c>
      <c r="J1748" t="s">
        <v>1120</v>
      </c>
      <c r="K1748">
        <v>4</v>
      </c>
      <c r="L1748" t="s">
        <v>1773</v>
      </c>
      <c r="M1748" t="s">
        <v>1774</v>
      </c>
      <c r="N1748">
        <v>1031</v>
      </c>
      <c r="O1748">
        <v>30</v>
      </c>
      <c r="P1748" s="1">
        <v>45378</v>
      </c>
      <c r="Q1748" s="1"/>
      <c r="R1748">
        <v>309.3</v>
      </c>
      <c r="T1748">
        <v>1</v>
      </c>
      <c r="U1748" t="s">
        <v>428</v>
      </c>
      <c r="V1748">
        <v>1</v>
      </c>
      <c r="W1748">
        <v>0</v>
      </c>
      <c r="X1748">
        <v>0</v>
      </c>
      <c r="Y1748">
        <v>0</v>
      </c>
      <c r="Z1748">
        <v>0</v>
      </c>
      <c r="AA1748">
        <v>0</v>
      </c>
      <c r="AB1748">
        <v>0</v>
      </c>
      <c r="AC1748" t="s">
        <v>43</v>
      </c>
      <c r="AD1748">
        <v>2</v>
      </c>
    </row>
    <row r="1749" spans="1:30">
      <c r="A1749" t="s">
        <v>1839</v>
      </c>
      <c r="B1749" t="s">
        <v>31</v>
      </c>
      <c r="C1749">
        <v>52.370215999999999</v>
      </c>
      <c r="D1749">
        <v>4.895168</v>
      </c>
      <c r="E1749" t="s">
        <v>60</v>
      </c>
      <c r="F1749" t="s">
        <v>127</v>
      </c>
      <c r="G1749" t="s">
        <v>56</v>
      </c>
      <c r="H1749" s="1">
        <v>45363</v>
      </c>
      <c r="I1749" t="s">
        <v>70</v>
      </c>
      <c r="J1749" t="s">
        <v>1120</v>
      </c>
      <c r="K1749">
        <v>4</v>
      </c>
      <c r="L1749" t="s">
        <v>1773</v>
      </c>
      <c r="M1749" t="s">
        <v>1774</v>
      </c>
      <c r="N1749">
        <v>219</v>
      </c>
      <c r="O1749">
        <v>40</v>
      </c>
      <c r="P1749" s="1">
        <v>45509</v>
      </c>
      <c r="Q1749" s="1"/>
      <c r="R1749">
        <v>87.6</v>
      </c>
      <c r="T1749">
        <v>1</v>
      </c>
      <c r="U1749" t="s">
        <v>428</v>
      </c>
      <c r="V1749">
        <v>1</v>
      </c>
      <c r="W1749">
        <v>0</v>
      </c>
      <c r="X1749">
        <v>0</v>
      </c>
      <c r="Y1749">
        <v>0</v>
      </c>
      <c r="Z1749">
        <v>0</v>
      </c>
      <c r="AA1749">
        <v>0</v>
      </c>
      <c r="AB1749">
        <v>0</v>
      </c>
      <c r="AC1749" t="s">
        <v>43</v>
      </c>
      <c r="AD1749">
        <v>2</v>
      </c>
    </row>
    <row r="1750" spans="1:30">
      <c r="A1750" t="s">
        <v>1840</v>
      </c>
      <c r="B1750" t="s">
        <v>75</v>
      </c>
      <c r="C1750">
        <v>48.210033000000003</v>
      </c>
      <c r="D1750">
        <v>16.363448999999999</v>
      </c>
      <c r="E1750" t="s">
        <v>55</v>
      </c>
      <c r="F1750" t="s">
        <v>127</v>
      </c>
      <c r="G1750" t="s">
        <v>76</v>
      </c>
      <c r="H1750" s="1">
        <v>45346</v>
      </c>
      <c r="I1750" t="s">
        <v>70</v>
      </c>
      <c r="J1750" t="s">
        <v>1120</v>
      </c>
      <c r="K1750">
        <v>4</v>
      </c>
      <c r="L1750" t="s">
        <v>1773</v>
      </c>
      <c r="M1750" t="s">
        <v>1774</v>
      </c>
      <c r="N1750">
        <v>878</v>
      </c>
      <c r="O1750">
        <v>40</v>
      </c>
      <c r="P1750" s="1">
        <v>45703</v>
      </c>
      <c r="Q1750" s="1"/>
      <c r="R1750">
        <v>351.2</v>
      </c>
      <c r="T1750">
        <v>1</v>
      </c>
      <c r="U1750" t="s">
        <v>428</v>
      </c>
      <c r="V1750">
        <v>1</v>
      </c>
      <c r="W1750">
        <v>0</v>
      </c>
      <c r="X1750">
        <v>0</v>
      </c>
      <c r="Y1750">
        <v>0</v>
      </c>
      <c r="Z1750">
        <v>0</v>
      </c>
      <c r="AA1750">
        <v>0</v>
      </c>
      <c r="AB1750">
        <v>0</v>
      </c>
      <c r="AC1750" t="s">
        <v>43</v>
      </c>
      <c r="AD1750">
        <v>2</v>
      </c>
    </row>
    <row r="1751" spans="1:30">
      <c r="A1751" t="s">
        <v>1841</v>
      </c>
      <c r="B1751" t="s">
        <v>45</v>
      </c>
      <c r="C1751">
        <v>41.902782000000002</v>
      </c>
      <c r="D1751">
        <v>12.496366</v>
      </c>
      <c r="E1751" t="s">
        <v>32</v>
      </c>
      <c r="F1751" t="s">
        <v>127</v>
      </c>
      <c r="G1751" t="s">
        <v>56</v>
      </c>
      <c r="H1751" s="1">
        <v>45392</v>
      </c>
      <c r="I1751" t="s">
        <v>35</v>
      </c>
      <c r="J1751" t="s">
        <v>1120</v>
      </c>
      <c r="K1751">
        <v>4</v>
      </c>
      <c r="L1751" t="s">
        <v>1773</v>
      </c>
      <c r="M1751" t="s">
        <v>1774</v>
      </c>
      <c r="N1751">
        <v>646</v>
      </c>
      <c r="O1751">
        <v>40</v>
      </c>
      <c r="P1751" s="1">
        <v>45566</v>
      </c>
      <c r="Q1751" s="1"/>
      <c r="R1751">
        <v>258.39999999999998</v>
      </c>
      <c r="T1751">
        <v>1</v>
      </c>
      <c r="U1751" t="s">
        <v>428</v>
      </c>
      <c r="V1751">
        <v>1</v>
      </c>
      <c r="W1751">
        <v>0</v>
      </c>
      <c r="X1751">
        <v>0</v>
      </c>
      <c r="Y1751">
        <v>0</v>
      </c>
      <c r="Z1751">
        <v>0</v>
      </c>
      <c r="AA1751">
        <v>0</v>
      </c>
      <c r="AB1751">
        <v>0</v>
      </c>
      <c r="AC1751" t="s">
        <v>43</v>
      </c>
      <c r="AD1751">
        <v>2</v>
      </c>
    </row>
    <row r="1752" spans="1:30">
      <c r="A1752" t="s">
        <v>1842</v>
      </c>
      <c r="B1752" t="s">
        <v>67</v>
      </c>
      <c r="C1752">
        <v>48.864716000000001</v>
      </c>
      <c r="D1752">
        <v>2.3490139999999999</v>
      </c>
      <c r="E1752" t="s">
        <v>68</v>
      </c>
      <c r="F1752" t="s">
        <v>127</v>
      </c>
      <c r="G1752" t="s">
        <v>47</v>
      </c>
      <c r="H1752" s="1">
        <v>45387</v>
      </c>
      <c r="I1752" t="s">
        <v>35</v>
      </c>
      <c r="J1752" t="s">
        <v>1120</v>
      </c>
      <c r="K1752">
        <v>4</v>
      </c>
      <c r="L1752" t="s">
        <v>1773</v>
      </c>
      <c r="M1752" t="s">
        <v>1774</v>
      </c>
      <c r="N1752">
        <v>1132</v>
      </c>
      <c r="O1752">
        <v>50</v>
      </c>
      <c r="P1752" s="1">
        <v>45636</v>
      </c>
      <c r="Q1752" s="1"/>
      <c r="R1752">
        <v>566</v>
      </c>
      <c r="T1752">
        <v>1</v>
      </c>
      <c r="U1752" t="s">
        <v>428</v>
      </c>
      <c r="V1752">
        <v>1</v>
      </c>
      <c r="W1752">
        <v>0</v>
      </c>
      <c r="X1752">
        <v>0</v>
      </c>
      <c r="Y1752">
        <v>0</v>
      </c>
      <c r="Z1752">
        <v>0</v>
      </c>
      <c r="AA1752">
        <v>0</v>
      </c>
      <c r="AB1752">
        <v>0</v>
      </c>
      <c r="AC1752" t="s">
        <v>52</v>
      </c>
      <c r="AD1752">
        <v>3</v>
      </c>
    </row>
    <row r="1753" spans="1:30">
      <c r="A1753" t="s">
        <v>1843</v>
      </c>
      <c r="B1753" t="s">
        <v>31</v>
      </c>
      <c r="C1753">
        <v>52.370215999999999</v>
      </c>
      <c r="D1753">
        <v>4.895168</v>
      </c>
      <c r="E1753" t="s">
        <v>55</v>
      </c>
      <c r="F1753" t="s">
        <v>127</v>
      </c>
      <c r="G1753" t="s">
        <v>85</v>
      </c>
      <c r="H1753" s="1">
        <v>45344</v>
      </c>
      <c r="I1753" t="s">
        <v>70</v>
      </c>
      <c r="J1753" t="s">
        <v>1120</v>
      </c>
      <c r="K1753">
        <v>4</v>
      </c>
      <c r="L1753" t="s">
        <v>1773</v>
      </c>
      <c r="M1753" t="s">
        <v>1774</v>
      </c>
      <c r="N1753">
        <v>970</v>
      </c>
      <c r="O1753">
        <v>20</v>
      </c>
      <c r="P1753" s="1">
        <v>45526</v>
      </c>
      <c r="Q1753" s="1"/>
      <c r="R1753">
        <v>194</v>
      </c>
      <c r="T1753">
        <v>1</v>
      </c>
      <c r="U1753" t="s">
        <v>428</v>
      </c>
      <c r="V1753">
        <v>1</v>
      </c>
      <c r="W1753">
        <v>0</v>
      </c>
      <c r="X1753">
        <v>0</v>
      </c>
      <c r="Y1753">
        <v>0</v>
      </c>
      <c r="Z1753">
        <v>0</v>
      </c>
      <c r="AA1753">
        <v>0</v>
      </c>
      <c r="AB1753">
        <v>0</v>
      </c>
      <c r="AC1753" t="s">
        <v>48</v>
      </c>
      <c r="AD1753">
        <v>1</v>
      </c>
    </row>
    <row r="1754" spans="1:30">
      <c r="A1754" t="s">
        <v>1844</v>
      </c>
      <c r="B1754" t="s">
        <v>80</v>
      </c>
      <c r="C1754">
        <v>38.736946000000003</v>
      </c>
      <c r="D1754">
        <v>-9.1426850000000002</v>
      </c>
      <c r="E1754" t="s">
        <v>55</v>
      </c>
      <c r="F1754" t="s">
        <v>127</v>
      </c>
      <c r="G1754" t="s">
        <v>47</v>
      </c>
      <c r="H1754" s="1">
        <v>45437</v>
      </c>
      <c r="I1754" t="s">
        <v>70</v>
      </c>
      <c r="J1754" t="s">
        <v>1120</v>
      </c>
      <c r="K1754">
        <v>4</v>
      </c>
      <c r="L1754" t="s">
        <v>1773</v>
      </c>
      <c r="M1754" t="s">
        <v>1774</v>
      </c>
      <c r="N1754">
        <v>721</v>
      </c>
      <c r="O1754">
        <v>90</v>
      </c>
      <c r="P1754" s="1">
        <v>45520</v>
      </c>
      <c r="Q1754" s="1"/>
      <c r="R1754">
        <v>648.9</v>
      </c>
      <c r="T1754">
        <v>1</v>
      </c>
      <c r="U1754" t="s">
        <v>428</v>
      </c>
      <c r="V1754">
        <v>1</v>
      </c>
      <c r="W1754">
        <v>0</v>
      </c>
      <c r="X1754">
        <v>0</v>
      </c>
      <c r="Y1754">
        <v>0</v>
      </c>
      <c r="Z1754">
        <v>0</v>
      </c>
      <c r="AA1754">
        <v>0</v>
      </c>
      <c r="AB1754">
        <v>0</v>
      </c>
      <c r="AC1754" t="s">
        <v>38</v>
      </c>
      <c r="AD1754">
        <v>5</v>
      </c>
    </row>
    <row r="1755" spans="1:30">
      <c r="A1755" t="s">
        <v>1845</v>
      </c>
      <c r="B1755" t="s">
        <v>80</v>
      </c>
      <c r="C1755">
        <v>38.736946000000003</v>
      </c>
      <c r="D1755">
        <v>-9.1426850000000002</v>
      </c>
      <c r="E1755" t="s">
        <v>60</v>
      </c>
      <c r="F1755" t="s">
        <v>127</v>
      </c>
      <c r="G1755" t="s">
        <v>56</v>
      </c>
      <c r="H1755" s="1">
        <v>45344</v>
      </c>
      <c r="I1755" t="s">
        <v>35</v>
      </c>
      <c r="J1755" t="s">
        <v>1120</v>
      </c>
      <c r="K1755">
        <v>4</v>
      </c>
      <c r="L1755" t="s">
        <v>1773</v>
      </c>
      <c r="M1755" t="s">
        <v>1774</v>
      </c>
      <c r="N1755">
        <v>788</v>
      </c>
      <c r="O1755">
        <v>100</v>
      </c>
      <c r="P1755" s="1">
        <v>45456</v>
      </c>
      <c r="Q1755" s="1"/>
      <c r="R1755">
        <v>788</v>
      </c>
      <c r="T1755">
        <v>1</v>
      </c>
      <c r="U1755" t="s">
        <v>428</v>
      </c>
      <c r="V1755">
        <v>1</v>
      </c>
      <c r="W1755">
        <v>0</v>
      </c>
      <c r="X1755">
        <v>0</v>
      </c>
      <c r="Y1755">
        <v>0</v>
      </c>
      <c r="Z1755">
        <v>0</v>
      </c>
      <c r="AA1755">
        <v>0</v>
      </c>
      <c r="AB1755">
        <v>0</v>
      </c>
      <c r="AC1755" t="s">
        <v>38</v>
      </c>
      <c r="AD1755">
        <v>5</v>
      </c>
    </row>
    <row r="1756" spans="1:30">
      <c r="A1756" t="s">
        <v>1846</v>
      </c>
      <c r="B1756" t="s">
        <v>40</v>
      </c>
      <c r="C1756">
        <v>40.416775000000001</v>
      </c>
      <c r="D1756">
        <v>-3.7037900000000001</v>
      </c>
      <c r="E1756" t="s">
        <v>55</v>
      </c>
      <c r="F1756" t="s">
        <v>169</v>
      </c>
      <c r="G1756" t="s">
        <v>76</v>
      </c>
      <c r="H1756" s="1">
        <v>45442</v>
      </c>
      <c r="I1756" t="s">
        <v>70</v>
      </c>
      <c r="J1756" t="s">
        <v>1120</v>
      </c>
      <c r="K1756">
        <v>4</v>
      </c>
      <c r="L1756" t="s">
        <v>1773</v>
      </c>
      <c r="M1756" t="s">
        <v>1774</v>
      </c>
      <c r="N1756">
        <v>7039</v>
      </c>
      <c r="O1756">
        <v>50</v>
      </c>
      <c r="P1756" s="1">
        <v>45480</v>
      </c>
      <c r="Q1756" s="1"/>
      <c r="R1756">
        <v>3519.5</v>
      </c>
      <c r="T1756">
        <v>1</v>
      </c>
      <c r="U1756" t="s">
        <v>428</v>
      </c>
      <c r="V1756">
        <v>1</v>
      </c>
      <c r="W1756">
        <v>0</v>
      </c>
      <c r="X1756">
        <v>0</v>
      </c>
      <c r="Y1756">
        <v>0</v>
      </c>
      <c r="Z1756">
        <v>0</v>
      </c>
      <c r="AA1756">
        <v>0</v>
      </c>
      <c r="AB1756">
        <v>0</v>
      </c>
      <c r="AC1756" t="s">
        <v>52</v>
      </c>
      <c r="AD1756">
        <v>3</v>
      </c>
    </row>
    <row r="1757" spans="1:30">
      <c r="A1757" t="s">
        <v>1847</v>
      </c>
      <c r="B1757" t="s">
        <v>50</v>
      </c>
      <c r="C1757">
        <v>52.520007999999997</v>
      </c>
      <c r="D1757">
        <v>13.404954</v>
      </c>
      <c r="E1757" t="s">
        <v>103</v>
      </c>
      <c r="F1757" t="s">
        <v>169</v>
      </c>
      <c r="G1757" t="s">
        <v>56</v>
      </c>
      <c r="H1757" s="1">
        <v>45420</v>
      </c>
      <c r="I1757" t="s">
        <v>70</v>
      </c>
      <c r="J1757" t="s">
        <v>1120</v>
      </c>
      <c r="K1757">
        <v>4</v>
      </c>
      <c r="L1757" t="s">
        <v>1773</v>
      </c>
      <c r="M1757" t="s">
        <v>1774</v>
      </c>
      <c r="N1757">
        <v>771</v>
      </c>
      <c r="O1757">
        <v>30</v>
      </c>
      <c r="P1757" s="1">
        <v>45691</v>
      </c>
      <c r="Q1757" s="1"/>
      <c r="R1757">
        <v>231.3</v>
      </c>
      <c r="T1757">
        <v>1</v>
      </c>
      <c r="U1757" t="s">
        <v>428</v>
      </c>
      <c r="V1757">
        <v>1</v>
      </c>
      <c r="W1757">
        <v>0</v>
      </c>
      <c r="X1757">
        <v>0</v>
      </c>
      <c r="Y1757">
        <v>0</v>
      </c>
      <c r="Z1757">
        <v>0</v>
      </c>
      <c r="AA1757">
        <v>0</v>
      </c>
      <c r="AB1757">
        <v>0</v>
      </c>
      <c r="AC1757" t="s">
        <v>43</v>
      </c>
      <c r="AD1757">
        <v>2</v>
      </c>
    </row>
    <row r="1758" spans="1:30">
      <c r="A1758" t="s">
        <v>1848</v>
      </c>
      <c r="B1758" t="s">
        <v>50</v>
      </c>
      <c r="C1758">
        <v>52.520007999999997</v>
      </c>
      <c r="D1758">
        <v>13.404954</v>
      </c>
      <c r="E1758" t="s">
        <v>72</v>
      </c>
      <c r="F1758" t="s">
        <v>169</v>
      </c>
      <c r="G1758" t="s">
        <v>85</v>
      </c>
      <c r="H1758" s="1">
        <v>45386</v>
      </c>
      <c r="I1758" t="s">
        <v>70</v>
      </c>
      <c r="J1758" t="s">
        <v>1120</v>
      </c>
      <c r="K1758">
        <v>4</v>
      </c>
      <c r="L1758" t="s">
        <v>1773</v>
      </c>
      <c r="M1758" t="s">
        <v>1774</v>
      </c>
      <c r="N1758">
        <v>5565</v>
      </c>
      <c r="O1758">
        <v>30</v>
      </c>
      <c r="P1758" s="1">
        <v>45577</v>
      </c>
      <c r="Q1758" s="1"/>
      <c r="R1758">
        <v>1669.5</v>
      </c>
      <c r="T1758">
        <v>1</v>
      </c>
      <c r="U1758" t="s">
        <v>428</v>
      </c>
      <c r="V1758">
        <v>1</v>
      </c>
      <c r="W1758">
        <v>0</v>
      </c>
      <c r="X1758">
        <v>0</v>
      </c>
      <c r="Y1758">
        <v>0</v>
      </c>
      <c r="Z1758">
        <v>0</v>
      </c>
      <c r="AA1758">
        <v>0</v>
      </c>
      <c r="AB1758">
        <v>0</v>
      </c>
      <c r="AC1758" t="s">
        <v>43</v>
      </c>
      <c r="AD1758">
        <v>2</v>
      </c>
    </row>
    <row r="1759" spans="1:30">
      <c r="A1759" t="s">
        <v>1849</v>
      </c>
      <c r="B1759" t="s">
        <v>75</v>
      </c>
      <c r="C1759">
        <v>48.210033000000003</v>
      </c>
      <c r="D1759">
        <v>16.363448999999999</v>
      </c>
      <c r="E1759" t="s">
        <v>120</v>
      </c>
      <c r="F1759" t="s">
        <v>169</v>
      </c>
      <c r="G1759" t="s">
        <v>76</v>
      </c>
      <c r="H1759" s="1">
        <v>45300</v>
      </c>
      <c r="I1759" t="s">
        <v>57</v>
      </c>
      <c r="J1759" t="s">
        <v>1120</v>
      </c>
      <c r="K1759">
        <v>4</v>
      </c>
      <c r="L1759" t="s">
        <v>1773</v>
      </c>
      <c r="M1759" t="s">
        <v>1774</v>
      </c>
      <c r="N1759">
        <v>5451</v>
      </c>
      <c r="O1759">
        <v>90</v>
      </c>
      <c r="P1759" s="1">
        <v>45409</v>
      </c>
      <c r="Q1759" s="1"/>
      <c r="R1759">
        <v>4905.8999999999996</v>
      </c>
      <c r="T1759">
        <v>1</v>
      </c>
      <c r="U1759" t="s">
        <v>428</v>
      </c>
      <c r="V1759">
        <v>1</v>
      </c>
      <c r="W1759">
        <v>0</v>
      </c>
      <c r="X1759">
        <v>0</v>
      </c>
      <c r="Y1759">
        <v>0</v>
      </c>
      <c r="Z1759">
        <v>0</v>
      </c>
      <c r="AA1759">
        <v>0</v>
      </c>
      <c r="AB1759">
        <v>0</v>
      </c>
      <c r="AC1759" t="s">
        <v>38</v>
      </c>
      <c r="AD1759">
        <v>5</v>
      </c>
    </row>
    <row r="1760" spans="1:30">
      <c r="A1760" t="s">
        <v>1850</v>
      </c>
      <c r="B1760" t="s">
        <v>67</v>
      </c>
      <c r="C1760">
        <v>48.864716000000001</v>
      </c>
      <c r="D1760">
        <v>2.3490139999999999</v>
      </c>
      <c r="E1760" t="s">
        <v>41</v>
      </c>
      <c r="F1760" t="s">
        <v>169</v>
      </c>
      <c r="G1760" t="s">
        <v>42</v>
      </c>
      <c r="H1760" s="1">
        <v>45325</v>
      </c>
      <c r="I1760" t="s">
        <v>57</v>
      </c>
      <c r="J1760" t="s">
        <v>1120</v>
      </c>
      <c r="K1760">
        <v>4</v>
      </c>
      <c r="L1760" t="s">
        <v>1773</v>
      </c>
      <c r="M1760" t="s">
        <v>1774</v>
      </c>
      <c r="N1760">
        <v>1667</v>
      </c>
      <c r="O1760">
        <v>30</v>
      </c>
      <c r="P1760" s="1">
        <v>45401</v>
      </c>
      <c r="Q1760" s="1"/>
      <c r="R1760">
        <v>500.1</v>
      </c>
      <c r="T1760">
        <v>1</v>
      </c>
      <c r="U1760" t="s">
        <v>428</v>
      </c>
      <c r="V1760">
        <v>1</v>
      </c>
      <c r="W1760">
        <v>0</v>
      </c>
      <c r="X1760">
        <v>0</v>
      </c>
      <c r="Y1760">
        <v>0</v>
      </c>
      <c r="Z1760">
        <v>0</v>
      </c>
      <c r="AA1760">
        <v>0</v>
      </c>
      <c r="AB1760">
        <v>0</v>
      </c>
      <c r="AC1760" t="s">
        <v>43</v>
      </c>
      <c r="AD1760">
        <v>2</v>
      </c>
    </row>
    <row r="1761" spans="1:30">
      <c r="A1761" t="s">
        <v>1851</v>
      </c>
      <c r="B1761" t="s">
        <v>40</v>
      </c>
      <c r="C1761">
        <v>40.416775000000001</v>
      </c>
      <c r="D1761">
        <v>-3.7037900000000001</v>
      </c>
      <c r="E1761" t="s">
        <v>51</v>
      </c>
      <c r="F1761" t="s">
        <v>169</v>
      </c>
      <c r="G1761" t="s">
        <v>87</v>
      </c>
      <c r="H1761" s="1">
        <v>45374</v>
      </c>
      <c r="I1761" t="s">
        <v>57</v>
      </c>
      <c r="J1761" t="s">
        <v>1120</v>
      </c>
      <c r="K1761">
        <v>4</v>
      </c>
      <c r="L1761" t="s">
        <v>1773</v>
      </c>
      <c r="M1761" t="s">
        <v>1774</v>
      </c>
      <c r="N1761">
        <v>2685</v>
      </c>
      <c r="O1761">
        <v>60</v>
      </c>
      <c r="P1761" s="1">
        <v>45511</v>
      </c>
      <c r="Q1761" s="1"/>
      <c r="R1761">
        <v>1611</v>
      </c>
      <c r="T1761">
        <v>1</v>
      </c>
      <c r="U1761" t="s">
        <v>428</v>
      </c>
      <c r="V1761">
        <v>1</v>
      </c>
      <c r="W1761">
        <v>0</v>
      </c>
      <c r="X1761">
        <v>0</v>
      </c>
      <c r="Y1761">
        <v>0</v>
      </c>
      <c r="Z1761">
        <v>0</v>
      </c>
      <c r="AA1761">
        <v>0</v>
      </c>
      <c r="AB1761">
        <v>0</v>
      </c>
      <c r="AC1761" t="s">
        <v>52</v>
      </c>
      <c r="AD1761">
        <v>3</v>
      </c>
    </row>
    <row r="1762" spans="1:30">
      <c r="A1762" t="s">
        <v>1852</v>
      </c>
      <c r="B1762" t="s">
        <v>45</v>
      </c>
      <c r="C1762">
        <v>41.902782000000002</v>
      </c>
      <c r="D1762">
        <v>12.496366</v>
      </c>
      <c r="E1762" t="s">
        <v>32</v>
      </c>
      <c r="F1762" t="s">
        <v>169</v>
      </c>
      <c r="G1762" t="s">
        <v>47</v>
      </c>
      <c r="H1762" s="1">
        <v>45330</v>
      </c>
      <c r="I1762" t="s">
        <v>70</v>
      </c>
      <c r="J1762" t="s">
        <v>1120</v>
      </c>
      <c r="K1762">
        <v>4</v>
      </c>
      <c r="L1762" t="s">
        <v>1773</v>
      </c>
      <c r="M1762" t="s">
        <v>1774</v>
      </c>
      <c r="N1762">
        <v>6080</v>
      </c>
      <c r="O1762">
        <v>100</v>
      </c>
      <c r="P1762" s="1">
        <v>45422</v>
      </c>
      <c r="Q1762" s="1"/>
      <c r="R1762">
        <v>6080</v>
      </c>
      <c r="T1762">
        <v>1</v>
      </c>
      <c r="U1762" t="s">
        <v>428</v>
      </c>
      <c r="V1762">
        <v>1</v>
      </c>
      <c r="W1762">
        <v>0</v>
      </c>
      <c r="X1762">
        <v>0</v>
      </c>
      <c r="Y1762">
        <v>0</v>
      </c>
      <c r="Z1762">
        <v>0</v>
      </c>
      <c r="AA1762">
        <v>0</v>
      </c>
      <c r="AB1762">
        <v>0</v>
      </c>
      <c r="AC1762" t="s">
        <v>38</v>
      </c>
      <c r="AD1762">
        <v>5</v>
      </c>
    </row>
    <row r="1763" spans="1:30">
      <c r="A1763" t="s">
        <v>1853</v>
      </c>
      <c r="B1763" t="s">
        <v>40</v>
      </c>
      <c r="C1763">
        <v>40.416775000000001</v>
      </c>
      <c r="D1763">
        <v>-3.7037900000000001</v>
      </c>
      <c r="E1763" t="s">
        <v>120</v>
      </c>
      <c r="F1763" t="s">
        <v>169</v>
      </c>
      <c r="G1763" t="s">
        <v>56</v>
      </c>
      <c r="H1763" s="1">
        <v>45394</v>
      </c>
      <c r="I1763" t="s">
        <v>35</v>
      </c>
      <c r="J1763" t="s">
        <v>1120</v>
      </c>
      <c r="K1763">
        <v>4</v>
      </c>
      <c r="L1763" t="s">
        <v>1773</v>
      </c>
      <c r="M1763" t="s">
        <v>1774</v>
      </c>
      <c r="N1763">
        <v>1099</v>
      </c>
      <c r="O1763">
        <v>60</v>
      </c>
      <c r="P1763" s="1">
        <v>45624</v>
      </c>
      <c r="Q1763" s="1"/>
      <c r="R1763">
        <v>659.4</v>
      </c>
      <c r="T1763">
        <v>1</v>
      </c>
      <c r="U1763" t="s">
        <v>428</v>
      </c>
      <c r="V1763">
        <v>1</v>
      </c>
      <c r="W1763">
        <v>0</v>
      </c>
      <c r="X1763">
        <v>0</v>
      </c>
      <c r="Y1763">
        <v>0</v>
      </c>
      <c r="Z1763">
        <v>0</v>
      </c>
      <c r="AA1763">
        <v>0</v>
      </c>
      <c r="AB1763">
        <v>0</v>
      </c>
      <c r="AC1763" t="s">
        <v>52</v>
      </c>
      <c r="AD1763">
        <v>3</v>
      </c>
    </row>
    <row r="1764" spans="1:30">
      <c r="A1764" t="s">
        <v>1854</v>
      </c>
      <c r="B1764" t="s">
        <v>63</v>
      </c>
      <c r="C1764">
        <v>46.204391000000001</v>
      </c>
      <c r="D1764">
        <v>6.1431579999999997</v>
      </c>
      <c r="E1764" t="s">
        <v>46</v>
      </c>
      <c r="F1764" t="s">
        <v>169</v>
      </c>
      <c r="G1764" t="s">
        <v>64</v>
      </c>
      <c r="H1764" s="1">
        <v>45318</v>
      </c>
      <c r="I1764" t="s">
        <v>35</v>
      </c>
      <c r="J1764" t="s">
        <v>1120</v>
      </c>
      <c r="K1764">
        <v>4</v>
      </c>
      <c r="L1764" t="s">
        <v>1773</v>
      </c>
      <c r="M1764" t="s">
        <v>1774</v>
      </c>
      <c r="N1764">
        <v>7919</v>
      </c>
      <c r="O1764">
        <v>30</v>
      </c>
      <c r="P1764" s="1">
        <v>45396</v>
      </c>
      <c r="Q1764" s="1"/>
      <c r="R1764">
        <v>2375.6999999999998</v>
      </c>
      <c r="T1764">
        <v>1</v>
      </c>
      <c r="U1764" t="s">
        <v>428</v>
      </c>
      <c r="V1764">
        <v>1</v>
      </c>
      <c r="W1764">
        <v>0</v>
      </c>
      <c r="X1764">
        <v>0</v>
      </c>
      <c r="Y1764">
        <v>0</v>
      </c>
      <c r="Z1764">
        <v>0</v>
      </c>
      <c r="AA1764">
        <v>0</v>
      </c>
      <c r="AB1764">
        <v>0</v>
      </c>
      <c r="AC1764" t="s">
        <v>43</v>
      </c>
      <c r="AD1764">
        <v>2</v>
      </c>
    </row>
    <row r="1765" spans="1:30">
      <c r="A1765" t="s">
        <v>1855</v>
      </c>
      <c r="B1765" t="s">
        <v>45</v>
      </c>
      <c r="C1765">
        <v>41.902782000000002</v>
      </c>
      <c r="D1765">
        <v>12.496366</v>
      </c>
      <c r="E1765" t="s">
        <v>78</v>
      </c>
      <c r="F1765" t="s">
        <v>169</v>
      </c>
      <c r="G1765" t="s">
        <v>56</v>
      </c>
      <c r="H1765" s="1">
        <v>45438</v>
      </c>
      <c r="I1765" t="s">
        <v>70</v>
      </c>
      <c r="J1765" t="s">
        <v>1120</v>
      </c>
      <c r="K1765">
        <v>4</v>
      </c>
      <c r="L1765" t="s">
        <v>1773</v>
      </c>
      <c r="M1765" t="s">
        <v>1774</v>
      </c>
      <c r="N1765">
        <v>5268</v>
      </c>
      <c r="O1765">
        <v>90</v>
      </c>
      <c r="P1765" s="1">
        <v>45787</v>
      </c>
      <c r="Q1765" s="1"/>
      <c r="R1765">
        <v>4741.2</v>
      </c>
      <c r="T1765">
        <v>1</v>
      </c>
      <c r="U1765" t="s">
        <v>428</v>
      </c>
      <c r="V1765">
        <v>1</v>
      </c>
      <c r="W1765">
        <v>0</v>
      </c>
      <c r="X1765">
        <v>0</v>
      </c>
      <c r="Y1765">
        <v>0</v>
      </c>
      <c r="Z1765">
        <v>0</v>
      </c>
      <c r="AA1765">
        <v>0</v>
      </c>
      <c r="AB1765">
        <v>0</v>
      </c>
      <c r="AC1765" t="s">
        <v>38</v>
      </c>
      <c r="AD1765">
        <v>5</v>
      </c>
    </row>
    <row r="1766" spans="1:30">
      <c r="A1766" t="s">
        <v>1856</v>
      </c>
      <c r="B1766" t="s">
        <v>45</v>
      </c>
      <c r="C1766">
        <v>41.902782000000002</v>
      </c>
      <c r="D1766">
        <v>12.496366</v>
      </c>
      <c r="E1766" t="s">
        <v>60</v>
      </c>
      <c r="F1766" t="s">
        <v>169</v>
      </c>
      <c r="G1766" t="s">
        <v>56</v>
      </c>
      <c r="H1766" s="1">
        <v>45339</v>
      </c>
      <c r="I1766" t="s">
        <v>57</v>
      </c>
      <c r="J1766" t="s">
        <v>1120</v>
      </c>
      <c r="K1766">
        <v>4</v>
      </c>
      <c r="L1766" t="s">
        <v>1773</v>
      </c>
      <c r="M1766" t="s">
        <v>1774</v>
      </c>
      <c r="N1766">
        <v>5597</v>
      </c>
      <c r="O1766">
        <v>50</v>
      </c>
      <c r="P1766" s="1">
        <v>45417</v>
      </c>
      <c r="Q1766" s="1"/>
      <c r="R1766">
        <v>2798.5</v>
      </c>
      <c r="T1766">
        <v>1</v>
      </c>
      <c r="U1766" t="s">
        <v>428</v>
      </c>
      <c r="V1766">
        <v>1</v>
      </c>
      <c r="W1766">
        <v>0</v>
      </c>
      <c r="X1766">
        <v>0</v>
      </c>
      <c r="Y1766">
        <v>0</v>
      </c>
      <c r="Z1766">
        <v>0</v>
      </c>
      <c r="AA1766">
        <v>0</v>
      </c>
      <c r="AB1766">
        <v>0</v>
      </c>
      <c r="AC1766" t="s">
        <v>52</v>
      </c>
      <c r="AD1766">
        <v>3</v>
      </c>
    </row>
    <row r="1767" spans="1:30">
      <c r="A1767" t="s">
        <v>1857</v>
      </c>
      <c r="B1767" t="s">
        <v>80</v>
      </c>
      <c r="C1767">
        <v>38.736946000000003</v>
      </c>
      <c r="D1767">
        <v>-9.1426850000000002</v>
      </c>
      <c r="E1767" t="s">
        <v>124</v>
      </c>
      <c r="F1767" t="s">
        <v>169</v>
      </c>
      <c r="G1767" t="s">
        <v>87</v>
      </c>
      <c r="H1767" s="1">
        <v>45366</v>
      </c>
      <c r="I1767" t="s">
        <v>35</v>
      </c>
      <c r="J1767" t="s">
        <v>1120</v>
      </c>
      <c r="K1767">
        <v>4</v>
      </c>
      <c r="L1767" t="s">
        <v>1773</v>
      </c>
      <c r="M1767" t="s">
        <v>1774</v>
      </c>
      <c r="N1767">
        <v>6927</v>
      </c>
      <c r="O1767">
        <v>20</v>
      </c>
      <c r="P1767" s="1">
        <v>45624</v>
      </c>
      <c r="Q1767" s="1"/>
      <c r="R1767">
        <v>1385.4</v>
      </c>
      <c r="T1767">
        <v>1</v>
      </c>
      <c r="U1767" t="s">
        <v>428</v>
      </c>
      <c r="V1767">
        <v>1</v>
      </c>
      <c r="W1767">
        <v>0</v>
      </c>
      <c r="X1767">
        <v>0</v>
      </c>
      <c r="Y1767">
        <v>0</v>
      </c>
      <c r="Z1767">
        <v>0</v>
      </c>
      <c r="AA1767">
        <v>0</v>
      </c>
      <c r="AB1767">
        <v>0</v>
      </c>
      <c r="AC1767" t="s">
        <v>48</v>
      </c>
      <c r="AD1767">
        <v>1</v>
      </c>
    </row>
    <row r="1768" spans="1:30">
      <c r="A1768" t="s">
        <v>1858</v>
      </c>
      <c r="B1768" t="s">
        <v>75</v>
      </c>
      <c r="C1768">
        <v>48.210033000000003</v>
      </c>
      <c r="D1768">
        <v>16.363448999999999</v>
      </c>
      <c r="E1768" t="s">
        <v>55</v>
      </c>
      <c r="F1768" t="s">
        <v>169</v>
      </c>
      <c r="G1768" t="s">
        <v>56</v>
      </c>
      <c r="H1768" s="1">
        <v>45438</v>
      </c>
      <c r="I1768" t="s">
        <v>70</v>
      </c>
      <c r="J1768" t="s">
        <v>1120</v>
      </c>
      <c r="K1768">
        <v>4</v>
      </c>
      <c r="L1768" t="s">
        <v>1773</v>
      </c>
      <c r="M1768" t="s">
        <v>1774</v>
      </c>
      <c r="N1768">
        <v>7711</v>
      </c>
      <c r="O1768">
        <v>20</v>
      </c>
      <c r="P1768" s="1">
        <v>45568</v>
      </c>
      <c r="Q1768" s="1"/>
      <c r="R1768">
        <v>1542.2</v>
      </c>
      <c r="T1768">
        <v>1</v>
      </c>
      <c r="U1768" t="s">
        <v>428</v>
      </c>
      <c r="V1768">
        <v>1</v>
      </c>
      <c r="W1768">
        <v>0</v>
      </c>
      <c r="X1768">
        <v>0</v>
      </c>
      <c r="Y1768">
        <v>0</v>
      </c>
      <c r="Z1768">
        <v>0</v>
      </c>
      <c r="AA1768">
        <v>0</v>
      </c>
      <c r="AB1768">
        <v>0</v>
      </c>
      <c r="AC1768" t="s">
        <v>48</v>
      </c>
      <c r="AD1768">
        <v>1</v>
      </c>
    </row>
    <row r="1769" spans="1:30">
      <c r="A1769" t="s">
        <v>1859</v>
      </c>
      <c r="B1769" t="s">
        <v>59</v>
      </c>
      <c r="C1769">
        <v>51.260196999999998</v>
      </c>
      <c r="D1769">
        <v>4.4027710000000004</v>
      </c>
      <c r="E1769" t="s">
        <v>32</v>
      </c>
      <c r="F1769" t="s">
        <v>169</v>
      </c>
      <c r="G1769" t="s">
        <v>64</v>
      </c>
      <c r="H1769" s="1">
        <v>45425</v>
      </c>
      <c r="I1769" t="s">
        <v>35</v>
      </c>
      <c r="J1769" t="s">
        <v>1120</v>
      </c>
      <c r="K1769">
        <v>4</v>
      </c>
      <c r="L1769" t="s">
        <v>1773</v>
      </c>
      <c r="M1769" t="s">
        <v>1774</v>
      </c>
      <c r="N1769">
        <v>5878</v>
      </c>
      <c r="O1769">
        <v>30</v>
      </c>
      <c r="P1769" s="1">
        <v>45717</v>
      </c>
      <c r="Q1769" s="1"/>
      <c r="R1769">
        <v>1763.4</v>
      </c>
      <c r="T1769">
        <v>1</v>
      </c>
      <c r="U1769" t="s">
        <v>428</v>
      </c>
      <c r="V1769">
        <v>1</v>
      </c>
      <c r="W1769">
        <v>0</v>
      </c>
      <c r="X1769">
        <v>0</v>
      </c>
      <c r="Y1769">
        <v>0</v>
      </c>
      <c r="Z1769">
        <v>0</v>
      </c>
      <c r="AA1769">
        <v>0</v>
      </c>
      <c r="AB1769">
        <v>0</v>
      </c>
      <c r="AC1769" t="s">
        <v>43</v>
      </c>
      <c r="AD1769">
        <v>2</v>
      </c>
    </row>
    <row r="1770" spans="1:30">
      <c r="A1770" t="s">
        <v>1860</v>
      </c>
      <c r="B1770" t="s">
        <v>45</v>
      </c>
      <c r="C1770">
        <v>41.902782000000002</v>
      </c>
      <c r="D1770">
        <v>12.496366</v>
      </c>
      <c r="E1770" t="s">
        <v>103</v>
      </c>
      <c r="F1770" t="s">
        <v>169</v>
      </c>
      <c r="G1770" t="s">
        <v>76</v>
      </c>
      <c r="H1770" s="1">
        <v>45436</v>
      </c>
      <c r="I1770" t="s">
        <v>70</v>
      </c>
      <c r="J1770" t="s">
        <v>1120</v>
      </c>
      <c r="K1770">
        <v>4</v>
      </c>
      <c r="L1770" t="s">
        <v>1773</v>
      </c>
      <c r="M1770" t="s">
        <v>1774</v>
      </c>
      <c r="N1770">
        <v>7387</v>
      </c>
      <c r="O1770">
        <v>60</v>
      </c>
      <c r="P1770" s="1">
        <v>45799</v>
      </c>
      <c r="Q1770" s="1"/>
      <c r="R1770">
        <v>4432.2</v>
      </c>
      <c r="T1770">
        <v>1</v>
      </c>
      <c r="U1770" t="s">
        <v>428</v>
      </c>
      <c r="V1770">
        <v>1</v>
      </c>
      <c r="W1770">
        <v>0</v>
      </c>
      <c r="X1770">
        <v>0</v>
      </c>
      <c r="Y1770">
        <v>0</v>
      </c>
      <c r="Z1770">
        <v>0</v>
      </c>
      <c r="AA1770">
        <v>0</v>
      </c>
      <c r="AB1770">
        <v>0</v>
      </c>
      <c r="AC1770" t="s">
        <v>52</v>
      </c>
      <c r="AD1770">
        <v>3</v>
      </c>
    </row>
    <row r="1771" spans="1:30">
      <c r="A1771" t="s">
        <v>1861</v>
      </c>
      <c r="B1771" t="s">
        <v>50</v>
      </c>
      <c r="C1771">
        <v>52.520007999999997</v>
      </c>
      <c r="D1771">
        <v>13.404954</v>
      </c>
      <c r="E1771" t="s">
        <v>124</v>
      </c>
      <c r="F1771" t="s">
        <v>169</v>
      </c>
      <c r="G1771" t="s">
        <v>87</v>
      </c>
      <c r="H1771" s="1">
        <v>45438</v>
      </c>
      <c r="I1771" t="s">
        <v>35</v>
      </c>
      <c r="J1771" t="s">
        <v>1120</v>
      </c>
      <c r="K1771">
        <v>4</v>
      </c>
      <c r="L1771" t="s">
        <v>1773</v>
      </c>
      <c r="M1771" t="s">
        <v>1774</v>
      </c>
      <c r="N1771">
        <v>3342</v>
      </c>
      <c r="O1771">
        <v>40</v>
      </c>
      <c r="P1771" s="1">
        <v>45470</v>
      </c>
      <c r="Q1771" s="1"/>
      <c r="R1771">
        <v>1336.8</v>
      </c>
      <c r="T1771">
        <v>1</v>
      </c>
      <c r="U1771" t="s">
        <v>428</v>
      </c>
      <c r="V1771">
        <v>1</v>
      </c>
      <c r="W1771">
        <v>0</v>
      </c>
      <c r="X1771">
        <v>0</v>
      </c>
      <c r="Y1771">
        <v>0</v>
      </c>
      <c r="Z1771">
        <v>0</v>
      </c>
      <c r="AA1771">
        <v>0</v>
      </c>
      <c r="AB1771">
        <v>0</v>
      </c>
      <c r="AC1771" t="s">
        <v>43</v>
      </c>
      <c r="AD1771">
        <v>2</v>
      </c>
    </row>
    <row r="1772" spans="1:30">
      <c r="A1772" t="s">
        <v>1862</v>
      </c>
      <c r="B1772" t="s">
        <v>80</v>
      </c>
      <c r="C1772">
        <v>38.736946000000003</v>
      </c>
      <c r="D1772">
        <v>-9.1426850000000002</v>
      </c>
      <c r="E1772" t="s">
        <v>120</v>
      </c>
      <c r="F1772" t="s">
        <v>169</v>
      </c>
      <c r="G1772" t="s">
        <v>85</v>
      </c>
      <c r="H1772" s="1">
        <v>45335</v>
      </c>
      <c r="I1772" t="s">
        <v>35</v>
      </c>
      <c r="J1772" t="s">
        <v>1120</v>
      </c>
      <c r="K1772">
        <v>4</v>
      </c>
      <c r="L1772" t="s">
        <v>1773</v>
      </c>
      <c r="M1772" t="s">
        <v>1774</v>
      </c>
      <c r="N1772">
        <v>771</v>
      </c>
      <c r="O1772">
        <v>20</v>
      </c>
      <c r="P1772" s="1">
        <v>45576</v>
      </c>
      <c r="Q1772" s="1"/>
      <c r="R1772">
        <v>154.19999999999999</v>
      </c>
      <c r="T1772">
        <v>1</v>
      </c>
      <c r="U1772" t="s">
        <v>428</v>
      </c>
      <c r="V1772">
        <v>1</v>
      </c>
      <c r="W1772">
        <v>0</v>
      </c>
      <c r="X1772">
        <v>0</v>
      </c>
      <c r="Y1772">
        <v>0</v>
      </c>
      <c r="Z1772">
        <v>0</v>
      </c>
      <c r="AA1772">
        <v>0</v>
      </c>
      <c r="AB1772">
        <v>0</v>
      </c>
      <c r="AC1772" t="s">
        <v>48</v>
      </c>
      <c r="AD1772">
        <v>1</v>
      </c>
    </row>
    <row r="1773" spans="1:30">
      <c r="A1773" t="s">
        <v>1863</v>
      </c>
      <c r="B1773" t="s">
        <v>40</v>
      </c>
      <c r="C1773">
        <v>40.416775000000001</v>
      </c>
      <c r="D1773">
        <v>-3.7037900000000001</v>
      </c>
      <c r="E1773" t="s">
        <v>60</v>
      </c>
      <c r="F1773" t="s">
        <v>169</v>
      </c>
      <c r="G1773" t="s">
        <v>85</v>
      </c>
      <c r="H1773" s="1">
        <v>45385</v>
      </c>
      <c r="I1773" t="s">
        <v>70</v>
      </c>
      <c r="J1773" t="s">
        <v>1120</v>
      </c>
      <c r="K1773">
        <v>4</v>
      </c>
      <c r="L1773" t="s">
        <v>1773</v>
      </c>
      <c r="M1773" t="s">
        <v>1774</v>
      </c>
      <c r="N1773">
        <v>6323</v>
      </c>
      <c r="O1773">
        <v>40</v>
      </c>
      <c r="P1773" s="1">
        <v>45454</v>
      </c>
      <c r="Q1773" s="1"/>
      <c r="R1773">
        <v>2529.1999999999998</v>
      </c>
      <c r="T1773">
        <v>1</v>
      </c>
      <c r="U1773" t="s">
        <v>428</v>
      </c>
      <c r="V1773">
        <v>1</v>
      </c>
      <c r="W1773">
        <v>0</v>
      </c>
      <c r="X1773">
        <v>0</v>
      </c>
      <c r="Y1773">
        <v>0</v>
      </c>
      <c r="Z1773">
        <v>0</v>
      </c>
      <c r="AA1773">
        <v>0</v>
      </c>
      <c r="AB1773">
        <v>0</v>
      </c>
      <c r="AC1773" t="s">
        <v>43</v>
      </c>
      <c r="AD1773">
        <v>2</v>
      </c>
    </row>
    <row r="1774" spans="1:30">
      <c r="A1774" t="s">
        <v>1864</v>
      </c>
      <c r="B1774" t="s">
        <v>67</v>
      </c>
      <c r="C1774">
        <v>48.864716000000001</v>
      </c>
      <c r="D1774">
        <v>2.3490139999999999</v>
      </c>
      <c r="E1774" t="s">
        <v>120</v>
      </c>
      <c r="F1774" t="s">
        <v>169</v>
      </c>
      <c r="G1774" t="s">
        <v>34</v>
      </c>
      <c r="H1774" s="1">
        <v>45341</v>
      </c>
      <c r="I1774" t="s">
        <v>35</v>
      </c>
      <c r="J1774" t="s">
        <v>1120</v>
      </c>
      <c r="K1774">
        <v>4</v>
      </c>
      <c r="L1774" t="s">
        <v>1773</v>
      </c>
      <c r="M1774" t="s">
        <v>1774</v>
      </c>
      <c r="N1774">
        <v>2662</v>
      </c>
      <c r="O1774">
        <v>40</v>
      </c>
      <c r="P1774" s="1">
        <v>45571</v>
      </c>
      <c r="Q1774" s="1"/>
      <c r="R1774">
        <v>1064.8</v>
      </c>
      <c r="T1774">
        <v>1</v>
      </c>
      <c r="U1774" t="s">
        <v>428</v>
      </c>
      <c r="V1774">
        <v>1</v>
      </c>
      <c r="W1774">
        <v>0</v>
      </c>
      <c r="X1774">
        <v>0</v>
      </c>
      <c r="Y1774">
        <v>0</v>
      </c>
      <c r="Z1774">
        <v>0</v>
      </c>
      <c r="AA1774">
        <v>0</v>
      </c>
      <c r="AB1774">
        <v>0</v>
      </c>
      <c r="AC1774" t="s">
        <v>43</v>
      </c>
      <c r="AD1774">
        <v>2</v>
      </c>
    </row>
    <row r="1775" spans="1:30">
      <c r="A1775" t="s">
        <v>1865</v>
      </c>
      <c r="B1775" t="s">
        <v>67</v>
      </c>
      <c r="C1775">
        <v>48.864716000000001</v>
      </c>
      <c r="D1775">
        <v>2.3490139999999999</v>
      </c>
      <c r="E1775" t="s">
        <v>68</v>
      </c>
      <c r="F1775" t="s">
        <v>169</v>
      </c>
      <c r="G1775" t="s">
        <v>56</v>
      </c>
      <c r="H1775" s="1">
        <v>45394</v>
      </c>
      <c r="I1775" t="s">
        <v>70</v>
      </c>
      <c r="J1775" t="s">
        <v>1120</v>
      </c>
      <c r="K1775">
        <v>4</v>
      </c>
      <c r="L1775" t="s">
        <v>1773</v>
      </c>
      <c r="M1775" t="s">
        <v>1774</v>
      </c>
      <c r="N1775">
        <v>2879</v>
      </c>
      <c r="O1775">
        <v>30</v>
      </c>
      <c r="P1775" s="1">
        <v>45749</v>
      </c>
      <c r="Q1775" s="1"/>
      <c r="R1775">
        <v>863.7</v>
      </c>
      <c r="T1775">
        <v>1</v>
      </c>
      <c r="U1775" t="s">
        <v>428</v>
      </c>
      <c r="V1775">
        <v>1</v>
      </c>
      <c r="W1775">
        <v>0</v>
      </c>
      <c r="X1775">
        <v>0</v>
      </c>
      <c r="Y1775">
        <v>0</v>
      </c>
      <c r="Z1775">
        <v>0</v>
      </c>
      <c r="AA1775">
        <v>0</v>
      </c>
      <c r="AB1775">
        <v>0</v>
      </c>
      <c r="AC1775" t="s">
        <v>43</v>
      </c>
      <c r="AD1775">
        <v>2</v>
      </c>
    </row>
    <row r="1776" spans="1:30">
      <c r="A1776" t="s">
        <v>1866</v>
      </c>
      <c r="B1776" t="s">
        <v>45</v>
      </c>
      <c r="C1776">
        <v>41.902782000000002</v>
      </c>
      <c r="D1776">
        <v>12.496366</v>
      </c>
      <c r="E1776" t="s">
        <v>120</v>
      </c>
      <c r="F1776" t="s">
        <v>169</v>
      </c>
      <c r="G1776" t="s">
        <v>64</v>
      </c>
      <c r="H1776" s="1">
        <v>45382</v>
      </c>
      <c r="I1776" t="s">
        <v>35</v>
      </c>
      <c r="J1776" t="s">
        <v>1120</v>
      </c>
      <c r="K1776">
        <v>4</v>
      </c>
      <c r="L1776" t="s">
        <v>1773</v>
      </c>
      <c r="M1776" t="s">
        <v>1774</v>
      </c>
      <c r="N1776">
        <v>1235</v>
      </c>
      <c r="O1776">
        <v>100</v>
      </c>
      <c r="P1776" s="1">
        <v>45720</v>
      </c>
      <c r="Q1776" s="1"/>
      <c r="R1776">
        <v>1235</v>
      </c>
      <c r="T1776">
        <v>1</v>
      </c>
      <c r="U1776" t="s">
        <v>428</v>
      </c>
      <c r="V1776">
        <v>1</v>
      </c>
      <c r="W1776">
        <v>0</v>
      </c>
      <c r="X1776">
        <v>0</v>
      </c>
      <c r="Y1776">
        <v>0</v>
      </c>
      <c r="Z1776">
        <v>0</v>
      </c>
      <c r="AA1776">
        <v>0</v>
      </c>
      <c r="AB1776">
        <v>0</v>
      </c>
      <c r="AC1776" t="s">
        <v>38</v>
      </c>
      <c r="AD1776">
        <v>5</v>
      </c>
    </row>
    <row r="1777" spans="1:30">
      <c r="A1777" t="s">
        <v>1867</v>
      </c>
      <c r="B1777" t="s">
        <v>67</v>
      </c>
      <c r="C1777">
        <v>48.864716000000001</v>
      </c>
      <c r="D1777">
        <v>2.3490139999999999</v>
      </c>
      <c r="E1777" t="s">
        <v>124</v>
      </c>
      <c r="F1777" t="s">
        <v>169</v>
      </c>
      <c r="G1777" t="s">
        <v>34</v>
      </c>
      <c r="H1777" s="1">
        <v>45392</v>
      </c>
      <c r="I1777" t="s">
        <v>70</v>
      </c>
      <c r="J1777" t="s">
        <v>1120</v>
      </c>
      <c r="K1777">
        <v>4</v>
      </c>
      <c r="L1777" t="s">
        <v>1773</v>
      </c>
      <c r="M1777" t="s">
        <v>1774</v>
      </c>
      <c r="N1777">
        <v>7496</v>
      </c>
      <c r="O1777">
        <v>30</v>
      </c>
      <c r="P1777" s="1">
        <v>45686</v>
      </c>
      <c r="Q1777" s="1"/>
      <c r="R1777">
        <v>2248.8000000000002</v>
      </c>
      <c r="T1777">
        <v>1</v>
      </c>
      <c r="U1777" t="s">
        <v>428</v>
      </c>
      <c r="V1777">
        <v>1</v>
      </c>
      <c r="W1777">
        <v>0</v>
      </c>
      <c r="X1777">
        <v>0</v>
      </c>
      <c r="Y1777">
        <v>0</v>
      </c>
      <c r="Z1777">
        <v>0</v>
      </c>
      <c r="AA1777">
        <v>0</v>
      </c>
      <c r="AB1777">
        <v>0</v>
      </c>
      <c r="AC1777" t="s">
        <v>43</v>
      </c>
      <c r="AD1777">
        <v>2</v>
      </c>
    </row>
    <row r="1778" spans="1:30">
      <c r="A1778" t="s">
        <v>1868</v>
      </c>
      <c r="B1778" t="s">
        <v>67</v>
      </c>
      <c r="C1778">
        <v>48.864716000000001</v>
      </c>
      <c r="D1778">
        <v>2.3490139999999999</v>
      </c>
      <c r="E1778" t="s">
        <v>32</v>
      </c>
      <c r="F1778" t="s">
        <v>169</v>
      </c>
      <c r="G1778" t="s">
        <v>47</v>
      </c>
      <c r="H1778" s="1">
        <v>45300</v>
      </c>
      <c r="I1778" t="s">
        <v>70</v>
      </c>
      <c r="J1778" t="s">
        <v>1120</v>
      </c>
      <c r="K1778">
        <v>4</v>
      </c>
      <c r="L1778" t="s">
        <v>1773</v>
      </c>
      <c r="M1778" t="s">
        <v>1774</v>
      </c>
      <c r="N1778">
        <v>7008</v>
      </c>
      <c r="O1778">
        <v>30</v>
      </c>
      <c r="P1778" s="1">
        <v>45517</v>
      </c>
      <c r="Q1778" s="1"/>
      <c r="R1778">
        <v>2102.4</v>
      </c>
      <c r="T1778">
        <v>1</v>
      </c>
      <c r="U1778" t="s">
        <v>428</v>
      </c>
      <c r="V1778">
        <v>1</v>
      </c>
      <c r="W1778">
        <v>0</v>
      </c>
      <c r="X1778">
        <v>0</v>
      </c>
      <c r="Y1778">
        <v>0</v>
      </c>
      <c r="Z1778">
        <v>0</v>
      </c>
      <c r="AA1778">
        <v>0</v>
      </c>
      <c r="AB1778">
        <v>0</v>
      </c>
      <c r="AC1778" t="s">
        <v>43</v>
      </c>
      <c r="AD1778">
        <v>2</v>
      </c>
    </row>
    <row r="1779" spans="1:30">
      <c r="A1779" t="s">
        <v>1869</v>
      </c>
      <c r="B1779" t="s">
        <v>45</v>
      </c>
      <c r="C1779">
        <v>41.902782000000002</v>
      </c>
      <c r="D1779">
        <v>12.496366</v>
      </c>
      <c r="E1779" t="s">
        <v>55</v>
      </c>
      <c r="F1779" t="s">
        <v>169</v>
      </c>
      <c r="G1779" t="s">
        <v>34</v>
      </c>
      <c r="H1779" s="1">
        <v>45349</v>
      </c>
      <c r="I1779" t="s">
        <v>70</v>
      </c>
      <c r="J1779" t="s">
        <v>1120</v>
      </c>
      <c r="K1779">
        <v>4</v>
      </c>
      <c r="L1779" t="s">
        <v>1773</v>
      </c>
      <c r="M1779" t="s">
        <v>1774</v>
      </c>
      <c r="N1779">
        <v>613</v>
      </c>
      <c r="O1779">
        <v>30</v>
      </c>
      <c r="P1779" s="1">
        <v>45504</v>
      </c>
      <c r="Q1779" s="1"/>
      <c r="R1779">
        <v>183.9</v>
      </c>
      <c r="T1779">
        <v>1</v>
      </c>
      <c r="U1779" t="s">
        <v>428</v>
      </c>
      <c r="V1779">
        <v>1</v>
      </c>
      <c r="W1779">
        <v>0</v>
      </c>
      <c r="X1779">
        <v>0</v>
      </c>
      <c r="Y1779">
        <v>0</v>
      </c>
      <c r="Z1779">
        <v>0</v>
      </c>
      <c r="AA1779">
        <v>0</v>
      </c>
      <c r="AB1779">
        <v>0</v>
      </c>
      <c r="AC1779" t="s">
        <v>43</v>
      </c>
      <c r="AD1779">
        <v>2</v>
      </c>
    </row>
    <row r="1780" spans="1:30">
      <c r="A1780" t="s">
        <v>1870</v>
      </c>
      <c r="B1780" t="s">
        <v>45</v>
      </c>
      <c r="C1780">
        <v>41.902782000000002</v>
      </c>
      <c r="D1780">
        <v>12.496366</v>
      </c>
      <c r="E1780" t="s">
        <v>68</v>
      </c>
      <c r="F1780" t="s">
        <v>169</v>
      </c>
      <c r="G1780" t="s">
        <v>42</v>
      </c>
      <c r="H1780" s="1">
        <v>45443</v>
      </c>
      <c r="I1780" t="s">
        <v>35</v>
      </c>
      <c r="J1780" t="s">
        <v>1120</v>
      </c>
      <c r="K1780">
        <v>4</v>
      </c>
      <c r="L1780" t="s">
        <v>1773</v>
      </c>
      <c r="M1780" t="s">
        <v>1774</v>
      </c>
      <c r="N1780">
        <v>5859</v>
      </c>
      <c r="O1780">
        <v>30</v>
      </c>
      <c r="P1780" s="1">
        <v>45642</v>
      </c>
      <c r="Q1780" s="1"/>
      <c r="R1780">
        <v>1757.7</v>
      </c>
      <c r="T1780">
        <v>1</v>
      </c>
      <c r="U1780" t="s">
        <v>428</v>
      </c>
      <c r="V1780">
        <v>1</v>
      </c>
      <c r="W1780">
        <v>0</v>
      </c>
      <c r="X1780">
        <v>0</v>
      </c>
      <c r="Y1780">
        <v>0</v>
      </c>
      <c r="Z1780">
        <v>0</v>
      </c>
      <c r="AA1780">
        <v>0</v>
      </c>
      <c r="AB1780">
        <v>0</v>
      </c>
      <c r="AC1780" t="s">
        <v>43</v>
      </c>
      <c r="AD1780">
        <v>2</v>
      </c>
    </row>
    <row r="1781" spans="1:30">
      <c r="A1781" t="s">
        <v>1871</v>
      </c>
      <c r="B1781" t="s">
        <v>67</v>
      </c>
      <c r="C1781">
        <v>48.864716000000001</v>
      </c>
      <c r="D1781">
        <v>2.3490139999999999</v>
      </c>
      <c r="E1781" t="s">
        <v>68</v>
      </c>
      <c r="F1781" t="s">
        <v>169</v>
      </c>
      <c r="G1781" t="s">
        <v>64</v>
      </c>
      <c r="H1781" s="1">
        <v>45373</v>
      </c>
      <c r="I1781" t="s">
        <v>70</v>
      </c>
      <c r="J1781" t="s">
        <v>1120</v>
      </c>
      <c r="K1781">
        <v>4</v>
      </c>
      <c r="L1781" t="s">
        <v>1773</v>
      </c>
      <c r="M1781" t="s">
        <v>1774</v>
      </c>
      <c r="N1781">
        <v>5386</v>
      </c>
      <c r="O1781">
        <v>40</v>
      </c>
      <c r="P1781" s="1">
        <v>45666</v>
      </c>
      <c r="Q1781" s="1"/>
      <c r="R1781">
        <v>2154.4</v>
      </c>
      <c r="T1781">
        <v>1</v>
      </c>
      <c r="U1781" t="s">
        <v>428</v>
      </c>
      <c r="V1781">
        <v>1</v>
      </c>
      <c r="W1781">
        <v>0</v>
      </c>
      <c r="X1781">
        <v>0</v>
      </c>
      <c r="Y1781">
        <v>0</v>
      </c>
      <c r="Z1781">
        <v>0</v>
      </c>
      <c r="AA1781">
        <v>0</v>
      </c>
      <c r="AB1781">
        <v>0</v>
      </c>
      <c r="AC1781" t="s">
        <v>43</v>
      </c>
      <c r="AD1781">
        <v>2</v>
      </c>
    </row>
    <row r="1782" spans="1:30">
      <c r="A1782" t="s">
        <v>1872</v>
      </c>
      <c r="B1782" t="s">
        <v>75</v>
      </c>
      <c r="C1782">
        <v>48.210033000000003</v>
      </c>
      <c r="D1782">
        <v>16.363448999999999</v>
      </c>
      <c r="E1782" t="s">
        <v>46</v>
      </c>
      <c r="F1782" t="s">
        <v>169</v>
      </c>
      <c r="G1782" t="s">
        <v>56</v>
      </c>
      <c r="H1782" s="1">
        <v>45388</v>
      </c>
      <c r="I1782" t="s">
        <v>70</v>
      </c>
      <c r="J1782" t="s">
        <v>1120</v>
      </c>
      <c r="K1782">
        <v>4</v>
      </c>
      <c r="L1782" t="s">
        <v>1773</v>
      </c>
      <c r="M1782" t="s">
        <v>1774</v>
      </c>
      <c r="N1782">
        <v>5955</v>
      </c>
      <c r="O1782">
        <v>20</v>
      </c>
      <c r="P1782" s="1">
        <v>45423</v>
      </c>
      <c r="Q1782" s="1"/>
      <c r="R1782">
        <v>1191</v>
      </c>
      <c r="T1782">
        <v>1</v>
      </c>
      <c r="U1782" t="s">
        <v>428</v>
      </c>
      <c r="V1782">
        <v>1</v>
      </c>
      <c r="W1782">
        <v>0</v>
      </c>
      <c r="X1782">
        <v>0</v>
      </c>
      <c r="Y1782">
        <v>0</v>
      </c>
      <c r="Z1782">
        <v>0</v>
      </c>
      <c r="AA1782">
        <v>0</v>
      </c>
      <c r="AB1782">
        <v>0</v>
      </c>
      <c r="AC1782" t="s">
        <v>48</v>
      </c>
      <c r="AD1782">
        <v>1</v>
      </c>
    </row>
    <row r="1783" spans="1:30">
      <c r="A1783" t="s">
        <v>1873</v>
      </c>
      <c r="B1783" t="s">
        <v>40</v>
      </c>
      <c r="C1783">
        <v>40.416775000000001</v>
      </c>
      <c r="D1783">
        <v>-3.7037900000000001</v>
      </c>
      <c r="E1783" t="s">
        <v>124</v>
      </c>
      <c r="F1783" t="s">
        <v>169</v>
      </c>
      <c r="G1783" t="s">
        <v>64</v>
      </c>
      <c r="H1783" s="1">
        <v>45389</v>
      </c>
      <c r="I1783" t="s">
        <v>70</v>
      </c>
      <c r="J1783" t="s">
        <v>1120</v>
      </c>
      <c r="K1783">
        <v>4</v>
      </c>
      <c r="L1783" t="s">
        <v>1773</v>
      </c>
      <c r="M1783" t="s">
        <v>1774</v>
      </c>
      <c r="N1783">
        <v>4031</v>
      </c>
      <c r="O1783">
        <v>20</v>
      </c>
      <c r="P1783" s="1">
        <v>45674</v>
      </c>
      <c r="Q1783" s="1"/>
      <c r="R1783">
        <v>806.2</v>
      </c>
      <c r="T1783">
        <v>1</v>
      </c>
      <c r="U1783" t="s">
        <v>428</v>
      </c>
      <c r="V1783">
        <v>1</v>
      </c>
      <c r="W1783">
        <v>0</v>
      </c>
      <c r="X1783">
        <v>0</v>
      </c>
      <c r="Y1783">
        <v>0</v>
      </c>
      <c r="Z1783">
        <v>0</v>
      </c>
      <c r="AA1783">
        <v>0</v>
      </c>
      <c r="AB1783">
        <v>0</v>
      </c>
      <c r="AC1783" t="s">
        <v>48</v>
      </c>
      <c r="AD1783">
        <v>1</v>
      </c>
    </row>
    <row r="1784" spans="1:30">
      <c r="A1784" t="s">
        <v>1874</v>
      </c>
      <c r="B1784" t="s">
        <v>45</v>
      </c>
      <c r="C1784">
        <v>41.902782000000002</v>
      </c>
      <c r="D1784">
        <v>12.496366</v>
      </c>
      <c r="E1784" t="s">
        <v>120</v>
      </c>
      <c r="F1784" t="s">
        <v>169</v>
      </c>
      <c r="G1784" t="s">
        <v>64</v>
      </c>
      <c r="H1784" s="1">
        <v>45350</v>
      </c>
      <c r="I1784" t="s">
        <v>35</v>
      </c>
      <c r="J1784" t="s">
        <v>1120</v>
      </c>
      <c r="K1784">
        <v>4</v>
      </c>
      <c r="L1784" t="s">
        <v>1773</v>
      </c>
      <c r="M1784" t="s">
        <v>1774</v>
      </c>
      <c r="N1784">
        <v>7020</v>
      </c>
      <c r="O1784">
        <v>40</v>
      </c>
      <c r="P1784" s="1">
        <v>45423</v>
      </c>
      <c r="Q1784" s="1"/>
      <c r="R1784">
        <v>2808</v>
      </c>
      <c r="T1784">
        <v>1</v>
      </c>
      <c r="U1784" t="s">
        <v>428</v>
      </c>
      <c r="V1784">
        <v>1</v>
      </c>
      <c r="W1784">
        <v>0</v>
      </c>
      <c r="X1784">
        <v>0</v>
      </c>
      <c r="Y1784">
        <v>0</v>
      </c>
      <c r="Z1784">
        <v>0</v>
      </c>
      <c r="AA1784">
        <v>0</v>
      </c>
      <c r="AB1784">
        <v>0</v>
      </c>
      <c r="AC1784" t="s">
        <v>43</v>
      </c>
      <c r="AD1784">
        <v>2</v>
      </c>
    </row>
    <row r="1785" spans="1:30">
      <c r="A1785" t="s">
        <v>1875</v>
      </c>
      <c r="B1785" t="s">
        <v>45</v>
      </c>
      <c r="C1785">
        <v>41.902782000000002</v>
      </c>
      <c r="D1785">
        <v>12.496366</v>
      </c>
      <c r="E1785" t="s">
        <v>120</v>
      </c>
      <c r="F1785" t="s">
        <v>169</v>
      </c>
      <c r="G1785" t="s">
        <v>64</v>
      </c>
      <c r="H1785" s="1">
        <v>45351</v>
      </c>
      <c r="I1785" t="s">
        <v>35</v>
      </c>
      <c r="J1785" t="s">
        <v>1120</v>
      </c>
      <c r="K1785">
        <v>4</v>
      </c>
      <c r="L1785" t="s">
        <v>1773</v>
      </c>
      <c r="M1785" t="s">
        <v>1774</v>
      </c>
      <c r="N1785">
        <v>5759</v>
      </c>
      <c r="O1785">
        <v>40</v>
      </c>
      <c r="P1785" s="1">
        <v>45696</v>
      </c>
      <c r="Q1785" s="1"/>
      <c r="R1785">
        <v>2303.6</v>
      </c>
      <c r="T1785">
        <v>1</v>
      </c>
      <c r="U1785" t="s">
        <v>428</v>
      </c>
      <c r="V1785">
        <v>1</v>
      </c>
      <c r="W1785">
        <v>0</v>
      </c>
      <c r="X1785">
        <v>0</v>
      </c>
      <c r="Y1785">
        <v>0</v>
      </c>
      <c r="Z1785">
        <v>0</v>
      </c>
      <c r="AA1785">
        <v>0</v>
      </c>
      <c r="AB1785">
        <v>0</v>
      </c>
      <c r="AC1785" t="s">
        <v>43</v>
      </c>
      <c r="AD1785">
        <v>2</v>
      </c>
    </row>
    <row r="1786" spans="1:30">
      <c r="A1786" t="s">
        <v>1876</v>
      </c>
      <c r="B1786" t="s">
        <v>80</v>
      </c>
      <c r="C1786">
        <v>38.736946000000003</v>
      </c>
      <c r="D1786">
        <v>-9.1426850000000002</v>
      </c>
      <c r="E1786" t="s">
        <v>120</v>
      </c>
      <c r="F1786" t="s">
        <v>169</v>
      </c>
      <c r="G1786" t="s">
        <v>47</v>
      </c>
      <c r="H1786" s="1">
        <v>45337</v>
      </c>
      <c r="I1786" t="s">
        <v>35</v>
      </c>
      <c r="J1786" t="s">
        <v>1120</v>
      </c>
      <c r="K1786">
        <v>4</v>
      </c>
      <c r="L1786" t="s">
        <v>1773</v>
      </c>
      <c r="M1786" t="s">
        <v>1774</v>
      </c>
      <c r="N1786">
        <v>5029</v>
      </c>
      <c r="O1786">
        <v>40</v>
      </c>
      <c r="P1786" s="1">
        <v>45513</v>
      </c>
      <c r="Q1786" s="1"/>
      <c r="R1786">
        <v>2011.6</v>
      </c>
      <c r="T1786">
        <v>1</v>
      </c>
      <c r="U1786" t="s">
        <v>428</v>
      </c>
      <c r="V1786">
        <v>1</v>
      </c>
      <c r="W1786">
        <v>0</v>
      </c>
      <c r="X1786">
        <v>0</v>
      </c>
      <c r="Y1786">
        <v>0</v>
      </c>
      <c r="Z1786">
        <v>0</v>
      </c>
      <c r="AA1786">
        <v>0</v>
      </c>
      <c r="AB1786">
        <v>0</v>
      </c>
      <c r="AC1786" t="s">
        <v>43</v>
      </c>
      <c r="AD1786">
        <v>2</v>
      </c>
    </row>
    <row r="1787" spans="1:30">
      <c r="A1787" t="s">
        <v>1877</v>
      </c>
      <c r="B1787" t="s">
        <v>45</v>
      </c>
      <c r="C1787">
        <v>41.902782000000002</v>
      </c>
      <c r="D1787">
        <v>12.496366</v>
      </c>
      <c r="E1787" t="s">
        <v>51</v>
      </c>
      <c r="F1787" t="s">
        <v>169</v>
      </c>
      <c r="G1787" t="s">
        <v>56</v>
      </c>
      <c r="H1787" s="1">
        <v>45423</v>
      </c>
      <c r="I1787" t="s">
        <v>57</v>
      </c>
      <c r="J1787" t="s">
        <v>1120</v>
      </c>
      <c r="K1787">
        <v>4</v>
      </c>
      <c r="L1787" t="s">
        <v>1773</v>
      </c>
      <c r="M1787" t="s">
        <v>1774</v>
      </c>
      <c r="N1787">
        <v>1737</v>
      </c>
      <c r="O1787">
        <v>80</v>
      </c>
      <c r="P1787" s="1">
        <v>45465</v>
      </c>
      <c r="Q1787" s="1"/>
      <c r="R1787">
        <v>1389.6</v>
      </c>
      <c r="T1787">
        <v>1</v>
      </c>
      <c r="U1787" t="s">
        <v>428</v>
      </c>
      <c r="V1787">
        <v>1</v>
      </c>
      <c r="W1787">
        <v>0</v>
      </c>
      <c r="X1787">
        <v>0</v>
      </c>
      <c r="Y1787">
        <v>0</v>
      </c>
      <c r="Z1787">
        <v>0</v>
      </c>
      <c r="AA1787">
        <v>0</v>
      </c>
      <c r="AB1787">
        <v>0</v>
      </c>
      <c r="AC1787" t="s">
        <v>65</v>
      </c>
      <c r="AD1787">
        <v>4</v>
      </c>
    </row>
    <row r="1788" spans="1:30">
      <c r="A1788" t="s">
        <v>1878</v>
      </c>
      <c r="B1788" t="s">
        <v>67</v>
      </c>
      <c r="C1788">
        <v>48.864716000000001</v>
      </c>
      <c r="D1788">
        <v>2.3490139999999999</v>
      </c>
      <c r="E1788" t="s">
        <v>55</v>
      </c>
      <c r="F1788" t="s">
        <v>169</v>
      </c>
      <c r="G1788" t="s">
        <v>87</v>
      </c>
      <c r="H1788" s="1">
        <v>45441</v>
      </c>
      <c r="I1788" t="s">
        <v>70</v>
      </c>
      <c r="J1788" t="s">
        <v>1120</v>
      </c>
      <c r="K1788">
        <v>4</v>
      </c>
      <c r="L1788" t="s">
        <v>1773</v>
      </c>
      <c r="M1788" t="s">
        <v>1774</v>
      </c>
      <c r="N1788">
        <v>5878</v>
      </c>
      <c r="O1788">
        <v>100</v>
      </c>
      <c r="P1788" s="1">
        <v>45781</v>
      </c>
      <c r="Q1788" s="1"/>
      <c r="R1788">
        <v>5878</v>
      </c>
      <c r="T1788">
        <v>1</v>
      </c>
      <c r="U1788" t="s">
        <v>428</v>
      </c>
      <c r="V1788">
        <v>1</v>
      </c>
      <c r="W1788">
        <v>0</v>
      </c>
      <c r="X1788">
        <v>0</v>
      </c>
      <c r="Y1788">
        <v>0</v>
      </c>
      <c r="Z1788">
        <v>0</v>
      </c>
      <c r="AA1788">
        <v>0</v>
      </c>
      <c r="AB1788">
        <v>0</v>
      </c>
      <c r="AC1788" t="s">
        <v>38</v>
      </c>
      <c r="AD1788">
        <v>5</v>
      </c>
    </row>
    <row r="1789" spans="1:30">
      <c r="A1789" t="s">
        <v>1879</v>
      </c>
      <c r="B1789" t="s">
        <v>80</v>
      </c>
      <c r="C1789">
        <v>38.736946000000003</v>
      </c>
      <c r="D1789">
        <v>-9.1426850000000002</v>
      </c>
      <c r="E1789" t="s">
        <v>55</v>
      </c>
      <c r="F1789" t="s">
        <v>169</v>
      </c>
      <c r="G1789" t="s">
        <v>85</v>
      </c>
      <c r="H1789" s="1">
        <v>45363</v>
      </c>
      <c r="I1789" t="s">
        <v>35</v>
      </c>
      <c r="J1789" t="s">
        <v>1120</v>
      </c>
      <c r="K1789">
        <v>4</v>
      </c>
      <c r="L1789" t="s">
        <v>1773</v>
      </c>
      <c r="M1789" t="s">
        <v>1774</v>
      </c>
      <c r="N1789">
        <v>467</v>
      </c>
      <c r="O1789">
        <v>40</v>
      </c>
      <c r="P1789" s="1">
        <v>45531</v>
      </c>
      <c r="Q1789" s="1"/>
      <c r="R1789">
        <v>186.8</v>
      </c>
      <c r="T1789">
        <v>1</v>
      </c>
      <c r="U1789" t="s">
        <v>428</v>
      </c>
      <c r="V1789">
        <v>1</v>
      </c>
      <c r="W1789">
        <v>0</v>
      </c>
      <c r="X1789">
        <v>0</v>
      </c>
      <c r="Y1789">
        <v>0</v>
      </c>
      <c r="Z1789">
        <v>0</v>
      </c>
      <c r="AA1789">
        <v>0</v>
      </c>
      <c r="AB1789">
        <v>0</v>
      </c>
      <c r="AC1789" t="s">
        <v>43</v>
      </c>
      <c r="AD1789">
        <v>2</v>
      </c>
    </row>
    <row r="1790" spans="1:30">
      <c r="A1790" t="s">
        <v>1880</v>
      </c>
      <c r="B1790" t="s">
        <v>45</v>
      </c>
      <c r="C1790">
        <v>41.902782000000002</v>
      </c>
      <c r="D1790">
        <v>12.496366</v>
      </c>
      <c r="E1790" t="s">
        <v>120</v>
      </c>
      <c r="F1790" t="s">
        <v>169</v>
      </c>
      <c r="G1790" t="s">
        <v>34</v>
      </c>
      <c r="H1790" s="1">
        <v>45407</v>
      </c>
      <c r="I1790" t="s">
        <v>57</v>
      </c>
      <c r="J1790" t="s">
        <v>1120</v>
      </c>
      <c r="K1790">
        <v>4</v>
      </c>
      <c r="L1790" t="s">
        <v>1773</v>
      </c>
      <c r="M1790" t="s">
        <v>1774</v>
      </c>
      <c r="N1790">
        <v>1148</v>
      </c>
      <c r="O1790">
        <v>60</v>
      </c>
      <c r="P1790" s="1">
        <v>45712</v>
      </c>
      <c r="Q1790" s="1"/>
      <c r="R1790">
        <v>688.8</v>
      </c>
      <c r="T1790">
        <v>1</v>
      </c>
      <c r="U1790" t="s">
        <v>428</v>
      </c>
      <c r="V1790">
        <v>1</v>
      </c>
      <c r="W1790">
        <v>0</v>
      </c>
      <c r="X1790">
        <v>0</v>
      </c>
      <c r="Y1790">
        <v>0</v>
      </c>
      <c r="Z1790">
        <v>0</v>
      </c>
      <c r="AA1790">
        <v>0</v>
      </c>
      <c r="AB1790">
        <v>0</v>
      </c>
      <c r="AC1790" t="s">
        <v>52</v>
      </c>
      <c r="AD1790">
        <v>3</v>
      </c>
    </row>
    <row r="1791" spans="1:30">
      <c r="A1791" t="s">
        <v>1881</v>
      </c>
      <c r="B1791" t="s">
        <v>63</v>
      </c>
      <c r="C1791">
        <v>46.204391000000001</v>
      </c>
      <c r="D1791">
        <v>6.1431579999999997</v>
      </c>
      <c r="E1791" t="s">
        <v>32</v>
      </c>
      <c r="F1791" t="s">
        <v>169</v>
      </c>
      <c r="G1791" t="s">
        <v>64</v>
      </c>
      <c r="H1791" s="1">
        <v>45351</v>
      </c>
      <c r="I1791" t="s">
        <v>35</v>
      </c>
      <c r="J1791" t="s">
        <v>1120</v>
      </c>
      <c r="K1791">
        <v>4</v>
      </c>
      <c r="L1791" t="s">
        <v>1773</v>
      </c>
      <c r="M1791" t="s">
        <v>1774</v>
      </c>
      <c r="N1791">
        <v>6322</v>
      </c>
      <c r="O1791">
        <v>50</v>
      </c>
      <c r="P1791" s="1">
        <v>45514</v>
      </c>
      <c r="Q1791" s="1"/>
      <c r="R1791">
        <v>3161</v>
      </c>
      <c r="T1791">
        <v>1</v>
      </c>
      <c r="U1791" t="s">
        <v>428</v>
      </c>
      <c r="V1791">
        <v>1</v>
      </c>
      <c r="W1791">
        <v>0</v>
      </c>
      <c r="X1791">
        <v>0</v>
      </c>
      <c r="Y1791">
        <v>0</v>
      </c>
      <c r="Z1791">
        <v>0</v>
      </c>
      <c r="AA1791">
        <v>0</v>
      </c>
      <c r="AB1791">
        <v>0</v>
      </c>
      <c r="AC1791" t="s">
        <v>52</v>
      </c>
      <c r="AD1791">
        <v>3</v>
      </c>
    </row>
    <row r="1792" spans="1:30">
      <c r="A1792" t="s">
        <v>1882</v>
      </c>
      <c r="B1792" t="s">
        <v>50</v>
      </c>
      <c r="C1792">
        <v>52.520007999999997</v>
      </c>
      <c r="D1792">
        <v>13.404954</v>
      </c>
      <c r="E1792" t="s">
        <v>51</v>
      </c>
      <c r="F1792" t="s">
        <v>169</v>
      </c>
      <c r="G1792" t="s">
        <v>64</v>
      </c>
      <c r="H1792" s="1">
        <v>45390</v>
      </c>
      <c r="I1792" t="s">
        <v>35</v>
      </c>
      <c r="J1792" t="s">
        <v>1120</v>
      </c>
      <c r="K1792">
        <v>4</v>
      </c>
      <c r="L1792" t="s">
        <v>1773</v>
      </c>
      <c r="M1792" t="s">
        <v>1774</v>
      </c>
      <c r="N1792">
        <v>7667</v>
      </c>
      <c r="O1792">
        <v>80</v>
      </c>
      <c r="P1792" s="1">
        <v>45444</v>
      </c>
      <c r="Q1792" s="1"/>
      <c r="R1792">
        <v>6133.6</v>
      </c>
      <c r="T1792">
        <v>1</v>
      </c>
      <c r="U1792" t="s">
        <v>428</v>
      </c>
      <c r="V1792">
        <v>1</v>
      </c>
      <c r="W1792">
        <v>0</v>
      </c>
      <c r="X1792">
        <v>0</v>
      </c>
      <c r="Y1792">
        <v>0</v>
      </c>
      <c r="Z1792">
        <v>0</v>
      </c>
      <c r="AA1792">
        <v>0</v>
      </c>
      <c r="AB1792">
        <v>0</v>
      </c>
      <c r="AC1792" t="s">
        <v>65</v>
      </c>
      <c r="AD1792">
        <v>4</v>
      </c>
    </row>
    <row r="1793" spans="1:30">
      <c r="A1793" t="s">
        <v>1883</v>
      </c>
      <c r="B1793" t="s">
        <v>63</v>
      </c>
      <c r="C1793">
        <v>46.204391000000001</v>
      </c>
      <c r="D1793">
        <v>6.1431579999999997</v>
      </c>
      <c r="E1793" t="s">
        <v>78</v>
      </c>
      <c r="F1793" t="s">
        <v>169</v>
      </c>
      <c r="G1793" t="s">
        <v>64</v>
      </c>
      <c r="H1793" s="1">
        <v>45387</v>
      </c>
      <c r="I1793" t="s">
        <v>35</v>
      </c>
      <c r="J1793" t="s">
        <v>1120</v>
      </c>
      <c r="K1793">
        <v>4</v>
      </c>
      <c r="L1793" t="s">
        <v>1773</v>
      </c>
      <c r="M1793" t="s">
        <v>1774</v>
      </c>
      <c r="N1793">
        <v>4290</v>
      </c>
      <c r="O1793">
        <v>30</v>
      </c>
      <c r="P1793" s="1">
        <v>45479</v>
      </c>
      <c r="Q1793" s="1"/>
      <c r="R1793">
        <v>1287</v>
      </c>
      <c r="T1793">
        <v>1</v>
      </c>
      <c r="U1793" t="s">
        <v>428</v>
      </c>
      <c r="V1793">
        <v>1</v>
      </c>
      <c r="W1793">
        <v>0</v>
      </c>
      <c r="X1793">
        <v>0</v>
      </c>
      <c r="Y1793">
        <v>0</v>
      </c>
      <c r="Z1793">
        <v>0</v>
      </c>
      <c r="AA1793">
        <v>0</v>
      </c>
      <c r="AB1793">
        <v>0</v>
      </c>
      <c r="AC1793" t="s">
        <v>43</v>
      </c>
      <c r="AD1793">
        <v>2</v>
      </c>
    </row>
    <row r="1794" spans="1:30">
      <c r="A1794" t="s">
        <v>1884</v>
      </c>
      <c r="B1794" t="s">
        <v>67</v>
      </c>
      <c r="C1794">
        <v>48.864716000000001</v>
      </c>
      <c r="D1794">
        <v>2.3490139999999999</v>
      </c>
      <c r="E1794" t="s">
        <v>32</v>
      </c>
      <c r="F1794" t="s">
        <v>169</v>
      </c>
      <c r="G1794" t="s">
        <v>56</v>
      </c>
      <c r="H1794" s="1">
        <v>45386</v>
      </c>
      <c r="I1794" t="s">
        <v>70</v>
      </c>
      <c r="J1794" t="s">
        <v>1120</v>
      </c>
      <c r="K1794">
        <v>4</v>
      </c>
      <c r="L1794" t="s">
        <v>1773</v>
      </c>
      <c r="M1794" t="s">
        <v>1774</v>
      </c>
      <c r="N1794">
        <v>4707</v>
      </c>
      <c r="O1794">
        <v>70</v>
      </c>
      <c r="P1794" s="1">
        <v>45628</v>
      </c>
      <c r="Q1794" s="1"/>
      <c r="R1794">
        <v>3294.9</v>
      </c>
      <c r="T1794">
        <v>1</v>
      </c>
      <c r="U1794" t="s">
        <v>428</v>
      </c>
      <c r="V1794">
        <v>1</v>
      </c>
      <c r="W1794">
        <v>0</v>
      </c>
      <c r="X1794">
        <v>0</v>
      </c>
      <c r="Y1794">
        <v>0</v>
      </c>
      <c r="Z1794">
        <v>0</v>
      </c>
      <c r="AA1794">
        <v>0</v>
      </c>
      <c r="AB1794">
        <v>0</v>
      </c>
      <c r="AC1794" t="s">
        <v>65</v>
      </c>
      <c r="AD1794">
        <v>4</v>
      </c>
    </row>
    <row r="1795" spans="1:30">
      <c r="A1795" t="s">
        <v>1885</v>
      </c>
      <c r="B1795" t="s">
        <v>75</v>
      </c>
      <c r="C1795">
        <v>48.210033000000003</v>
      </c>
      <c r="D1795">
        <v>16.363448999999999</v>
      </c>
      <c r="E1795" t="s">
        <v>32</v>
      </c>
      <c r="F1795" t="s">
        <v>169</v>
      </c>
      <c r="G1795" t="s">
        <v>87</v>
      </c>
      <c r="H1795" s="1">
        <v>45361</v>
      </c>
      <c r="I1795" t="s">
        <v>35</v>
      </c>
      <c r="J1795" t="s">
        <v>1120</v>
      </c>
      <c r="K1795">
        <v>4</v>
      </c>
      <c r="L1795" t="s">
        <v>1773</v>
      </c>
      <c r="M1795" t="s">
        <v>1774</v>
      </c>
      <c r="N1795">
        <v>459</v>
      </c>
      <c r="O1795">
        <v>60</v>
      </c>
      <c r="P1795" s="1">
        <v>45502</v>
      </c>
      <c r="Q1795" s="1"/>
      <c r="R1795">
        <v>275.39999999999998</v>
      </c>
      <c r="T1795">
        <v>1</v>
      </c>
      <c r="U1795" t="s">
        <v>428</v>
      </c>
      <c r="V1795">
        <v>1</v>
      </c>
      <c r="W1795">
        <v>0</v>
      </c>
      <c r="X1795">
        <v>0</v>
      </c>
      <c r="Y1795">
        <v>0</v>
      </c>
      <c r="Z1795">
        <v>0</v>
      </c>
      <c r="AA1795">
        <v>0</v>
      </c>
      <c r="AB1795">
        <v>0</v>
      </c>
      <c r="AC1795" t="s">
        <v>52</v>
      </c>
      <c r="AD1795">
        <v>3</v>
      </c>
    </row>
    <row r="1796" spans="1:30">
      <c r="A1796" t="s">
        <v>1886</v>
      </c>
      <c r="B1796" t="s">
        <v>50</v>
      </c>
      <c r="C1796">
        <v>52.520007999999997</v>
      </c>
      <c r="D1796">
        <v>13.404954</v>
      </c>
      <c r="E1796" t="s">
        <v>100</v>
      </c>
      <c r="F1796" t="s">
        <v>169</v>
      </c>
      <c r="G1796" t="s">
        <v>64</v>
      </c>
      <c r="H1796" s="1">
        <v>45343</v>
      </c>
      <c r="I1796" t="s">
        <v>35</v>
      </c>
      <c r="J1796" t="s">
        <v>1120</v>
      </c>
      <c r="K1796">
        <v>4</v>
      </c>
      <c r="L1796" t="s">
        <v>1773</v>
      </c>
      <c r="M1796" t="s">
        <v>1774</v>
      </c>
      <c r="N1796">
        <v>220</v>
      </c>
      <c r="O1796">
        <v>40</v>
      </c>
      <c r="P1796" s="1">
        <v>45519</v>
      </c>
      <c r="Q1796" s="1"/>
      <c r="R1796">
        <v>88</v>
      </c>
      <c r="T1796">
        <v>1</v>
      </c>
      <c r="U1796" t="s">
        <v>428</v>
      </c>
      <c r="V1796">
        <v>1</v>
      </c>
      <c r="W1796">
        <v>0</v>
      </c>
      <c r="X1796">
        <v>0</v>
      </c>
      <c r="Y1796">
        <v>0</v>
      </c>
      <c r="Z1796">
        <v>0</v>
      </c>
      <c r="AA1796">
        <v>0</v>
      </c>
      <c r="AB1796">
        <v>0</v>
      </c>
      <c r="AC1796" t="s">
        <v>43</v>
      </c>
      <c r="AD1796">
        <v>2</v>
      </c>
    </row>
    <row r="1797" spans="1:30">
      <c r="A1797" t="s">
        <v>1887</v>
      </c>
      <c r="B1797" t="s">
        <v>45</v>
      </c>
      <c r="C1797">
        <v>41.902782000000002</v>
      </c>
      <c r="D1797">
        <v>12.496366</v>
      </c>
      <c r="E1797" t="s">
        <v>60</v>
      </c>
      <c r="F1797" t="s">
        <v>169</v>
      </c>
      <c r="G1797" t="s">
        <v>64</v>
      </c>
      <c r="H1797" s="1">
        <v>45374</v>
      </c>
      <c r="I1797" t="s">
        <v>35</v>
      </c>
      <c r="J1797" t="s">
        <v>1120</v>
      </c>
      <c r="K1797">
        <v>4</v>
      </c>
      <c r="L1797" t="s">
        <v>1773</v>
      </c>
      <c r="M1797" t="s">
        <v>1774</v>
      </c>
      <c r="N1797">
        <v>4663</v>
      </c>
      <c r="O1797">
        <v>20</v>
      </c>
      <c r="P1797" s="1">
        <v>45503</v>
      </c>
      <c r="Q1797" s="1"/>
      <c r="R1797">
        <v>932.6</v>
      </c>
      <c r="T1797">
        <v>1</v>
      </c>
      <c r="U1797" t="s">
        <v>428</v>
      </c>
      <c r="V1797">
        <v>1</v>
      </c>
      <c r="W1797">
        <v>0</v>
      </c>
      <c r="X1797">
        <v>0</v>
      </c>
      <c r="Y1797">
        <v>0</v>
      </c>
      <c r="Z1797">
        <v>0</v>
      </c>
      <c r="AA1797">
        <v>0</v>
      </c>
      <c r="AB1797">
        <v>0</v>
      </c>
      <c r="AC1797" t="s">
        <v>48</v>
      </c>
      <c r="AD1797">
        <v>1</v>
      </c>
    </row>
    <row r="1798" spans="1:30">
      <c r="A1798" t="s">
        <v>1888</v>
      </c>
      <c r="B1798" t="s">
        <v>45</v>
      </c>
      <c r="C1798">
        <v>41.902782000000002</v>
      </c>
      <c r="D1798">
        <v>12.496366</v>
      </c>
      <c r="E1798" t="s">
        <v>60</v>
      </c>
      <c r="F1798" t="s">
        <v>169</v>
      </c>
      <c r="G1798" t="s">
        <v>47</v>
      </c>
      <c r="H1798" s="1">
        <v>45434</v>
      </c>
      <c r="I1798" t="s">
        <v>57</v>
      </c>
      <c r="J1798" t="s">
        <v>1120</v>
      </c>
      <c r="K1798">
        <v>4</v>
      </c>
      <c r="L1798" t="s">
        <v>1773</v>
      </c>
      <c r="M1798" t="s">
        <v>1774</v>
      </c>
      <c r="N1798">
        <v>7228</v>
      </c>
      <c r="O1798">
        <v>50</v>
      </c>
      <c r="P1798" s="1">
        <v>45466</v>
      </c>
      <c r="Q1798" s="1"/>
      <c r="R1798">
        <v>3614</v>
      </c>
      <c r="T1798">
        <v>1</v>
      </c>
      <c r="U1798" t="s">
        <v>428</v>
      </c>
      <c r="V1798">
        <v>1</v>
      </c>
      <c r="W1798">
        <v>0</v>
      </c>
      <c r="X1798">
        <v>0</v>
      </c>
      <c r="Y1798">
        <v>0</v>
      </c>
      <c r="Z1798">
        <v>0</v>
      </c>
      <c r="AA1798">
        <v>0</v>
      </c>
      <c r="AB1798">
        <v>0</v>
      </c>
      <c r="AC1798" t="s">
        <v>52</v>
      </c>
      <c r="AD1798">
        <v>3</v>
      </c>
    </row>
    <row r="1799" spans="1:30">
      <c r="A1799" t="s">
        <v>1889</v>
      </c>
      <c r="B1799" t="s">
        <v>45</v>
      </c>
      <c r="C1799">
        <v>41.902782000000002</v>
      </c>
      <c r="D1799">
        <v>12.496366</v>
      </c>
      <c r="E1799" t="s">
        <v>68</v>
      </c>
      <c r="F1799" t="s">
        <v>169</v>
      </c>
      <c r="G1799" t="s">
        <v>87</v>
      </c>
      <c r="H1799" s="1">
        <v>45408</v>
      </c>
      <c r="I1799" t="s">
        <v>35</v>
      </c>
      <c r="J1799" t="s">
        <v>1120</v>
      </c>
      <c r="K1799">
        <v>4</v>
      </c>
      <c r="L1799" t="s">
        <v>1773</v>
      </c>
      <c r="M1799" t="s">
        <v>1774</v>
      </c>
      <c r="N1799">
        <v>1156</v>
      </c>
      <c r="O1799">
        <v>20</v>
      </c>
      <c r="P1799" s="1">
        <v>45478</v>
      </c>
      <c r="Q1799" s="1"/>
      <c r="R1799">
        <v>231.2</v>
      </c>
      <c r="T1799">
        <v>1</v>
      </c>
      <c r="U1799" t="s">
        <v>428</v>
      </c>
      <c r="V1799">
        <v>1</v>
      </c>
      <c r="W1799">
        <v>0</v>
      </c>
      <c r="X1799">
        <v>0</v>
      </c>
      <c r="Y1799">
        <v>0</v>
      </c>
      <c r="Z1799">
        <v>0</v>
      </c>
      <c r="AA1799">
        <v>0</v>
      </c>
      <c r="AB1799">
        <v>0</v>
      </c>
      <c r="AC1799" t="s">
        <v>48</v>
      </c>
      <c r="AD1799">
        <v>1</v>
      </c>
    </row>
    <row r="1800" spans="1:30">
      <c r="A1800" t="s">
        <v>1890</v>
      </c>
      <c r="B1800" t="s">
        <v>45</v>
      </c>
      <c r="C1800">
        <v>41.902782000000002</v>
      </c>
      <c r="D1800">
        <v>12.496366</v>
      </c>
      <c r="E1800" t="s">
        <v>55</v>
      </c>
      <c r="F1800" t="s">
        <v>169</v>
      </c>
      <c r="G1800" t="s">
        <v>85</v>
      </c>
      <c r="H1800" s="1">
        <v>45372</v>
      </c>
      <c r="I1800" t="s">
        <v>70</v>
      </c>
      <c r="J1800" t="s">
        <v>1120</v>
      </c>
      <c r="K1800">
        <v>4</v>
      </c>
      <c r="L1800" t="s">
        <v>1773</v>
      </c>
      <c r="M1800" t="s">
        <v>1774</v>
      </c>
      <c r="N1800">
        <v>4305</v>
      </c>
      <c r="O1800">
        <v>90</v>
      </c>
      <c r="P1800" s="1">
        <v>45535</v>
      </c>
      <c r="Q1800" s="1"/>
      <c r="R1800">
        <v>3874.5</v>
      </c>
      <c r="T1800">
        <v>1</v>
      </c>
      <c r="U1800" t="s">
        <v>428</v>
      </c>
      <c r="V1800">
        <v>1</v>
      </c>
      <c r="W1800">
        <v>0</v>
      </c>
      <c r="X1800">
        <v>0</v>
      </c>
      <c r="Y1800">
        <v>0</v>
      </c>
      <c r="Z1800">
        <v>0</v>
      </c>
      <c r="AA1800">
        <v>0</v>
      </c>
      <c r="AB1800">
        <v>0</v>
      </c>
      <c r="AC1800" t="s">
        <v>38</v>
      </c>
      <c r="AD1800">
        <v>5</v>
      </c>
    </row>
    <row r="1801" spans="1:30">
      <c r="A1801" t="s">
        <v>1891</v>
      </c>
      <c r="B1801" t="s">
        <v>45</v>
      </c>
      <c r="C1801">
        <v>41.902782000000002</v>
      </c>
      <c r="D1801">
        <v>12.496366</v>
      </c>
      <c r="E1801" t="s">
        <v>124</v>
      </c>
      <c r="F1801" t="s">
        <v>169</v>
      </c>
      <c r="G1801" t="s">
        <v>85</v>
      </c>
      <c r="H1801" s="1">
        <v>45357</v>
      </c>
      <c r="I1801" t="s">
        <v>35</v>
      </c>
      <c r="J1801" t="s">
        <v>1120</v>
      </c>
      <c r="K1801">
        <v>4</v>
      </c>
      <c r="L1801" t="s">
        <v>1773</v>
      </c>
      <c r="M1801" t="s">
        <v>1774</v>
      </c>
      <c r="N1801">
        <v>3479</v>
      </c>
      <c r="O1801">
        <v>10</v>
      </c>
      <c r="P1801" s="1">
        <v>45690</v>
      </c>
      <c r="Q1801" s="1"/>
      <c r="R1801">
        <v>347.9</v>
      </c>
      <c r="T1801">
        <v>1</v>
      </c>
      <c r="U1801" t="s">
        <v>428</v>
      </c>
      <c r="V1801">
        <v>1</v>
      </c>
      <c r="W1801">
        <v>0</v>
      </c>
      <c r="X1801">
        <v>0</v>
      </c>
      <c r="Y1801">
        <v>0</v>
      </c>
      <c r="Z1801">
        <v>0</v>
      </c>
      <c r="AA1801">
        <v>0</v>
      </c>
      <c r="AB1801">
        <v>0</v>
      </c>
      <c r="AC1801" t="s">
        <v>48</v>
      </c>
      <c r="AD1801">
        <v>1</v>
      </c>
    </row>
    <row r="1802" spans="1:30">
      <c r="A1802" t="s">
        <v>1892</v>
      </c>
      <c r="B1802" t="s">
        <v>80</v>
      </c>
      <c r="C1802">
        <v>38.736946000000003</v>
      </c>
      <c r="D1802">
        <v>-9.1426850000000002</v>
      </c>
      <c r="E1802" t="s">
        <v>51</v>
      </c>
      <c r="F1802" t="s">
        <v>169</v>
      </c>
      <c r="G1802" t="s">
        <v>42</v>
      </c>
      <c r="H1802" s="1">
        <v>45356</v>
      </c>
      <c r="I1802" t="s">
        <v>70</v>
      </c>
      <c r="J1802" t="s">
        <v>1120</v>
      </c>
      <c r="K1802">
        <v>4</v>
      </c>
      <c r="L1802" t="s">
        <v>1773</v>
      </c>
      <c r="M1802" t="s">
        <v>1774</v>
      </c>
      <c r="N1802">
        <v>3733</v>
      </c>
      <c r="O1802">
        <v>40</v>
      </c>
      <c r="P1802" s="1">
        <v>45500</v>
      </c>
      <c r="Q1802" s="1"/>
      <c r="R1802">
        <v>1493.2</v>
      </c>
      <c r="T1802">
        <v>1</v>
      </c>
      <c r="U1802" t="s">
        <v>428</v>
      </c>
      <c r="V1802">
        <v>1</v>
      </c>
      <c r="W1802">
        <v>0</v>
      </c>
      <c r="X1802">
        <v>0</v>
      </c>
      <c r="Y1802">
        <v>0</v>
      </c>
      <c r="Z1802">
        <v>0</v>
      </c>
      <c r="AA1802">
        <v>0</v>
      </c>
      <c r="AB1802">
        <v>0</v>
      </c>
      <c r="AC1802" t="s">
        <v>43</v>
      </c>
      <c r="AD1802">
        <v>2</v>
      </c>
    </row>
    <row r="1803" spans="1:30">
      <c r="A1803" t="s">
        <v>1893</v>
      </c>
      <c r="B1803" t="s">
        <v>59</v>
      </c>
      <c r="C1803">
        <v>51.260196999999998</v>
      </c>
      <c r="D1803">
        <v>4.4027710000000004</v>
      </c>
      <c r="E1803" t="s">
        <v>55</v>
      </c>
      <c r="F1803" t="s">
        <v>169</v>
      </c>
      <c r="G1803" t="s">
        <v>56</v>
      </c>
      <c r="H1803" s="1">
        <v>45340</v>
      </c>
      <c r="I1803" t="s">
        <v>57</v>
      </c>
      <c r="J1803" t="s">
        <v>1120</v>
      </c>
      <c r="K1803">
        <v>4</v>
      </c>
      <c r="L1803" t="s">
        <v>1773</v>
      </c>
      <c r="M1803" t="s">
        <v>1774</v>
      </c>
      <c r="N1803">
        <v>2926</v>
      </c>
      <c r="O1803">
        <v>20</v>
      </c>
      <c r="P1803" s="1">
        <v>45680</v>
      </c>
      <c r="Q1803" s="1"/>
      <c r="R1803">
        <v>585.20000000000005</v>
      </c>
      <c r="T1803">
        <v>1</v>
      </c>
      <c r="U1803" t="s">
        <v>428</v>
      </c>
      <c r="V1803">
        <v>1</v>
      </c>
      <c r="W1803">
        <v>0</v>
      </c>
      <c r="X1803">
        <v>0</v>
      </c>
      <c r="Y1803">
        <v>0</v>
      </c>
      <c r="Z1803">
        <v>0</v>
      </c>
      <c r="AA1803">
        <v>0</v>
      </c>
      <c r="AB1803">
        <v>0</v>
      </c>
      <c r="AC1803" t="s">
        <v>48</v>
      </c>
      <c r="AD1803">
        <v>1</v>
      </c>
    </row>
    <row r="1804" spans="1:30">
      <c r="A1804" t="s">
        <v>1894</v>
      </c>
      <c r="B1804" t="s">
        <v>50</v>
      </c>
      <c r="C1804">
        <v>52.520007999999997</v>
      </c>
      <c r="D1804">
        <v>13.404954</v>
      </c>
      <c r="E1804" t="s">
        <v>41</v>
      </c>
      <c r="F1804" t="s">
        <v>169</v>
      </c>
      <c r="G1804" t="s">
        <v>42</v>
      </c>
      <c r="H1804" s="1">
        <v>45392</v>
      </c>
      <c r="I1804" t="s">
        <v>70</v>
      </c>
      <c r="J1804" t="s">
        <v>1120</v>
      </c>
      <c r="K1804">
        <v>4</v>
      </c>
      <c r="L1804" t="s">
        <v>1773</v>
      </c>
      <c r="M1804" t="s">
        <v>1774</v>
      </c>
      <c r="N1804">
        <v>6552</v>
      </c>
      <c r="O1804">
        <v>40</v>
      </c>
      <c r="P1804" s="1">
        <v>45510</v>
      </c>
      <c r="Q1804" s="1"/>
      <c r="R1804">
        <v>2620.8000000000002</v>
      </c>
      <c r="T1804">
        <v>1</v>
      </c>
      <c r="U1804" t="s">
        <v>428</v>
      </c>
      <c r="V1804">
        <v>1</v>
      </c>
      <c r="W1804">
        <v>0</v>
      </c>
      <c r="X1804">
        <v>0</v>
      </c>
      <c r="Y1804">
        <v>0</v>
      </c>
      <c r="Z1804">
        <v>0</v>
      </c>
      <c r="AA1804">
        <v>0</v>
      </c>
      <c r="AB1804">
        <v>0</v>
      </c>
      <c r="AC1804" t="s">
        <v>43</v>
      </c>
      <c r="AD1804">
        <v>2</v>
      </c>
    </row>
    <row r="1805" spans="1:30">
      <c r="A1805" t="s">
        <v>1895</v>
      </c>
      <c r="B1805" t="s">
        <v>67</v>
      </c>
      <c r="C1805">
        <v>48.864716000000001</v>
      </c>
      <c r="D1805">
        <v>2.3490139999999999</v>
      </c>
      <c r="E1805" t="s">
        <v>46</v>
      </c>
      <c r="F1805" t="s">
        <v>169</v>
      </c>
      <c r="G1805" t="s">
        <v>56</v>
      </c>
      <c r="H1805" s="1">
        <v>45337</v>
      </c>
      <c r="I1805" t="s">
        <v>35</v>
      </c>
      <c r="J1805" t="s">
        <v>1120</v>
      </c>
      <c r="K1805">
        <v>4</v>
      </c>
      <c r="L1805" t="s">
        <v>1773</v>
      </c>
      <c r="M1805" t="s">
        <v>1774</v>
      </c>
      <c r="N1805">
        <v>2036</v>
      </c>
      <c r="O1805">
        <v>80</v>
      </c>
      <c r="P1805" s="1">
        <v>45571</v>
      </c>
      <c r="Q1805" s="1"/>
      <c r="R1805">
        <v>1628.8</v>
      </c>
      <c r="T1805">
        <v>1</v>
      </c>
      <c r="U1805" t="s">
        <v>428</v>
      </c>
      <c r="V1805">
        <v>1</v>
      </c>
      <c r="W1805">
        <v>0</v>
      </c>
      <c r="X1805">
        <v>0</v>
      </c>
      <c r="Y1805">
        <v>0</v>
      </c>
      <c r="Z1805">
        <v>0</v>
      </c>
      <c r="AA1805">
        <v>0</v>
      </c>
      <c r="AB1805">
        <v>0</v>
      </c>
      <c r="AC1805" t="s">
        <v>65</v>
      </c>
      <c r="AD1805">
        <v>4</v>
      </c>
    </row>
    <row r="1806" spans="1:30">
      <c r="A1806" t="s">
        <v>1896</v>
      </c>
      <c r="B1806" t="s">
        <v>80</v>
      </c>
      <c r="C1806">
        <v>38.736946000000003</v>
      </c>
      <c r="D1806">
        <v>-9.1426850000000002</v>
      </c>
      <c r="E1806" t="s">
        <v>51</v>
      </c>
      <c r="F1806" t="s">
        <v>169</v>
      </c>
      <c r="G1806" t="s">
        <v>64</v>
      </c>
      <c r="H1806" s="1">
        <v>45381</v>
      </c>
      <c r="I1806" t="s">
        <v>70</v>
      </c>
      <c r="J1806" t="s">
        <v>1120</v>
      </c>
      <c r="K1806">
        <v>4</v>
      </c>
      <c r="L1806" t="s">
        <v>1773</v>
      </c>
      <c r="M1806" t="s">
        <v>1774</v>
      </c>
      <c r="N1806">
        <v>4525</v>
      </c>
      <c r="O1806">
        <v>30</v>
      </c>
      <c r="P1806" s="1">
        <v>45463</v>
      </c>
      <c r="Q1806" s="1"/>
      <c r="R1806">
        <v>1357.5</v>
      </c>
      <c r="T1806">
        <v>1</v>
      </c>
      <c r="U1806" t="s">
        <v>428</v>
      </c>
      <c r="V1806">
        <v>1</v>
      </c>
      <c r="W1806">
        <v>0</v>
      </c>
      <c r="X1806">
        <v>0</v>
      </c>
      <c r="Y1806">
        <v>0</v>
      </c>
      <c r="Z1806">
        <v>0</v>
      </c>
      <c r="AA1806">
        <v>0</v>
      </c>
      <c r="AB1806">
        <v>0</v>
      </c>
      <c r="AC1806" t="s">
        <v>43</v>
      </c>
      <c r="AD1806">
        <v>2</v>
      </c>
    </row>
    <row r="1807" spans="1:30">
      <c r="A1807" t="s">
        <v>1897</v>
      </c>
      <c r="B1807" t="s">
        <v>75</v>
      </c>
      <c r="C1807">
        <v>48.210033000000003</v>
      </c>
      <c r="D1807">
        <v>16.363448999999999</v>
      </c>
      <c r="E1807" t="s">
        <v>100</v>
      </c>
      <c r="F1807" t="s">
        <v>169</v>
      </c>
      <c r="G1807" t="s">
        <v>47</v>
      </c>
      <c r="H1807" s="1">
        <v>45409</v>
      </c>
      <c r="I1807" t="s">
        <v>70</v>
      </c>
      <c r="J1807" t="s">
        <v>1120</v>
      </c>
      <c r="K1807">
        <v>4</v>
      </c>
      <c r="L1807" t="s">
        <v>1773</v>
      </c>
      <c r="M1807" t="s">
        <v>1774</v>
      </c>
      <c r="N1807">
        <v>3490</v>
      </c>
      <c r="O1807">
        <v>40</v>
      </c>
      <c r="P1807" s="1">
        <v>45620</v>
      </c>
      <c r="Q1807" s="1"/>
      <c r="R1807">
        <v>1396</v>
      </c>
      <c r="T1807">
        <v>1</v>
      </c>
      <c r="U1807" t="s">
        <v>428</v>
      </c>
      <c r="V1807">
        <v>1</v>
      </c>
      <c r="W1807">
        <v>0</v>
      </c>
      <c r="X1807">
        <v>0</v>
      </c>
      <c r="Y1807">
        <v>0</v>
      </c>
      <c r="Z1807">
        <v>0</v>
      </c>
      <c r="AA1807">
        <v>0</v>
      </c>
      <c r="AB1807">
        <v>0</v>
      </c>
      <c r="AC1807" t="s">
        <v>43</v>
      </c>
      <c r="AD1807">
        <v>2</v>
      </c>
    </row>
    <row r="1808" spans="1:30">
      <c r="A1808" t="s">
        <v>1898</v>
      </c>
      <c r="B1808" t="s">
        <v>45</v>
      </c>
      <c r="C1808">
        <v>41.902782000000002</v>
      </c>
      <c r="D1808">
        <v>12.496366</v>
      </c>
      <c r="E1808" t="s">
        <v>46</v>
      </c>
      <c r="F1808" t="s">
        <v>169</v>
      </c>
      <c r="G1808" t="s">
        <v>76</v>
      </c>
      <c r="H1808" s="1">
        <v>45357</v>
      </c>
      <c r="I1808" t="s">
        <v>57</v>
      </c>
      <c r="J1808" t="s">
        <v>1120</v>
      </c>
      <c r="K1808">
        <v>4</v>
      </c>
      <c r="L1808" t="s">
        <v>1773</v>
      </c>
      <c r="M1808" t="s">
        <v>1774</v>
      </c>
      <c r="N1808">
        <v>2425</v>
      </c>
      <c r="O1808">
        <v>70</v>
      </c>
      <c r="P1808" s="1">
        <v>45505</v>
      </c>
      <c r="Q1808" s="1"/>
      <c r="R1808">
        <v>1697.5</v>
      </c>
      <c r="T1808">
        <v>1</v>
      </c>
      <c r="U1808" t="s">
        <v>428</v>
      </c>
      <c r="V1808">
        <v>1</v>
      </c>
      <c r="W1808">
        <v>0</v>
      </c>
      <c r="X1808">
        <v>0</v>
      </c>
      <c r="Y1808">
        <v>0</v>
      </c>
      <c r="Z1808">
        <v>0</v>
      </c>
      <c r="AA1808">
        <v>0</v>
      </c>
      <c r="AB1808">
        <v>0</v>
      </c>
      <c r="AC1808" t="s">
        <v>65</v>
      </c>
      <c r="AD1808">
        <v>4</v>
      </c>
    </row>
    <row r="1809" spans="1:30">
      <c r="A1809" t="s">
        <v>1899</v>
      </c>
      <c r="B1809" t="s">
        <v>50</v>
      </c>
      <c r="C1809">
        <v>52.520007999999997</v>
      </c>
      <c r="D1809">
        <v>13.404954</v>
      </c>
      <c r="E1809" t="s">
        <v>46</v>
      </c>
      <c r="F1809" t="s">
        <v>169</v>
      </c>
      <c r="G1809" t="s">
        <v>56</v>
      </c>
      <c r="H1809" s="1">
        <v>45439</v>
      </c>
      <c r="I1809" t="s">
        <v>35</v>
      </c>
      <c r="J1809" t="s">
        <v>1120</v>
      </c>
      <c r="K1809">
        <v>4</v>
      </c>
      <c r="L1809" t="s">
        <v>1773</v>
      </c>
      <c r="M1809" t="s">
        <v>1774</v>
      </c>
      <c r="N1809">
        <v>4625</v>
      </c>
      <c r="O1809">
        <v>40</v>
      </c>
      <c r="P1809" s="1">
        <v>45500</v>
      </c>
      <c r="Q1809" s="1"/>
      <c r="R1809">
        <v>1850</v>
      </c>
      <c r="T1809">
        <v>1</v>
      </c>
      <c r="U1809" t="s">
        <v>428</v>
      </c>
      <c r="V1809">
        <v>1</v>
      </c>
      <c r="W1809">
        <v>0</v>
      </c>
      <c r="X1809">
        <v>0</v>
      </c>
      <c r="Y1809">
        <v>0</v>
      </c>
      <c r="Z1809">
        <v>0</v>
      </c>
      <c r="AA1809">
        <v>0</v>
      </c>
      <c r="AB1809">
        <v>0</v>
      </c>
      <c r="AC1809" t="s">
        <v>43</v>
      </c>
      <c r="AD1809">
        <v>2</v>
      </c>
    </row>
    <row r="1810" spans="1:30">
      <c r="A1810" t="s">
        <v>1900</v>
      </c>
      <c r="B1810" t="s">
        <v>59</v>
      </c>
      <c r="C1810">
        <v>51.260196999999998</v>
      </c>
      <c r="D1810">
        <v>4.4027710000000004</v>
      </c>
      <c r="E1810" t="s">
        <v>46</v>
      </c>
      <c r="F1810" t="s">
        <v>169</v>
      </c>
      <c r="G1810" t="s">
        <v>47</v>
      </c>
      <c r="H1810" s="1">
        <v>45342</v>
      </c>
      <c r="I1810" t="s">
        <v>70</v>
      </c>
      <c r="J1810" t="s">
        <v>1120</v>
      </c>
      <c r="K1810">
        <v>4</v>
      </c>
      <c r="L1810" t="s">
        <v>1773</v>
      </c>
      <c r="M1810" t="s">
        <v>1774</v>
      </c>
      <c r="N1810">
        <v>1138</v>
      </c>
      <c r="O1810">
        <v>20</v>
      </c>
      <c r="P1810" s="1">
        <v>45590</v>
      </c>
      <c r="Q1810" s="1"/>
      <c r="R1810">
        <v>227.6</v>
      </c>
      <c r="T1810">
        <v>1</v>
      </c>
      <c r="U1810" t="s">
        <v>428</v>
      </c>
      <c r="V1810">
        <v>1</v>
      </c>
      <c r="W1810">
        <v>0</v>
      </c>
      <c r="X1810">
        <v>0</v>
      </c>
      <c r="Y1810">
        <v>0</v>
      </c>
      <c r="Z1810">
        <v>0</v>
      </c>
      <c r="AA1810">
        <v>0</v>
      </c>
      <c r="AB1810">
        <v>0</v>
      </c>
      <c r="AC1810" t="s">
        <v>48</v>
      </c>
      <c r="AD1810">
        <v>1</v>
      </c>
    </row>
    <row r="1811" spans="1:30">
      <c r="A1811" t="s">
        <v>1901</v>
      </c>
      <c r="B1811" t="s">
        <v>59</v>
      </c>
      <c r="C1811">
        <v>51.260196999999998</v>
      </c>
      <c r="D1811">
        <v>4.4027710000000004</v>
      </c>
      <c r="E1811" t="s">
        <v>100</v>
      </c>
      <c r="F1811" t="s">
        <v>169</v>
      </c>
      <c r="G1811" t="s">
        <v>87</v>
      </c>
      <c r="H1811" s="1">
        <v>45384</v>
      </c>
      <c r="I1811" t="s">
        <v>57</v>
      </c>
      <c r="J1811" t="s">
        <v>1120</v>
      </c>
      <c r="K1811">
        <v>4</v>
      </c>
      <c r="L1811" t="s">
        <v>1773</v>
      </c>
      <c r="M1811" t="s">
        <v>1774</v>
      </c>
      <c r="N1811">
        <v>3276</v>
      </c>
      <c r="O1811">
        <v>100</v>
      </c>
      <c r="P1811" s="1">
        <v>45512</v>
      </c>
      <c r="Q1811" s="1"/>
      <c r="R1811">
        <v>3276</v>
      </c>
      <c r="T1811">
        <v>1</v>
      </c>
      <c r="U1811" t="s">
        <v>428</v>
      </c>
      <c r="V1811">
        <v>1</v>
      </c>
      <c r="W1811">
        <v>0</v>
      </c>
      <c r="X1811">
        <v>0</v>
      </c>
      <c r="Y1811">
        <v>0</v>
      </c>
      <c r="Z1811">
        <v>0</v>
      </c>
      <c r="AA1811">
        <v>0</v>
      </c>
      <c r="AB1811">
        <v>0</v>
      </c>
      <c r="AC1811" t="s">
        <v>38</v>
      </c>
      <c r="AD1811">
        <v>5</v>
      </c>
    </row>
    <row r="1812" spans="1:30">
      <c r="A1812" t="s">
        <v>1902</v>
      </c>
      <c r="B1812" t="s">
        <v>45</v>
      </c>
      <c r="C1812">
        <v>41.902782000000002</v>
      </c>
      <c r="D1812">
        <v>12.496366</v>
      </c>
      <c r="E1812" t="s">
        <v>55</v>
      </c>
      <c r="F1812" t="s">
        <v>169</v>
      </c>
      <c r="G1812" t="s">
        <v>64</v>
      </c>
      <c r="H1812" s="1">
        <v>45376</v>
      </c>
      <c r="I1812" t="s">
        <v>35</v>
      </c>
      <c r="J1812" t="s">
        <v>1120</v>
      </c>
      <c r="K1812">
        <v>4</v>
      </c>
      <c r="L1812" t="s">
        <v>1773</v>
      </c>
      <c r="M1812" t="s">
        <v>1774</v>
      </c>
      <c r="N1812">
        <v>7195</v>
      </c>
      <c r="O1812">
        <v>100</v>
      </c>
      <c r="P1812" s="1">
        <v>45452</v>
      </c>
      <c r="Q1812" s="1"/>
      <c r="R1812">
        <v>7195</v>
      </c>
      <c r="T1812">
        <v>1</v>
      </c>
      <c r="U1812" t="s">
        <v>428</v>
      </c>
      <c r="V1812">
        <v>1</v>
      </c>
      <c r="W1812">
        <v>0</v>
      </c>
      <c r="X1812">
        <v>0</v>
      </c>
      <c r="Y1812">
        <v>0</v>
      </c>
      <c r="Z1812">
        <v>0</v>
      </c>
      <c r="AA1812">
        <v>0</v>
      </c>
      <c r="AB1812">
        <v>0</v>
      </c>
      <c r="AC1812" t="s">
        <v>38</v>
      </c>
      <c r="AD1812">
        <v>5</v>
      </c>
    </row>
    <row r="1813" spans="1:30">
      <c r="A1813" t="s">
        <v>1903</v>
      </c>
      <c r="B1813" t="s">
        <v>63</v>
      </c>
      <c r="C1813">
        <v>46.204391000000001</v>
      </c>
      <c r="D1813">
        <v>6.1431579999999997</v>
      </c>
      <c r="E1813" t="s">
        <v>55</v>
      </c>
      <c r="F1813" t="s">
        <v>169</v>
      </c>
      <c r="G1813" t="s">
        <v>56</v>
      </c>
      <c r="H1813" s="1">
        <v>45437</v>
      </c>
      <c r="I1813" t="s">
        <v>70</v>
      </c>
      <c r="J1813" t="s">
        <v>1120</v>
      </c>
      <c r="K1813">
        <v>4</v>
      </c>
      <c r="L1813" t="s">
        <v>1773</v>
      </c>
      <c r="M1813" t="s">
        <v>1774</v>
      </c>
      <c r="N1813">
        <v>4718</v>
      </c>
      <c r="O1813">
        <v>50</v>
      </c>
      <c r="P1813" s="1">
        <v>45713</v>
      </c>
      <c r="Q1813" s="1"/>
      <c r="R1813">
        <v>2359</v>
      </c>
      <c r="T1813">
        <v>1</v>
      </c>
      <c r="U1813" t="s">
        <v>428</v>
      </c>
      <c r="V1813">
        <v>1</v>
      </c>
      <c r="W1813">
        <v>0</v>
      </c>
      <c r="X1813">
        <v>0</v>
      </c>
      <c r="Y1813">
        <v>0</v>
      </c>
      <c r="Z1813">
        <v>0</v>
      </c>
      <c r="AA1813">
        <v>0</v>
      </c>
      <c r="AB1813">
        <v>0</v>
      </c>
      <c r="AC1813" t="s">
        <v>52</v>
      </c>
      <c r="AD1813">
        <v>3</v>
      </c>
    </row>
    <row r="1814" spans="1:30">
      <c r="A1814" t="s">
        <v>1904</v>
      </c>
      <c r="B1814" t="s">
        <v>45</v>
      </c>
      <c r="C1814">
        <v>41.902782000000002</v>
      </c>
      <c r="D1814">
        <v>12.496366</v>
      </c>
      <c r="E1814" t="s">
        <v>72</v>
      </c>
      <c r="F1814" t="s">
        <v>169</v>
      </c>
      <c r="G1814" t="s">
        <v>56</v>
      </c>
      <c r="H1814" s="1">
        <v>45316</v>
      </c>
      <c r="I1814" t="s">
        <v>70</v>
      </c>
      <c r="J1814" t="s">
        <v>1120</v>
      </c>
      <c r="K1814">
        <v>4</v>
      </c>
      <c r="L1814" t="s">
        <v>1773</v>
      </c>
      <c r="M1814" t="s">
        <v>1774</v>
      </c>
      <c r="N1814">
        <v>729</v>
      </c>
      <c r="O1814">
        <v>20</v>
      </c>
      <c r="P1814" s="1">
        <v>45564</v>
      </c>
      <c r="Q1814" s="1"/>
      <c r="R1814">
        <v>145.80000000000001</v>
      </c>
      <c r="T1814">
        <v>1</v>
      </c>
      <c r="U1814" t="s">
        <v>428</v>
      </c>
      <c r="V1814">
        <v>1</v>
      </c>
      <c r="W1814">
        <v>0</v>
      </c>
      <c r="X1814">
        <v>0</v>
      </c>
      <c r="Y1814">
        <v>0</v>
      </c>
      <c r="Z1814">
        <v>0</v>
      </c>
      <c r="AA1814">
        <v>0</v>
      </c>
      <c r="AB1814">
        <v>0</v>
      </c>
      <c r="AC1814" t="s">
        <v>48</v>
      </c>
      <c r="AD1814">
        <v>1</v>
      </c>
    </row>
    <row r="1815" spans="1:30">
      <c r="A1815" t="s">
        <v>1905</v>
      </c>
      <c r="B1815" t="s">
        <v>50</v>
      </c>
      <c r="C1815">
        <v>52.520007999999997</v>
      </c>
      <c r="D1815">
        <v>13.404954</v>
      </c>
      <c r="E1815" t="s">
        <v>60</v>
      </c>
      <c r="F1815" t="s">
        <v>169</v>
      </c>
      <c r="G1815" t="s">
        <v>56</v>
      </c>
      <c r="H1815" s="1">
        <v>45322</v>
      </c>
      <c r="I1815" t="s">
        <v>70</v>
      </c>
      <c r="J1815" t="s">
        <v>1120</v>
      </c>
      <c r="K1815">
        <v>4</v>
      </c>
      <c r="L1815" t="s">
        <v>1773</v>
      </c>
      <c r="M1815" t="s">
        <v>1774</v>
      </c>
      <c r="N1815">
        <v>7735</v>
      </c>
      <c r="O1815">
        <v>80</v>
      </c>
      <c r="P1815" s="1">
        <v>45367</v>
      </c>
      <c r="Q1815" s="1"/>
      <c r="R1815">
        <v>6188</v>
      </c>
      <c r="T1815">
        <v>1</v>
      </c>
      <c r="U1815" t="s">
        <v>428</v>
      </c>
      <c r="V1815">
        <v>1</v>
      </c>
      <c r="W1815">
        <v>0</v>
      </c>
      <c r="X1815">
        <v>0</v>
      </c>
      <c r="Y1815">
        <v>0</v>
      </c>
      <c r="Z1815">
        <v>0</v>
      </c>
      <c r="AA1815">
        <v>0</v>
      </c>
      <c r="AB1815">
        <v>0</v>
      </c>
      <c r="AC1815" t="s">
        <v>65</v>
      </c>
      <c r="AD1815">
        <v>4</v>
      </c>
    </row>
    <row r="1816" spans="1:30">
      <c r="A1816" t="s">
        <v>1906</v>
      </c>
      <c r="B1816" t="s">
        <v>63</v>
      </c>
      <c r="C1816">
        <v>46.204391000000001</v>
      </c>
      <c r="D1816">
        <v>6.1431579999999997</v>
      </c>
      <c r="E1816" t="s">
        <v>60</v>
      </c>
      <c r="F1816" t="s">
        <v>169</v>
      </c>
      <c r="G1816" t="s">
        <v>64</v>
      </c>
      <c r="H1816" s="1">
        <v>45304</v>
      </c>
      <c r="I1816" t="s">
        <v>57</v>
      </c>
      <c r="J1816" t="s">
        <v>1120</v>
      </c>
      <c r="K1816">
        <v>4</v>
      </c>
      <c r="L1816" t="s">
        <v>1773</v>
      </c>
      <c r="M1816" t="s">
        <v>1774</v>
      </c>
      <c r="N1816">
        <v>3872</v>
      </c>
      <c r="O1816">
        <v>30</v>
      </c>
      <c r="P1816" s="1">
        <v>45568</v>
      </c>
      <c r="Q1816" s="1"/>
      <c r="R1816">
        <v>1161.5999999999999</v>
      </c>
      <c r="T1816">
        <v>1</v>
      </c>
      <c r="U1816" t="s">
        <v>428</v>
      </c>
      <c r="V1816">
        <v>1</v>
      </c>
      <c r="W1816">
        <v>0</v>
      </c>
      <c r="X1816">
        <v>0</v>
      </c>
      <c r="Y1816">
        <v>0</v>
      </c>
      <c r="Z1816">
        <v>0</v>
      </c>
      <c r="AA1816">
        <v>0</v>
      </c>
      <c r="AB1816">
        <v>0</v>
      </c>
      <c r="AC1816" t="s">
        <v>43</v>
      </c>
      <c r="AD1816">
        <v>2</v>
      </c>
    </row>
    <row r="1817" spans="1:30">
      <c r="A1817" t="s">
        <v>1907</v>
      </c>
      <c r="B1817" t="s">
        <v>45</v>
      </c>
      <c r="C1817">
        <v>41.902782000000002</v>
      </c>
      <c r="D1817">
        <v>12.496366</v>
      </c>
      <c r="E1817" t="s">
        <v>60</v>
      </c>
      <c r="F1817" t="s">
        <v>241</v>
      </c>
      <c r="G1817" t="s">
        <v>34</v>
      </c>
      <c r="H1817" s="1">
        <v>45395</v>
      </c>
      <c r="I1817" t="s">
        <v>57</v>
      </c>
      <c r="J1817" t="s">
        <v>1120</v>
      </c>
      <c r="K1817">
        <v>4</v>
      </c>
      <c r="L1817" t="s">
        <v>1773</v>
      </c>
      <c r="M1817" t="s">
        <v>1774</v>
      </c>
      <c r="N1817">
        <v>9742</v>
      </c>
      <c r="O1817">
        <v>40</v>
      </c>
      <c r="P1817" s="1">
        <v>45590</v>
      </c>
      <c r="Q1817" s="1"/>
      <c r="R1817">
        <v>3896.8</v>
      </c>
      <c r="T1817">
        <v>1</v>
      </c>
      <c r="U1817" t="s">
        <v>428</v>
      </c>
      <c r="V1817">
        <v>1</v>
      </c>
      <c r="W1817">
        <v>0</v>
      </c>
      <c r="X1817">
        <v>0</v>
      </c>
      <c r="Y1817">
        <v>0</v>
      </c>
      <c r="Z1817">
        <v>0</v>
      </c>
      <c r="AA1817">
        <v>0</v>
      </c>
      <c r="AB1817">
        <v>0</v>
      </c>
      <c r="AC1817" t="s">
        <v>43</v>
      </c>
      <c r="AD1817">
        <v>2</v>
      </c>
    </row>
    <row r="1818" spans="1:30">
      <c r="A1818" t="s">
        <v>1908</v>
      </c>
      <c r="B1818" t="s">
        <v>80</v>
      </c>
      <c r="C1818">
        <v>38.736946000000003</v>
      </c>
      <c r="D1818">
        <v>-9.1426850000000002</v>
      </c>
      <c r="E1818" t="s">
        <v>51</v>
      </c>
      <c r="F1818" t="s">
        <v>241</v>
      </c>
      <c r="G1818" t="s">
        <v>56</v>
      </c>
      <c r="H1818" s="1">
        <v>45390</v>
      </c>
      <c r="I1818" t="s">
        <v>57</v>
      </c>
      <c r="J1818" t="s">
        <v>1120</v>
      </c>
      <c r="K1818">
        <v>4</v>
      </c>
      <c r="L1818" t="s">
        <v>1773</v>
      </c>
      <c r="M1818" t="s">
        <v>1774</v>
      </c>
      <c r="N1818">
        <v>3294</v>
      </c>
      <c r="O1818">
        <v>50</v>
      </c>
      <c r="P1818" s="1">
        <v>45626</v>
      </c>
      <c r="Q1818" s="1"/>
      <c r="R1818">
        <v>1647</v>
      </c>
      <c r="T1818">
        <v>1</v>
      </c>
      <c r="U1818" t="s">
        <v>428</v>
      </c>
      <c r="V1818">
        <v>1</v>
      </c>
      <c r="W1818">
        <v>0</v>
      </c>
      <c r="X1818">
        <v>0</v>
      </c>
      <c r="Y1818">
        <v>0</v>
      </c>
      <c r="Z1818">
        <v>0</v>
      </c>
      <c r="AA1818">
        <v>0</v>
      </c>
      <c r="AB1818">
        <v>0</v>
      </c>
      <c r="AC1818" t="s">
        <v>52</v>
      </c>
      <c r="AD1818">
        <v>3</v>
      </c>
    </row>
    <row r="1819" spans="1:30">
      <c r="A1819" t="s">
        <v>1909</v>
      </c>
      <c r="B1819" t="s">
        <v>40</v>
      </c>
      <c r="C1819">
        <v>40.416775000000001</v>
      </c>
      <c r="D1819">
        <v>-3.7037900000000001</v>
      </c>
      <c r="E1819" t="s">
        <v>78</v>
      </c>
      <c r="F1819" t="s">
        <v>241</v>
      </c>
      <c r="G1819" t="s">
        <v>56</v>
      </c>
      <c r="H1819" s="1">
        <v>45376</v>
      </c>
      <c r="I1819" t="s">
        <v>35</v>
      </c>
      <c r="J1819" t="s">
        <v>1120</v>
      </c>
      <c r="K1819">
        <v>4</v>
      </c>
      <c r="L1819" t="s">
        <v>1773</v>
      </c>
      <c r="M1819" t="s">
        <v>1774</v>
      </c>
      <c r="N1819">
        <v>5135</v>
      </c>
      <c r="O1819">
        <v>40</v>
      </c>
      <c r="P1819" s="1">
        <v>45652</v>
      </c>
      <c r="Q1819" s="1"/>
      <c r="R1819">
        <v>2054</v>
      </c>
      <c r="T1819">
        <v>1</v>
      </c>
      <c r="U1819" t="s">
        <v>428</v>
      </c>
      <c r="V1819">
        <v>1</v>
      </c>
      <c r="W1819">
        <v>0</v>
      </c>
      <c r="X1819">
        <v>0</v>
      </c>
      <c r="Y1819">
        <v>0</v>
      </c>
      <c r="Z1819">
        <v>0</v>
      </c>
      <c r="AA1819">
        <v>0</v>
      </c>
      <c r="AB1819">
        <v>0</v>
      </c>
      <c r="AC1819" t="s">
        <v>43</v>
      </c>
      <c r="AD1819">
        <v>2</v>
      </c>
    </row>
    <row r="1820" spans="1:30">
      <c r="A1820" t="s">
        <v>1910</v>
      </c>
      <c r="B1820" t="s">
        <v>63</v>
      </c>
      <c r="C1820">
        <v>46.204391000000001</v>
      </c>
      <c r="D1820">
        <v>6.1431579999999997</v>
      </c>
      <c r="E1820" t="s">
        <v>72</v>
      </c>
      <c r="F1820" t="s">
        <v>241</v>
      </c>
      <c r="G1820" t="s">
        <v>76</v>
      </c>
      <c r="H1820" s="1">
        <v>45382</v>
      </c>
      <c r="I1820" t="s">
        <v>70</v>
      </c>
      <c r="J1820" t="s">
        <v>1120</v>
      </c>
      <c r="K1820">
        <v>4</v>
      </c>
      <c r="L1820" t="s">
        <v>1773</v>
      </c>
      <c r="M1820" t="s">
        <v>1774</v>
      </c>
      <c r="N1820">
        <v>5645</v>
      </c>
      <c r="O1820">
        <v>20</v>
      </c>
      <c r="P1820" s="1">
        <v>45467</v>
      </c>
      <c r="Q1820" s="1"/>
      <c r="R1820">
        <v>1129</v>
      </c>
      <c r="T1820">
        <v>1</v>
      </c>
      <c r="U1820" t="s">
        <v>428</v>
      </c>
      <c r="V1820">
        <v>1</v>
      </c>
      <c r="W1820">
        <v>0</v>
      </c>
      <c r="X1820">
        <v>0</v>
      </c>
      <c r="Y1820">
        <v>0</v>
      </c>
      <c r="Z1820">
        <v>0</v>
      </c>
      <c r="AA1820">
        <v>0</v>
      </c>
      <c r="AB1820">
        <v>0</v>
      </c>
      <c r="AC1820" t="s">
        <v>48</v>
      </c>
      <c r="AD1820">
        <v>1</v>
      </c>
    </row>
    <row r="1821" spans="1:30">
      <c r="A1821" t="s">
        <v>1911</v>
      </c>
      <c r="B1821" t="s">
        <v>63</v>
      </c>
      <c r="C1821">
        <v>46.204391000000001</v>
      </c>
      <c r="D1821">
        <v>6.1431579999999997</v>
      </c>
      <c r="E1821" t="s">
        <v>41</v>
      </c>
      <c r="F1821" t="s">
        <v>248</v>
      </c>
      <c r="G1821" t="s">
        <v>47</v>
      </c>
      <c r="H1821" s="1">
        <v>45381</v>
      </c>
      <c r="I1821" t="s">
        <v>35</v>
      </c>
      <c r="J1821" t="s">
        <v>1120</v>
      </c>
      <c r="K1821">
        <v>4</v>
      </c>
      <c r="L1821" t="s">
        <v>1773</v>
      </c>
      <c r="M1821" t="s">
        <v>1774</v>
      </c>
      <c r="N1821">
        <v>4228</v>
      </c>
      <c r="O1821">
        <v>60</v>
      </c>
      <c r="P1821" s="1">
        <v>45497</v>
      </c>
      <c r="Q1821" s="1"/>
      <c r="R1821">
        <v>2536.8000000000002</v>
      </c>
      <c r="T1821">
        <v>1</v>
      </c>
      <c r="U1821" t="s">
        <v>428</v>
      </c>
      <c r="V1821">
        <v>1</v>
      </c>
      <c r="W1821">
        <v>0</v>
      </c>
      <c r="X1821">
        <v>0</v>
      </c>
      <c r="Y1821">
        <v>0</v>
      </c>
      <c r="Z1821">
        <v>0</v>
      </c>
      <c r="AA1821">
        <v>0</v>
      </c>
      <c r="AB1821">
        <v>0</v>
      </c>
      <c r="AC1821" t="s">
        <v>52</v>
      </c>
      <c r="AD1821">
        <v>3</v>
      </c>
    </row>
    <row r="1822" spans="1:30">
      <c r="A1822" t="s">
        <v>1912</v>
      </c>
      <c r="B1822" t="s">
        <v>59</v>
      </c>
      <c r="C1822">
        <v>51.260196999999998</v>
      </c>
      <c r="D1822">
        <v>4.4027710000000004</v>
      </c>
      <c r="E1822" t="s">
        <v>55</v>
      </c>
      <c r="F1822" t="s">
        <v>248</v>
      </c>
      <c r="G1822" t="s">
        <v>42</v>
      </c>
      <c r="H1822" s="1">
        <v>45343</v>
      </c>
      <c r="I1822" t="s">
        <v>57</v>
      </c>
      <c r="J1822" t="s">
        <v>1120</v>
      </c>
      <c r="K1822">
        <v>4</v>
      </c>
      <c r="L1822" t="s">
        <v>1773</v>
      </c>
      <c r="M1822" t="s">
        <v>1774</v>
      </c>
      <c r="N1822">
        <v>2633</v>
      </c>
      <c r="O1822">
        <v>40</v>
      </c>
      <c r="P1822" s="1">
        <v>45628</v>
      </c>
      <c r="Q1822" s="1"/>
      <c r="R1822">
        <v>1053.2</v>
      </c>
      <c r="T1822">
        <v>1</v>
      </c>
      <c r="U1822" t="s">
        <v>428</v>
      </c>
      <c r="V1822">
        <v>1</v>
      </c>
      <c r="W1822">
        <v>0</v>
      </c>
      <c r="X1822">
        <v>0</v>
      </c>
      <c r="Y1822">
        <v>0</v>
      </c>
      <c r="Z1822">
        <v>0</v>
      </c>
      <c r="AA1822">
        <v>0</v>
      </c>
      <c r="AB1822">
        <v>0</v>
      </c>
      <c r="AC1822" t="s">
        <v>43</v>
      </c>
      <c r="AD1822">
        <v>2</v>
      </c>
    </row>
    <row r="1823" spans="1:30">
      <c r="A1823" t="s">
        <v>1913</v>
      </c>
      <c r="B1823" t="s">
        <v>40</v>
      </c>
      <c r="C1823">
        <v>40.416775000000001</v>
      </c>
      <c r="D1823">
        <v>-3.7037900000000001</v>
      </c>
      <c r="E1823" t="s">
        <v>51</v>
      </c>
      <c r="F1823" t="s">
        <v>248</v>
      </c>
      <c r="G1823" t="s">
        <v>76</v>
      </c>
      <c r="H1823" s="1">
        <v>45384</v>
      </c>
      <c r="I1823" t="s">
        <v>70</v>
      </c>
      <c r="J1823" t="s">
        <v>1120</v>
      </c>
      <c r="K1823">
        <v>4</v>
      </c>
      <c r="L1823" t="s">
        <v>1773</v>
      </c>
      <c r="M1823" t="s">
        <v>1774</v>
      </c>
      <c r="N1823">
        <v>19246</v>
      </c>
      <c r="O1823">
        <v>40</v>
      </c>
      <c r="P1823" s="1">
        <v>45577</v>
      </c>
      <c r="Q1823" s="1"/>
      <c r="R1823">
        <v>7698.4</v>
      </c>
      <c r="T1823">
        <v>1</v>
      </c>
      <c r="U1823" t="s">
        <v>428</v>
      </c>
      <c r="V1823">
        <v>1</v>
      </c>
      <c r="W1823">
        <v>0</v>
      </c>
      <c r="X1823">
        <v>0</v>
      </c>
      <c r="Y1823">
        <v>0</v>
      </c>
      <c r="Z1823">
        <v>0</v>
      </c>
      <c r="AA1823">
        <v>0</v>
      </c>
      <c r="AB1823">
        <v>0</v>
      </c>
      <c r="AC1823" t="s">
        <v>43</v>
      </c>
      <c r="AD1823">
        <v>2</v>
      </c>
    </row>
    <row r="1824" spans="1:30">
      <c r="A1824" t="s">
        <v>1914</v>
      </c>
      <c r="B1824" t="s">
        <v>67</v>
      </c>
      <c r="C1824">
        <v>48.864716000000001</v>
      </c>
      <c r="D1824">
        <v>2.3490139999999999</v>
      </c>
      <c r="E1824" t="s">
        <v>60</v>
      </c>
      <c r="F1824" t="s">
        <v>33</v>
      </c>
      <c r="G1824" t="s">
        <v>56</v>
      </c>
      <c r="H1824" s="1">
        <v>45296</v>
      </c>
      <c r="I1824" t="s">
        <v>70</v>
      </c>
      <c r="J1824" t="s">
        <v>1120</v>
      </c>
      <c r="K1824">
        <v>4</v>
      </c>
      <c r="L1824" t="s">
        <v>1915</v>
      </c>
      <c r="M1824" t="s">
        <v>1916</v>
      </c>
      <c r="N1824">
        <v>1226</v>
      </c>
      <c r="O1824">
        <v>20</v>
      </c>
      <c r="P1824" s="1">
        <v>45347</v>
      </c>
      <c r="Q1824" s="1"/>
      <c r="R1824">
        <v>245.2</v>
      </c>
      <c r="T1824">
        <v>0</v>
      </c>
      <c r="U1824" t="s">
        <v>428</v>
      </c>
      <c r="V1824">
        <v>1</v>
      </c>
      <c r="W1824">
        <v>0</v>
      </c>
      <c r="X1824">
        <v>0</v>
      </c>
      <c r="Y1824">
        <v>0</v>
      </c>
      <c r="Z1824">
        <v>1</v>
      </c>
      <c r="AA1824">
        <v>0</v>
      </c>
      <c r="AB1824">
        <v>1</v>
      </c>
      <c r="AC1824" t="s">
        <v>48</v>
      </c>
      <c r="AD1824">
        <v>1</v>
      </c>
    </row>
    <row r="1825" spans="1:30">
      <c r="A1825" t="s">
        <v>1917</v>
      </c>
      <c r="B1825" t="s">
        <v>40</v>
      </c>
      <c r="C1825">
        <v>40.416775000000001</v>
      </c>
      <c r="D1825">
        <v>-3.7037900000000001</v>
      </c>
      <c r="E1825" t="s">
        <v>100</v>
      </c>
      <c r="F1825" t="s">
        <v>33</v>
      </c>
      <c r="G1825" t="s">
        <v>76</v>
      </c>
      <c r="H1825" s="1">
        <v>45369</v>
      </c>
      <c r="I1825" t="s">
        <v>35</v>
      </c>
      <c r="J1825" t="s">
        <v>1120</v>
      </c>
      <c r="K1825">
        <v>4</v>
      </c>
      <c r="L1825" t="s">
        <v>1915</v>
      </c>
      <c r="M1825" t="s">
        <v>1916</v>
      </c>
      <c r="N1825">
        <v>1744</v>
      </c>
      <c r="O1825">
        <v>20</v>
      </c>
      <c r="P1825" s="1">
        <v>45525</v>
      </c>
      <c r="Q1825" s="1"/>
      <c r="R1825">
        <v>348.8</v>
      </c>
      <c r="T1825">
        <v>0</v>
      </c>
      <c r="U1825" t="s">
        <v>428</v>
      </c>
      <c r="V1825">
        <v>1</v>
      </c>
      <c r="W1825">
        <v>0</v>
      </c>
      <c r="X1825">
        <v>0</v>
      </c>
      <c r="Y1825">
        <v>0</v>
      </c>
      <c r="Z1825">
        <v>1</v>
      </c>
      <c r="AA1825">
        <v>0</v>
      </c>
      <c r="AB1825">
        <v>1</v>
      </c>
      <c r="AC1825" t="s">
        <v>48</v>
      </c>
      <c r="AD1825">
        <v>1</v>
      </c>
    </row>
    <row r="1826" spans="1:30">
      <c r="A1826" t="s">
        <v>1918</v>
      </c>
      <c r="B1826" t="s">
        <v>40</v>
      </c>
      <c r="C1826">
        <v>40.416775000000001</v>
      </c>
      <c r="D1826">
        <v>-3.7037900000000001</v>
      </c>
      <c r="E1826" t="s">
        <v>60</v>
      </c>
      <c r="F1826" t="s">
        <v>33</v>
      </c>
      <c r="G1826" t="s">
        <v>34</v>
      </c>
      <c r="H1826" s="1">
        <v>45299</v>
      </c>
      <c r="I1826" t="s">
        <v>70</v>
      </c>
      <c r="J1826" t="s">
        <v>1120</v>
      </c>
      <c r="K1826">
        <v>4</v>
      </c>
      <c r="L1826" t="s">
        <v>1915</v>
      </c>
      <c r="M1826" t="s">
        <v>1916</v>
      </c>
      <c r="N1826">
        <v>287</v>
      </c>
      <c r="O1826">
        <v>20</v>
      </c>
      <c r="P1826" s="1">
        <v>45334</v>
      </c>
      <c r="Q1826" s="1"/>
      <c r="R1826">
        <v>57.4</v>
      </c>
      <c r="T1826">
        <v>0</v>
      </c>
      <c r="U1826" t="s">
        <v>428</v>
      </c>
      <c r="V1826">
        <v>1</v>
      </c>
      <c r="W1826">
        <v>0</v>
      </c>
      <c r="X1826">
        <v>0</v>
      </c>
      <c r="Y1826">
        <v>0</v>
      </c>
      <c r="Z1826">
        <v>1</v>
      </c>
      <c r="AA1826">
        <v>0</v>
      </c>
      <c r="AB1826">
        <v>1</v>
      </c>
      <c r="AC1826" t="s">
        <v>48</v>
      </c>
      <c r="AD1826">
        <v>1</v>
      </c>
    </row>
    <row r="1827" spans="1:30">
      <c r="A1827" t="s">
        <v>1919</v>
      </c>
      <c r="B1827" t="s">
        <v>80</v>
      </c>
      <c r="C1827">
        <v>38.736946000000003</v>
      </c>
      <c r="D1827">
        <v>-9.1426850000000002</v>
      </c>
      <c r="E1827" t="s">
        <v>55</v>
      </c>
      <c r="F1827" t="s">
        <v>33</v>
      </c>
      <c r="G1827" t="s">
        <v>56</v>
      </c>
      <c r="H1827" s="1">
        <v>45426</v>
      </c>
      <c r="I1827" t="s">
        <v>57</v>
      </c>
      <c r="J1827" t="s">
        <v>1120</v>
      </c>
      <c r="K1827">
        <v>4</v>
      </c>
      <c r="L1827" t="s">
        <v>1915</v>
      </c>
      <c r="M1827" t="s">
        <v>1916</v>
      </c>
      <c r="N1827">
        <v>1501</v>
      </c>
      <c r="O1827">
        <v>40</v>
      </c>
      <c r="P1827" s="1">
        <v>45636</v>
      </c>
      <c r="Q1827" s="1"/>
      <c r="R1827">
        <v>600.4</v>
      </c>
      <c r="T1827">
        <v>0</v>
      </c>
      <c r="U1827" t="s">
        <v>428</v>
      </c>
      <c r="V1827">
        <v>1</v>
      </c>
      <c r="W1827">
        <v>0</v>
      </c>
      <c r="X1827">
        <v>0</v>
      </c>
      <c r="Y1827">
        <v>0</v>
      </c>
      <c r="Z1827">
        <v>1</v>
      </c>
      <c r="AA1827">
        <v>0</v>
      </c>
      <c r="AB1827">
        <v>1</v>
      </c>
      <c r="AC1827" t="s">
        <v>43</v>
      </c>
      <c r="AD1827">
        <v>2</v>
      </c>
    </row>
    <row r="1828" spans="1:30">
      <c r="A1828" t="s">
        <v>1920</v>
      </c>
      <c r="B1828" t="s">
        <v>67</v>
      </c>
      <c r="C1828">
        <v>48.864716000000001</v>
      </c>
      <c r="D1828">
        <v>2.3490139999999999</v>
      </c>
      <c r="E1828" t="s">
        <v>72</v>
      </c>
      <c r="F1828" t="s">
        <v>33</v>
      </c>
      <c r="G1828" t="s">
        <v>47</v>
      </c>
      <c r="H1828" s="1">
        <v>45341</v>
      </c>
      <c r="I1828" t="s">
        <v>35</v>
      </c>
      <c r="J1828" t="s">
        <v>1120</v>
      </c>
      <c r="K1828">
        <v>4</v>
      </c>
      <c r="L1828" t="s">
        <v>1915</v>
      </c>
      <c r="M1828" t="s">
        <v>1916</v>
      </c>
      <c r="N1828">
        <v>1440</v>
      </c>
      <c r="O1828">
        <v>10</v>
      </c>
      <c r="P1828" s="1">
        <v>45643</v>
      </c>
      <c r="Q1828" s="1"/>
      <c r="R1828">
        <v>144</v>
      </c>
      <c r="T1828">
        <v>0</v>
      </c>
      <c r="U1828" t="s">
        <v>428</v>
      </c>
      <c r="V1828">
        <v>1</v>
      </c>
      <c r="W1828">
        <v>0</v>
      </c>
      <c r="X1828">
        <v>0</v>
      </c>
      <c r="Y1828">
        <v>0</v>
      </c>
      <c r="Z1828">
        <v>1</v>
      </c>
      <c r="AA1828">
        <v>0</v>
      </c>
      <c r="AB1828">
        <v>1</v>
      </c>
      <c r="AC1828" t="s">
        <v>48</v>
      </c>
      <c r="AD1828">
        <v>1</v>
      </c>
    </row>
    <row r="1829" spans="1:30">
      <c r="A1829" t="s">
        <v>1921</v>
      </c>
      <c r="B1829" t="s">
        <v>63</v>
      </c>
      <c r="C1829">
        <v>46.204391000000001</v>
      </c>
      <c r="D1829">
        <v>6.1431579999999997</v>
      </c>
      <c r="E1829" t="s">
        <v>60</v>
      </c>
      <c r="F1829" t="s">
        <v>33</v>
      </c>
      <c r="G1829" t="s">
        <v>56</v>
      </c>
      <c r="H1829" s="1">
        <v>45407</v>
      </c>
      <c r="I1829" t="s">
        <v>70</v>
      </c>
      <c r="J1829" t="s">
        <v>1120</v>
      </c>
      <c r="K1829">
        <v>4</v>
      </c>
      <c r="L1829" t="s">
        <v>1915</v>
      </c>
      <c r="M1829" t="s">
        <v>1916</v>
      </c>
      <c r="N1829">
        <v>1915</v>
      </c>
      <c r="O1829">
        <v>20</v>
      </c>
      <c r="P1829" s="1">
        <v>45496</v>
      </c>
      <c r="Q1829" s="1"/>
      <c r="R1829">
        <v>383</v>
      </c>
      <c r="T1829">
        <v>0</v>
      </c>
      <c r="U1829" t="s">
        <v>428</v>
      </c>
      <c r="V1829">
        <v>1</v>
      </c>
      <c r="W1829">
        <v>0</v>
      </c>
      <c r="X1829">
        <v>0</v>
      </c>
      <c r="Y1829">
        <v>0</v>
      </c>
      <c r="Z1829">
        <v>1</v>
      </c>
      <c r="AA1829">
        <v>0</v>
      </c>
      <c r="AB1829">
        <v>1</v>
      </c>
      <c r="AC1829" t="s">
        <v>48</v>
      </c>
      <c r="AD1829">
        <v>1</v>
      </c>
    </row>
    <row r="1830" spans="1:30">
      <c r="A1830" t="s">
        <v>1922</v>
      </c>
      <c r="B1830" t="s">
        <v>50</v>
      </c>
      <c r="C1830">
        <v>52.520007999999997</v>
      </c>
      <c r="D1830">
        <v>13.404954</v>
      </c>
      <c r="E1830" t="s">
        <v>124</v>
      </c>
      <c r="F1830" t="s">
        <v>33</v>
      </c>
      <c r="G1830" t="s">
        <v>64</v>
      </c>
      <c r="H1830" s="1">
        <v>45397</v>
      </c>
      <c r="I1830" t="s">
        <v>57</v>
      </c>
      <c r="J1830" t="s">
        <v>1120</v>
      </c>
      <c r="K1830">
        <v>4</v>
      </c>
      <c r="L1830" t="s">
        <v>1915</v>
      </c>
      <c r="M1830" t="s">
        <v>1916</v>
      </c>
      <c r="N1830">
        <v>1029</v>
      </c>
      <c r="O1830">
        <v>20</v>
      </c>
      <c r="P1830" s="1">
        <v>45693</v>
      </c>
      <c r="Q1830" s="1"/>
      <c r="R1830">
        <v>205.8</v>
      </c>
      <c r="T1830">
        <v>0</v>
      </c>
      <c r="U1830" t="s">
        <v>428</v>
      </c>
      <c r="V1830">
        <v>1</v>
      </c>
      <c r="W1830">
        <v>0</v>
      </c>
      <c r="X1830">
        <v>0</v>
      </c>
      <c r="Y1830">
        <v>0</v>
      </c>
      <c r="Z1830">
        <v>1</v>
      </c>
      <c r="AA1830">
        <v>0</v>
      </c>
      <c r="AB1830">
        <v>1</v>
      </c>
      <c r="AC1830" t="s">
        <v>48</v>
      </c>
      <c r="AD1830">
        <v>1</v>
      </c>
    </row>
    <row r="1831" spans="1:30">
      <c r="A1831" t="s">
        <v>1923</v>
      </c>
      <c r="B1831" t="s">
        <v>45</v>
      </c>
      <c r="C1831">
        <v>41.902782000000002</v>
      </c>
      <c r="D1831">
        <v>12.496366</v>
      </c>
      <c r="E1831" t="s">
        <v>32</v>
      </c>
      <c r="F1831" t="s">
        <v>33</v>
      </c>
      <c r="G1831" t="s">
        <v>34</v>
      </c>
      <c r="H1831" s="1">
        <v>45435</v>
      </c>
      <c r="I1831" t="s">
        <v>57</v>
      </c>
      <c r="J1831" t="s">
        <v>1120</v>
      </c>
      <c r="K1831">
        <v>4</v>
      </c>
      <c r="L1831" t="s">
        <v>1915</v>
      </c>
      <c r="M1831" t="s">
        <v>1916</v>
      </c>
      <c r="N1831">
        <v>641</v>
      </c>
      <c r="O1831">
        <v>60</v>
      </c>
      <c r="P1831" s="1">
        <v>45727</v>
      </c>
      <c r="Q1831" s="1"/>
      <c r="R1831">
        <v>384.6</v>
      </c>
      <c r="T1831">
        <v>0</v>
      </c>
      <c r="U1831" t="s">
        <v>428</v>
      </c>
      <c r="V1831">
        <v>1</v>
      </c>
      <c r="W1831">
        <v>0</v>
      </c>
      <c r="X1831">
        <v>0</v>
      </c>
      <c r="Y1831">
        <v>0</v>
      </c>
      <c r="Z1831">
        <v>1</v>
      </c>
      <c r="AA1831">
        <v>0</v>
      </c>
      <c r="AB1831">
        <v>1</v>
      </c>
      <c r="AC1831" t="s">
        <v>52</v>
      </c>
      <c r="AD1831">
        <v>3</v>
      </c>
    </row>
    <row r="1832" spans="1:30">
      <c r="A1832" t="s">
        <v>1924</v>
      </c>
      <c r="B1832" t="s">
        <v>31</v>
      </c>
      <c r="C1832">
        <v>52.370215999999999</v>
      </c>
      <c r="D1832">
        <v>4.895168</v>
      </c>
      <c r="E1832" t="s">
        <v>55</v>
      </c>
      <c r="F1832" t="s">
        <v>33</v>
      </c>
      <c r="G1832" t="s">
        <v>47</v>
      </c>
      <c r="H1832" s="1">
        <v>45439</v>
      </c>
      <c r="I1832" t="s">
        <v>57</v>
      </c>
      <c r="J1832" t="s">
        <v>1120</v>
      </c>
      <c r="K1832">
        <v>4</v>
      </c>
      <c r="L1832" t="s">
        <v>1915</v>
      </c>
      <c r="M1832" t="s">
        <v>1916</v>
      </c>
      <c r="N1832">
        <v>1776</v>
      </c>
      <c r="O1832">
        <v>60</v>
      </c>
      <c r="P1832" s="1">
        <v>45601</v>
      </c>
      <c r="Q1832" s="1"/>
      <c r="R1832">
        <v>1065.5999999999999</v>
      </c>
      <c r="T1832">
        <v>0</v>
      </c>
      <c r="U1832" t="s">
        <v>428</v>
      </c>
      <c r="V1832">
        <v>1</v>
      </c>
      <c r="W1832">
        <v>0</v>
      </c>
      <c r="X1832">
        <v>0</v>
      </c>
      <c r="Y1832">
        <v>0</v>
      </c>
      <c r="Z1832">
        <v>1</v>
      </c>
      <c r="AA1832">
        <v>0</v>
      </c>
      <c r="AB1832">
        <v>1</v>
      </c>
      <c r="AC1832" t="s">
        <v>52</v>
      </c>
      <c r="AD1832">
        <v>3</v>
      </c>
    </row>
    <row r="1833" spans="1:30">
      <c r="A1833" t="s">
        <v>1925</v>
      </c>
      <c r="B1833" t="s">
        <v>67</v>
      </c>
      <c r="C1833">
        <v>48.864716000000001</v>
      </c>
      <c r="D1833">
        <v>2.3490139999999999</v>
      </c>
      <c r="E1833" t="s">
        <v>60</v>
      </c>
      <c r="F1833" t="s">
        <v>33</v>
      </c>
      <c r="G1833" t="s">
        <v>42</v>
      </c>
      <c r="H1833" s="1">
        <v>45371</v>
      </c>
      <c r="I1833" t="s">
        <v>35</v>
      </c>
      <c r="J1833" t="s">
        <v>1120</v>
      </c>
      <c r="K1833">
        <v>4</v>
      </c>
      <c r="L1833" t="s">
        <v>1915</v>
      </c>
      <c r="M1833" t="s">
        <v>1916</v>
      </c>
      <c r="N1833">
        <v>1464</v>
      </c>
      <c r="O1833">
        <v>60</v>
      </c>
      <c r="P1833" s="1">
        <v>45544</v>
      </c>
      <c r="Q1833" s="1"/>
      <c r="R1833">
        <v>878.4</v>
      </c>
      <c r="T1833">
        <v>0</v>
      </c>
      <c r="U1833" t="s">
        <v>428</v>
      </c>
      <c r="V1833">
        <v>1</v>
      </c>
      <c r="W1833">
        <v>0</v>
      </c>
      <c r="X1833">
        <v>0</v>
      </c>
      <c r="Y1833">
        <v>0</v>
      </c>
      <c r="Z1833">
        <v>1</v>
      </c>
      <c r="AA1833">
        <v>0</v>
      </c>
      <c r="AB1833">
        <v>1</v>
      </c>
      <c r="AC1833" t="s">
        <v>52</v>
      </c>
      <c r="AD1833">
        <v>3</v>
      </c>
    </row>
    <row r="1834" spans="1:30">
      <c r="A1834" t="s">
        <v>1926</v>
      </c>
      <c r="B1834" t="s">
        <v>45</v>
      </c>
      <c r="C1834">
        <v>41.902782000000002</v>
      </c>
      <c r="D1834">
        <v>12.496366</v>
      </c>
      <c r="E1834" t="s">
        <v>55</v>
      </c>
      <c r="F1834" t="s">
        <v>33</v>
      </c>
      <c r="G1834" t="s">
        <v>47</v>
      </c>
      <c r="H1834" s="1">
        <v>45434</v>
      </c>
      <c r="I1834" t="s">
        <v>35</v>
      </c>
      <c r="J1834" t="s">
        <v>1120</v>
      </c>
      <c r="K1834">
        <v>4</v>
      </c>
      <c r="L1834" t="s">
        <v>1915</v>
      </c>
      <c r="M1834" t="s">
        <v>1916</v>
      </c>
      <c r="N1834">
        <v>1236</v>
      </c>
      <c r="O1834">
        <v>90</v>
      </c>
      <c r="P1834" s="1">
        <v>45503</v>
      </c>
      <c r="Q1834" s="1"/>
      <c r="R1834">
        <v>1112.4000000000001</v>
      </c>
      <c r="T1834">
        <v>0</v>
      </c>
      <c r="U1834" t="s">
        <v>428</v>
      </c>
      <c r="V1834">
        <v>1</v>
      </c>
      <c r="W1834">
        <v>0</v>
      </c>
      <c r="X1834">
        <v>0</v>
      </c>
      <c r="Y1834">
        <v>0</v>
      </c>
      <c r="Z1834">
        <v>1</v>
      </c>
      <c r="AA1834">
        <v>0</v>
      </c>
      <c r="AB1834">
        <v>1</v>
      </c>
      <c r="AC1834" t="s">
        <v>38</v>
      </c>
      <c r="AD1834">
        <v>5</v>
      </c>
    </row>
    <row r="1835" spans="1:30">
      <c r="A1835" t="s">
        <v>1927</v>
      </c>
      <c r="B1835" t="s">
        <v>50</v>
      </c>
      <c r="C1835">
        <v>52.520007999999997</v>
      </c>
      <c r="D1835">
        <v>13.404954</v>
      </c>
      <c r="E1835" t="s">
        <v>78</v>
      </c>
      <c r="F1835" t="s">
        <v>33</v>
      </c>
      <c r="G1835" t="s">
        <v>85</v>
      </c>
      <c r="H1835" s="1">
        <v>45371</v>
      </c>
      <c r="I1835" t="s">
        <v>35</v>
      </c>
      <c r="J1835" t="s">
        <v>1120</v>
      </c>
      <c r="K1835">
        <v>4</v>
      </c>
      <c r="L1835" t="s">
        <v>1915</v>
      </c>
      <c r="M1835" t="s">
        <v>1916</v>
      </c>
      <c r="N1835">
        <v>200</v>
      </c>
      <c r="O1835">
        <v>30</v>
      </c>
      <c r="P1835" s="1">
        <v>45702</v>
      </c>
      <c r="Q1835" s="1"/>
      <c r="R1835">
        <v>60</v>
      </c>
      <c r="T1835">
        <v>0</v>
      </c>
      <c r="U1835" t="s">
        <v>428</v>
      </c>
      <c r="V1835">
        <v>1</v>
      </c>
      <c r="W1835">
        <v>0</v>
      </c>
      <c r="X1835">
        <v>0</v>
      </c>
      <c r="Y1835">
        <v>0</v>
      </c>
      <c r="Z1835">
        <v>1</v>
      </c>
      <c r="AA1835">
        <v>0</v>
      </c>
      <c r="AB1835">
        <v>1</v>
      </c>
      <c r="AC1835" t="s">
        <v>43</v>
      </c>
      <c r="AD1835">
        <v>2</v>
      </c>
    </row>
    <row r="1836" spans="1:30">
      <c r="A1836" t="s">
        <v>1928</v>
      </c>
      <c r="B1836" t="s">
        <v>67</v>
      </c>
      <c r="C1836">
        <v>48.864716000000001</v>
      </c>
      <c r="D1836">
        <v>2.3490139999999999</v>
      </c>
      <c r="E1836" t="s">
        <v>124</v>
      </c>
      <c r="F1836" t="s">
        <v>33</v>
      </c>
      <c r="G1836" t="s">
        <v>85</v>
      </c>
      <c r="H1836" s="1">
        <v>45393</v>
      </c>
      <c r="I1836" t="s">
        <v>70</v>
      </c>
      <c r="J1836" t="s">
        <v>1120</v>
      </c>
      <c r="K1836">
        <v>4</v>
      </c>
      <c r="L1836" t="s">
        <v>1915</v>
      </c>
      <c r="M1836" t="s">
        <v>1916</v>
      </c>
      <c r="N1836">
        <v>698</v>
      </c>
      <c r="O1836">
        <v>40</v>
      </c>
      <c r="P1836" s="1">
        <v>45736</v>
      </c>
      <c r="Q1836" s="1"/>
      <c r="R1836">
        <v>279.2</v>
      </c>
      <c r="T1836">
        <v>0</v>
      </c>
      <c r="U1836" t="s">
        <v>428</v>
      </c>
      <c r="V1836">
        <v>1</v>
      </c>
      <c r="W1836">
        <v>0</v>
      </c>
      <c r="X1836">
        <v>0</v>
      </c>
      <c r="Y1836">
        <v>0</v>
      </c>
      <c r="Z1836">
        <v>1</v>
      </c>
      <c r="AA1836">
        <v>0</v>
      </c>
      <c r="AB1836">
        <v>1</v>
      </c>
      <c r="AC1836" t="s">
        <v>43</v>
      </c>
      <c r="AD1836">
        <v>2</v>
      </c>
    </row>
    <row r="1837" spans="1:30">
      <c r="A1837" t="s">
        <v>1929</v>
      </c>
      <c r="B1837" t="s">
        <v>45</v>
      </c>
      <c r="C1837">
        <v>41.902782000000002</v>
      </c>
      <c r="D1837">
        <v>12.496366</v>
      </c>
      <c r="E1837" t="s">
        <v>41</v>
      </c>
      <c r="F1837" t="s">
        <v>33</v>
      </c>
      <c r="G1837" t="s">
        <v>47</v>
      </c>
      <c r="H1837" s="1">
        <v>45312</v>
      </c>
      <c r="I1837" t="s">
        <v>35</v>
      </c>
      <c r="J1837" t="s">
        <v>1120</v>
      </c>
      <c r="K1837">
        <v>4</v>
      </c>
      <c r="L1837" t="s">
        <v>1915</v>
      </c>
      <c r="M1837" t="s">
        <v>1916</v>
      </c>
      <c r="N1837">
        <v>1712</v>
      </c>
      <c r="O1837">
        <v>60</v>
      </c>
      <c r="P1837" s="1">
        <v>45350</v>
      </c>
      <c r="Q1837" s="1"/>
      <c r="R1837">
        <v>1027.2</v>
      </c>
      <c r="T1837">
        <v>0</v>
      </c>
      <c r="U1837" t="s">
        <v>428</v>
      </c>
      <c r="V1837">
        <v>1</v>
      </c>
      <c r="W1837">
        <v>0</v>
      </c>
      <c r="X1837">
        <v>0</v>
      </c>
      <c r="Y1837">
        <v>0</v>
      </c>
      <c r="Z1837">
        <v>1</v>
      </c>
      <c r="AA1837">
        <v>0</v>
      </c>
      <c r="AB1837">
        <v>1</v>
      </c>
      <c r="AC1837" t="s">
        <v>52</v>
      </c>
      <c r="AD1837">
        <v>3</v>
      </c>
    </row>
    <row r="1838" spans="1:30">
      <c r="A1838" t="s">
        <v>1930</v>
      </c>
      <c r="B1838" t="s">
        <v>31</v>
      </c>
      <c r="C1838">
        <v>52.370215999999999</v>
      </c>
      <c r="D1838">
        <v>4.895168</v>
      </c>
      <c r="E1838" t="s">
        <v>124</v>
      </c>
      <c r="F1838" t="s">
        <v>33</v>
      </c>
      <c r="G1838" t="s">
        <v>34</v>
      </c>
      <c r="H1838" s="1">
        <v>45411</v>
      </c>
      <c r="I1838" t="s">
        <v>35</v>
      </c>
      <c r="J1838" t="s">
        <v>1120</v>
      </c>
      <c r="K1838">
        <v>4</v>
      </c>
      <c r="L1838" t="s">
        <v>1915</v>
      </c>
      <c r="M1838" t="s">
        <v>1916</v>
      </c>
      <c r="N1838">
        <v>726</v>
      </c>
      <c r="O1838">
        <v>60</v>
      </c>
      <c r="P1838" s="1">
        <v>45745</v>
      </c>
      <c r="Q1838" s="1"/>
      <c r="R1838">
        <v>435.6</v>
      </c>
      <c r="T1838">
        <v>0</v>
      </c>
      <c r="U1838" t="s">
        <v>428</v>
      </c>
      <c r="V1838">
        <v>1</v>
      </c>
      <c r="W1838">
        <v>0</v>
      </c>
      <c r="X1838">
        <v>0</v>
      </c>
      <c r="Y1838">
        <v>0</v>
      </c>
      <c r="Z1838">
        <v>1</v>
      </c>
      <c r="AA1838">
        <v>0</v>
      </c>
      <c r="AB1838">
        <v>1</v>
      </c>
      <c r="AC1838" t="s">
        <v>52</v>
      </c>
      <c r="AD1838">
        <v>3</v>
      </c>
    </row>
    <row r="1839" spans="1:30">
      <c r="A1839" t="s">
        <v>1931</v>
      </c>
      <c r="B1839" t="s">
        <v>63</v>
      </c>
      <c r="C1839">
        <v>46.204391000000001</v>
      </c>
      <c r="D1839">
        <v>6.1431579999999997</v>
      </c>
      <c r="E1839" t="s">
        <v>32</v>
      </c>
      <c r="F1839" t="s">
        <v>33</v>
      </c>
      <c r="G1839" t="s">
        <v>64</v>
      </c>
      <c r="H1839" s="1">
        <v>45419</v>
      </c>
      <c r="I1839" t="s">
        <v>57</v>
      </c>
      <c r="J1839" t="s">
        <v>1120</v>
      </c>
      <c r="K1839">
        <v>4</v>
      </c>
      <c r="L1839" t="s">
        <v>1915</v>
      </c>
      <c r="M1839" t="s">
        <v>1916</v>
      </c>
      <c r="N1839">
        <v>292</v>
      </c>
      <c r="O1839">
        <v>10</v>
      </c>
      <c r="P1839" s="1">
        <v>45450</v>
      </c>
      <c r="Q1839" s="1"/>
      <c r="R1839">
        <v>29.2</v>
      </c>
      <c r="T1839">
        <v>0</v>
      </c>
      <c r="U1839" t="s">
        <v>428</v>
      </c>
      <c r="V1839">
        <v>1</v>
      </c>
      <c r="W1839">
        <v>0</v>
      </c>
      <c r="X1839">
        <v>0</v>
      </c>
      <c r="Y1839">
        <v>0</v>
      </c>
      <c r="Z1839">
        <v>1</v>
      </c>
      <c r="AA1839">
        <v>0</v>
      </c>
      <c r="AB1839">
        <v>1</v>
      </c>
      <c r="AC1839" t="s">
        <v>48</v>
      </c>
      <c r="AD1839">
        <v>1</v>
      </c>
    </row>
    <row r="1840" spans="1:30">
      <c r="A1840" t="s">
        <v>1932</v>
      </c>
      <c r="B1840" t="s">
        <v>59</v>
      </c>
      <c r="C1840">
        <v>51.260196999999998</v>
      </c>
      <c r="D1840">
        <v>4.4027710000000004</v>
      </c>
      <c r="E1840" t="s">
        <v>55</v>
      </c>
      <c r="F1840" t="s">
        <v>33</v>
      </c>
      <c r="G1840" t="s">
        <v>56</v>
      </c>
      <c r="H1840" s="1">
        <v>45417</v>
      </c>
      <c r="I1840" t="s">
        <v>35</v>
      </c>
      <c r="J1840" t="s">
        <v>1120</v>
      </c>
      <c r="K1840">
        <v>4</v>
      </c>
      <c r="L1840" t="s">
        <v>1915</v>
      </c>
      <c r="M1840" t="s">
        <v>1916</v>
      </c>
      <c r="N1840">
        <v>265</v>
      </c>
      <c r="O1840">
        <v>20</v>
      </c>
      <c r="P1840" s="1">
        <v>45715</v>
      </c>
      <c r="Q1840" s="1"/>
      <c r="R1840">
        <v>53</v>
      </c>
      <c r="T1840">
        <v>0</v>
      </c>
      <c r="U1840" t="s">
        <v>428</v>
      </c>
      <c r="V1840">
        <v>1</v>
      </c>
      <c r="W1840">
        <v>0</v>
      </c>
      <c r="X1840">
        <v>0</v>
      </c>
      <c r="Y1840">
        <v>0</v>
      </c>
      <c r="Z1840">
        <v>1</v>
      </c>
      <c r="AA1840">
        <v>0</v>
      </c>
      <c r="AB1840">
        <v>1</v>
      </c>
      <c r="AC1840" t="s">
        <v>48</v>
      </c>
      <c r="AD1840">
        <v>1</v>
      </c>
    </row>
    <row r="1841" spans="1:30">
      <c r="A1841" t="s">
        <v>1933</v>
      </c>
      <c r="B1841" t="s">
        <v>80</v>
      </c>
      <c r="C1841">
        <v>38.736946000000003</v>
      </c>
      <c r="D1841">
        <v>-9.1426850000000002</v>
      </c>
      <c r="E1841" t="s">
        <v>84</v>
      </c>
      <c r="F1841" t="s">
        <v>33</v>
      </c>
      <c r="G1841" t="s">
        <v>47</v>
      </c>
      <c r="H1841" s="1">
        <v>45434</v>
      </c>
      <c r="I1841" t="s">
        <v>35</v>
      </c>
      <c r="J1841" t="s">
        <v>1120</v>
      </c>
      <c r="K1841">
        <v>4</v>
      </c>
      <c r="L1841" t="s">
        <v>1915</v>
      </c>
      <c r="M1841" t="s">
        <v>1916</v>
      </c>
      <c r="N1841">
        <v>424</v>
      </c>
      <c r="O1841">
        <v>20</v>
      </c>
      <c r="P1841" s="1">
        <v>45617</v>
      </c>
      <c r="Q1841" s="1"/>
      <c r="R1841">
        <v>84.8</v>
      </c>
      <c r="T1841">
        <v>0</v>
      </c>
      <c r="U1841" t="s">
        <v>428</v>
      </c>
      <c r="V1841">
        <v>1</v>
      </c>
      <c r="W1841">
        <v>0</v>
      </c>
      <c r="X1841">
        <v>0</v>
      </c>
      <c r="Y1841">
        <v>0</v>
      </c>
      <c r="Z1841">
        <v>1</v>
      </c>
      <c r="AA1841">
        <v>0</v>
      </c>
      <c r="AB1841">
        <v>1</v>
      </c>
      <c r="AC1841" t="s">
        <v>48</v>
      </c>
      <c r="AD1841">
        <v>1</v>
      </c>
    </row>
    <row r="1842" spans="1:30">
      <c r="A1842" t="s">
        <v>1934</v>
      </c>
      <c r="B1842" t="s">
        <v>31</v>
      </c>
      <c r="C1842">
        <v>52.370215999999999</v>
      </c>
      <c r="D1842">
        <v>4.895168</v>
      </c>
      <c r="E1842" t="s">
        <v>124</v>
      </c>
      <c r="F1842" t="s">
        <v>33</v>
      </c>
      <c r="G1842" t="s">
        <v>64</v>
      </c>
      <c r="H1842" s="1">
        <v>45438</v>
      </c>
      <c r="I1842" t="s">
        <v>35</v>
      </c>
      <c r="J1842" t="s">
        <v>1120</v>
      </c>
      <c r="K1842">
        <v>4</v>
      </c>
      <c r="L1842" t="s">
        <v>1915</v>
      </c>
      <c r="M1842" t="s">
        <v>1916</v>
      </c>
      <c r="N1842">
        <v>865</v>
      </c>
      <c r="O1842">
        <v>20</v>
      </c>
      <c r="P1842" s="1">
        <v>45494</v>
      </c>
      <c r="Q1842" s="1"/>
      <c r="R1842">
        <v>173</v>
      </c>
      <c r="T1842">
        <v>0</v>
      </c>
      <c r="U1842" t="s">
        <v>428</v>
      </c>
      <c r="V1842">
        <v>1</v>
      </c>
      <c r="W1842">
        <v>0</v>
      </c>
      <c r="X1842">
        <v>0</v>
      </c>
      <c r="Y1842">
        <v>0</v>
      </c>
      <c r="Z1842">
        <v>1</v>
      </c>
      <c r="AA1842">
        <v>0</v>
      </c>
      <c r="AB1842">
        <v>1</v>
      </c>
      <c r="AC1842" t="s">
        <v>48</v>
      </c>
      <c r="AD1842">
        <v>1</v>
      </c>
    </row>
    <row r="1843" spans="1:30">
      <c r="A1843" t="s">
        <v>1935</v>
      </c>
      <c r="B1843" t="s">
        <v>59</v>
      </c>
      <c r="C1843">
        <v>51.260196999999998</v>
      </c>
      <c r="D1843">
        <v>4.4027710000000004</v>
      </c>
      <c r="E1843" t="s">
        <v>55</v>
      </c>
      <c r="F1843" t="s">
        <v>33</v>
      </c>
      <c r="G1843" t="s">
        <v>34</v>
      </c>
      <c r="H1843" s="1">
        <v>45324</v>
      </c>
      <c r="I1843" t="s">
        <v>35</v>
      </c>
      <c r="J1843" t="s">
        <v>1120</v>
      </c>
      <c r="K1843">
        <v>4</v>
      </c>
      <c r="L1843" t="s">
        <v>1915</v>
      </c>
      <c r="M1843" t="s">
        <v>1916</v>
      </c>
      <c r="N1843">
        <v>1284</v>
      </c>
      <c r="O1843">
        <v>30</v>
      </c>
      <c r="P1843" s="1">
        <v>45664</v>
      </c>
      <c r="Q1843" s="1"/>
      <c r="R1843">
        <v>385.2</v>
      </c>
      <c r="T1843">
        <v>0</v>
      </c>
      <c r="U1843" t="s">
        <v>428</v>
      </c>
      <c r="V1843">
        <v>1</v>
      </c>
      <c r="W1843">
        <v>0</v>
      </c>
      <c r="X1843">
        <v>0</v>
      </c>
      <c r="Y1843">
        <v>0</v>
      </c>
      <c r="Z1843">
        <v>1</v>
      </c>
      <c r="AA1843">
        <v>0</v>
      </c>
      <c r="AB1843">
        <v>1</v>
      </c>
      <c r="AC1843" t="s">
        <v>43</v>
      </c>
      <c r="AD1843">
        <v>2</v>
      </c>
    </row>
    <row r="1844" spans="1:30">
      <c r="A1844" t="s">
        <v>1936</v>
      </c>
      <c r="B1844" t="s">
        <v>59</v>
      </c>
      <c r="C1844">
        <v>51.260196999999998</v>
      </c>
      <c r="D1844">
        <v>4.4027710000000004</v>
      </c>
      <c r="E1844" t="s">
        <v>60</v>
      </c>
      <c r="F1844" t="s">
        <v>33</v>
      </c>
      <c r="G1844" t="s">
        <v>64</v>
      </c>
      <c r="H1844" s="1">
        <v>45359</v>
      </c>
      <c r="I1844" t="s">
        <v>35</v>
      </c>
      <c r="J1844" t="s">
        <v>1120</v>
      </c>
      <c r="K1844">
        <v>4</v>
      </c>
      <c r="L1844" t="s">
        <v>1915</v>
      </c>
      <c r="M1844" t="s">
        <v>1916</v>
      </c>
      <c r="N1844">
        <v>1573</v>
      </c>
      <c r="O1844">
        <v>50</v>
      </c>
      <c r="P1844" s="1">
        <v>45562</v>
      </c>
      <c r="Q1844" s="1"/>
      <c r="R1844">
        <v>786.5</v>
      </c>
      <c r="T1844">
        <v>0</v>
      </c>
      <c r="U1844" t="s">
        <v>428</v>
      </c>
      <c r="V1844">
        <v>1</v>
      </c>
      <c r="W1844">
        <v>0</v>
      </c>
      <c r="X1844">
        <v>0</v>
      </c>
      <c r="Y1844">
        <v>0</v>
      </c>
      <c r="Z1844">
        <v>1</v>
      </c>
      <c r="AA1844">
        <v>0</v>
      </c>
      <c r="AB1844">
        <v>1</v>
      </c>
      <c r="AC1844" t="s">
        <v>52</v>
      </c>
      <c r="AD1844">
        <v>3</v>
      </c>
    </row>
    <row r="1845" spans="1:30">
      <c r="A1845" t="s">
        <v>1937</v>
      </c>
      <c r="B1845" t="s">
        <v>31</v>
      </c>
      <c r="C1845">
        <v>52.370215999999999</v>
      </c>
      <c r="D1845">
        <v>4.895168</v>
      </c>
      <c r="E1845" t="s">
        <v>51</v>
      </c>
      <c r="F1845" t="s">
        <v>33</v>
      </c>
      <c r="G1845" t="s">
        <v>34</v>
      </c>
      <c r="H1845" s="1">
        <v>45303</v>
      </c>
      <c r="I1845" t="s">
        <v>35</v>
      </c>
      <c r="J1845" t="s">
        <v>1120</v>
      </c>
      <c r="K1845">
        <v>4</v>
      </c>
      <c r="L1845" t="s">
        <v>1915</v>
      </c>
      <c r="M1845" t="s">
        <v>1916</v>
      </c>
      <c r="N1845">
        <v>799</v>
      </c>
      <c r="O1845">
        <v>10</v>
      </c>
      <c r="P1845" s="1">
        <v>45497</v>
      </c>
      <c r="Q1845" s="1"/>
      <c r="R1845">
        <v>79.900000000000006</v>
      </c>
      <c r="T1845">
        <v>0</v>
      </c>
      <c r="U1845" t="s">
        <v>428</v>
      </c>
      <c r="V1845">
        <v>1</v>
      </c>
      <c r="W1845">
        <v>0</v>
      </c>
      <c r="X1845">
        <v>0</v>
      </c>
      <c r="Y1845">
        <v>0</v>
      </c>
      <c r="Z1845">
        <v>1</v>
      </c>
      <c r="AA1845">
        <v>0</v>
      </c>
      <c r="AB1845">
        <v>1</v>
      </c>
      <c r="AC1845" t="s">
        <v>48</v>
      </c>
      <c r="AD1845">
        <v>1</v>
      </c>
    </row>
    <row r="1846" spans="1:30">
      <c r="A1846" t="s">
        <v>1938</v>
      </c>
      <c r="B1846" t="s">
        <v>59</v>
      </c>
      <c r="C1846">
        <v>51.260196999999998</v>
      </c>
      <c r="D1846">
        <v>4.4027710000000004</v>
      </c>
      <c r="E1846" t="s">
        <v>60</v>
      </c>
      <c r="F1846" t="s">
        <v>33</v>
      </c>
      <c r="G1846" t="s">
        <v>47</v>
      </c>
      <c r="H1846" s="1">
        <v>45325</v>
      </c>
      <c r="I1846" t="s">
        <v>35</v>
      </c>
      <c r="J1846" t="s">
        <v>1120</v>
      </c>
      <c r="K1846">
        <v>4</v>
      </c>
      <c r="L1846" t="s">
        <v>1915</v>
      </c>
      <c r="M1846" t="s">
        <v>1916</v>
      </c>
      <c r="N1846">
        <v>1108</v>
      </c>
      <c r="O1846">
        <v>60</v>
      </c>
      <c r="P1846" s="1">
        <v>45470</v>
      </c>
      <c r="Q1846" s="1"/>
      <c r="R1846">
        <v>664.8</v>
      </c>
      <c r="T1846">
        <v>0</v>
      </c>
      <c r="U1846" t="s">
        <v>428</v>
      </c>
      <c r="V1846">
        <v>1</v>
      </c>
      <c r="W1846">
        <v>0</v>
      </c>
      <c r="X1846">
        <v>0</v>
      </c>
      <c r="Y1846">
        <v>0</v>
      </c>
      <c r="Z1846">
        <v>1</v>
      </c>
      <c r="AA1846">
        <v>0</v>
      </c>
      <c r="AB1846">
        <v>1</v>
      </c>
      <c r="AC1846" t="s">
        <v>52</v>
      </c>
      <c r="AD1846">
        <v>3</v>
      </c>
    </row>
    <row r="1847" spans="1:30">
      <c r="A1847" t="s">
        <v>1939</v>
      </c>
      <c r="B1847" t="s">
        <v>75</v>
      </c>
      <c r="C1847">
        <v>48.210033000000003</v>
      </c>
      <c r="D1847">
        <v>16.363448999999999</v>
      </c>
      <c r="E1847" t="s">
        <v>55</v>
      </c>
      <c r="F1847" t="s">
        <v>33</v>
      </c>
      <c r="G1847" t="s">
        <v>76</v>
      </c>
      <c r="H1847" s="1">
        <v>45430</v>
      </c>
      <c r="I1847" t="s">
        <v>35</v>
      </c>
      <c r="J1847" t="s">
        <v>1120</v>
      </c>
      <c r="K1847">
        <v>4</v>
      </c>
      <c r="L1847" t="s">
        <v>1915</v>
      </c>
      <c r="M1847" t="s">
        <v>1916</v>
      </c>
      <c r="N1847">
        <v>1859</v>
      </c>
      <c r="O1847">
        <v>40</v>
      </c>
      <c r="P1847" s="1">
        <v>45700</v>
      </c>
      <c r="Q1847" s="1"/>
      <c r="R1847">
        <v>743.6</v>
      </c>
      <c r="T1847">
        <v>0</v>
      </c>
      <c r="U1847" t="s">
        <v>428</v>
      </c>
      <c r="V1847">
        <v>1</v>
      </c>
      <c r="W1847">
        <v>0</v>
      </c>
      <c r="X1847">
        <v>0</v>
      </c>
      <c r="Y1847">
        <v>0</v>
      </c>
      <c r="Z1847">
        <v>1</v>
      </c>
      <c r="AA1847">
        <v>0</v>
      </c>
      <c r="AB1847">
        <v>1</v>
      </c>
      <c r="AC1847" t="s">
        <v>43</v>
      </c>
      <c r="AD1847">
        <v>2</v>
      </c>
    </row>
    <row r="1848" spans="1:30">
      <c r="A1848" t="s">
        <v>1940</v>
      </c>
      <c r="B1848" t="s">
        <v>80</v>
      </c>
      <c r="C1848">
        <v>38.736946000000003</v>
      </c>
      <c r="D1848">
        <v>-9.1426850000000002</v>
      </c>
      <c r="E1848" t="s">
        <v>55</v>
      </c>
      <c r="F1848" t="s">
        <v>33</v>
      </c>
      <c r="G1848" t="s">
        <v>87</v>
      </c>
      <c r="H1848" s="1">
        <v>45421</v>
      </c>
      <c r="I1848" t="s">
        <v>35</v>
      </c>
      <c r="J1848" t="s">
        <v>1120</v>
      </c>
      <c r="K1848">
        <v>4</v>
      </c>
      <c r="L1848" t="s">
        <v>1915</v>
      </c>
      <c r="M1848" t="s">
        <v>1916</v>
      </c>
      <c r="N1848">
        <v>1979</v>
      </c>
      <c r="O1848">
        <v>100</v>
      </c>
      <c r="P1848" s="1">
        <v>45648</v>
      </c>
      <c r="Q1848" s="1"/>
      <c r="R1848">
        <v>1979</v>
      </c>
      <c r="T1848">
        <v>0</v>
      </c>
      <c r="U1848" t="s">
        <v>428</v>
      </c>
      <c r="V1848">
        <v>1</v>
      </c>
      <c r="W1848">
        <v>0</v>
      </c>
      <c r="X1848">
        <v>0</v>
      </c>
      <c r="Y1848">
        <v>0</v>
      </c>
      <c r="Z1848">
        <v>1</v>
      </c>
      <c r="AA1848">
        <v>0</v>
      </c>
      <c r="AB1848">
        <v>1</v>
      </c>
      <c r="AC1848" t="s">
        <v>38</v>
      </c>
      <c r="AD1848">
        <v>5</v>
      </c>
    </row>
    <row r="1849" spans="1:30">
      <c r="A1849" t="s">
        <v>1941</v>
      </c>
      <c r="B1849" t="s">
        <v>75</v>
      </c>
      <c r="C1849">
        <v>48.210033000000003</v>
      </c>
      <c r="D1849">
        <v>16.363448999999999</v>
      </c>
      <c r="E1849" t="s">
        <v>32</v>
      </c>
      <c r="F1849" t="s">
        <v>33</v>
      </c>
      <c r="G1849" t="s">
        <v>47</v>
      </c>
      <c r="H1849" s="1">
        <v>45307</v>
      </c>
      <c r="I1849" t="s">
        <v>57</v>
      </c>
      <c r="J1849" t="s">
        <v>1120</v>
      </c>
      <c r="K1849">
        <v>4</v>
      </c>
      <c r="L1849" t="s">
        <v>1915</v>
      </c>
      <c r="M1849" t="s">
        <v>1916</v>
      </c>
      <c r="N1849">
        <v>272</v>
      </c>
      <c r="O1849">
        <v>20</v>
      </c>
      <c r="P1849" s="1">
        <v>45371</v>
      </c>
      <c r="Q1849" s="1"/>
      <c r="R1849">
        <v>54.4</v>
      </c>
      <c r="T1849">
        <v>0</v>
      </c>
      <c r="U1849" t="s">
        <v>428</v>
      </c>
      <c r="V1849">
        <v>1</v>
      </c>
      <c r="W1849">
        <v>0</v>
      </c>
      <c r="X1849">
        <v>0</v>
      </c>
      <c r="Y1849">
        <v>0</v>
      </c>
      <c r="Z1849">
        <v>1</v>
      </c>
      <c r="AA1849">
        <v>0</v>
      </c>
      <c r="AB1849">
        <v>1</v>
      </c>
      <c r="AC1849" t="s">
        <v>48</v>
      </c>
      <c r="AD1849">
        <v>1</v>
      </c>
    </row>
    <row r="1850" spans="1:30">
      <c r="A1850" t="s">
        <v>1942</v>
      </c>
      <c r="B1850" t="s">
        <v>40</v>
      </c>
      <c r="C1850">
        <v>40.416775000000001</v>
      </c>
      <c r="D1850">
        <v>-3.7037900000000001</v>
      </c>
      <c r="E1850" t="s">
        <v>51</v>
      </c>
      <c r="F1850" t="s">
        <v>33</v>
      </c>
      <c r="G1850" t="s">
        <v>87</v>
      </c>
      <c r="H1850" s="1">
        <v>45372</v>
      </c>
      <c r="I1850" t="s">
        <v>35</v>
      </c>
      <c r="J1850" t="s">
        <v>1120</v>
      </c>
      <c r="K1850">
        <v>4</v>
      </c>
      <c r="L1850" t="s">
        <v>1915</v>
      </c>
      <c r="M1850" t="s">
        <v>1916</v>
      </c>
      <c r="N1850">
        <v>320</v>
      </c>
      <c r="O1850">
        <v>40</v>
      </c>
      <c r="P1850" s="1">
        <v>45652</v>
      </c>
      <c r="Q1850" s="1"/>
      <c r="R1850">
        <v>128</v>
      </c>
      <c r="T1850">
        <v>0</v>
      </c>
      <c r="U1850" t="s">
        <v>428</v>
      </c>
      <c r="V1850">
        <v>1</v>
      </c>
      <c r="W1850">
        <v>0</v>
      </c>
      <c r="X1850">
        <v>0</v>
      </c>
      <c r="Y1850">
        <v>0</v>
      </c>
      <c r="Z1850">
        <v>1</v>
      </c>
      <c r="AA1850">
        <v>0</v>
      </c>
      <c r="AB1850">
        <v>1</v>
      </c>
      <c r="AC1850" t="s">
        <v>43</v>
      </c>
      <c r="AD1850">
        <v>2</v>
      </c>
    </row>
    <row r="1851" spans="1:30">
      <c r="A1851" t="s">
        <v>1943</v>
      </c>
      <c r="B1851" t="s">
        <v>67</v>
      </c>
      <c r="C1851">
        <v>48.864716000000001</v>
      </c>
      <c r="D1851">
        <v>2.3490139999999999</v>
      </c>
      <c r="E1851" t="s">
        <v>60</v>
      </c>
      <c r="F1851" t="s">
        <v>33</v>
      </c>
      <c r="G1851" t="s">
        <v>64</v>
      </c>
      <c r="H1851" s="1">
        <v>45353</v>
      </c>
      <c r="I1851" t="s">
        <v>35</v>
      </c>
      <c r="J1851" t="s">
        <v>1120</v>
      </c>
      <c r="K1851">
        <v>4</v>
      </c>
      <c r="L1851" t="s">
        <v>1915</v>
      </c>
      <c r="M1851" t="s">
        <v>1916</v>
      </c>
      <c r="N1851">
        <v>1097</v>
      </c>
      <c r="O1851">
        <v>80</v>
      </c>
      <c r="P1851" s="1">
        <v>45550</v>
      </c>
      <c r="Q1851" s="1"/>
      <c r="R1851">
        <v>877.6</v>
      </c>
      <c r="T1851">
        <v>0</v>
      </c>
      <c r="U1851" t="s">
        <v>428</v>
      </c>
      <c r="V1851">
        <v>1</v>
      </c>
      <c r="W1851">
        <v>0</v>
      </c>
      <c r="X1851">
        <v>0</v>
      </c>
      <c r="Y1851">
        <v>0</v>
      </c>
      <c r="Z1851">
        <v>1</v>
      </c>
      <c r="AA1851">
        <v>0</v>
      </c>
      <c r="AB1851">
        <v>1</v>
      </c>
      <c r="AC1851" t="s">
        <v>65</v>
      </c>
      <c r="AD1851">
        <v>4</v>
      </c>
    </row>
    <row r="1852" spans="1:30">
      <c r="A1852" t="s">
        <v>1944</v>
      </c>
      <c r="B1852" t="s">
        <v>63</v>
      </c>
      <c r="C1852">
        <v>46.204391000000001</v>
      </c>
      <c r="D1852">
        <v>6.1431579999999997</v>
      </c>
      <c r="E1852" t="s">
        <v>68</v>
      </c>
      <c r="F1852" t="s">
        <v>33</v>
      </c>
      <c r="G1852" t="s">
        <v>56</v>
      </c>
      <c r="H1852" s="1">
        <v>45417</v>
      </c>
      <c r="I1852" t="s">
        <v>70</v>
      </c>
      <c r="J1852" t="s">
        <v>1120</v>
      </c>
      <c r="K1852">
        <v>4</v>
      </c>
      <c r="L1852" t="s">
        <v>1915</v>
      </c>
      <c r="M1852" t="s">
        <v>1916</v>
      </c>
      <c r="N1852">
        <v>1443</v>
      </c>
      <c r="O1852">
        <v>40</v>
      </c>
      <c r="P1852" s="1">
        <v>45596</v>
      </c>
      <c r="Q1852" s="1"/>
      <c r="R1852">
        <v>577.20000000000005</v>
      </c>
      <c r="T1852">
        <v>0</v>
      </c>
      <c r="U1852" t="s">
        <v>428</v>
      </c>
      <c r="V1852">
        <v>1</v>
      </c>
      <c r="W1852">
        <v>0</v>
      </c>
      <c r="X1852">
        <v>0</v>
      </c>
      <c r="Y1852">
        <v>0</v>
      </c>
      <c r="Z1852">
        <v>1</v>
      </c>
      <c r="AA1852">
        <v>0</v>
      </c>
      <c r="AB1852">
        <v>1</v>
      </c>
      <c r="AC1852" t="s">
        <v>43</v>
      </c>
      <c r="AD1852">
        <v>2</v>
      </c>
    </row>
    <row r="1853" spans="1:30">
      <c r="A1853" t="s">
        <v>1945</v>
      </c>
      <c r="B1853" t="s">
        <v>45</v>
      </c>
      <c r="C1853">
        <v>41.902782000000002</v>
      </c>
      <c r="D1853">
        <v>12.496366</v>
      </c>
      <c r="E1853" t="s">
        <v>55</v>
      </c>
      <c r="F1853" t="s">
        <v>33</v>
      </c>
      <c r="G1853" t="s">
        <v>34</v>
      </c>
      <c r="H1853" s="1">
        <v>45404</v>
      </c>
      <c r="I1853" t="s">
        <v>35</v>
      </c>
      <c r="J1853" t="s">
        <v>1120</v>
      </c>
      <c r="K1853">
        <v>4</v>
      </c>
      <c r="L1853" t="s">
        <v>1915</v>
      </c>
      <c r="M1853" t="s">
        <v>1916</v>
      </c>
      <c r="N1853">
        <v>254</v>
      </c>
      <c r="O1853">
        <v>50</v>
      </c>
      <c r="P1853" s="1">
        <v>45744</v>
      </c>
      <c r="Q1853" s="1"/>
      <c r="R1853">
        <v>127</v>
      </c>
      <c r="T1853">
        <v>0</v>
      </c>
      <c r="U1853" t="s">
        <v>428</v>
      </c>
      <c r="V1853">
        <v>1</v>
      </c>
      <c r="W1853">
        <v>0</v>
      </c>
      <c r="X1853">
        <v>0</v>
      </c>
      <c r="Y1853">
        <v>0</v>
      </c>
      <c r="Z1853">
        <v>1</v>
      </c>
      <c r="AA1853">
        <v>0</v>
      </c>
      <c r="AB1853">
        <v>1</v>
      </c>
      <c r="AC1853" t="s">
        <v>52</v>
      </c>
      <c r="AD1853">
        <v>3</v>
      </c>
    </row>
    <row r="1854" spans="1:30">
      <c r="A1854" t="s">
        <v>1946</v>
      </c>
      <c r="B1854" t="s">
        <v>59</v>
      </c>
      <c r="C1854">
        <v>51.260196999999998</v>
      </c>
      <c r="D1854">
        <v>4.4027710000000004</v>
      </c>
      <c r="E1854" t="s">
        <v>78</v>
      </c>
      <c r="F1854" t="s">
        <v>33</v>
      </c>
      <c r="G1854" t="s">
        <v>47</v>
      </c>
      <c r="H1854" s="1">
        <v>45383</v>
      </c>
      <c r="I1854" t="s">
        <v>57</v>
      </c>
      <c r="J1854" t="s">
        <v>1120</v>
      </c>
      <c r="K1854">
        <v>4</v>
      </c>
      <c r="L1854" t="s">
        <v>1915</v>
      </c>
      <c r="M1854" t="s">
        <v>1916</v>
      </c>
      <c r="N1854">
        <v>424</v>
      </c>
      <c r="O1854">
        <v>40</v>
      </c>
      <c r="P1854" s="1">
        <v>45673</v>
      </c>
      <c r="Q1854" s="1"/>
      <c r="R1854">
        <v>169.6</v>
      </c>
      <c r="T1854">
        <v>0</v>
      </c>
      <c r="U1854" t="s">
        <v>428</v>
      </c>
      <c r="V1854">
        <v>1</v>
      </c>
      <c r="W1854">
        <v>0</v>
      </c>
      <c r="X1854">
        <v>0</v>
      </c>
      <c r="Y1854">
        <v>0</v>
      </c>
      <c r="Z1854">
        <v>1</v>
      </c>
      <c r="AA1854">
        <v>0</v>
      </c>
      <c r="AB1854">
        <v>1</v>
      </c>
      <c r="AC1854" t="s">
        <v>43</v>
      </c>
      <c r="AD1854">
        <v>2</v>
      </c>
    </row>
    <row r="1855" spans="1:30">
      <c r="A1855" t="s">
        <v>1947</v>
      </c>
      <c r="B1855" t="s">
        <v>45</v>
      </c>
      <c r="C1855">
        <v>41.902782000000002</v>
      </c>
      <c r="D1855">
        <v>12.496366</v>
      </c>
      <c r="E1855" t="s">
        <v>103</v>
      </c>
      <c r="F1855" t="s">
        <v>33</v>
      </c>
      <c r="G1855" t="s">
        <v>42</v>
      </c>
      <c r="H1855" s="1">
        <v>45388</v>
      </c>
      <c r="I1855" t="s">
        <v>57</v>
      </c>
      <c r="J1855" t="s">
        <v>1120</v>
      </c>
      <c r="K1855">
        <v>4</v>
      </c>
      <c r="L1855" t="s">
        <v>1915</v>
      </c>
      <c r="M1855" t="s">
        <v>1916</v>
      </c>
      <c r="N1855">
        <v>847</v>
      </c>
      <c r="O1855">
        <v>60</v>
      </c>
      <c r="P1855" s="1">
        <v>45434</v>
      </c>
      <c r="Q1855" s="1"/>
      <c r="R1855">
        <v>508.2</v>
      </c>
      <c r="T1855">
        <v>0</v>
      </c>
      <c r="U1855" t="s">
        <v>428</v>
      </c>
      <c r="V1855">
        <v>1</v>
      </c>
      <c r="W1855">
        <v>0</v>
      </c>
      <c r="X1855">
        <v>0</v>
      </c>
      <c r="Y1855">
        <v>0</v>
      </c>
      <c r="Z1855">
        <v>1</v>
      </c>
      <c r="AA1855">
        <v>0</v>
      </c>
      <c r="AB1855">
        <v>1</v>
      </c>
      <c r="AC1855" t="s">
        <v>52</v>
      </c>
      <c r="AD1855">
        <v>3</v>
      </c>
    </row>
    <row r="1856" spans="1:30">
      <c r="A1856" t="s">
        <v>1948</v>
      </c>
      <c r="B1856" t="s">
        <v>50</v>
      </c>
      <c r="C1856">
        <v>52.520007999999997</v>
      </c>
      <c r="D1856">
        <v>13.404954</v>
      </c>
      <c r="E1856" t="s">
        <v>55</v>
      </c>
      <c r="F1856" t="s">
        <v>33</v>
      </c>
      <c r="G1856" t="s">
        <v>87</v>
      </c>
      <c r="H1856" s="1">
        <v>45439</v>
      </c>
      <c r="I1856" t="s">
        <v>57</v>
      </c>
      <c r="J1856" t="s">
        <v>1120</v>
      </c>
      <c r="K1856">
        <v>4</v>
      </c>
      <c r="L1856" t="s">
        <v>1915</v>
      </c>
      <c r="M1856" t="s">
        <v>1916</v>
      </c>
      <c r="N1856">
        <v>1431</v>
      </c>
      <c r="O1856">
        <v>30</v>
      </c>
      <c r="P1856" s="1">
        <v>45682</v>
      </c>
      <c r="Q1856" s="1"/>
      <c r="R1856">
        <v>429.3</v>
      </c>
      <c r="T1856">
        <v>0</v>
      </c>
      <c r="U1856" t="s">
        <v>428</v>
      </c>
      <c r="V1856">
        <v>1</v>
      </c>
      <c r="W1856">
        <v>0</v>
      </c>
      <c r="X1856">
        <v>0</v>
      </c>
      <c r="Y1856">
        <v>0</v>
      </c>
      <c r="Z1856">
        <v>1</v>
      </c>
      <c r="AA1856">
        <v>0</v>
      </c>
      <c r="AB1856">
        <v>1</v>
      </c>
      <c r="AC1856" t="s">
        <v>43</v>
      </c>
      <c r="AD1856">
        <v>2</v>
      </c>
    </row>
    <row r="1857" spans="1:30">
      <c r="A1857" t="s">
        <v>1949</v>
      </c>
      <c r="B1857" t="s">
        <v>59</v>
      </c>
      <c r="C1857">
        <v>51.260196999999998</v>
      </c>
      <c r="D1857">
        <v>4.4027710000000004</v>
      </c>
      <c r="E1857" t="s">
        <v>32</v>
      </c>
      <c r="F1857" t="s">
        <v>33</v>
      </c>
      <c r="G1857" t="s">
        <v>85</v>
      </c>
      <c r="H1857" s="1">
        <v>45293</v>
      </c>
      <c r="I1857" t="s">
        <v>70</v>
      </c>
      <c r="J1857" t="s">
        <v>1120</v>
      </c>
      <c r="K1857">
        <v>4</v>
      </c>
      <c r="L1857" t="s">
        <v>1915</v>
      </c>
      <c r="M1857" t="s">
        <v>1916</v>
      </c>
      <c r="N1857">
        <v>719</v>
      </c>
      <c r="O1857">
        <v>40</v>
      </c>
      <c r="P1857" s="1">
        <v>45336</v>
      </c>
      <c r="Q1857" s="1"/>
      <c r="R1857">
        <v>287.60000000000002</v>
      </c>
      <c r="T1857">
        <v>0</v>
      </c>
      <c r="U1857" t="s">
        <v>428</v>
      </c>
      <c r="V1857">
        <v>1</v>
      </c>
      <c r="W1857">
        <v>0</v>
      </c>
      <c r="X1857">
        <v>0</v>
      </c>
      <c r="Y1857">
        <v>0</v>
      </c>
      <c r="Z1857">
        <v>1</v>
      </c>
      <c r="AA1857">
        <v>0</v>
      </c>
      <c r="AB1857">
        <v>1</v>
      </c>
      <c r="AC1857" t="s">
        <v>43</v>
      </c>
      <c r="AD1857">
        <v>2</v>
      </c>
    </row>
    <row r="1858" spans="1:30">
      <c r="A1858" t="s">
        <v>1950</v>
      </c>
      <c r="B1858" t="s">
        <v>50</v>
      </c>
      <c r="C1858">
        <v>52.520007999999997</v>
      </c>
      <c r="D1858">
        <v>13.404954</v>
      </c>
      <c r="E1858" t="s">
        <v>60</v>
      </c>
      <c r="F1858" t="s">
        <v>127</v>
      </c>
      <c r="G1858" t="s">
        <v>47</v>
      </c>
      <c r="H1858" s="1">
        <v>45402</v>
      </c>
      <c r="I1858" t="s">
        <v>35</v>
      </c>
      <c r="J1858" t="s">
        <v>1120</v>
      </c>
      <c r="K1858">
        <v>4</v>
      </c>
      <c r="L1858" t="s">
        <v>1915</v>
      </c>
      <c r="M1858" t="s">
        <v>1916</v>
      </c>
      <c r="N1858">
        <v>938</v>
      </c>
      <c r="O1858">
        <v>80</v>
      </c>
      <c r="P1858" s="1">
        <v>45736</v>
      </c>
      <c r="Q1858" s="1"/>
      <c r="R1858">
        <v>750.4</v>
      </c>
      <c r="T1858">
        <v>0</v>
      </c>
      <c r="U1858" t="s">
        <v>428</v>
      </c>
      <c r="V1858">
        <v>1</v>
      </c>
      <c r="W1858">
        <v>0</v>
      </c>
      <c r="X1858">
        <v>0</v>
      </c>
      <c r="Y1858">
        <v>0</v>
      </c>
      <c r="Z1858">
        <v>1</v>
      </c>
      <c r="AA1858">
        <v>0</v>
      </c>
      <c r="AB1858">
        <v>1</v>
      </c>
      <c r="AC1858" t="s">
        <v>65</v>
      </c>
      <c r="AD1858">
        <v>4</v>
      </c>
    </row>
    <row r="1859" spans="1:30">
      <c r="A1859" t="s">
        <v>1951</v>
      </c>
      <c r="B1859" t="s">
        <v>63</v>
      </c>
      <c r="C1859">
        <v>46.204391000000001</v>
      </c>
      <c r="D1859">
        <v>6.1431579999999997</v>
      </c>
      <c r="E1859" t="s">
        <v>68</v>
      </c>
      <c r="F1859" t="s">
        <v>127</v>
      </c>
      <c r="G1859" t="s">
        <v>85</v>
      </c>
      <c r="H1859" s="1">
        <v>45343</v>
      </c>
      <c r="I1859" t="s">
        <v>35</v>
      </c>
      <c r="J1859" t="s">
        <v>1120</v>
      </c>
      <c r="K1859">
        <v>4</v>
      </c>
      <c r="L1859" t="s">
        <v>1915</v>
      </c>
      <c r="M1859" t="s">
        <v>1916</v>
      </c>
      <c r="N1859">
        <v>1159</v>
      </c>
      <c r="O1859">
        <v>30</v>
      </c>
      <c r="P1859" s="1">
        <v>45515</v>
      </c>
      <c r="Q1859" s="1"/>
      <c r="R1859">
        <v>347.7</v>
      </c>
      <c r="T1859">
        <v>0</v>
      </c>
      <c r="U1859" t="s">
        <v>428</v>
      </c>
      <c r="V1859">
        <v>1</v>
      </c>
      <c r="W1859">
        <v>0</v>
      </c>
      <c r="X1859">
        <v>0</v>
      </c>
      <c r="Y1859">
        <v>0</v>
      </c>
      <c r="Z1859">
        <v>1</v>
      </c>
      <c r="AA1859">
        <v>0</v>
      </c>
      <c r="AB1859">
        <v>1</v>
      </c>
      <c r="AC1859" t="s">
        <v>43</v>
      </c>
      <c r="AD1859">
        <v>2</v>
      </c>
    </row>
    <row r="1860" spans="1:30">
      <c r="A1860" t="s">
        <v>1952</v>
      </c>
      <c r="B1860" t="s">
        <v>40</v>
      </c>
      <c r="C1860">
        <v>40.416775000000001</v>
      </c>
      <c r="D1860">
        <v>-3.7037900000000001</v>
      </c>
      <c r="E1860" t="s">
        <v>55</v>
      </c>
      <c r="F1860" t="s">
        <v>127</v>
      </c>
      <c r="G1860" t="s">
        <v>34</v>
      </c>
      <c r="H1860" s="1">
        <v>45415</v>
      </c>
      <c r="I1860" t="s">
        <v>70</v>
      </c>
      <c r="J1860" t="s">
        <v>1120</v>
      </c>
      <c r="K1860">
        <v>4</v>
      </c>
      <c r="L1860" t="s">
        <v>1915</v>
      </c>
      <c r="M1860" t="s">
        <v>1916</v>
      </c>
      <c r="N1860">
        <v>643</v>
      </c>
      <c r="O1860">
        <v>40</v>
      </c>
      <c r="P1860" s="1">
        <v>45615</v>
      </c>
      <c r="Q1860" s="1"/>
      <c r="R1860">
        <v>257.2</v>
      </c>
      <c r="T1860">
        <v>0</v>
      </c>
      <c r="U1860" t="s">
        <v>428</v>
      </c>
      <c r="V1860">
        <v>1</v>
      </c>
      <c r="W1860">
        <v>0</v>
      </c>
      <c r="X1860">
        <v>0</v>
      </c>
      <c r="Y1860">
        <v>0</v>
      </c>
      <c r="Z1860">
        <v>1</v>
      </c>
      <c r="AA1860">
        <v>0</v>
      </c>
      <c r="AB1860">
        <v>1</v>
      </c>
      <c r="AC1860" t="s">
        <v>43</v>
      </c>
      <c r="AD1860">
        <v>2</v>
      </c>
    </row>
    <row r="1861" spans="1:30">
      <c r="A1861" t="s">
        <v>1953</v>
      </c>
      <c r="B1861" t="s">
        <v>80</v>
      </c>
      <c r="C1861">
        <v>38.736946000000003</v>
      </c>
      <c r="D1861">
        <v>-9.1426850000000002</v>
      </c>
      <c r="E1861" t="s">
        <v>60</v>
      </c>
      <c r="F1861" t="s">
        <v>127</v>
      </c>
      <c r="G1861" t="s">
        <v>34</v>
      </c>
      <c r="H1861" s="1">
        <v>45360</v>
      </c>
      <c r="I1861" t="s">
        <v>70</v>
      </c>
      <c r="J1861" t="s">
        <v>1120</v>
      </c>
      <c r="K1861">
        <v>4</v>
      </c>
      <c r="L1861" t="s">
        <v>1915</v>
      </c>
      <c r="M1861" t="s">
        <v>1916</v>
      </c>
      <c r="N1861">
        <v>540</v>
      </c>
      <c r="O1861">
        <v>60</v>
      </c>
      <c r="P1861" s="1">
        <v>45503</v>
      </c>
      <c r="Q1861" s="1"/>
      <c r="R1861">
        <v>324</v>
      </c>
      <c r="T1861">
        <v>0</v>
      </c>
      <c r="U1861" t="s">
        <v>428</v>
      </c>
      <c r="V1861">
        <v>1</v>
      </c>
      <c r="W1861">
        <v>0</v>
      </c>
      <c r="X1861">
        <v>0</v>
      </c>
      <c r="Y1861">
        <v>0</v>
      </c>
      <c r="Z1861">
        <v>1</v>
      </c>
      <c r="AA1861">
        <v>0</v>
      </c>
      <c r="AB1861">
        <v>1</v>
      </c>
      <c r="AC1861" t="s">
        <v>52</v>
      </c>
      <c r="AD1861">
        <v>3</v>
      </c>
    </row>
    <row r="1862" spans="1:30">
      <c r="A1862" t="s">
        <v>1954</v>
      </c>
      <c r="B1862" t="s">
        <v>67</v>
      </c>
      <c r="C1862">
        <v>48.864716000000001</v>
      </c>
      <c r="D1862">
        <v>2.3490139999999999</v>
      </c>
      <c r="E1862" t="s">
        <v>78</v>
      </c>
      <c r="F1862" t="s">
        <v>127</v>
      </c>
      <c r="G1862" t="s">
        <v>56</v>
      </c>
      <c r="H1862" s="1">
        <v>45322</v>
      </c>
      <c r="I1862" t="s">
        <v>57</v>
      </c>
      <c r="J1862" t="s">
        <v>1120</v>
      </c>
      <c r="K1862">
        <v>4</v>
      </c>
      <c r="L1862" t="s">
        <v>1915</v>
      </c>
      <c r="M1862" t="s">
        <v>1916</v>
      </c>
      <c r="N1862">
        <v>523</v>
      </c>
      <c r="O1862">
        <v>10</v>
      </c>
      <c r="P1862" s="1">
        <v>45531</v>
      </c>
      <c r="Q1862" s="1"/>
      <c r="R1862">
        <v>52.3</v>
      </c>
      <c r="T1862">
        <v>0</v>
      </c>
      <c r="U1862" t="s">
        <v>428</v>
      </c>
      <c r="V1862">
        <v>1</v>
      </c>
      <c r="W1862">
        <v>0</v>
      </c>
      <c r="X1862">
        <v>0</v>
      </c>
      <c r="Y1862">
        <v>0</v>
      </c>
      <c r="Z1862">
        <v>1</v>
      </c>
      <c r="AA1862">
        <v>0</v>
      </c>
      <c r="AB1862">
        <v>1</v>
      </c>
      <c r="AC1862" t="s">
        <v>48</v>
      </c>
      <c r="AD1862">
        <v>1</v>
      </c>
    </row>
    <row r="1863" spans="1:30">
      <c r="A1863" t="s">
        <v>1955</v>
      </c>
      <c r="B1863" t="s">
        <v>50</v>
      </c>
      <c r="C1863">
        <v>52.520007999999997</v>
      </c>
      <c r="D1863">
        <v>13.404954</v>
      </c>
      <c r="E1863" t="s">
        <v>32</v>
      </c>
      <c r="F1863" t="s">
        <v>127</v>
      </c>
      <c r="G1863" t="s">
        <v>56</v>
      </c>
      <c r="H1863" s="1">
        <v>45440</v>
      </c>
      <c r="I1863" t="s">
        <v>70</v>
      </c>
      <c r="J1863" t="s">
        <v>1120</v>
      </c>
      <c r="K1863">
        <v>4</v>
      </c>
      <c r="L1863" t="s">
        <v>1915</v>
      </c>
      <c r="M1863" t="s">
        <v>1916</v>
      </c>
      <c r="N1863">
        <v>391</v>
      </c>
      <c r="O1863">
        <v>90</v>
      </c>
      <c r="P1863" s="1">
        <v>45692</v>
      </c>
      <c r="Q1863" s="1"/>
      <c r="R1863">
        <v>351.9</v>
      </c>
      <c r="T1863">
        <v>0</v>
      </c>
      <c r="U1863" t="s">
        <v>428</v>
      </c>
      <c r="V1863">
        <v>1</v>
      </c>
      <c r="W1863">
        <v>0</v>
      </c>
      <c r="X1863">
        <v>0</v>
      </c>
      <c r="Y1863">
        <v>0</v>
      </c>
      <c r="Z1863">
        <v>1</v>
      </c>
      <c r="AA1863">
        <v>0</v>
      </c>
      <c r="AB1863">
        <v>1</v>
      </c>
      <c r="AC1863" t="s">
        <v>38</v>
      </c>
      <c r="AD1863">
        <v>5</v>
      </c>
    </row>
    <row r="1864" spans="1:30">
      <c r="A1864" t="s">
        <v>1956</v>
      </c>
      <c r="B1864" t="s">
        <v>40</v>
      </c>
      <c r="C1864">
        <v>40.416775000000001</v>
      </c>
      <c r="D1864">
        <v>-3.7037900000000001</v>
      </c>
      <c r="E1864" t="s">
        <v>32</v>
      </c>
      <c r="F1864" t="s">
        <v>127</v>
      </c>
      <c r="G1864" t="s">
        <v>42</v>
      </c>
      <c r="H1864" s="1">
        <v>45417</v>
      </c>
      <c r="I1864" t="s">
        <v>35</v>
      </c>
      <c r="J1864" t="s">
        <v>1120</v>
      </c>
      <c r="K1864">
        <v>4</v>
      </c>
      <c r="L1864" t="s">
        <v>1915</v>
      </c>
      <c r="M1864" t="s">
        <v>1916</v>
      </c>
      <c r="N1864">
        <v>448</v>
      </c>
      <c r="O1864">
        <v>30</v>
      </c>
      <c r="P1864" s="1">
        <v>45483</v>
      </c>
      <c r="Q1864" s="1"/>
      <c r="R1864">
        <v>134.4</v>
      </c>
      <c r="T1864">
        <v>0</v>
      </c>
      <c r="U1864" t="s">
        <v>428</v>
      </c>
      <c r="V1864">
        <v>1</v>
      </c>
      <c r="W1864">
        <v>0</v>
      </c>
      <c r="X1864">
        <v>0</v>
      </c>
      <c r="Y1864">
        <v>0</v>
      </c>
      <c r="Z1864">
        <v>1</v>
      </c>
      <c r="AA1864">
        <v>0</v>
      </c>
      <c r="AB1864">
        <v>1</v>
      </c>
      <c r="AC1864" t="s">
        <v>43</v>
      </c>
      <c r="AD1864">
        <v>2</v>
      </c>
    </row>
    <row r="1865" spans="1:30">
      <c r="A1865" t="s">
        <v>1957</v>
      </c>
      <c r="B1865" t="s">
        <v>67</v>
      </c>
      <c r="C1865">
        <v>48.864716000000001</v>
      </c>
      <c r="D1865">
        <v>2.3490139999999999</v>
      </c>
      <c r="E1865" t="s">
        <v>78</v>
      </c>
      <c r="F1865" t="s">
        <v>127</v>
      </c>
      <c r="G1865" t="s">
        <v>64</v>
      </c>
      <c r="H1865" s="1">
        <v>45324</v>
      </c>
      <c r="I1865" t="s">
        <v>35</v>
      </c>
      <c r="J1865" t="s">
        <v>1120</v>
      </c>
      <c r="K1865">
        <v>4</v>
      </c>
      <c r="L1865" t="s">
        <v>1915</v>
      </c>
      <c r="M1865" t="s">
        <v>1916</v>
      </c>
      <c r="N1865">
        <v>1143</v>
      </c>
      <c r="O1865">
        <v>40</v>
      </c>
      <c r="P1865" s="1">
        <v>45577</v>
      </c>
      <c r="Q1865" s="1"/>
      <c r="R1865">
        <v>457.2</v>
      </c>
      <c r="T1865">
        <v>0</v>
      </c>
      <c r="U1865" t="s">
        <v>428</v>
      </c>
      <c r="V1865">
        <v>1</v>
      </c>
      <c r="W1865">
        <v>0</v>
      </c>
      <c r="X1865">
        <v>0</v>
      </c>
      <c r="Y1865">
        <v>0</v>
      </c>
      <c r="Z1865">
        <v>1</v>
      </c>
      <c r="AA1865">
        <v>0</v>
      </c>
      <c r="AB1865">
        <v>1</v>
      </c>
      <c r="AC1865" t="s">
        <v>43</v>
      </c>
      <c r="AD1865">
        <v>2</v>
      </c>
    </row>
    <row r="1866" spans="1:30">
      <c r="A1866" t="s">
        <v>1958</v>
      </c>
      <c r="B1866" t="s">
        <v>59</v>
      </c>
      <c r="C1866">
        <v>51.260196999999998</v>
      </c>
      <c r="D1866">
        <v>4.4027710000000004</v>
      </c>
      <c r="E1866" t="s">
        <v>103</v>
      </c>
      <c r="F1866" t="s">
        <v>127</v>
      </c>
      <c r="G1866" t="s">
        <v>56</v>
      </c>
      <c r="H1866" s="1">
        <v>45296</v>
      </c>
      <c r="I1866" t="s">
        <v>35</v>
      </c>
      <c r="J1866" t="s">
        <v>1120</v>
      </c>
      <c r="K1866">
        <v>4</v>
      </c>
      <c r="L1866" t="s">
        <v>1915</v>
      </c>
      <c r="M1866" t="s">
        <v>1916</v>
      </c>
      <c r="N1866">
        <v>235</v>
      </c>
      <c r="O1866">
        <v>60</v>
      </c>
      <c r="P1866" s="1">
        <v>45626</v>
      </c>
      <c r="Q1866" s="1"/>
      <c r="R1866">
        <v>141</v>
      </c>
      <c r="T1866">
        <v>0</v>
      </c>
      <c r="U1866" t="s">
        <v>428</v>
      </c>
      <c r="V1866">
        <v>1</v>
      </c>
      <c r="W1866">
        <v>0</v>
      </c>
      <c r="X1866">
        <v>0</v>
      </c>
      <c r="Y1866">
        <v>0</v>
      </c>
      <c r="Z1866">
        <v>1</v>
      </c>
      <c r="AA1866">
        <v>0</v>
      </c>
      <c r="AB1866">
        <v>1</v>
      </c>
      <c r="AC1866" t="s">
        <v>52</v>
      </c>
      <c r="AD1866">
        <v>3</v>
      </c>
    </row>
    <row r="1867" spans="1:30">
      <c r="A1867" t="s">
        <v>1959</v>
      </c>
      <c r="B1867" t="s">
        <v>67</v>
      </c>
      <c r="C1867">
        <v>48.864716000000001</v>
      </c>
      <c r="D1867">
        <v>2.3490139999999999</v>
      </c>
      <c r="E1867" t="s">
        <v>55</v>
      </c>
      <c r="F1867" t="s">
        <v>127</v>
      </c>
      <c r="G1867" t="s">
        <v>56</v>
      </c>
      <c r="H1867" s="1">
        <v>45386</v>
      </c>
      <c r="I1867" t="s">
        <v>70</v>
      </c>
      <c r="J1867" t="s">
        <v>1120</v>
      </c>
      <c r="K1867">
        <v>4</v>
      </c>
      <c r="L1867" t="s">
        <v>1915</v>
      </c>
      <c r="M1867" t="s">
        <v>1916</v>
      </c>
      <c r="N1867">
        <v>626</v>
      </c>
      <c r="O1867">
        <v>20</v>
      </c>
      <c r="P1867" s="1">
        <v>45418</v>
      </c>
      <c r="Q1867" s="1"/>
      <c r="R1867">
        <v>125.2</v>
      </c>
      <c r="T1867">
        <v>0</v>
      </c>
      <c r="U1867" t="s">
        <v>428</v>
      </c>
      <c r="V1867">
        <v>1</v>
      </c>
      <c r="W1867">
        <v>0</v>
      </c>
      <c r="X1867">
        <v>0</v>
      </c>
      <c r="Y1867">
        <v>0</v>
      </c>
      <c r="Z1867">
        <v>1</v>
      </c>
      <c r="AA1867">
        <v>0</v>
      </c>
      <c r="AB1867">
        <v>1</v>
      </c>
      <c r="AC1867" t="s">
        <v>48</v>
      </c>
      <c r="AD1867">
        <v>1</v>
      </c>
    </row>
    <row r="1868" spans="1:30">
      <c r="A1868" t="s">
        <v>1960</v>
      </c>
      <c r="B1868" t="s">
        <v>63</v>
      </c>
      <c r="C1868">
        <v>46.204391000000001</v>
      </c>
      <c r="D1868">
        <v>6.1431579999999997</v>
      </c>
      <c r="E1868" t="s">
        <v>55</v>
      </c>
      <c r="F1868" t="s">
        <v>127</v>
      </c>
      <c r="G1868" t="s">
        <v>56</v>
      </c>
      <c r="H1868" s="1">
        <v>45399</v>
      </c>
      <c r="I1868" t="s">
        <v>35</v>
      </c>
      <c r="J1868" t="s">
        <v>1120</v>
      </c>
      <c r="K1868">
        <v>4</v>
      </c>
      <c r="L1868" t="s">
        <v>1915</v>
      </c>
      <c r="M1868" t="s">
        <v>1916</v>
      </c>
      <c r="N1868">
        <v>1171</v>
      </c>
      <c r="O1868">
        <v>50</v>
      </c>
      <c r="P1868" s="1">
        <v>45577</v>
      </c>
      <c r="Q1868" s="1"/>
      <c r="R1868">
        <v>585.5</v>
      </c>
      <c r="T1868">
        <v>0</v>
      </c>
      <c r="U1868" t="s">
        <v>428</v>
      </c>
      <c r="V1868">
        <v>1</v>
      </c>
      <c r="W1868">
        <v>0</v>
      </c>
      <c r="X1868">
        <v>0</v>
      </c>
      <c r="Y1868">
        <v>0</v>
      </c>
      <c r="Z1868">
        <v>1</v>
      </c>
      <c r="AA1868">
        <v>0</v>
      </c>
      <c r="AB1868">
        <v>1</v>
      </c>
      <c r="AC1868" t="s">
        <v>52</v>
      </c>
      <c r="AD1868">
        <v>3</v>
      </c>
    </row>
    <row r="1869" spans="1:30">
      <c r="A1869" t="s">
        <v>1961</v>
      </c>
      <c r="B1869" t="s">
        <v>45</v>
      </c>
      <c r="C1869">
        <v>41.902782000000002</v>
      </c>
      <c r="D1869">
        <v>12.496366</v>
      </c>
      <c r="E1869" t="s">
        <v>55</v>
      </c>
      <c r="F1869" t="s">
        <v>127</v>
      </c>
      <c r="G1869" t="s">
        <v>56</v>
      </c>
      <c r="H1869" s="1">
        <v>45375</v>
      </c>
      <c r="I1869" t="s">
        <v>70</v>
      </c>
      <c r="J1869" t="s">
        <v>1120</v>
      </c>
      <c r="K1869">
        <v>4</v>
      </c>
      <c r="L1869" t="s">
        <v>1915</v>
      </c>
      <c r="M1869" t="s">
        <v>1916</v>
      </c>
      <c r="N1869">
        <v>354</v>
      </c>
      <c r="O1869">
        <v>50</v>
      </c>
      <c r="P1869" s="1">
        <v>45511</v>
      </c>
      <c r="Q1869" s="1"/>
      <c r="R1869">
        <v>177</v>
      </c>
      <c r="T1869">
        <v>0</v>
      </c>
      <c r="U1869" t="s">
        <v>428</v>
      </c>
      <c r="V1869">
        <v>1</v>
      </c>
      <c r="W1869">
        <v>0</v>
      </c>
      <c r="X1869">
        <v>0</v>
      </c>
      <c r="Y1869">
        <v>0</v>
      </c>
      <c r="Z1869">
        <v>1</v>
      </c>
      <c r="AA1869">
        <v>0</v>
      </c>
      <c r="AB1869">
        <v>1</v>
      </c>
      <c r="AC1869" t="s">
        <v>52</v>
      </c>
      <c r="AD1869">
        <v>3</v>
      </c>
    </row>
    <row r="1870" spans="1:30">
      <c r="A1870" t="s">
        <v>1962</v>
      </c>
      <c r="B1870" t="s">
        <v>63</v>
      </c>
      <c r="C1870">
        <v>46.204391000000001</v>
      </c>
      <c r="D1870">
        <v>6.1431579999999997</v>
      </c>
      <c r="E1870" t="s">
        <v>124</v>
      </c>
      <c r="F1870" t="s">
        <v>127</v>
      </c>
      <c r="G1870" t="s">
        <v>64</v>
      </c>
      <c r="H1870" s="1">
        <v>45322</v>
      </c>
      <c r="I1870" t="s">
        <v>35</v>
      </c>
      <c r="J1870" t="s">
        <v>1120</v>
      </c>
      <c r="K1870">
        <v>4</v>
      </c>
      <c r="L1870" t="s">
        <v>1915</v>
      </c>
      <c r="M1870" t="s">
        <v>1916</v>
      </c>
      <c r="N1870">
        <v>373</v>
      </c>
      <c r="O1870">
        <v>20</v>
      </c>
      <c r="P1870" s="1">
        <v>45626</v>
      </c>
      <c r="Q1870" s="1"/>
      <c r="R1870">
        <v>74.599999999999994</v>
      </c>
      <c r="T1870">
        <v>0</v>
      </c>
      <c r="U1870" t="s">
        <v>428</v>
      </c>
      <c r="V1870">
        <v>1</v>
      </c>
      <c r="W1870">
        <v>0</v>
      </c>
      <c r="X1870">
        <v>0</v>
      </c>
      <c r="Y1870">
        <v>0</v>
      </c>
      <c r="Z1870">
        <v>1</v>
      </c>
      <c r="AA1870">
        <v>0</v>
      </c>
      <c r="AB1870">
        <v>1</v>
      </c>
      <c r="AC1870" t="s">
        <v>48</v>
      </c>
      <c r="AD1870">
        <v>1</v>
      </c>
    </row>
    <row r="1871" spans="1:30">
      <c r="A1871" t="s">
        <v>1963</v>
      </c>
      <c r="B1871" t="s">
        <v>59</v>
      </c>
      <c r="C1871">
        <v>51.260196999999998</v>
      </c>
      <c r="D1871">
        <v>4.4027710000000004</v>
      </c>
      <c r="E1871" t="s">
        <v>78</v>
      </c>
      <c r="F1871" t="s">
        <v>127</v>
      </c>
      <c r="G1871" t="s">
        <v>42</v>
      </c>
      <c r="H1871" s="1">
        <v>45355</v>
      </c>
      <c r="I1871" t="s">
        <v>35</v>
      </c>
      <c r="J1871" t="s">
        <v>1120</v>
      </c>
      <c r="K1871">
        <v>4</v>
      </c>
      <c r="L1871" t="s">
        <v>1915</v>
      </c>
      <c r="M1871" t="s">
        <v>1916</v>
      </c>
      <c r="N1871">
        <v>396</v>
      </c>
      <c r="O1871">
        <v>70</v>
      </c>
      <c r="P1871" s="1">
        <v>45576</v>
      </c>
      <c r="Q1871" s="1"/>
      <c r="R1871">
        <v>277.2</v>
      </c>
      <c r="T1871">
        <v>0</v>
      </c>
      <c r="U1871" t="s">
        <v>428</v>
      </c>
      <c r="V1871">
        <v>1</v>
      </c>
      <c r="W1871">
        <v>0</v>
      </c>
      <c r="X1871">
        <v>0</v>
      </c>
      <c r="Y1871">
        <v>0</v>
      </c>
      <c r="Z1871">
        <v>1</v>
      </c>
      <c r="AA1871">
        <v>0</v>
      </c>
      <c r="AB1871">
        <v>1</v>
      </c>
      <c r="AC1871" t="s">
        <v>65</v>
      </c>
      <c r="AD1871">
        <v>4</v>
      </c>
    </row>
    <row r="1872" spans="1:30">
      <c r="A1872" t="s">
        <v>1964</v>
      </c>
      <c r="B1872" t="s">
        <v>45</v>
      </c>
      <c r="C1872">
        <v>41.902782000000002</v>
      </c>
      <c r="D1872">
        <v>12.496366</v>
      </c>
      <c r="E1872" t="s">
        <v>120</v>
      </c>
      <c r="F1872" t="s">
        <v>127</v>
      </c>
      <c r="G1872" t="s">
        <v>56</v>
      </c>
      <c r="H1872" s="1">
        <v>45388</v>
      </c>
      <c r="I1872" t="s">
        <v>35</v>
      </c>
      <c r="J1872" t="s">
        <v>1120</v>
      </c>
      <c r="K1872">
        <v>4</v>
      </c>
      <c r="L1872" t="s">
        <v>1915</v>
      </c>
      <c r="M1872" t="s">
        <v>1916</v>
      </c>
      <c r="N1872">
        <v>723</v>
      </c>
      <c r="O1872">
        <v>40</v>
      </c>
      <c r="P1872" s="1">
        <v>45597</v>
      </c>
      <c r="Q1872" s="1"/>
      <c r="R1872">
        <v>289.2</v>
      </c>
      <c r="T1872">
        <v>0</v>
      </c>
      <c r="U1872" t="s">
        <v>428</v>
      </c>
      <c r="V1872">
        <v>1</v>
      </c>
      <c r="W1872">
        <v>0</v>
      </c>
      <c r="X1872">
        <v>0</v>
      </c>
      <c r="Y1872">
        <v>0</v>
      </c>
      <c r="Z1872">
        <v>1</v>
      </c>
      <c r="AA1872">
        <v>0</v>
      </c>
      <c r="AB1872">
        <v>1</v>
      </c>
      <c r="AC1872" t="s">
        <v>43</v>
      </c>
      <c r="AD1872">
        <v>2</v>
      </c>
    </row>
    <row r="1873" spans="1:30">
      <c r="A1873" t="s">
        <v>1965</v>
      </c>
      <c r="B1873" t="s">
        <v>45</v>
      </c>
      <c r="C1873">
        <v>41.902782000000002</v>
      </c>
      <c r="D1873">
        <v>12.496366</v>
      </c>
      <c r="E1873" t="s">
        <v>60</v>
      </c>
      <c r="F1873" t="s">
        <v>127</v>
      </c>
      <c r="G1873" t="s">
        <v>76</v>
      </c>
      <c r="H1873" s="1">
        <v>45299</v>
      </c>
      <c r="I1873" t="s">
        <v>70</v>
      </c>
      <c r="J1873" t="s">
        <v>1120</v>
      </c>
      <c r="K1873">
        <v>4</v>
      </c>
      <c r="L1873" t="s">
        <v>1915</v>
      </c>
      <c r="M1873" t="s">
        <v>1916</v>
      </c>
      <c r="N1873">
        <v>707</v>
      </c>
      <c r="O1873">
        <v>90</v>
      </c>
      <c r="P1873" s="1">
        <v>45449</v>
      </c>
      <c r="Q1873" s="1"/>
      <c r="R1873">
        <v>636.29999999999995</v>
      </c>
      <c r="T1873">
        <v>0</v>
      </c>
      <c r="U1873" t="s">
        <v>428</v>
      </c>
      <c r="V1873">
        <v>1</v>
      </c>
      <c r="W1873">
        <v>0</v>
      </c>
      <c r="X1873">
        <v>0</v>
      </c>
      <c r="Y1873">
        <v>0</v>
      </c>
      <c r="Z1873">
        <v>1</v>
      </c>
      <c r="AA1873">
        <v>0</v>
      </c>
      <c r="AB1873">
        <v>1</v>
      </c>
      <c r="AC1873" t="s">
        <v>38</v>
      </c>
      <c r="AD1873">
        <v>5</v>
      </c>
    </row>
    <row r="1874" spans="1:30">
      <c r="A1874" t="s">
        <v>1966</v>
      </c>
      <c r="B1874" t="s">
        <v>45</v>
      </c>
      <c r="C1874">
        <v>41.902782000000002</v>
      </c>
      <c r="D1874">
        <v>12.496366</v>
      </c>
      <c r="E1874" t="s">
        <v>103</v>
      </c>
      <c r="F1874" t="s">
        <v>169</v>
      </c>
      <c r="G1874" t="s">
        <v>76</v>
      </c>
      <c r="H1874" s="1">
        <v>45305</v>
      </c>
      <c r="I1874" t="s">
        <v>35</v>
      </c>
      <c r="J1874" t="s">
        <v>1120</v>
      </c>
      <c r="K1874">
        <v>4</v>
      </c>
      <c r="L1874" t="s">
        <v>1915</v>
      </c>
      <c r="M1874" t="s">
        <v>1916</v>
      </c>
      <c r="N1874">
        <v>1607</v>
      </c>
      <c r="O1874">
        <v>70</v>
      </c>
      <c r="P1874" s="1">
        <v>45667</v>
      </c>
      <c r="Q1874" s="1"/>
      <c r="R1874">
        <v>1124.9000000000001</v>
      </c>
      <c r="T1874">
        <v>0</v>
      </c>
      <c r="U1874" t="s">
        <v>428</v>
      </c>
      <c r="V1874">
        <v>1</v>
      </c>
      <c r="W1874">
        <v>0</v>
      </c>
      <c r="X1874">
        <v>0</v>
      </c>
      <c r="Y1874">
        <v>0</v>
      </c>
      <c r="Z1874">
        <v>1</v>
      </c>
      <c r="AA1874">
        <v>0</v>
      </c>
      <c r="AB1874">
        <v>1</v>
      </c>
      <c r="AC1874" t="s">
        <v>65</v>
      </c>
      <c r="AD1874">
        <v>4</v>
      </c>
    </row>
    <row r="1875" spans="1:30">
      <c r="A1875" t="s">
        <v>1967</v>
      </c>
      <c r="B1875" t="s">
        <v>80</v>
      </c>
      <c r="C1875">
        <v>38.736946000000003</v>
      </c>
      <c r="D1875">
        <v>-9.1426850000000002</v>
      </c>
      <c r="E1875" t="s">
        <v>32</v>
      </c>
      <c r="F1875" t="s">
        <v>169</v>
      </c>
      <c r="G1875" t="s">
        <v>42</v>
      </c>
      <c r="H1875" s="1">
        <v>45377</v>
      </c>
      <c r="I1875" t="s">
        <v>70</v>
      </c>
      <c r="J1875" t="s">
        <v>1120</v>
      </c>
      <c r="K1875">
        <v>4</v>
      </c>
      <c r="L1875" t="s">
        <v>1915</v>
      </c>
      <c r="M1875" t="s">
        <v>1916</v>
      </c>
      <c r="N1875">
        <v>2560</v>
      </c>
      <c r="O1875">
        <v>20</v>
      </c>
      <c r="P1875" s="1">
        <v>45574</v>
      </c>
      <c r="Q1875" s="1"/>
      <c r="R1875">
        <v>512</v>
      </c>
      <c r="T1875">
        <v>0</v>
      </c>
      <c r="U1875" t="s">
        <v>428</v>
      </c>
      <c r="V1875">
        <v>1</v>
      </c>
      <c r="W1875">
        <v>0</v>
      </c>
      <c r="X1875">
        <v>0</v>
      </c>
      <c r="Y1875">
        <v>0</v>
      </c>
      <c r="Z1875">
        <v>1</v>
      </c>
      <c r="AA1875">
        <v>0</v>
      </c>
      <c r="AB1875">
        <v>1</v>
      </c>
      <c r="AC1875" t="s">
        <v>48</v>
      </c>
      <c r="AD1875">
        <v>1</v>
      </c>
    </row>
    <row r="1876" spans="1:30">
      <c r="A1876" t="s">
        <v>1968</v>
      </c>
      <c r="B1876" t="s">
        <v>80</v>
      </c>
      <c r="C1876">
        <v>38.736946000000003</v>
      </c>
      <c r="D1876">
        <v>-9.1426850000000002</v>
      </c>
      <c r="E1876" t="s">
        <v>51</v>
      </c>
      <c r="F1876" t="s">
        <v>169</v>
      </c>
      <c r="G1876" t="s">
        <v>87</v>
      </c>
      <c r="H1876" s="1">
        <v>45349</v>
      </c>
      <c r="I1876" t="s">
        <v>70</v>
      </c>
      <c r="J1876" t="s">
        <v>1120</v>
      </c>
      <c r="K1876">
        <v>4</v>
      </c>
      <c r="L1876" t="s">
        <v>1915</v>
      </c>
      <c r="M1876" t="s">
        <v>1916</v>
      </c>
      <c r="N1876">
        <v>2942</v>
      </c>
      <c r="O1876">
        <v>40</v>
      </c>
      <c r="P1876" s="1">
        <v>45672</v>
      </c>
      <c r="Q1876" s="1"/>
      <c r="R1876">
        <v>1176.8</v>
      </c>
      <c r="T1876">
        <v>0</v>
      </c>
      <c r="U1876" t="s">
        <v>428</v>
      </c>
      <c r="V1876">
        <v>1</v>
      </c>
      <c r="W1876">
        <v>0</v>
      </c>
      <c r="X1876">
        <v>0</v>
      </c>
      <c r="Y1876">
        <v>0</v>
      </c>
      <c r="Z1876">
        <v>1</v>
      </c>
      <c r="AA1876">
        <v>0</v>
      </c>
      <c r="AB1876">
        <v>1</v>
      </c>
      <c r="AC1876" t="s">
        <v>43</v>
      </c>
      <c r="AD1876">
        <v>2</v>
      </c>
    </row>
    <row r="1877" spans="1:30">
      <c r="A1877" t="s">
        <v>1969</v>
      </c>
      <c r="B1877" t="s">
        <v>67</v>
      </c>
      <c r="C1877">
        <v>48.864716000000001</v>
      </c>
      <c r="D1877">
        <v>2.3490139999999999</v>
      </c>
      <c r="E1877" t="s">
        <v>84</v>
      </c>
      <c r="F1877" t="s">
        <v>169</v>
      </c>
      <c r="G1877" t="s">
        <v>64</v>
      </c>
      <c r="H1877" s="1">
        <v>45370</v>
      </c>
      <c r="I1877" t="s">
        <v>70</v>
      </c>
      <c r="J1877" t="s">
        <v>1120</v>
      </c>
      <c r="K1877">
        <v>4</v>
      </c>
      <c r="L1877" t="s">
        <v>1915</v>
      </c>
      <c r="M1877" t="s">
        <v>1916</v>
      </c>
      <c r="N1877">
        <v>7428</v>
      </c>
      <c r="O1877">
        <v>30</v>
      </c>
      <c r="P1877" s="1">
        <v>45620</v>
      </c>
      <c r="Q1877" s="1"/>
      <c r="R1877">
        <v>2228.4</v>
      </c>
      <c r="T1877">
        <v>0</v>
      </c>
      <c r="U1877" t="s">
        <v>428</v>
      </c>
      <c r="V1877">
        <v>1</v>
      </c>
      <c r="W1877">
        <v>0</v>
      </c>
      <c r="X1877">
        <v>0</v>
      </c>
      <c r="Y1877">
        <v>0</v>
      </c>
      <c r="Z1877">
        <v>1</v>
      </c>
      <c r="AA1877">
        <v>0</v>
      </c>
      <c r="AB1877">
        <v>1</v>
      </c>
      <c r="AC1877" t="s">
        <v>43</v>
      </c>
      <c r="AD1877">
        <v>2</v>
      </c>
    </row>
    <row r="1878" spans="1:30">
      <c r="A1878" t="s">
        <v>1970</v>
      </c>
      <c r="B1878" t="s">
        <v>45</v>
      </c>
      <c r="C1878">
        <v>41.902782000000002</v>
      </c>
      <c r="D1878">
        <v>12.496366</v>
      </c>
      <c r="E1878" t="s">
        <v>124</v>
      </c>
      <c r="F1878" t="s">
        <v>169</v>
      </c>
      <c r="G1878" t="s">
        <v>64</v>
      </c>
      <c r="H1878" s="1">
        <v>45293</v>
      </c>
      <c r="I1878" t="s">
        <v>35</v>
      </c>
      <c r="J1878" t="s">
        <v>1120</v>
      </c>
      <c r="K1878">
        <v>4</v>
      </c>
      <c r="L1878" t="s">
        <v>1915</v>
      </c>
      <c r="M1878" t="s">
        <v>1916</v>
      </c>
      <c r="N1878">
        <v>3161</v>
      </c>
      <c r="O1878">
        <v>50</v>
      </c>
      <c r="P1878" s="1">
        <v>45585</v>
      </c>
      <c r="Q1878" s="1"/>
      <c r="R1878">
        <v>1580.5</v>
      </c>
      <c r="T1878">
        <v>0</v>
      </c>
      <c r="U1878" t="s">
        <v>428</v>
      </c>
      <c r="V1878">
        <v>1</v>
      </c>
      <c r="W1878">
        <v>0</v>
      </c>
      <c r="X1878">
        <v>0</v>
      </c>
      <c r="Y1878">
        <v>0</v>
      </c>
      <c r="Z1878">
        <v>1</v>
      </c>
      <c r="AA1878">
        <v>0</v>
      </c>
      <c r="AB1878">
        <v>1</v>
      </c>
      <c r="AC1878" t="s">
        <v>52</v>
      </c>
      <c r="AD1878">
        <v>3</v>
      </c>
    </row>
    <row r="1879" spans="1:30">
      <c r="A1879" t="s">
        <v>1971</v>
      </c>
      <c r="B1879" t="s">
        <v>50</v>
      </c>
      <c r="C1879">
        <v>52.520007999999997</v>
      </c>
      <c r="D1879">
        <v>13.404954</v>
      </c>
      <c r="E1879" t="s">
        <v>78</v>
      </c>
      <c r="F1879" t="s">
        <v>169</v>
      </c>
      <c r="G1879" t="s">
        <v>56</v>
      </c>
      <c r="H1879" s="1">
        <v>45349</v>
      </c>
      <c r="I1879" t="s">
        <v>70</v>
      </c>
      <c r="J1879" t="s">
        <v>1120</v>
      </c>
      <c r="K1879">
        <v>4</v>
      </c>
      <c r="L1879" t="s">
        <v>1915</v>
      </c>
      <c r="M1879" t="s">
        <v>1916</v>
      </c>
      <c r="N1879">
        <v>4558</v>
      </c>
      <c r="O1879">
        <v>40</v>
      </c>
      <c r="P1879" s="1">
        <v>45468</v>
      </c>
      <c r="Q1879" s="1"/>
      <c r="R1879">
        <v>1823.2</v>
      </c>
      <c r="T1879">
        <v>0</v>
      </c>
      <c r="U1879" t="s">
        <v>428</v>
      </c>
      <c r="V1879">
        <v>1</v>
      </c>
      <c r="W1879">
        <v>0</v>
      </c>
      <c r="X1879">
        <v>0</v>
      </c>
      <c r="Y1879">
        <v>0</v>
      </c>
      <c r="Z1879">
        <v>1</v>
      </c>
      <c r="AA1879">
        <v>0</v>
      </c>
      <c r="AB1879">
        <v>1</v>
      </c>
      <c r="AC1879" t="s">
        <v>43</v>
      </c>
      <c r="AD1879">
        <v>2</v>
      </c>
    </row>
    <row r="1880" spans="1:30">
      <c r="A1880" t="s">
        <v>1972</v>
      </c>
      <c r="B1880" t="s">
        <v>50</v>
      </c>
      <c r="C1880">
        <v>52.520007999999997</v>
      </c>
      <c r="D1880">
        <v>13.404954</v>
      </c>
      <c r="E1880" t="s">
        <v>78</v>
      </c>
      <c r="F1880" t="s">
        <v>169</v>
      </c>
      <c r="G1880" t="s">
        <v>76</v>
      </c>
      <c r="H1880" s="1">
        <v>45353</v>
      </c>
      <c r="I1880" t="s">
        <v>70</v>
      </c>
      <c r="J1880" t="s">
        <v>1120</v>
      </c>
      <c r="K1880">
        <v>4</v>
      </c>
      <c r="L1880" t="s">
        <v>1915</v>
      </c>
      <c r="M1880" t="s">
        <v>1916</v>
      </c>
      <c r="N1880">
        <v>5279</v>
      </c>
      <c r="O1880">
        <v>30</v>
      </c>
      <c r="P1880" s="1">
        <v>45517</v>
      </c>
      <c r="Q1880" s="1"/>
      <c r="R1880">
        <v>1583.7</v>
      </c>
      <c r="T1880">
        <v>0</v>
      </c>
      <c r="U1880" t="s">
        <v>428</v>
      </c>
      <c r="V1880">
        <v>1</v>
      </c>
      <c r="W1880">
        <v>0</v>
      </c>
      <c r="X1880">
        <v>0</v>
      </c>
      <c r="Y1880">
        <v>0</v>
      </c>
      <c r="Z1880">
        <v>1</v>
      </c>
      <c r="AA1880">
        <v>0</v>
      </c>
      <c r="AB1880">
        <v>1</v>
      </c>
      <c r="AC1880" t="s">
        <v>43</v>
      </c>
      <c r="AD1880">
        <v>2</v>
      </c>
    </row>
    <row r="1881" spans="1:30">
      <c r="A1881" t="s">
        <v>1973</v>
      </c>
      <c r="B1881" t="s">
        <v>45</v>
      </c>
      <c r="C1881">
        <v>41.902782000000002</v>
      </c>
      <c r="D1881">
        <v>12.496366</v>
      </c>
      <c r="E1881" t="s">
        <v>60</v>
      </c>
      <c r="F1881" t="s">
        <v>169</v>
      </c>
      <c r="G1881" t="s">
        <v>34</v>
      </c>
      <c r="H1881" s="1">
        <v>45375</v>
      </c>
      <c r="I1881" t="s">
        <v>70</v>
      </c>
      <c r="J1881" t="s">
        <v>1120</v>
      </c>
      <c r="K1881">
        <v>4</v>
      </c>
      <c r="L1881" t="s">
        <v>1915</v>
      </c>
      <c r="M1881" t="s">
        <v>1916</v>
      </c>
      <c r="N1881">
        <v>6644</v>
      </c>
      <c r="O1881">
        <v>50</v>
      </c>
      <c r="P1881" s="1">
        <v>45684</v>
      </c>
      <c r="Q1881" s="1"/>
      <c r="R1881">
        <v>3322</v>
      </c>
      <c r="T1881">
        <v>0</v>
      </c>
      <c r="U1881" t="s">
        <v>428</v>
      </c>
      <c r="V1881">
        <v>1</v>
      </c>
      <c r="W1881">
        <v>0</v>
      </c>
      <c r="X1881">
        <v>0</v>
      </c>
      <c r="Y1881">
        <v>0</v>
      </c>
      <c r="Z1881">
        <v>1</v>
      </c>
      <c r="AA1881">
        <v>0</v>
      </c>
      <c r="AB1881">
        <v>1</v>
      </c>
      <c r="AC1881" t="s">
        <v>52</v>
      </c>
      <c r="AD1881">
        <v>3</v>
      </c>
    </row>
    <row r="1882" spans="1:30">
      <c r="A1882" t="s">
        <v>1974</v>
      </c>
      <c r="B1882" t="s">
        <v>50</v>
      </c>
      <c r="C1882">
        <v>52.520007999999997</v>
      </c>
      <c r="D1882">
        <v>13.404954</v>
      </c>
      <c r="E1882" t="s">
        <v>32</v>
      </c>
      <c r="F1882" t="s">
        <v>169</v>
      </c>
      <c r="G1882" t="s">
        <v>34</v>
      </c>
      <c r="H1882" s="1">
        <v>45352</v>
      </c>
      <c r="I1882" t="s">
        <v>35</v>
      </c>
      <c r="J1882" t="s">
        <v>1120</v>
      </c>
      <c r="K1882">
        <v>4</v>
      </c>
      <c r="L1882" t="s">
        <v>1915</v>
      </c>
      <c r="M1882" t="s">
        <v>1916</v>
      </c>
      <c r="N1882">
        <v>1953</v>
      </c>
      <c r="O1882">
        <v>70</v>
      </c>
      <c r="P1882" s="1">
        <v>45617</v>
      </c>
      <c r="Q1882" s="1"/>
      <c r="R1882">
        <v>1367.1</v>
      </c>
      <c r="T1882">
        <v>0</v>
      </c>
      <c r="U1882" t="s">
        <v>428</v>
      </c>
      <c r="V1882">
        <v>1</v>
      </c>
      <c r="W1882">
        <v>0</v>
      </c>
      <c r="X1882">
        <v>0</v>
      </c>
      <c r="Y1882">
        <v>0</v>
      </c>
      <c r="Z1882">
        <v>1</v>
      </c>
      <c r="AA1882">
        <v>0</v>
      </c>
      <c r="AB1882">
        <v>1</v>
      </c>
      <c r="AC1882" t="s">
        <v>65</v>
      </c>
      <c r="AD1882">
        <v>4</v>
      </c>
    </row>
    <row r="1883" spans="1:30">
      <c r="A1883" t="s">
        <v>1975</v>
      </c>
      <c r="B1883" t="s">
        <v>63</v>
      </c>
      <c r="C1883">
        <v>46.204391000000001</v>
      </c>
      <c r="D1883">
        <v>6.1431579999999997</v>
      </c>
      <c r="E1883" t="s">
        <v>60</v>
      </c>
      <c r="F1883" t="s">
        <v>169</v>
      </c>
      <c r="G1883" t="s">
        <v>42</v>
      </c>
      <c r="H1883" s="1">
        <v>45312</v>
      </c>
      <c r="I1883" t="s">
        <v>35</v>
      </c>
      <c r="J1883" t="s">
        <v>1120</v>
      </c>
      <c r="K1883">
        <v>4</v>
      </c>
      <c r="L1883" t="s">
        <v>1915</v>
      </c>
      <c r="M1883" t="s">
        <v>1916</v>
      </c>
      <c r="N1883">
        <v>7787</v>
      </c>
      <c r="O1883">
        <v>60</v>
      </c>
      <c r="P1883" s="1">
        <v>45428</v>
      </c>
      <c r="Q1883" s="1"/>
      <c r="R1883">
        <v>4672.2</v>
      </c>
      <c r="T1883">
        <v>0</v>
      </c>
      <c r="U1883" t="s">
        <v>428</v>
      </c>
      <c r="V1883">
        <v>1</v>
      </c>
      <c r="W1883">
        <v>0</v>
      </c>
      <c r="X1883">
        <v>0</v>
      </c>
      <c r="Y1883">
        <v>0</v>
      </c>
      <c r="Z1883">
        <v>1</v>
      </c>
      <c r="AA1883">
        <v>0</v>
      </c>
      <c r="AB1883">
        <v>1</v>
      </c>
      <c r="AC1883" t="s">
        <v>52</v>
      </c>
      <c r="AD1883">
        <v>3</v>
      </c>
    </row>
    <row r="1884" spans="1:30">
      <c r="A1884" t="s">
        <v>1976</v>
      </c>
      <c r="B1884" t="s">
        <v>50</v>
      </c>
      <c r="C1884">
        <v>52.520007999999997</v>
      </c>
      <c r="D1884">
        <v>13.404954</v>
      </c>
      <c r="E1884" t="s">
        <v>72</v>
      </c>
      <c r="F1884" t="s">
        <v>169</v>
      </c>
      <c r="G1884" t="s">
        <v>56</v>
      </c>
      <c r="H1884" s="1">
        <v>45322</v>
      </c>
      <c r="I1884" t="s">
        <v>35</v>
      </c>
      <c r="J1884" t="s">
        <v>1120</v>
      </c>
      <c r="K1884">
        <v>4</v>
      </c>
      <c r="L1884" t="s">
        <v>1915</v>
      </c>
      <c r="M1884" t="s">
        <v>1916</v>
      </c>
      <c r="N1884">
        <v>4665</v>
      </c>
      <c r="O1884">
        <v>40</v>
      </c>
      <c r="P1884" s="1">
        <v>45478</v>
      </c>
      <c r="Q1884" s="1"/>
      <c r="R1884">
        <v>1866</v>
      </c>
      <c r="T1884">
        <v>0</v>
      </c>
      <c r="U1884" t="s">
        <v>428</v>
      </c>
      <c r="V1884">
        <v>1</v>
      </c>
      <c r="W1884">
        <v>0</v>
      </c>
      <c r="X1884">
        <v>0</v>
      </c>
      <c r="Y1884">
        <v>0</v>
      </c>
      <c r="Z1884">
        <v>1</v>
      </c>
      <c r="AA1884">
        <v>0</v>
      </c>
      <c r="AB1884">
        <v>1</v>
      </c>
      <c r="AC1884" t="s">
        <v>43</v>
      </c>
      <c r="AD1884">
        <v>2</v>
      </c>
    </row>
    <row r="1885" spans="1:30">
      <c r="A1885" t="s">
        <v>1977</v>
      </c>
      <c r="B1885" t="s">
        <v>67</v>
      </c>
      <c r="C1885">
        <v>48.864716000000001</v>
      </c>
      <c r="D1885">
        <v>2.3490139999999999</v>
      </c>
      <c r="E1885" t="s">
        <v>60</v>
      </c>
      <c r="F1885" t="s">
        <v>169</v>
      </c>
      <c r="G1885" t="s">
        <v>47</v>
      </c>
      <c r="H1885" s="1">
        <v>45439</v>
      </c>
      <c r="I1885" t="s">
        <v>35</v>
      </c>
      <c r="J1885" t="s">
        <v>1120</v>
      </c>
      <c r="K1885">
        <v>4</v>
      </c>
      <c r="L1885" t="s">
        <v>1915</v>
      </c>
      <c r="M1885" t="s">
        <v>1916</v>
      </c>
      <c r="N1885">
        <v>2470</v>
      </c>
      <c r="O1885">
        <v>20</v>
      </c>
      <c r="P1885" s="1">
        <v>45580</v>
      </c>
      <c r="Q1885" s="1"/>
      <c r="R1885">
        <v>494</v>
      </c>
      <c r="T1885">
        <v>0</v>
      </c>
      <c r="U1885" t="s">
        <v>428</v>
      </c>
      <c r="V1885">
        <v>1</v>
      </c>
      <c r="W1885">
        <v>0</v>
      </c>
      <c r="X1885">
        <v>0</v>
      </c>
      <c r="Y1885">
        <v>0</v>
      </c>
      <c r="Z1885">
        <v>1</v>
      </c>
      <c r="AA1885">
        <v>0</v>
      </c>
      <c r="AB1885">
        <v>1</v>
      </c>
      <c r="AC1885" t="s">
        <v>48</v>
      </c>
      <c r="AD1885">
        <v>1</v>
      </c>
    </row>
    <row r="1886" spans="1:30">
      <c r="A1886" t="s">
        <v>1978</v>
      </c>
      <c r="B1886" t="s">
        <v>80</v>
      </c>
      <c r="C1886">
        <v>38.736946000000003</v>
      </c>
      <c r="D1886">
        <v>-9.1426850000000002</v>
      </c>
      <c r="E1886" t="s">
        <v>51</v>
      </c>
      <c r="F1886" t="s">
        <v>169</v>
      </c>
      <c r="G1886" t="s">
        <v>85</v>
      </c>
      <c r="H1886" s="1">
        <v>45408</v>
      </c>
      <c r="I1886" t="s">
        <v>70</v>
      </c>
      <c r="J1886" t="s">
        <v>1120</v>
      </c>
      <c r="K1886">
        <v>4</v>
      </c>
      <c r="L1886" t="s">
        <v>1915</v>
      </c>
      <c r="M1886" t="s">
        <v>1916</v>
      </c>
      <c r="N1886">
        <v>5258</v>
      </c>
      <c r="O1886">
        <v>60</v>
      </c>
      <c r="P1886" s="1">
        <v>45520</v>
      </c>
      <c r="Q1886" s="1"/>
      <c r="R1886">
        <v>3154.8</v>
      </c>
      <c r="T1886">
        <v>0</v>
      </c>
      <c r="U1886" t="s">
        <v>428</v>
      </c>
      <c r="V1886">
        <v>1</v>
      </c>
      <c r="W1886">
        <v>0</v>
      </c>
      <c r="X1886">
        <v>0</v>
      </c>
      <c r="Y1886">
        <v>0</v>
      </c>
      <c r="Z1886">
        <v>1</v>
      </c>
      <c r="AA1886">
        <v>0</v>
      </c>
      <c r="AB1886">
        <v>1</v>
      </c>
      <c r="AC1886" t="s">
        <v>52</v>
      </c>
      <c r="AD1886">
        <v>3</v>
      </c>
    </row>
    <row r="1887" spans="1:30">
      <c r="A1887" t="s">
        <v>1979</v>
      </c>
      <c r="B1887" t="s">
        <v>50</v>
      </c>
      <c r="C1887">
        <v>52.520007999999997</v>
      </c>
      <c r="D1887">
        <v>13.404954</v>
      </c>
      <c r="E1887" t="s">
        <v>32</v>
      </c>
      <c r="F1887" t="s">
        <v>169</v>
      </c>
      <c r="G1887" t="s">
        <v>56</v>
      </c>
      <c r="H1887" s="1">
        <v>45416</v>
      </c>
      <c r="I1887" t="s">
        <v>35</v>
      </c>
      <c r="J1887" t="s">
        <v>1120</v>
      </c>
      <c r="K1887">
        <v>4</v>
      </c>
      <c r="L1887" t="s">
        <v>1915</v>
      </c>
      <c r="M1887" t="s">
        <v>1916</v>
      </c>
      <c r="N1887">
        <v>1859</v>
      </c>
      <c r="O1887">
        <v>20</v>
      </c>
      <c r="P1887" s="1">
        <v>45731</v>
      </c>
      <c r="Q1887" s="1"/>
      <c r="R1887">
        <v>371.8</v>
      </c>
      <c r="T1887">
        <v>0</v>
      </c>
      <c r="U1887" t="s">
        <v>428</v>
      </c>
      <c r="V1887">
        <v>1</v>
      </c>
      <c r="W1887">
        <v>0</v>
      </c>
      <c r="X1887">
        <v>0</v>
      </c>
      <c r="Y1887">
        <v>0</v>
      </c>
      <c r="Z1887">
        <v>1</v>
      </c>
      <c r="AA1887">
        <v>0</v>
      </c>
      <c r="AB1887">
        <v>1</v>
      </c>
      <c r="AC1887" t="s">
        <v>48</v>
      </c>
      <c r="AD1887">
        <v>1</v>
      </c>
    </row>
    <row r="1888" spans="1:30">
      <c r="A1888" t="s">
        <v>1980</v>
      </c>
      <c r="B1888" t="s">
        <v>67</v>
      </c>
      <c r="C1888">
        <v>48.864716000000001</v>
      </c>
      <c r="D1888">
        <v>2.3490139999999999</v>
      </c>
      <c r="E1888" t="s">
        <v>32</v>
      </c>
      <c r="F1888" t="s">
        <v>169</v>
      </c>
      <c r="G1888" t="s">
        <v>47</v>
      </c>
      <c r="H1888" s="1">
        <v>45410</v>
      </c>
      <c r="I1888" t="s">
        <v>35</v>
      </c>
      <c r="J1888" t="s">
        <v>1120</v>
      </c>
      <c r="K1888">
        <v>4</v>
      </c>
      <c r="L1888" t="s">
        <v>1915</v>
      </c>
      <c r="M1888" t="s">
        <v>1916</v>
      </c>
      <c r="N1888">
        <v>2792</v>
      </c>
      <c r="O1888">
        <v>30</v>
      </c>
      <c r="P1888" s="1">
        <v>45687</v>
      </c>
      <c r="Q1888" s="1"/>
      <c r="R1888">
        <v>837.6</v>
      </c>
      <c r="T1888">
        <v>0</v>
      </c>
      <c r="U1888" t="s">
        <v>428</v>
      </c>
      <c r="V1888">
        <v>1</v>
      </c>
      <c r="W1888">
        <v>0</v>
      </c>
      <c r="X1888">
        <v>0</v>
      </c>
      <c r="Y1888">
        <v>0</v>
      </c>
      <c r="Z1888">
        <v>1</v>
      </c>
      <c r="AA1888">
        <v>0</v>
      </c>
      <c r="AB1888">
        <v>1</v>
      </c>
      <c r="AC1888" t="s">
        <v>43</v>
      </c>
      <c r="AD1888">
        <v>2</v>
      </c>
    </row>
    <row r="1889" spans="1:30">
      <c r="A1889" t="s">
        <v>1981</v>
      </c>
      <c r="B1889" t="s">
        <v>63</v>
      </c>
      <c r="C1889">
        <v>46.204391000000001</v>
      </c>
      <c r="D1889">
        <v>6.1431579999999997</v>
      </c>
      <c r="E1889" t="s">
        <v>32</v>
      </c>
      <c r="F1889" t="s">
        <v>169</v>
      </c>
      <c r="G1889" t="s">
        <v>34</v>
      </c>
      <c r="H1889" s="1">
        <v>45302</v>
      </c>
      <c r="I1889" t="s">
        <v>57</v>
      </c>
      <c r="J1889" t="s">
        <v>1120</v>
      </c>
      <c r="K1889">
        <v>4</v>
      </c>
      <c r="L1889" t="s">
        <v>1915</v>
      </c>
      <c r="M1889" t="s">
        <v>1916</v>
      </c>
      <c r="N1889">
        <v>7714</v>
      </c>
      <c r="O1889">
        <v>60</v>
      </c>
      <c r="P1889" s="1">
        <v>45607</v>
      </c>
      <c r="Q1889" s="1"/>
      <c r="R1889">
        <v>4628.3999999999996</v>
      </c>
      <c r="T1889">
        <v>0</v>
      </c>
      <c r="U1889" t="s">
        <v>428</v>
      </c>
      <c r="V1889">
        <v>1</v>
      </c>
      <c r="W1889">
        <v>0</v>
      </c>
      <c r="X1889">
        <v>0</v>
      </c>
      <c r="Y1889">
        <v>0</v>
      </c>
      <c r="Z1889">
        <v>1</v>
      </c>
      <c r="AA1889">
        <v>0</v>
      </c>
      <c r="AB1889">
        <v>1</v>
      </c>
      <c r="AC1889" t="s">
        <v>52</v>
      </c>
      <c r="AD1889">
        <v>3</v>
      </c>
    </row>
    <row r="1890" spans="1:30">
      <c r="A1890" t="s">
        <v>1982</v>
      </c>
      <c r="B1890" t="s">
        <v>50</v>
      </c>
      <c r="C1890">
        <v>52.520007999999997</v>
      </c>
      <c r="D1890">
        <v>13.404954</v>
      </c>
      <c r="E1890" t="s">
        <v>46</v>
      </c>
      <c r="F1890" t="s">
        <v>169</v>
      </c>
      <c r="G1890" t="s">
        <v>34</v>
      </c>
      <c r="H1890" s="1">
        <v>45391</v>
      </c>
      <c r="I1890" t="s">
        <v>70</v>
      </c>
      <c r="J1890" t="s">
        <v>1120</v>
      </c>
      <c r="K1890">
        <v>4</v>
      </c>
      <c r="L1890" t="s">
        <v>1915</v>
      </c>
      <c r="M1890" t="s">
        <v>1916</v>
      </c>
      <c r="N1890">
        <v>774</v>
      </c>
      <c r="O1890">
        <v>30</v>
      </c>
      <c r="P1890" s="1">
        <v>45544</v>
      </c>
      <c r="Q1890" s="1"/>
      <c r="R1890">
        <v>232.2</v>
      </c>
      <c r="T1890">
        <v>0</v>
      </c>
      <c r="U1890" t="s">
        <v>428</v>
      </c>
      <c r="V1890">
        <v>1</v>
      </c>
      <c r="W1890">
        <v>0</v>
      </c>
      <c r="X1890">
        <v>0</v>
      </c>
      <c r="Y1890">
        <v>0</v>
      </c>
      <c r="Z1890">
        <v>1</v>
      </c>
      <c r="AA1890">
        <v>0</v>
      </c>
      <c r="AB1890">
        <v>1</v>
      </c>
      <c r="AC1890" t="s">
        <v>43</v>
      </c>
      <c r="AD1890">
        <v>2</v>
      </c>
    </row>
    <row r="1891" spans="1:30">
      <c r="A1891" t="s">
        <v>1983</v>
      </c>
      <c r="B1891" t="s">
        <v>45</v>
      </c>
      <c r="C1891">
        <v>41.902782000000002</v>
      </c>
      <c r="D1891">
        <v>12.496366</v>
      </c>
      <c r="E1891" t="s">
        <v>51</v>
      </c>
      <c r="F1891" t="s">
        <v>169</v>
      </c>
      <c r="G1891" t="s">
        <v>56</v>
      </c>
      <c r="H1891" s="1">
        <v>45420</v>
      </c>
      <c r="I1891" t="s">
        <v>35</v>
      </c>
      <c r="J1891" t="s">
        <v>1120</v>
      </c>
      <c r="K1891">
        <v>4</v>
      </c>
      <c r="L1891" t="s">
        <v>1915</v>
      </c>
      <c r="M1891" t="s">
        <v>1916</v>
      </c>
      <c r="N1891">
        <v>4719</v>
      </c>
      <c r="O1891">
        <v>60</v>
      </c>
      <c r="P1891" s="1">
        <v>45774</v>
      </c>
      <c r="Q1891" s="1"/>
      <c r="R1891">
        <v>2831.4</v>
      </c>
      <c r="T1891">
        <v>0</v>
      </c>
      <c r="U1891" t="s">
        <v>428</v>
      </c>
      <c r="V1891">
        <v>1</v>
      </c>
      <c r="W1891">
        <v>0</v>
      </c>
      <c r="X1891">
        <v>0</v>
      </c>
      <c r="Y1891">
        <v>0</v>
      </c>
      <c r="Z1891">
        <v>1</v>
      </c>
      <c r="AA1891">
        <v>0</v>
      </c>
      <c r="AB1891">
        <v>1</v>
      </c>
      <c r="AC1891" t="s">
        <v>52</v>
      </c>
      <c r="AD1891">
        <v>3</v>
      </c>
    </row>
    <row r="1892" spans="1:30">
      <c r="A1892" t="s">
        <v>1984</v>
      </c>
      <c r="B1892" t="s">
        <v>59</v>
      </c>
      <c r="C1892">
        <v>51.260196999999998</v>
      </c>
      <c r="D1892">
        <v>4.4027710000000004</v>
      </c>
      <c r="E1892" t="s">
        <v>32</v>
      </c>
      <c r="F1892" t="s">
        <v>169</v>
      </c>
      <c r="G1892" t="s">
        <v>56</v>
      </c>
      <c r="H1892" s="1">
        <v>45435</v>
      </c>
      <c r="I1892" t="s">
        <v>35</v>
      </c>
      <c r="J1892" t="s">
        <v>1120</v>
      </c>
      <c r="K1892">
        <v>4</v>
      </c>
      <c r="L1892" t="s">
        <v>1915</v>
      </c>
      <c r="M1892" t="s">
        <v>1916</v>
      </c>
      <c r="N1892">
        <v>984</v>
      </c>
      <c r="O1892">
        <v>30</v>
      </c>
      <c r="P1892" s="1">
        <v>45460</v>
      </c>
      <c r="Q1892" s="1"/>
      <c r="R1892">
        <v>295.2</v>
      </c>
      <c r="T1892">
        <v>0</v>
      </c>
      <c r="U1892" t="s">
        <v>428</v>
      </c>
      <c r="V1892">
        <v>1</v>
      </c>
      <c r="W1892">
        <v>0</v>
      </c>
      <c r="X1892">
        <v>0</v>
      </c>
      <c r="Y1892">
        <v>0</v>
      </c>
      <c r="Z1892">
        <v>1</v>
      </c>
      <c r="AA1892">
        <v>0</v>
      </c>
      <c r="AB1892">
        <v>1</v>
      </c>
      <c r="AC1892" t="s">
        <v>43</v>
      </c>
      <c r="AD1892">
        <v>2</v>
      </c>
    </row>
    <row r="1893" spans="1:30">
      <c r="A1893" t="s">
        <v>1985</v>
      </c>
      <c r="B1893" t="s">
        <v>59</v>
      </c>
      <c r="C1893">
        <v>51.260196999999998</v>
      </c>
      <c r="D1893">
        <v>4.4027710000000004</v>
      </c>
      <c r="E1893" t="s">
        <v>103</v>
      </c>
      <c r="F1893" t="s">
        <v>169</v>
      </c>
      <c r="G1893" t="s">
        <v>34</v>
      </c>
      <c r="H1893" s="1">
        <v>45348</v>
      </c>
      <c r="I1893" t="s">
        <v>35</v>
      </c>
      <c r="J1893" t="s">
        <v>1120</v>
      </c>
      <c r="K1893">
        <v>4</v>
      </c>
      <c r="L1893" t="s">
        <v>1915</v>
      </c>
      <c r="M1893" t="s">
        <v>1916</v>
      </c>
      <c r="N1893">
        <v>2665</v>
      </c>
      <c r="O1893">
        <v>40</v>
      </c>
      <c r="P1893" s="1">
        <v>45632</v>
      </c>
      <c r="Q1893" s="1"/>
      <c r="R1893">
        <v>1066</v>
      </c>
      <c r="T1893">
        <v>0</v>
      </c>
      <c r="U1893" t="s">
        <v>428</v>
      </c>
      <c r="V1893">
        <v>1</v>
      </c>
      <c r="W1893">
        <v>0</v>
      </c>
      <c r="X1893">
        <v>0</v>
      </c>
      <c r="Y1893">
        <v>0</v>
      </c>
      <c r="Z1893">
        <v>1</v>
      </c>
      <c r="AA1893">
        <v>0</v>
      </c>
      <c r="AB1893">
        <v>1</v>
      </c>
      <c r="AC1893" t="s">
        <v>43</v>
      </c>
      <c r="AD1893">
        <v>2</v>
      </c>
    </row>
    <row r="1894" spans="1:30">
      <c r="A1894" t="s">
        <v>1986</v>
      </c>
      <c r="B1894" t="s">
        <v>45</v>
      </c>
      <c r="C1894">
        <v>41.902782000000002</v>
      </c>
      <c r="D1894">
        <v>12.496366</v>
      </c>
      <c r="E1894" t="s">
        <v>55</v>
      </c>
      <c r="F1894" t="s">
        <v>169</v>
      </c>
      <c r="G1894" t="s">
        <v>64</v>
      </c>
      <c r="H1894" s="1">
        <v>45363</v>
      </c>
      <c r="I1894" t="s">
        <v>70</v>
      </c>
      <c r="J1894" t="s">
        <v>1120</v>
      </c>
      <c r="K1894">
        <v>4</v>
      </c>
      <c r="L1894" t="s">
        <v>1915</v>
      </c>
      <c r="M1894" t="s">
        <v>1916</v>
      </c>
      <c r="N1894">
        <v>225</v>
      </c>
      <c r="O1894">
        <v>40</v>
      </c>
      <c r="P1894" s="1">
        <v>45389</v>
      </c>
      <c r="Q1894" s="1"/>
      <c r="R1894">
        <v>90</v>
      </c>
      <c r="T1894">
        <v>0</v>
      </c>
      <c r="U1894" t="s">
        <v>428</v>
      </c>
      <c r="V1894">
        <v>1</v>
      </c>
      <c r="W1894">
        <v>0</v>
      </c>
      <c r="X1894">
        <v>0</v>
      </c>
      <c r="Y1894">
        <v>0</v>
      </c>
      <c r="Z1894">
        <v>1</v>
      </c>
      <c r="AA1894">
        <v>0</v>
      </c>
      <c r="AB1894">
        <v>1</v>
      </c>
      <c r="AC1894" t="s">
        <v>43</v>
      </c>
      <c r="AD1894">
        <v>2</v>
      </c>
    </row>
    <row r="1895" spans="1:30">
      <c r="A1895" t="s">
        <v>1987</v>
      </c>
      <c r="B1895" t="s">
        <v>45</v>
      </c>
      <c r="C1895">
        <v>41.902782000000002</v>
      </c>
      <c r="D1895">
        <v>12.496366</v>
      </c>
      <c r="E1895" t="s">
        <v>51</v>
      </c>
      <c r="F1895" t="s">
        <v>169</v>
      </c>
      <c r="G1895" t="s">
        <v>64</v>
      </c>
      <c r="H1895" s="1">
        <v>45343</v>
      </c>
      <c r="I1895" t="s">
        <v>57</v>
      </c>
      <c r="J1895" t="s">
        <v>1120</v>
      </c>
      <c r="K1895">
        <v>4</v>
      </c>
      <c r="L1895" t="s">
        <v>1915</v>
      </c>
      <c r="M1895" t="s">
        <v>1916</v>
      </c>
      <c r="N1895">
        <v>412</v>
      </c>
      <c r="O1895">
        <v>30</v>
      </c>
      <c r="P1895" s="1">
        <v>45637</v>
      </c>
      <c r="Q1895" s="1"/>
      <c r="R1895">
        <v>123.6</v>
      </c>
      <c r="T1895">
        <v>0</v>
      </c>
      <c r="U1895" t="s">
        <v>428</v>
      </c>
      <c r="V1895">
        <v>1</v>
      </c>
      <c r="W1895">
        <v>0</v>
      </c>
      <c r="X1895">
        <v>0</v>
      </c>
      <c r="Y1895">
        <v>0</v>
      </c>
      <c r="Z1895">
        <v>1</v>
      </c>
      <c r="AA1895">
        <v>0</v>
      </c>
      <c r="AB1895">
        <v>1</v>
      </c>
      <c r="AC1895" t="s">
        <v>43</v>
      </c>
      <c r="AD1895">
        <v>2</v>
      </c>
    </row>
    <row r="1896" spans="1:30">
      <c r="A1896" t="s">
        <v>1988</v>
      </c>
      <c r="B1896" t="s">
        <v>50</v>
      </c>
      <c r="C1896">
        <v>52.520007999999997</v>
      </c>
      <c r="D1896">
        <v>13.404954</v>
      </c>
      <c r="E1896" t="s">
        <v>32</v>
      </c>
      <c r="F1896" t="s">
        <v>169</v>
      </c>
      <c r="G1896" t="s">
        <v>47</v>
      </c>
      <c r="H1896" s="1">
        <v>45374</v>
      </c>
      <c r="I1896" t="s">
        <v>35</v>
      </c>
      <c r="J1896" t="s">
        <v>1120</v>
      </c>
      <c r="K1896">
        <v>4</v>
      </c>
      <c r="L1896" t="s">
        <v>1915</v>
      </c>
      <c r="M1896" t="s">
        <v>1916</v>
      </c>
      <c r="N1896">
        <v>5878</v>
      </c>
      <c r="O1896">
        <v>40</v>
      </c>
      <c r="P1896" s="1">
        <v>45562</v>
      </c>
      <c r="Q1896" s="1"/>
      <c r="R1896">
        <v>2351.1999999999998</v>
      </c>
      <c r="T1896">
        <v>0</v>
      </c>
      <c r="U1896" t="s">
        <v>428</v>
      </c>
      <c r="V1896">
        <v>1</v>
      </c>
      <c r="W1896">
        <v>0</v>
      </c>
      <c r="X1896">
        <v>0</v>
      </c>
      <c r="Y1896">
        <v>0</v>
      </c>
      <c r="Z1896">
        <v>1</v>
      </c>
      <c r="AA1896">
        <v>0</v>
      </c>
      <c r="AB1896">
        <v>1</v>
      </c>
      <c r="AC1896" t="s">
        <v>43</v>
      </c>
      <c r="AD1896">
        <v>2</v>
      </c>
    </row>
    <row r="1897" spans="1:30">
      <c r="A1897" t="s">
        <v>1989</v>
      </c>
      <c r="B1897" t="s">
        <v>45</v>
      </c>
      <c r="C1897">
        <v>41.902782000000002</v>
      </c>
      <c r="D1897">
        <v>12.496366</v>
      </c>
      <c r="E1897" t="s">
        <v>124</v>
      </c>
      <c r="F1897" t="s">
        <v>169</v>
      </c>
      <c r="G1897" t="s">
        <v>56</v>
      </c>
      <c r="H1897" s="1">
        <v>45381</v>
      </c>
      <c r="I1897" t="s">
        <v>57</v>
      </c>
      <c r="J1897" t="s">
        <v>1120</v>
      </c>
      <c r="K1897">
        <v>4</v>
      </c>
      <c r="L1897" t="s">
        <v>1915</v>
      </c>
      <c r="M1897" t="s">
        <v>1916</v>
      </c>
      <c r="N1897">
        <v>5193</v>
      </c>
      <c r="O1897">
        <v>70</v>
      </c>
      <c r="P1897" s="1">
        <v>45613</v>
      </c>
      <c r="Q1897" s="1"/>
      <c r="R1897">
        <v>3635.1</v>
      </c>
      <c r="T1897">
        <v>0</v>
      </c>
      <c r="U1897" t="s">
        <v>428</v>
      </c>
      <c r="V1897">
        <v>1</v>
      </c>
      <c r="W1897">
        <v>0</v>
      </c>
      <c r="X1897">
        <v>0</v>
      </c>
      <c r="Y1897">
        <v>0</v>
      </c>
      <c r="Z1897">
        <v>1</v>
      </c>
      <c r="AA1897">
        <v>0</v>
      </c>
      <c r="AB1897">
        <v>1</v>
      </c>
      <c r="AC1897" t="s">
        <v>65</v>
      </c>
      <c r="AD1897">
        <v>4</v>
      </c>
    </row>
    <row r="1898" spans="1:30">
      <c r="A1898" t="s">
        <v>1990</v>
      </c>
      <c r="B1898" t="s">
        <v>80</v>
      </c>
      <c r="C1898">
        <v>38.736946000000003</v>
      </c>
      <c r="D1898">
        <v>-9.1426850000000002</v>
      </c>
      <c r="E1898" t="s">
        <v>60</v>
      </c>
      <c r="F1898" t="s">
        <v>169</v>
      </c>
      <c r="G1898" t="s">
        <v>56</v>
      </c>
      <c r="H1898" s="1">
        <v>45356</v>
      </c>
      <c r="I1898" t="s">
        <v>35</v>
      </c>
      <c r="J1898" t="s">
        <v>1120</v>
      </c>
      <c r="K1898">
        <v>4</v>
      </c>
      <c r="L1898" t="s">
        <v>1915</v>
      </c>
      <c r="M1898" t="s">
        <v>1916</v>
      </c>
      <c r="N1898">
        <v>3104</v>
      </c>
      <c r="O1898">
        <v>20</v>
      </c>
      <c r="P1898" s="1">
        <v>45706</v>
      </c>
      <c r="Q1898" s="1"/>
      <c r="R1898">
        <v>620.79999999999995</v>
      </c>
      <c r="T1898">
        <v>0</v>
      </c>
      <c r="U1898" t="s">
        <v>428</v>
      </c>
      <c r="V1898">
        <v>1</v>
      </c>
      <c r="W1898">
        <v>0</v>
      </c>
      <c r="X1898">
        <v>0</v>
      </c>
      <c r="Y1898">
        <v>0</v>
      </c>
      <c r="Z1898">
        <v>1</v>
      </c>
      <c r="AA1898">
        <v>0</v>
      </c>
      <c r="AB1898">
        <v>1</v>
      </c>
      <c r="AC1898" t="s">
        <v>48</v>
      </c>
      <c r="AD1898">
        <v>1</v>
      </c>
    </row>
    <row r="1899" spans="1:30">
      <c r="A1899" t="s">
        <v>1991</v>
      </c>
      <c r="B1899" t="s">
        <v>67</v>
      </c>
      <c r="C1899">
        <v>48.864716000000001</v>
      </c>
      <c r="D1899">
        <v>2.3490139999999999</v>
      </c>
      <c r="E1899" t="s">
        <v>55</v>
      </c>
      <c r="F1899" t="s">
        <v>169</v>
      </c>
      <c r="G1899" t="s">
        <v>42</v>
      </c>
      <c r="H1899" s="1">
        <v>45410</v>
      </c>
      <c r="I1899" t="s">
        <v>35</v>
      </c>
      <c r="J1899" t="s">
        <v>1120</v>
      </c>
      <c r="K1899">
        <v>4</v>
      </c>
      <c r="L1899" t="s">
        <v>1915</v>
      </c>
      <c r="M1899" t="s">
        <v>1916</v>
      </c>
      <c r="N1899">
        <v>369</v>
      </c>
      <c r="O1899">
        <v>60</v>
      </c>
      <c r="P1899" s="1">
        <v>45471</v>
      </c>
      <c r="Q1899" s="1"/>
      <c r="R1899">
        <v>221.4</v>
      </c>
      <c r="T1899">
        <v>0</v>
      </c>
      <c r="U1899" t="s">
        <v>428</v>
      </c>
      <c r="V1899">
        <v>1</v>
      </c>
      <c r="W1899">
        <v>0</v>
      </c>
      <c r="X1899">
        <v>0</v>
      </c>
      <c r="Y1899">
        <v>0</v>
      </c>
      <c r="Z1899">
        <v>1</v>
      </c>
      <c r="AA1899">
        <v>0</v>
      </c>
      <c r="AB1899">
        <v>1</v>
      </c>
      <c r="AC1899" t="s">
        <v>52</v>
      </c>
      <c r="AD1899">
        <v>3</v>
      </c>
    </row>
    <row r="1900" spans="1:30">
      <c r="A1900" t="s">
        <v>1992</v>
      </c>
      <c r="B1900" t="s">
        <v>31</v>
      </c>
      <c r="C1900">
        <v>52.370215999999999</v>
      </c>
      <c r="D1900">
        <v>4.895168</v>
      </c>
      <c r="E1900" t="s">
        <v>60</v>
      </c>
      <c r="F1900" t="s">
        <v>169</v>
      </c>
      <c r="G1900" t="s">
        <v>56</v>
      </c>
      <c r="H1900" s="1">
        <v>45400</v>
      </c>
      <c r="I1900" t="s">
        <v>70</v>
      </c>
      <c r="J1900" t="s">
        <v>1120</v>
      </c>
      <c r="K1900">
        <v>4</v>
      </c>
      <c r="L1900" t="s">
        <v>1915</v>
      </c>
      <c r="M1900" t="s">
        <v>1916</v>
      </c>
      <c r="N1900">
        <v>7428</v>
      </c>
      <c r="O1900">
        <v>90</v>
      </c>
      <c r="P1900" s="1">
        <v>45436</v>
      </c>
      <c r="Q1900" s="1"/>
      <c r="R1900">
        <v>6685.2</v>
      </c>
      <c r="T1900">
        <v>0</v>
      </c>
      <c r="U1900" t="s">
        <v>428</v>
      </c>
      <c r="V1900">
        <v>1</v>
      </c>
      <c r="W1900">
        <v>0</v>
      </c>
      <c r="X1900">
        <v>0</v>
      </c>
      <c r="Y1900">
        <v>0</v>
      </c>
      <c r="Z1900">
        <v>1</v>
      </c>
      <c r="AA1900">
        <v>0</v>
      </c>
      <c r="AB1900">
        <v>1</v>
      </c>
      <c r="AC1900" t="s">
        <v>38</v>
      </c>
      <c r="AD1900">
        <v>5</v>
      </c>
    </row>
    <row r="1901" spans="1:30">
      <c r="A1901" t="s">
        <v>1993</v>
      </c>
      <c r="B1901" t="s">
        <v>59</v>
      </c>
      <c r="C1901">
        <v>51.260196999999998</v>
      </c>
      <c r="D1901">
        <v>4.4027710000000004</v>
      </c>
      <c r="E1901" t="s">
        <v>55</v>
      </c>
      <c r="F1901" t="s">
        <v>169</v>
      </c>
      <c r="G1901" t="s">
        <v>56</v>
      </c>
      <c r="H1901" s="1">
        <v>45392</v>
      </c>
      <c r="I1901" t="s">
        <v>70</v>
      </c>
      <c r="J1901" t="s">
        <v>1120</v>
      </c>
      <c r="K1901">
        <v>4</v>
      </c>
      <c r="L1901" t="s">
        <v>1915</v>
      </c>
      <c r="M1901" t="s">
        <v>1916</v>
      </c>
      <c r="N1901">
        <v>5810</v>
      </c>
      <c r="O1901">
        <v>50</v>
      </c>
      <c r="P1901" s="1">
        <v>45433</v>
      </c>
      <c r="Q1901" s="1"/>
      <c r="R1901">
        <v>2905</v>
      </c>
      <c r="T1901">
        <v>0</v>
      </c>
      <c r="U1901" t="s">
        <v>428</v>
      </c>
      <c r="V1901">
        <v>1</v>
      </c>
      <c r="W1901">
        <v>0</v>
      </c>
      <c r="X1901">
        <v>0</v>
      </c>
      <c r="Y1901">
        <v>0</v>
      </c>
      <c r="Z1901">
        <v>1</v>
      </c>
      <c r="AA1901">
        <v>0</v>
      </c>
      <c r="AB1901">
        <v>1</v>
      </c>
      <c r="AC1901" t="s">
        <v>52</v>
      </c>
      <c r="AD1901">
        <v>3</v>
      </c>
    </row>
    <row r="1902" spans="1:30">
      <c r="A1902" t="s">
        <v>1994</v>
      </c>
      <c r="B1902" t="s">
        <v>45</v>
      </c>
      <c r="C1902">
        <v>41.902782000000002</v>
      </c>
      <c r="D1902">
        <v>12.496366</v>
      </c>
      <c r="E1902" t="s">
        <v>60</v>
      </c>
      <c r="F1902" t="s">
        <v>169</v>
      </c>
      <c r="G1902" t="s">
        <v>85</v>
      </c>
      <c r="H1902" s="1">
        <v>45371</v>
      </c>
      <c r="I1902" t="s">
        <v>35</v>
      </c>
      <c r="J1902" t="s">
        <v>1120</v>
      </c>
      <c r="K1902">
        <v>4</v>
      </c>
      <c r="L1902" t="s">
        <v>1915</v>
      </c>
      <c r="M1902" t="s">
        <v>1916</v>
      </c>
      <c r="N1902">
        <v>3930</v>
      </c>
      <c r="O1902">
        <v>20</v>
      </c>
      <c r="P1902" s="1">
        <v>45463</v>
      </c>
      <c r="Q1902" s="1"/>
      <c r="R1902">
        <v>786</v>
      </c>
      <c r="T1902">
        <v>0</v>
      </c>
      <c r="U1902" t="s">
        <v>428</v>
      </c>
      <c r="V1902">
        <v>1</v>
      </c>
      <c r="W1902">
        <v>0</v>
      </c>
      <c r="X1902">
        <v>0</v>
      </c>
      <c r="Y1902">
        <v>0</v>
      </c>
      <c r="Z1902">
        <v>1</v>
      </c>
      <c r="AA1902">
        <v>0</v>
      </c>
      <c r="AB1902">
        <v>1</v>
      </c>
      <c r="AC1902" t="s">
        <v>48</v>
      </c>
      <c r="AD1902">
        <v>1</v>
      </c>
    </row>
    <row r="1903" spans="1:30">
      <c r="A1903" t="s">
        <v>1995</v>
      </c>
      <c r="B1903" t="s">
        <v>45</v>
      </c>
      <c r="C1903">
        <v>41.902782000000002</v>
      </c>
      <c r="D1903">
        <v>12.496366</v>
      </c>
      <c r="E1903" t="s">
        <v>60</v>
      </c>
      <c r="F1903" t="s">
        <v>169</v>
      </c>
      <c r="G1903" t="s">
        <v>42</v>
      </c>
      <c r="H1903" s="1">
        <v>45419</v>
      </c>
      <c r="I1903" t="s">
        <v>35</v>
      </c>
      <c r="J1903" t="s">
        <v>1120</v>
      </c>
      <c r="K1903">
        <v>4</v>
      </c>
      <c r="L1903" t="s">
        <v>1915</v>
      </c>
      <c r="M1903" t="s">
        <v>1916</v>
      </c>
      <c r="N1903">
        <v>225</v>
      </c>
      <c r="O1903">
        <v>50</v>
      </c>
      <c r="P1903" s="1">
        <v>45470</v>
      </c>
      <c r="Q1903" s="1"/>
      <c r="R1903">
        <v>112.5</v>
      </c>
      <c r="T1903">
        <v>0</v>
      </c>
      <c r="U1903" t="s">
        <v>428</v>
      </c>
      <c r="V1903">
        <v>1</v>
      </c>
      <c r="W1903">
        <v>0</v>
      </c>
      <c r="X1903">
        <v>0</v>
      </c>
      <c r="Y1903">
        <v>0</v>
      </c>
      <c r="Z1903">
        <v>1</v>
      </c>
      <c r="AA1903">
        <v>0</v>
      </c>
      <c r="AB1903">
        <v>1</v>
      </c>
      <c r="AC1903" t="s">
        <v>52</v>
      </c>
      <c r="AD1903">
        <v>3</v>
      </c>
    </row>
    <row r="1904" spans="1:30">
      <c r="A1904" t="s">
        <v>1996</v>
      </c>
      <c r="B1904" t="s">
        <v>45</v>
      </c>
      <c r="C1904">
        <v>41.902782000000002</v>
      </c>
      <c r="D1904">
        <v>12.496366</v>
      </c>
      <c r="E1904" t="s">
        <v>41</v>
      </c>
      <c r="F1904" t="s">
        <v>241</v>
      </c>
      <c r="G1904" t="s">
        <v>85</v>
      </c>
      <c r="H1904" s="1">
        <v>45330</v>
      </c>
      <c r="I1904" t="s">
        <v>70</v>
      </c>
      <c r="J1904" t="s">
        <v>1120</v>
      </c>
      <c r="K1904">
        <v>4</v>
      </c>
      <c r="L1904" t="s">
        <v>1915</v>
      </c>
      <c r="M1904" t="s">
        <v>1916</v>
      </c>
      <c r="N1904">
        <v>16393</v>
      </c>
      <c r="O1904">
        <v>50</v>
      </c>
      <c r="P1904" s="1">
        <v>45443</v>
      </c>
      <c r="Q1904" s="1"/>
      <c r="R1904">
        <v>8196.5</v>
      </c>
      <c r="T1904">
        <v>0</v>
      </c>
      <c r="U1904" t="s">
        <v>428</v>
      </c>
      <c r="V1904">
        <v>1</v>
      </c>
      <c r="W1904">
        <v>0</v>
      </c>
      <c r="X1904">
        <v>0</v>
      </c>
      <c r="Y1904">
        <v>0</v>
      </c>
      <c r="Z1904">
        <v>1</v>
      </c>
      <c r="AA1904">
        <v>0</v>
      </c>
      <c r="AB1904">
        <v>1</v>
      </c>
      <c r="AC1904" t="s">
        <v>52</v>
      </c>
      <c r="AD1904">
        <v>3</v>
      </c>
    </row>
    <row r="1905" spans="1:30">
      <c r="A1905" t="s">
        <v>1997</v>
      </c>
      <c r="B1905" t="s">
        <v>63</v>
      </c>
      <c r="C1905">
        <v>46.204391000000001</v>
      </c>
      <c r="D1905">
        <v>6.1431579999999997</v>
      </c>
      <c r="E1905" t="s">
        <v>32</v>
      </c>
      <c r="F1905" t="s">
        <v>248</v>
      </c>
      <c r="G1905" t="s">
        <v>85</v>
      </c>
      <c r="H1905" s="1">
        <v>45330</v>
      </c>
      <c r="I1905" t="s">
        <v>57</v>
      </c>
      <c r="J1905" t="s">
        <v>1120</v>
      </c>
      <c r="K1905">
        <v>4</v>
      </c>
      <c r="L1905" t="s">
        <v>1915</v>
      </c>
      <c r="M1905" t="s">
        <v>1916</v>
      </c>
      <c r="N1905">
        <v>6516</v>
      </c>
      <c r="O1905">
        <v>90</v>
      </c>
      <c r="P1905" s="1">
        <v>45627</v>
      </c>
      <c r="Q1905" s="1"/>
      <c r="R1905">
        <v>5864.4</v>
      </c>
      <c r="T1905">
        <v>0</v>
      </c>
      <c r="U1905" t="s">
        <v>428</v>
      </c>
      <c r="V1905">
        <v>1</v>
      </c>
      <c r="W1905">
        <v>0</v>
      </c>
      <c r="X1905">
        <v>0</v>
      </c>
      <c r="Y1905">
        <v>0</v>
      </c>
      <c r="Z1905">
        <v>1</v>
      </c>
      <c r="AA1905">
        <v>0</v>
      </c>
      <c r="AB1905">
        <v>1</v>
      </c>
      <c r="AC1905" t="s">
        <v>38</v>
      </c>
      <c r="AD1905">
        <v>5</v>
      </c>
    </row>
    <row r="1906" spans="1:30">
      <c r="A1906" t="s">
        <v>1998</v>
      </c>
      <c r="B1906" t="s">
        <v>50</v>
      </c>
      <c r="C1906">
        <v>52.520007999999997</v>
      </c>
      <c r="D1906">
        <v>13.404954</v>
      </c>
      <c r="E1906" t="s">
        <v>32</v>
      </c>
      <c r="F1906" t="s">
        <v>248</v>
      </c>
      <c r="G1906" t="s">
        <v>47</v>
      </c>
      <c r="H1906" s="1">
        <v>45332</v>
      </c>
      <c r="I1906" t="s">
        <v>57</v>
      </c>
      <c r="J1906" t="s">
        <v>1120</v>
      </c>
      <c r="K1906">
        <v>4</v>
      </c>
      <c r="L1906" t="s">
        <v>1915</v>
      </c>
      <c r="M1906" t="s">
        <v>1916</v>
      </c>
      <c r="N1906">
        <v>5433</v>
      </c>
      <c r="O1906">
        <v>30</v>
      </c>
      <c r="P1906" s="1">
        <v>45414</v>
      </c>
      <c r="Q1906" s="1"/>
      <c r="R1906">
        <v>1629.9</v>
      </c>
      <c r="T1906">
        <v>0</v>
      </c>
      <c r="U1906" t="s">
        <v>428</v>
      </c>
      <c r="V1906">
        <v>1</v>
      </c>
      <c r="W1906">
        <v>0</v>
      </c>
      <c r="X1906">
        <v>0</v>
      </c>
      <c r="Y1906">
        <v>0</v>
      </c>
      <c r="Z1906">
        <v>1</v>
      </c>
      <c r="AA1906">
        <v>0</v>
      </c>
      <c r="AB1906">
        <v>1</v>
      </c>
      <c r="AC1906" t="s">
        <v>43</v>
      </c>
      <c r="AD1906">
        <v>2</v>
      </c>
    </row>
    <row r="1907" spans="1:30">
      <c r="A1907" t="s">
        <v>1999</v>
      </c>
      <c r="B1907" t="s">
        <v>50</v>
      </c>
      <c r="C1907">
        <v>52.520007999999997</v>
      </c>
      <c r="D1907">
        <v>13.404954</v>
      </c>
      <c r="E1907" t="s">
        <v>55</v>
      </c>
      <c r="F1907" t="s">
        <v>33</v>
      </c>
      <c r="G1907" t="s">
        <v>76</v>
      </c>
      <c r="H1907" s="1">
        <v>45380</v>
      </c>
      <c r="I1907" t="s">
        <v>70</v>
      </c>
      <c r="J1907" t="s">
        <v>2000</v>
      </c>
      <c r="K1907">
        <v>2</v>
      </c>
      <c r="N1907">
        <v>1044</v>
      </c>
      <c r="O1907">
        <v>40</v>
      </c>
      <c r="P1907" s="1">
        <v>45718</v>
      </c>
      <c r="Q1907" s="1"/>
      <c r="R1907">
        <v>417.6</v>
      </c>
      <c r="T1907">
        <v>0</v>
      </c>
      <c r="U1907" t="s">
        <v>428</v>
      </c>
      <c r="V1907">
        <v>0</v>
      </c>
      <c r="W1907">
        <v>0</v>
      </c>
      <c r="X1907">
        <v>0</v>
      </c>
      <c r="Y1907">
        <v>0</v>
      </c>
      <c r="Z1907">
        <v>0</v>
      </c>
      <c r="AA1907">
        <v>0</v>
      </c>
      <c r="AB1907">
        <v>0</v>
      </c>
      <c r="AC1907" t="s">
        <v>43</v>
      </c>
      <c r="AD1907">
        <v>2</v>
      </c>
    </row>
    <row r="1908" spans="1:30">
      <c r="A1908" t="s">
        <v>2001</v>
      </c>
      <c r="B1908" t="s">
        <v>50</v>
      </c>
      <c r="C1908">
        <v>52.520007999999997</v>
      </c>
      <c r="D1908">
        <v>13.404954</v>
      </c>
      <c r="E1908" t="s">
        <v>51</v>
      </c>
      <c r="F1908" t="s">
        <v>33</v>
      </c>
      <c r="G1908" t="s">
        <v>47</v>
      </c>
      <c r="H1908" s="1">
        <v>45397</v>
      </c>
      <c r="I1908" t="s">
        <v>57</v>
      </c>
      <c r="J1908" t="s">
        <v>2000</v>
      </c>
      <c r="K1908">
        <v>2</v>
      </c>
      <c r="N1908">
        <v>1251</v>
      </c>
      <c r="O1908">
        <v>30</v>
      </c>
      <c r="P1908" s="1">
        <v>45494</v>
      </c>
      <c r="Q1908" s="1"/>
      <c r="R1908">
        <v>375.3</v>
      </c>
      <c r="T1908">
        <v>0</v>
      </c>
      <c r="U1908" t="s">
        <v>428</v>
      </c>
      <c r="V1908">
        <v>0</v>
      </c>
      <c r="W1908">
        <v>0</v>
      </c>
      <c r="X1908">
        <v>0</v>
      </c>
      <c r="Y1908">
        <v>0</v>
      </c>
      <c r="Z1908">
        <v>0</v>
      </c>
      <c r="AA1908">
        <v>0</v>
      </c>
      <c r="AB1908">
        <v>0</v>
      </c>
      <c r="AC1908" t="s">
        <v>43</v>
      </c>
      <c r="AD1908">
        <v>2</v>
      </c>
    </row>
    <row r="1909" spans="1:30">
      <c r="A1909" t="s">
        <v>2002</v>
      </c>
      <c r="B1909" t="s">
        <v>40</v>
      </c>
      <c r="C1909">
        <v>40.416775000000001</v>
      </c>
      <c r="D1909">
        <v>-3.7037900000000001</v>
      </c>
      <c r="E1909" t="s">
        <v>60</v>
      </c>
      <c r="F1909" t="s">
        <v>33</v>
      </c>
      <c r="G1909" t="s">
        <v>56</v>
      </c>
      <c r="H1909" s="1">
        <v>45324</v>
      </c>
      <c r="I1909" t="s">
        <v>35</v>
      </c>
      <c r="J1909" t="s">
        <v>2000</v>
      </c>
      <c r="K1909">
        <v>2</v>
      </c>
      <c r="N1909">
        <v>1825</v>
      </c>
      <c r="O1909">
        <v>60</v>
      </c>
      <c r="P1909" s="1">
        <v>45467</v>
      </c>
      <c r="Q1909" s="1"/>
      <c r="R1909">
        <v>1095</v>
      </c>
      <c r="T1909">
        <v>0</v>
      </c>
      <c r="U1909" t="s">
        <v>428</v>
      </c>
      <c r="V1909">
        <v>0</v>
      </c>
      <c r="W1909">
        <v>0</v>
      </c>
      <c r="X1909">
        <v>0</v>
      </c>
      <c r="Y1909">
        <v>0</v>
      </c>
      <c r="Z1909">
        <v>0</v>
      </c>
      <c r="AA1909">
        <v>0</v>
      </c>
      <c r="AB1909">
        <v>0</v>
      </c>
      <c r="AC1909" t="s">
        <v>52</v>
      </c>
      <c r="AD1909">
        <v>3</v>
      </c>
    </row>
    <row r="1910" spans="1:30">
      <c r="A1910" t="s">
        <v>2003</v>
      </c>
      <c r="B1910" t="s">
        <v>45</v>
      </c>
      <c r="C1910">
        <v>41.902782000000002</v>
      </c>
      <c r="D1910">
        <v>12.496366</v>
      </c>
      <c r="E1910" t="s">
        <v>60</v>
      </c>
      <c r="F1910" t="s">
        <v>33</v>
      </c>
      <c r="G1910" t="s">
        <v>47</v>
      </c>
      <c r="H1910" s="1">
        <v>45293</v>
      </c>
      <c r="I1910" t="s">
        <v>70</v>
      </c>
      <c r="J1910" t="s">
        <v>2000</v>
      </c>
      <c r="K1910">
        <v>2</v>
      </c>
      <c r="N1910">
        <v>1812</v>
      </c>
      <c r="O1910">
        <v>80</v>
      </c>
      <c r="P1910" s="1">
        <v>45380</v>
      </c>
      <c r="Q1910" s="1"/>
      <c r="R1910">
        <v>1449.6</v>
      </c>
      <c r="T1910">
        <v>0</v>
      </c>
      <c r="U1910" t="s">
        <v>428</v>
      </c>
      <c r="V1910">
        <v>0</v>
      </c>
      <c r="W1910">
        <v>0</v>
      </c>
      <c r="X1910">
        <v>0</v>
      </c>
      <c r="Y1910">
        <v>0</v>
      </c>
      <c r="Z1910">
        <v>0</v>
      </c>
      <c r="AA1910">
        <v>0</v>
      </c>
      <c r="AB1910">
        <v>0</v>
      </c>
      <c r="AC1910" t="s">
        <v>65</v>
      </c>
      <c r="AD1910">
        <v>4</v>
      </c>
    </row>
    <row r="1911" spans="1:30">
      <c r="A1911" t="s">
        <v>2004</v>
      </c>
      <c r="B1911" t="s">
        <v>67</v>
      </c>
      <c r="C1911">
        <v>48.864716000000001</v>
      </c>
      <c r="D1911">
        <v>2.3490139999999999</v>
      </c>
      <c r="E1911" t="s">
        <v>51</v>
      </c>
      <c r="F1911" t="s">
        <v>33</v>
      </c>
      <c r="G1911" t="s">
        <v>64</v>
      </c>
      <c r="H1911" s="1">
        <v>45411</v>
      </c>
      <c r="I1911" t="s">
        <v>35</v>
      </c>
      <c r="J1911" t="s">
        <v>2000</v>
      </c>
      <c r="K1911">
        <v>2</v>
      </c>
      <c r="N1911">
        <v>1948</v>
      </c>
      <c r="O1911">
        <v>70</v>
      </c>
      <c r="P1911" s="1">
        <v>45740</v>
      </c>
      <c r="Q1911" s="1"/>
      <c r="R1911">
        <v>1363.6</v>
      </c>
      <c r="T1911">
        <v>0</v>
      </c>
      <c r="U1911" t="s">
        <v>428</v>
      </c>
      <c r="V1911">
        <v>0</v>
      </c>
      <c r="W1911">
        <v>0</v>
      </c>
      <c r="X1911">
        <v>0</v>
      </c>
      <c r="Y1911">
        <v>0</v>
      </c>
      <c r="Z1911">
        <v>0</v>
      </c>
      <c r="AA1911">
        <v>0</v>
      </c>
      <c r="AB1911">
        <v>0</v>
      </c>
      <c r="AC1911" t="s">
        <v>65</v>
      </c>
      <c r="AD1911">
        <v>4</v>
      </c>
    </row>
    <row r="1912" spans="1:30">
      <c r="A1912" t="s">
        <v>2005</v>
      </c>
      <c r="B1912" t="s">
        <v>80</v>
      </c>
      <c r="C1912">
        <v>38.736946000000003</v>
      </c>
      <c r="D1912">
        <v>-9.1426850000000002</v>
      </c>
      <c r="E1912" t="s">
        <v>60</v>
      </c>
      <c r="F1912" t="s">
        <v>33</v>
      </c>
      <c r="G1912" t="s">
        <v>64</v>
      </c>
      <c r="H1912" s="1">
        <v>45313</v>
      </c>
      <c r="I1912" t="s">
        <v>35</v>
      </c>
      <c r="J1912" t="s">
        <v>2000</v>
      </c>
      <c r="K1912">
        <v>2</v>
      </c>
      <c r="N1912">
        <v>978</v>
      </c>
      <c r="O1912">
        <v>20</v>
      </c>
      <c r="P1912" s="1">
        <v>45535</v>
      </c>
      <c r="Q1912" s="1"/>
      <c r="R1912">
        <v>195.6</v>
      </c>
      <c r="T1912">
        <v>0</v>
      </c>
      <c r="U1912" t="s">
        <v>428</v>
      </c>
      <c r="V1912">
        <v>0</v>
      </c>
      <c r="W1912">
        <v>0</v>
      </c>
      <c r="X1912">
        <v>0</v>
      </c>
      <c r="Y1912">
        <v>0</v>
      </c>
      <c r="Z1912">
        <v>0</v>
      </c>
      <c r="AA1912">
        <v>0</v>
      </c>
      <c r="AB1912">
        <v>0</v>
      </c>
      <c r="AC1912" t="s">
        <v>48</v>
      </c>
      <c r="AD1912">
        <v>1</v>
      </c>
    </row>
    <row r="1913" spans="1:30">
      <c r="A1913" t="s">
        <v>2006</v>
      </c>
      <c r="B1913" t="s">
        <v>80</v>
      </c>
      <c r="C1913">
        <v>38.736946000000003</v>
      </c>
      <c r="D1913">
        <v>-9.1426850000000002</v>
      </c>
      <c r="E1913" t="s">
        <v>103</v>
      </c>
      <c r="F1913" t="s">
        <v>33</v>
      </c>
      <c r="G1913" t="s">
        <v>64</v>
      </c>
      <c r="H1913" s="1">
        <v>45363</v>
      </c>
      <c r="I1913" t="s">
        <v>35</v>
      </c>
      <c r="J1913" t="s">
        <v>2000</v>
      </c>
      <c r="K1913">
        <v>2</v>
      </c>
      <c r="N1913">
        <v>1815</v>
      </c>
      <c r="O1913">
        <v>70</v>
      </c>
      <c r="P1913" s="1">
        <v>45685</v>
      </c>
      <c r="Q1913" s="1"/>
      <c r="R1913">
        <v>1270.5</v>
      </c>
      <c r="T1913">
        <v>0</v>
      </c>
      <c r="U1913" t="s">
        <v>428</v>
      </c>
      <c r="V1913">
        <v>0</v>
      </c>
      <c r="W1913">
        <v>0</v>
      </c>
      <c r="X1913">
        <v>0</v>
      </c>
      <c r="Y1913">
        <v>0</v>
      </c>
      <c r="Z1913">
        <v>0</v>
      </c>
      <c r="AA1913">
        <v>0</v>
      </c>
      <c r="AB1913">
        <v>0</v>
      </c>
      <c r="AC1913" t="s">
        <v>65</v>
      </c>
      <c r="AD1913">
        <v>4</v>
      </c>
    </row>
    <row r="1914" spans="1:30">
      <c r="A1914" t="s">
        <v>2007</v>
      </c>
      <c r="B1914" t="s">
        <v>45</v>
      </c>
      <c r="C1914">
        <v>41.902782000000002</v>
      </c>
      <c r="D1914">
        <v>12.496366</v>
      </c>
      <c r="E1914" t="s">
        <v>103</v>
      </c>
      <c r="F1914" t="s">
        <v>33</v>
      </c>
      <c r="G1914" t="s">
        <v>64</v>
      </c>
      <c r="H1914" s="1">
        <v>45311</v>
      </c>
      <c r="I1914" t="s">
        <v>35</v>
      </c>
      <c r="J1914" t="s">
        <v>2000</v>
      </c>
      <c r="K1914">
        <v>2</v>
      </c>
      <c r="N1914">
        <v>879</v>
      </c>
      <c r="O1914">
        <v>100</v>
      </c>
      <c r="P1914" s="1">
        <v>45470</v>
      </c>
      <c r="Q1914" s="1"/>
      <c r="R1914">
        <v>879</v>
      </c>
      <c r="T1914">
        <v>0</v>
      </c>
      <c r="U1914" t="s">
        <v>428</v>
      </c>
      <c r="V1914">
        <v>0</v>
      </c>
      <c r="W1914">
        <v>0</v>
      </c>
      <c r="X1914">
        <v>0</v>
      </c>
      <c r="Y1914">
        <v>0</v>
      </c>
      <c r="Z1914">
        <v>0</v>
      </c>
      <c r="AA1914">
        <v>0</v>
      </c>
      <c r="AB1914">
        <v>0</v>
      </c>
      <c r="AC1914" t="s">
        <v>38</v>
      </c>
      <c r="AD1914">
        <v>5</v>
      </c>
    </row>
    <row r="1915" spans="1:30">
      <c r="A1915" t="s">
        <v>2008</v>
      </c>
      <c r="B1915" t="s">
        <v>67</v>
      </c>
      <c r="C1915">
        <v>48.864716000000001</v>
      </c>
      <c r="D1915">
        <v>2.3490139999999999</v>
      </c>
      <c r="E1915" t="s">
        <v>103</v>
      </c>
      <c r="F1915" t="s">
        <v>33</v>
      </c>
      <c r="G1915" t="s">
        <v>34</v>
      </c>
      <c r="H1915" s="1">
        <v>45352</v>
      </c>
      <c r="I1915" t="s">
        <v>70</v>
      </c>
      <c r="J1915" t="s">
        <v>2000</v>
      </c>
      <c r="K1915">
        <v>2</v>
      </c>
      <c r="N1915">
        <v>665</v>
      </c>
      <c r="O1915">
        <v>40</v>
      </c>
      <c r="P1915" s="1">
        <v>45474</v>
      </c>
      <c r="Q1915" s="1"/>
      <c r="R1915">
        <v>266</v>
      </c>
      <c r="T1915">
        <v>0</v>
      </c>
      <c r="U1915" t="s">
        <v>428</v>
      </c>
      <c r="V1915">
        <v>0</v>
      </c>
      <c r="W1915">
        <v>0</v>
      </c>
      <c r="X1915">
        <v>0</v>
      </c>
      <c r="Y1915">
        <v>0</v>
      </c>
      <c r="Z1915">
        <v>0</v>
      </c>
      <c r="AA1915">
        <v>0</v>
      </c>
      <c r="AB1915">
        <v>0</v>
      </c>
      <c r="AC1915" t="s">
        <v>43</v>
      </c>
      <c r="AD1915">
        <v>2</v>
      </c>
    </row>
    <row r="1916" spans="1:30">
      <c r="A1916" t="s">
        <v>2009</v>
      </c>
      <c r="B1916" t="s">
        <v>45</v>
      </c>
      <c r="C1916">
        <v>41.902782000000002</v>
      </c>
      <c r="D1916">
        <v>12.496366</v>
      </c>
      <c r="E1916" t="s">
        <v>55</v>
      </c>
      <c r="F1916" t="s">
        <v>33</v>
      </c>
      <c r="G1916" t="s">
        <v>56</v>
      </c>
      <c r="H1916" s="1">
        <v>45443</v>
      </c>
      <c r="I1916" t="s">
        <v>35</v>
      </c>
      <c r="J1916" t="s">
        <v>2000</v>
      </c>
      <c r="K1916">
        <v>2</v>
      </c>
      <c r="N1916">
        <v>268</v>
      </c>
      <c r="O1916">
        <v>40</v>
      </c>
      <c r="P1916" s="1">
        <v>45466</v>
      </c>
      <c r="Q1916" s="1"/>
      <c r="R1916">
        <v>107.2</v>
      </c>
      <c r="T1916">
        <v>0</v>
      </c>
      <c r="U1916" t="s">
        <v>428</v>
      </c>
      <c r="V1916">
        <v>0</v>
      </c>
      <c r="W1916">
        <v>0</v>
      </c>
      <c r="X1916">
        <v>0</v>
      </c>
      <c r="Y1916">
        <v>0</v>
      </c>
      <c r="Z1916">
        <v>0</v>
      </c>
      <c r="AA1916">
        <v>0</v>
      </c>
      <c r="AB1916">
        <v>0</v>
      </c>
      <c r="AC1916" t="s">
        <v>43</v>
      </c>
      <c r="AD1916">
        <v>2</v>
      </c>
    </row>
    <row r="1917" spans="1:30">
      <c r="A1917" t="s">
        <v>2010</v>
      </c>
      <c r="B1917" t="s">
        <v>45</v>
      </c>
      <c r="C1917">
        <v>41.902782000000002</v>
      </c>
      <c r="D1917">
        <v>12.496366</v>
      </c>
      <c r="E1917" t="s">
        <v>120</v>
      </c>
      <c r="F1917" t="s">
        <v>33</v>
      </c>
      <c r="G1917" t="s">
        <v>76</v>
      </c>
      <c r="H1917" s="1">
        <v>45406</v>
      </c>
      <c r="I1917" t="s">
        <v>57</v>
      </c>
      <c r="J1917" t="s">
        <v>2000</v>
      </c>
      <c r="K1917">
        <v>2</v>
      </c>
      <c r="N1917">
        <v>1387</v>
      </c>
      <c r="O1917">
        <v>50</v>
      </c>
      <c r="P1917" s="1">
        <v>45702</v>
      </c>
      <c r="Q1917" s="1"/>
      <c r="R1917">
        <v>693.5</v>
      </c>
      <c r="T1917">
        <v>0</v>
      </c>
      <c r="U1917" t="s">
        <v>428</v>
      </c>
      <c r="V1917">
        <v>0</v>
      </c>
      <c r="W1917">
        <v>0</v>
      </c>
      <c r="X1917">
        <v>0</v>
      </c>
      <c r="Y1917">
        <v>0</v>
      </c>
      <c r="Z1917">
        <v>0</v>
      </c>
      <c r="AA1917">
        <v>0</v>
      </c>
      <c r="AB1917">
        <v>0</v>
      </c>
      <c r="AC1917" t="s">
        <v>52</v>
      </c>
      <c r="AD1917">
        <v>3</v>
      </c>
    </row>
    <row r="1918" spans="1:30">
      <c r="A1918" t="s">
        <v>2011</v>
      </c>
      <c r="B1918" t="s">
        <v>59</v>
      </c>
      <c r="C1918">
        <v>51.260196999999998</v>
      </c>
      <c r="D1918">
        <v>4.4027710000000004</v>
      </c>
      <c r="E1918" t="s">
        <v>46</v>
      </c>
      <c r="F1918" t="s">
        <v>33</v>
      </c>
      <c r="G1918" t="s">
        <v>87</v>
      </c>
      <c r="H1918" s="1">
        <v>45352</v>
      </c>
      <c r="I1918" t="s">
        <v>35</v>
      </c>
      <c r="J1918" t="s">
        <v>2000</v>
      </c>
      <c r="K1918">
        <v>2</v>
      </c>
      <c r="N1918">
        <v>207</v>
      </c>
      <c r="O1918">
        <v>40</v>
      </c>
      <c r="P1918" s="1">
        <v>45539</v>
      </c>
      <c r="Q1918" s="1"/>
      <c r="R1918">
        <v>82.8</v>
      </c>
      <c r="T1918">
        <v>0</v>
      </c>
      <c r="U1918" t="s">
        <v>428</v>
      </c>
      <c r="V1918">
        <v>0</v>
      </c>
      <c r="W1918">
        <v>0</v>
      </c>
      <c r="X1918">
        <v>0</v>
      </c>
      <c r="Y1918">
        <v>0</v>
      </c>
      <c r="Z1918">
        <v>0</v>
      </c>
      <c r="AA1918">
        <v>0</v>
      </c>
      <c r="AB1918">
        <v>0</v>
      </c>
      <c r="AC1918" t="s">
        <v>43</v>
      </c>
      <c r="AD1918">
        <v>2</v>
      </c>
    </row>
    <row r="1919" spans="1:30">
      <c r="A1919" t="s">
        <v>2012</v>
      </c>
      <c r="B1919" t="s">
        <v>40</v>
      </c>
      <c r="C1919">
        <v>40.416775000000001</v>
      </c>
      <c r="D1919">
        <v>-3.7037900000000001</v>
      </c>
      <c r="E1919" t="s">
        <v>46</v>
      </c>
      <c r="F1919" t="s">
        <v>33</v>
      </c>
      <c r="G1919" t="s">
        <v>56</v>
      </c>
      <c r="H1919" s="1">
        <v>45332</v>
      </c>
      <c r="I1919" t="s">
        <v>70</v>
      </c>
      <c r="J1919" t="s">
        <v>2000</v>
      </c>
      <c r="K1919">
        <v>2</v>
      </c>
      <c r="N1919">
        <v>1239</v>
      </c>
      <c r="O1919">
        <v>20</v>
      </c>
      <c r="P1919" s="1">
        <v>45500</v>
      </c>
      <c r="Q1919" s="1"/>
      <c r="R1919">
        <v>247.8</v>
      </c>
      <c r="T1919">
        <v>0</v>
      </c>
      <c r="U1919" t="s">
        <v>428</v>
      </c>
      <c r="V1919">
        <v>0</v>
      </c>
      <c r="W1919">
        <v>0</v>
      </c>
      <c r="X1919">
        <v>0</v>
      </c>
      <c r="Y1919">
        <v>0</v>
      </c>
      <c r="Z1919">
        <v>0</v>
      </c>
      <c r="AA1919">
        <v>0</v>
      </c>
      <c r="AB1919">
        <v>0</v>
      </c>
      <c r="AC1919" t="s">
        <v>48</v>
      </c>
      <c r="AD1919">
        <v>1</v>
      </c>
    </row>
    <row r="1920" spans="1:30">
      <c r="A1920" t="s">
        <v>2013</v>
      </c>
      <c r="B1920" t="s">
        <v>50</v>
      </c>
      <c r="C1920">
        <v>52.520007999999997</v>
      </c>
      <c r="D1920">
        <v>13.404954</v>
      </c>
      <c r="E1920" t="s">
        <v>55</v>
      </c>
      <c r="F1920" t="s">
        <v>33</v>
      </c>
      <c r="G1920" t="s">
        <v>56</v>
      </c>
      <c r="H1920" s="1">
        <v>45399</v>
      </c>
      <c r="I1920" t="s">
        <v>35</v>
      </c>
      <c r="J1920" t="s">
        <v>2000</v>
      </c>
      <c r="K1920">
        <v>2</v>
      </c>
      <c r="N1920">
        <v>588</v>
      </c>
      <c r="O1920">
        <v>20</v>
      </c>
      <c r="P1920" s="1">
        <v>45655</v>
      </c>
      <c r="Q1920" s="1"/>
      <c r="R1920">
        <v>117.6</v>
      </c>
      <c r="T1920">
        <v>0</v>
      </c>
      <c r="U1920" t="s">
        <v>428</v>
      </c>
      <c r="V1920">
        <v>0</v>
      </c>
      <c r="W1920">
        <v>0</v>
      </c>
      <c r="X1920">
        <v>0</v>
      </c>
      <c r="Y1920">
        <v>0</v>
      </c>
      <c r="Z1920">
        <v>0</v>
      </c>
      <c r="AA1920">
        <v>0</v>
      </c>
      <c r="AB1920">
        <v>0</v>
      </c>
      <c r="AC1920" t="s">
        <v>48</v>
      </c>
      <c r="AD1920">
        <v>1</v>
      </c>
    </row>
    <row r="1921" spans="1:30">
      <c r="A1921" t="s">
        <v>2014</v>
      </c>
      <c r="B1921" t="s">
        <v>50</v>
      </c>
      <c r="C1921">
        <v>52.520007999999997</v>
      </c>
      <c r="D1921">
        <v>13.404954</v>
      </c>
      <c r="E1921" t="s">
        <v>51</v>
      </c>
      <c r="F1921" t="s">
        <v>33</v>
      </c>
      <c r="G1921" t="s">
        <v>64</v>
      </c>
      <c r="H1921" s="1">
        <v>45306</v>
      </c>
      <c r="I1921" t="s">
        <v>35</v>
      </c>
      <c r="J1921" t="s">
        <v>2000</v>
      </c>
      <c r="K1921">
        <v>2</v>
      </c>
      <c r="N1921">
        <v>900</v>
      </c>
      <c r="O1921">
        <v>50</v>
      </c>
      <c r="P1921" s="1">
        <v>45585</v>
      </c>
      <c r="Q1921" s="1"/>
      <c r="R1921">
        <v>450</v>
      </c>
      <c r="T1921">
        <v>0</v>
      </c>
      <c r="U1921" t="s">
        <v>428</v>
      </c>
      <c r="V1921">
        <v>0</v>
      </c>
      <c r="W1921">
        <v>0</v>
      </c>
      <c r="X1921">
        <v>0</v>
      </c>
      <c r="Y1921">
        <v>0</v>
      </c>
      <c r="Z1921">
        <v>0</v>
      </c>
      <c r="AA1921">
        <v>0</v>
      </c>
      <c r="AB1921">
        <v>0</v>
      </c>
      <c r="AC1921" t="s">
        <v>52</v>
      </c>
      <c r="AD1921">
        <v>3</v>
      </c>
    </row>
    <row r="1922" spans="1:30">
      <c r="A1922" t="s">
        <v>2015</v>
      </c>
      <c r="B1922" t="s">
        <v>50</v>
      </c>
      <c r="C1922">
        <v>52.520007999999997</v>
      </c>
      <c r="D1922">
        <v>13.404954</v>
      </c>
      <c r="E1922" t="s">
        <v>55</v>
      </c>
      <c r="F1922" t="s">
        <v>33</v>
      </c>
      <c r="G1922" t="s">
        <v>87</v>
      </c>
      <c r="H1922" s="1">
        <v>45415</v>
      </c>
      <c r="I1922" t="s">
        <v>35</v>
      </c>
      <c r="J1922" t="s">
        <v>2000</v>
      </c>
      <c r="K1922">
        <v>2</v>
      </c>
      <c r="N1922">
        <v>1326</v>
      </c>
      <c r="O1922">
        <v>60</v>
      </c>
      <c r="P1922" s="1">
        <v>45750</v>
      </c>
      <c r="Q1922" s="1"/>
      <c r="R1922">
        <v>795.6</v>
      </c>
      <c r="T1922">
        <v>0</v>
      </c>
      <c r="U1922" t="s">
        <v>428</v>
      </c>
      <c r="V1922">
        <v>0</v>
      </c>
      <c r="W1922">
        <v>0</v>
      </c>
      <c r="X1922">
        <v>0</v>
      </c>
      <c r="Y1922">
        <v>0</v>
      </c>
      <c r="Z1922">
        <v>0</v>
      </c>
      <c r="AA1922">
        <v>0</v>
      </c>
      <c r="AB1922">
        <v>0</v>
      </c>
      <c r="AC1922" t="s">
        <v>52</v>
      </c>
      <c r="AD1922">
        <v>3</v>
      </c>
    </row>
    <row r="1923" spans="1:30">
      <c r="A1923" t="s">
        <v>2016</v>
      </c>
      <c r="B1923" t="s">
        <v>45</v>
      </c>
      <c r="C1923">
        <v>41.902782000000002</v>
      </c>
      <c r="D1923">
        <v>12.496366</v>
      </c>
      <c r="E1923" t="s">
        <v>55</v>
      </c>
      <c r="F1923" t="s">
        <v>33</v>
      </c>
      <c r="G1923" t="s">
        <v>42</v>
      </c>
      <c r="H1923" s="1">
        <v>45385</v>
      </c>
      <c r="I1923" t="s">
        <v>35</v>
      </c>
      <c r="J1923" t="s">
        <v>2000</v>
      </c>
      <c r="K1923">
        <v>2</v>
      </c>
      <c r="N1923">
        <v>1553</v>
      </c>
      <c r="O1923">
        <v>40</v>
      </c>
      <c r="P1923" s="1">
        <v>45698</v>
      </c>
      <c r="Q1923" s="1"/>
      <c r="R1923">
        <v>621.20000000000005</v>
      </c>
      <c r="T1923">
        <v>0</v>
      </c>
      <c r="U1923" t="s">
        <v>428</v>
      </c>
      <c r="V1923">
        <v>0</v>
      </c>
      <c r="W1923">
        <v>0</v>
      </c>
      <c r="X1923">
        <v>0</v>
      </c>
      <c r="Y1923">
        <v>0</v>
      </c>
      <c r="Z1923">
        <v>0</v>
      </c>
      <c r="AA1923">
        <v>0</v>
      </c>
      <c r="AB1923">
        <v>0</v>
      </c>
      <c r="AC1923" t="s">
        <v>43</v>
      </c>
      <c r="AD1923">
        <v>2</v>
      </c>
    </row>
    <row r="1924" spans="1:30">
      <c r="A1924" t="s">
        <v>2017</v>
      </c>
      <c r="B1924" t="s">
        <v>40</v>
      </c>
      <c r="C1924">
        <v>40.416775000000001</v>
      </c>
      <c r="D1924">
        <v>-3.7037900000000001</v>
      </c>
      <c r="E1924" t="s">
        <v>120</v>
      </c>
      <c r="F1924" t="s">
        <v>33</v>
      </c>
      <c r="G1924" t="s">
        <v>64</v>
      </c>
      <c r="H1924" s="1">
        <v>45322</v>
      </c>
      <c r="I1924" t="s">
        <v>70</v>
      </c>
      <c r="J1924" t="s">
        <v>2000</v>
      </c>
      <c r="K1924">
        <v>2</v>
      </c>
      <c r="N1924">
        <v>1888</v>
      </c>
      <c r="O1924">
        <v>30</v>
      </c>
      <c r="P1924" s="1">
        <v>45521</v>
      </c>
      <c r="Q1924" s="1"/>
      <c r="R1924">
        <v>566.4</v>
      </c>
      <c r="T1924">
        <v>0</v>
      </c>
      <c r="U1924" t="s">
        <v>428</v>
      </c>
      <c r="V1924">
        <v>0</v>
      </c>
      <c r="W1924">
        <v>0</v>
      </c>
      <c r="X1924">
        <v>0</v>
      </c>
      <c r="Y1924">
        <v>0</v>
      </c>
      <c r="Z1924">
        <v>0</v>
      </c>
      <c r="AA1924">
        <v>0</v>
      </c>
      <c r="AB1924">
        <v>0</v>
      </c>
      <c r="AC1924" t="s">
        <v>43</v>
      </c>
      <c r="AD1924">
        <v>2</v>
      </c>
    </row>
    <row r="1925" spans="1:30">
      <c r="A1925" t="s">
        <v>2018</v>
      </c>
      <c r="B1925" t="s">
        <v>63</v>
      </c>
      <c r="C1925">
        <v>46.204391000000001</v>
      </c>
      <c r="D1925">
        <v>6.1431579999999997</v>
      </c>
      <c r="E1925" t="s">
        <v>55</v>
      </c>
      <c r="F1925" t="s">
        <v>33</v>
      </c>
      <c r="G1925" t="s">
        <v>47</v>
      </c>
      <c r="H1925" s="1">
        <v>45351</v>
      </c>
      <c r="I1925" t="s">
        <v>57</v>
      </c>
      <c r="J1925" t="s">
        <v>2000</v>
      </c>
      <c r="K1925">
        <v>2</v>
      </c>
      <c r="N1925">
        <v>382</v>
      </c>
      <c r="O1925">
        <v>100</v>
      </c>
      <c r="P1925" s="1">
        <v>45504</v>
      </c>
      <c r="Q1925" s="1"/>
      <c r="R1925">
        <v>382</v>
      </c>
      <c r="T1925">
        <v>0</v>
      </c>
      <c r="U1925" t="s">
        <v>428</v>
      </c>
      <c r="V1925">
        <v>0</v>
      </c>
      <c r="W1925">
        <v>0</v>
      </c>
      <c r="X1925">
        <v>0</v>
      </c>
      <c r="Y1925">
        <v>0</v>
      </c>
      <c r="Z1925">
        <v>0</v>
      </c>
      <c r="AA1925">
        <v>0</v>
      </c>
      <c r="AB1925">
        <v>0</v>
      </c>
      <c r="AC1925" t="s">
        <v>38</v>
      </c>
      <c r="AD1925">
        <v>5</v>
      </c>
    </row>
    <row r="1926" spans="1:30">
      <c r="A1926" t="s">
        <v>2019</v>
      </c>
      <c r="B1926" t="s">
        <v>40</v>
      </c>
      <c r="C1926">
        <v>40.416775000000001</v>
      </c>
      <c r="D1926">
        <v>-3.7037900000000001</v>
      </c>
      <c r="E1926" t="s">
        <v>100</v>
      </c>
      <c r="F1926" t="s">
        <v>33</v>
      </c>
      <c r="G1926" t="s">
        <v>47</v>
      </c>
      <c r="H1926" s="1">
        <v>45368</v>
      </c>
      <c r="I1926" t="s">
        <v>35</v>
      </c>
      <c r="J1926" t="s">
        <v>2000</v>
      </c>
      <c r="K1926">
        <v>2</v>
      </c>
      <c r="N1926">
        <v>931</v>
      </c>
      <c r="O1926">
        <v>40</v>
      </c>
      <c r="P1926" s="1">
        <v>45444</v>
      </c>
      <c r="Q1926" s="1"/>
      <c r="R1926">
        <v>372.4</v>
      </c>
      <c r="T1926">
        <v>0</v>
      </c>
      <c r="U1926" t="s">
        <v>428</v>
      </c>
      <c r="V1926">
        <v>0</v>
      </c>
      <c r="W1926">
        <v>0</v>
      </c>
      <c r="X1926">
        <v>0</v>
      </c>
      <c r="Y1926">
        <v>0</v>
      </c>
      <c r="Z1926">
        <v>0</v>
      </c>
      <c r="AA1926">
        <v>0</v>
      </c>
      <c r="AB1926">
        <v>0</v>
      </c>
      <c r="AC1926" t="s">
        <v>43</v>
      </c>
      <c r="AD1926">
        <v>2</v>
      </c>
    </row>
    <row r="1927" spans="1:30">
      <c r="A1927" t="s">
        <v>2020</v>
      </c>
      <c r="B1927" t="s">
        <v>45</v>
      </c>
      <c r="C1927">
        <v>41.902782000000002</v>
      </c>
      <c r="D1927">
        <v>12.496366</v>
      </c>
      <c r="E1927" t="s">
        <v>41</v>
      </c>
      <c r="F1927" t="s">
        <v>33</v>
      </c>
      <c r="G1927" t="s">
        <v>76</v>
      </c>
      <c r="H1927" s="1">
        <v>45323</v>
      </c>
      <c r="I1927" t="s">
        <v>70</v>
      </c>
      <c r="J1927" t="s">
        <v>2000</v>
      </c>
      <c r="K1927">
        <v>2</v>
      </c>
      <c r="N1927">
        <v>382</v>
      </c>
      <c r="O1927">
        <v>60</v>
      </c>
      <c r="P1927" s="1">
        <v>45621</v>
      </c>
      <c r="Q1927" s="1"/>
      <c r="R1927">
        <v>229.2</v>
      </c>
      <c r="T1927">
        <v>0</v>
      </c>
      <c r="U1927" t="s">
        <v>428</v>
      </c>
      <c r="V1927">
        <v>0</v>
      </c>
      <c r="W1927">
        <v>0</v>
      </c>
      <c r="X1927">
        <v>0</v>
      </c>
      <c r="Y1927">
        <v>0</v>
      </c>
      <c r="Z1927">
        <v>0</v>
      </c>
      <c r="AA1927">
        <v>0</v>
      </c>
      <c r="AB1927">
        <v>0</v>
      </c>
      <c r="AC1927" t="s">
        <v>52</v>
      </c>
      <c r="AD1927">
        <v>3</v>
      </c>
    </row>
    <row r="1928" spans="1:30">
      <c r="A1928" t="s">
        <v>2021</v>
      </c>
      <c r="B1928" t="s">
        <v>50</v>
      </c>
      <c r="C1928">
        <v>52.520007999999997</v>
      </c>
      <c r="D1928">
        <v>13.404954</v>
      </c>
      <c r="E1928" t="s">
        <v>32</v>
      </c>
      <c r="F1928" t="s">
        <v>33</v>
      </c>
      <c r="G1928" t="s">
        <v>85</v>
      </c>
      <c r="H1928" s="1">
        <v>45332</v>
      </c>
      <c r="I1928" t="s">
        <v>70</v>
      </c>
      <c r="J1928" t="s">
        <v>2000</v>
      </c>
      <c r="K1928">
        <v>2</v>
      </c>
      <c r="N1928">
        <v>547</v>
      </c>
      <c r="O1928">
        <v>50</v>
      </c>
      <c r="P1928" s="1">
        <v>45510</v>
      </c>
      <c r="Q1928" s="1"/>
      <c r="R1928">
        <v>273.5</v>
      </c>
      <c r="T1928">
        <v>0</v>
      </c>
      <c r="U1928" t="s">
        <v>428</v>
      </c>
      <c r="V1928">
        <v>0</v>
      </c>
      <c r="W1928">
        <v>0</v>
      </c>
      <c r="X1928">
        <v>0</v>
      </c>
      <c r="Y1928">
        <v>0</v>
      </c>
      <c r="Z1928">
        <v>0</v>
      </c>
      <c r="AA1928">
        <v>0</v>
      </c>
      <c r="AB1928">
        <v>0</v>
      </c>
      <c r="AC1928" t="s">
        <v>52</v>
      </c>
      <c r="AD1928">
        <v>3</v>
      </c>
    </row>
    <row r="1929" spans="1:30">
      <c r="A1929" t="s">
        <v>2022</v>
      </c>
      <c r="B1929" t="s">
        <v>50</v>
      </c>
      <c r="C1929">
        <v>52.520007999999997</v>
      </c>
      <c r="D1929">
        <v>13.404954</v>
      </c>
      <c r="E1929" t="s">
        <v>41</v>
      </c>
      <c r="F1929" t="s">
        <v>33</v>
      </c>
      <c r="G1929" t="s">
        <v>64</v>
      </c>
      <c r="H1929" s="1">
        <v>45383</v>
      </c>
      <c r="I1929" t="s">
        <v>70</v>
      </c>
      <c r="J1929" t="s">
        <v>2000</v>
      </c>
      <c r="K1929">
        <v>2</v>
      </c>
      <c r="N1929">
        <v>1545</v>
      </c>
      <c r="O1929">
        <v>90</v>
      </c>
      <c r="P1929" s="1">
        <v>45523</v>
      </c>
      <c r="Q1929" s="1"/>
      <c r="R1929">
        <v>1390.5</v>
      </c>
      <c r="T1929">
        <v>0</v>
      </c>
      <c r="U1929" t="s">
        <v>428</v>
      </c>
      <c r="V1929">
        <v>0</v>
      </c>
      <c r="W1929">
        <v>0</v>
      </c>
      <c r="X1929">
        <v>0</v>
      </c>
      <c r="Y1929">
        <v>0</v>
      </c>
      <c r="Z1929">
        <v>0</v>
      </c>
      <c r="AA1929">
        <v>0</v>
      </c>
      <c r="AB1929">
        <v>0</v>
      </c>
      <c r="AC1929" t="s">
        <v>38</v>
      </c>
      <c r="AD1929">
        <v>5</v>
      </c>
    </row>
    <row r="1930" spans="1:30">
      <c r="A1930" t="s">
        <v>2023</v>
      </c>
      <c r="B1930" t="s">
        <v>45</v>
      </c>
      <c r="C1930">
        <v>41.902782000000002</v>
      </c>
      <c r="D1930">
        <v>12.496366</v>
      </c>
      <c r="E1930" t="s">
        <v>60</v>
      </c>
      <c r="F1930" t="s">
        <v>33</v>
      </c>
      <c r="G1930" t="s">
        <v>56</v>
      </c>
      <c r="H1930" s="1">
        <v>45304</v>
      </c>
      <c r="I1930" t="s">
        <v>35</v>
      </c>
      <c r="J1930" t="s">
        <v>2000</v>
      </c>
      <c r="K1930">
        <v>2</v>
      </c>
      <c r="N1930">
        <v>1779</v>
      </c>
      <c r="O1930">
        <v>80</v>
      </c>
      <c r="P1930" s="1">
        <v>45540</v>
      </c>
      <c r="Q1930" s="1"/>
      <c r="R1930">
        <v>1423.2</v>
      </c>
      <c r="T1930">
        <v>0</v>
      </c>
      <c r="U1930" t="s">
        <v>428</v>
      </c>
      <c r="V1930">
        <v>0</v>
      </c>
      <c r="W1930">
        <v>0</v>
      </c>
      <c r="X1930">
        <v>0</v>
      </c>
      <c r="Y1930">
        <v>0</v>
      </c>
      <c r="Z1930">
        <v>0</v>
      </c>
      <c r="AA1930">
        <v>0</v>
      </c>
      <c r="AB1930">
        <v>0</v>
      </c>
      <c r="AC1930" t="s">
        <v>65</v>
      </c>
      <c r="AD1930">
        <v>4</v>
      </c>
    </row>
    <row r="1931" spans="1:30">
      <c r="A1931" t="s">
        <v>2024</v>
      </c>
      <c r="B1931" t="s">
        <v>50</v>
      </c>
      <c r="C1931">
        <v>52.520007999999997</v>
      </c>
      <c r="D1931">
        <v>13.404954</v>
      </c>
      <c r="E1931" t="s">
        <v>78</v>
      </c>
      <c r="F1931" t="s">
        <v>33</v>
      </c>
      <c r="G1931" t="s">
        <v>56</v>
      </c>
      <c r="H1931" s="1">
        <v>45381</v>
      </c>
      <c r="I1931" t="s">
        <v>35</v>
      </c>
      <c r="J1931" t="s">
        <v>2000</v>
      </c>
      <c r="K1931">
        <v>2</v>
      </c>
      <c r="N1931">
        <v>332</v>
      </c>
      <c r="O1931">
        <v>30</v>
      </c>
      <c r="P1931" s="1">
        <v>45487</v>
      </c>
      <c r="Q1931" s="1"/>
      <c r="R1931">
        <v>99.6</v>
      </c>
      <c r="T1931">
        <v>0</v>
      </c>
      <c r="U1931" t="s">
        <v>428</v>
      </c>
      <c r="V1931">
        <v>0</v>
      </c>
      <c r="W1931">
        <v>0</v>
      </c>
      <c r="X1931">
        <v>0</v>
      </c>
      <c r="Y1931">
        <v>0</v>
      </c>
      <c r="Z1931">
        <v>0</v>
      </c>
      <c r="AA1931">
        <v>0</v>
      </c>
      <c r="AB1931">
        <v>0</v>
      </c>
      <c r="AC1931" t="s">
        <v>43</v>
      </c>
      <c r="AD1931">
        <v>2</v>
      </c>
    </row>
    <row r="1932" spans="1:30">
      <c r="A1932" t="s">
        <v>2025</v>
      </c>
      <c r="B1932" t="s">
        <v>63</v>
      </c>
      <c r="C1932">
        <v>46.204391000000001</v>
      </c>
      <c r="D1932">
        <v>6.1431579999999997</v>
      </c>
      <c r="E1932" t="s">
        <v>32</v>
      </c>
      <c r="F1932" t="s">
        <v>33</v>
      </c>
      <c r="G1932" t="s">
        <v>76</v>
      </c>
      <c r="H1932" s="1">
        <v>45320</v>
      </c>
      <c r="I1932" t="s">
        <v>57</v>
      </c>
      <c r="J1932" t="s">
        <v>2000</v>
      </c>
      <c r="K1932">
        <v>2</v>
      </c>
      <c r="N1932">
        <v>655</v>
      </c>
      <c r="O1932">
        <v>10</v>
      </c>
      <c r="P1932" s="1">
        <v>45668</v>
      </c>
      <c r="Q1932" s="1"/>
      <c r="R1932">
        <v>65.5</v>
      </c>
      <c r="T1932">
        <v>0</v>
      </c>
      <c r="U1932" t="s">
        <v>428</v>
      </c>
      <c r="V1932">
        <v>0</v>
      </c>
      <c r="W1932">
        <v>0</v>
      </c>
      <c r="X1932">
        <v>0</v>
      </c>
      <c r="Y1932">
        <v>0</v>
      </c>
      <c r="Z1932">
        <v>0</v>
      </c>
      <c r="AA1932">
        <v>0</v>
      </c>
      <c r="AB1932">
        <v>0</v>
      </c>
      <c r="AC1932" t="s">
        <v>48</v>
      </c>
      <c r="AD1932">
        <v>1</v>
      </c>
    </row>
    <row r="1933" spans="1:30">
      <c r="A1933" t="s">
        <v>2026</v>
      </c>
      <c r="B1933" t="s">
        <v>45</v>
      </c>
      <c r="C1933">
        <v>41.902782000000002</v>
      </c>
      <c r="D1933">
        <v>12.496366</v>
      </c>
      <c r="E1933" t="s">
        <v>55</v>
      </c>
      <c r="F1933" t="s">
        <v>33</v>
      </c>
      <c r="G1933" t="s">
        <v>47</v>
      </c>
      <c r="H1933" s="1">
        <v>45437</v>
      </c>
      <c r="I1933" t="s">
        <v>35</v>
      </c>
      <c r="J1933" t="s">
        <v>2000</v>
      </c>
      <c r="K1933">
        <v>2</v>
      </c>
      <c r="N1933">
        <v>955</v>
      </c>
      <c r="O1933">
        <v>20</v>
      </c>
      <c r="P1933" s="1">
        <v>45544</v>
      </c>
      <c r="Q1933" s="1"/>
      <c r="R1933">
        <v>191</v>
      </c>
      <c r="T1933">
        <v>0</v>
      </c>
      <c r="U1933" t="s">
        <v>428</v>
      </c>
      <c r="V1933">
        <v>0</v>
      </c>
      <c r="W1933">
        <v>0</v>
      </c>
      <c r="X1933">
        <v>0</v>
      </c>
      <c r="Y1933">
        <v>0</v>
      </c>
      <c r="Z1933">
        <v>0</v>
      </c>
      <c r="AA1933">
        <v>0</v>
      </c>
      <c r="AB1933">
        <v>0</v>
      </c>
      <c r="AC1933" t="s">
        <v>48</v>
      </c>
      <c r="AD1933">
        <v>1</v>
      </c>
    </row>
    <row r="1934" spans="1:30">
      <c r="A1934" t="s">
        <v>2027</v>
      </c>
      <c r="B1934" t="s">
        <v>63</v>
      </c>
      <c r="C1934">
        <v>46.204391000000001</v>
      </c>
      <c r="D1934">
        <v>6.1431579999999997</v>
      </c>
      <c r="E1934" t="s">
        <v>120</v>
      </c>
      <c r="F1934" t="s">
        <v>33</v>
      </c>
      <c r="G1934" t="s">
        <v>85</v>
      </c>
      <c r="H1934" s="1">
        <v>45357</v>
      </c>
      <c r="I1934" t="s">
        <v>70</v>
      </c>
      <c r="J1934" t="s">
        <v>2000</v>
      </c>
      <c r="K1934">
        <v>2</v>
      </c>
      <c r="N1934">
        <v>923</v>
      </c>
      <c r="O1934">
        <v>60</v>
      </c>
      <c r="P1934" s="1">
        <v>45476</v>
      </c>
      <c r="Q1934" s="1"/>
      <c r="R1934">
        <v>553.79999999999995</v>
      </c>
      <c r="T1934">
        <v>0</v>
      </c>
      <c r="U1934" t="s">
        <v>428</v>
      </c>
      <c r="V1934">
        <v>0</v>
      </c>
      <c r="W1934">
        <v>0</v>
      </c>
      <c r="X1934">
        <v>0</v>
      </c>
      <c r="Y1934">
        <v>0</v>
      </c>
      <c r="Z1934">
        <v>0</v>
      </c>
      <c r="AA1934">
        <v>0</v>
      </c>
      <c r="AB1934">
        <v>0</v>
      </c>
      <c r="AC1934" t="s">
        <v>52</v>
      </c>
      <c r="AD1934">
        <v>3</v>
      </c>
    </row>
    <row r="1935" spans="1:30">
      <c r="A1935" t="s">
        <v>2028</v>
      </c>
      <c r="B1935" t="s">
        <v>45</v>
      </c>
      <c r="C1935">
        <v>41.902782000000002</v>
      </c>
      <c r="D1935">
        <v>12.496366</v>
      </c>
      <c r="E1935" t="s">
        <v>55</v>
      </c>
      <c r="F1935" t="s">
        <v>33</v>
      </c>
      <c r="G1935" t="s">
        <v>56</v>
      </c>
      <c r="H1935" s="1">
        <v>45413</v>
      </c>
      <c r="I1935" t="s">
        <v>35</v>
      </c>
      <c r="J1935" t="s">
        <v>2000</v>
      </c>
      <c r="K1935">
        <v>2</v>
      </c>
      <c r="N1935">
        <v>581</v>
      </c>
      <c r="O1935">
        <v>40</v>
      </c>
      <c r="P1935" s="1">
        <v>45461</v>
      </c>
      <c r="Q1935" s="1"/>
      <c r="R1935">
        <v>232.4</v>
      </c>
      <c r="T1935">
        <v>0</v>
      </c>
      <c r="U1935" t="s">
        <v>428</v>
      </c>
      <c r="V1935">
        <v>0</v>
      </c>
      <c r="W1935">
        <v>0</v>
      </c>
      <c r="X1935">
        <v>0</v>
      </c>
      <c r="Y1935">
        <v>0</v>
      </c>
      <c r="Z1935">
        <v>0</v>
      </c>
      <c r="AA1935">
        <v>0</v>
      </c>
      <c r="AB1935">
        <v>0</v>
      </c>
      <c r="AC1935" t="s">
        <v>43</v>
      </c>
      <c r="AD1935">
        <v>2</v>
      </c>
    </row>
    <row r="1936" spans="1:30">
      <c r="A1936" t="s">
        <v>2029</v>
      </c>
      <c r="B1936" t="s">
        <v>50</v>
      </c>
      <c r="C1936">
        <v>52.520007999999997</v>
      </c>
      <c r="D1936">
        <v>13.404954</v>
      </c>
      <c r="E1936" t="s">
        <v>60</v>
      </c>
      <c r="F1936" t="s">
        <v>33</v>
      </c>
      <c r="G1936" t="s">
        <v>85</v>
      </c>
      <c r="H1936" s="1">
        <v>45310</v>
      </c>
      <c r="I1936" t="s">
        <v>35</v>
      </c>
      <c r="J1936" t="s">
        <v>2000</v>
      </c>
      <c r="K1936">
        <v>2</v>
      </c>
      <c r="N1936">
        <v>1911</v>
      </c>
      <c r="O1936">
        <v>90</v>
      </c>
      <c r="P1936" s="1">
        <v>45439</v>
      </c>
      <c r="Q1936" s="1"/>
      <c r="R1936">
        <v>1719.9</v>
      </c>
      <c r="T1936">
        <v>0</v>
      </c>
      <c r="U1936" t="s">
        <v>428</v>
      </c>
      <c r="V1936">
        <v>0</v>
      </c>
      <c r="W1936">
        <v>0</v>
      </c>
      <c r="X1936">
        <v>0</v>
      </c>
      <c r="Y1936">
        <v>0</v>
      </c>
      <c r="Z1936">
        <v>0</v>
      </c>
      <c r="AA1936">
        <v>0</v>
      </c>
      <c r="AB1936">
        <v>0</v>
      </c>
      <c r="AC1936" t="s">
        <v>38</v>
      </c>
      <c r="AD1936">
        <v>5</v>
      </c>
    </row>
    <row r="1937" spans="1:30">
      <c r="A1937" t="s">
        <v>2030</v>
      </c>
      <c r="B1937" t="s">
        <v>50</v>
      </c>
      <c r="C1937">
        <v>52.520007999999997</v>
      </c>
      <c r="D1937">
        <v>13.404954</v>
      </c>
      <c r="E1937" t="s">
        <v>32</v>
      </c>
      <c r="F1937" t="s">
        <v>33</v>
      </c>
      <c r="G1937" t="s">
        <v>64</v>
      </c>
      <c r="H1937" s="1">
        <v>45403</v>
      </c>
      <c r="I1937" t="s">
        <v>35</v>
      </c>
      <c r="J1937" t="s">
        <v>2000</v>
      </c>
      <c r="K1937">
        <v>2</v>
      </c>
      <c r="N1937">
        <v>1605</v>
      </c>
      <c r="O1937">
        <v>50</v>
      </c>
      <c r="P1937" s="1">
        <v>45633</v>
      </c>
      <c r="Q1937" s="1"/>
      <c r="R1937">
        <v>802.5</v>
      </c>
      <c r="T1937">
        <v>0</v>
      </c>
      <c r="U1937" t="s">
        <v>428</v>
      </c>
      <c r="V1937">
        <v>0</v>
      </c>
      <c r="W1937">
        <v>0</v>
      </c>
      <c r="X1937">
        <v>0</v>
      </c>
      <c r="Y1937">
        <v>0</v>
      </c>
      <c r="Z1937">
        <v>0</v>
      </c>
      <c r="AA1937">
        <v>0</v>
      </c>
      <c r="AB1937">
        <v>0</v>
      </c>
      <c r="AC1937" t="s">
        <v>52</v>
      </c>
      <c r="AD1937">
        <v>3</v>
      </c>
    </row>
    <row r="1938" spans="1:30">
      <c r="A1938" t="s">
        <v>2031</v>
      </c>
      <c r="B1938" t="s">
        <v>50</v>
      </c>
      <c r="C1938">
        <v>52.520007999999997</v>
      </c>
      <c r="D1938">
        <v>13.404954</v>
      </c>
      <c r="E1938" t="s">
        <v>60</v>
      </c>
      <c r="F1938" t="s">
        <v>33</v>
      </c>
      <c r="G1938" t="s">
        <v>34</v>
      </c>
      <c r="H1938" s="1">
        <v>45398</v>
      </c>
      <c r="I1938" t="s">
        <v>35</v>
      </c>
      <c r="J1938" t="s">
        <v>2000</v>
      </c>
      <c r="K1938">
        <v>2</v>
      </c>
      <c r="N1938">
        <v>311</v>
      </c>
      <c r="O1938">
        <v>50</v>
      </c>
      <c r="P1938" s="1">
        <v>45683</v>
      </c>
      <c r="Q1938" s="1"/>
      <c r="R1938">
        <v>155.5</v>
      </c>
      <c r="T1938">
        <v>0</v>
      </c>
      <c r="U1938" t="s">
        <v>428</v>
      </c>
      <c r="V1938">
        <v>0</v>
      </c>
      <c r="W1938">
        <v>0</v>
      </c>
      <c r="X1938">
        <v>0</v>
      </c>
      <c r="Y1938">
        <v>0</v>
      </c>
      <c r="Z1938">
        <v>0</v>
      </c>
      <c r="AA1938">
        <v>0</v>
      </c>
      <c r="AB1938">
        <v>0</v>
      </c>
      <c r="AC1938" t="s">
        <v>52</v>
      </c>
      <c r="AD1938">
        <v>3</v>
      </c>
    </row>
    <row r="1939" spans="1:30">
      <c r="A1939" t="s">
        <v>2032</v>
      </c>
      <c r="B1939" t="s">
        <v>80</v>
      </c>
      <c r="C1939">
        <v>38.736946000000003</v>
      </c>
      <c r="D1939">
        <v>-9.1426850000000002</v>
      </c>
      <c r="E1939" t="s">
        <v>32</v>
      </c>
      <c r="F1939" t="s">
        <v>33</v>
      </c>
      <c r="G1939" t="s">
        <v>56</v>
      </c>
      <c r="H1939" s="1">
        <v>45305</v>
      </c>
      <c r="I1939" t="s">
        <v>35</v>
      </c>
      <c r="J1939" t="s">
        <v>2000</v>
      </c>
      <c r="K1939">
        <v>2</v>
      </c>
      <c r="N1939">
        <v>589</v>
      </c>
      <c r="O1939">
        <v>20</v>
      </c>
      <c r="P1939" s="1">
        <v>45435</v>
      </c>
      <c r="Q1939" s="1"/>
      <c r="R1939">
        <v>117.8</v>
      </c>
      <c r="T1939">
        <v>0</v>
      </c>
      <c r="U1939" t="s">
        <v>428</v>
      </c>
      <c r="V1939">
        <v>0</v>
      </c>
      <c r="W1939">
        <v>0</v>
      </c>
      <c r="X1939">
        <v>0</v>
      </c>
      <c r="Y1939">
        <v>0</v>
      </c>
      <c r="Z1939">
        <v>0</v>
      </c>
      <c r="AA1939">
        <v>0</v>
      </c>
      <c r="AB1939">
        <v>0</v>
      </c>
      <c r="AC1939" t="s">
        <v>48</v>
      </c>
      <c r="AD1939">
        <v>1</v>
      </c>
    </row>
    <row r="1940" spans="1:30">
      <c r="A1940" t="s">
        <v>2033</v>
      </c>
      <c r="B1940" t="s">
        <v>63</v>
      </c>
      <c r="C1940">
        <v>46.204391000000001</v>
      </c>
      <c r="D1940">
        <v>6.1431579999999997</v>
      </c>
      <c r="E1940" t="s">
        <v>51</v>
      </c>
      <c r="F1940" t="s">
        <v>33</v>
      </c>
      <c r="G1940" t="s">
        <v>56</v>
      </c>
      <c r="H1940" s="1">
        <v>45327</v>
      </c>
      <c r="I1940" t="s">
        <v>35</v>
      </c>
      <c r="J1940" t="s">
        <v>2000</v>
      </c>
      <c r="K1940">
        <v>2</v>
      </c>
      <c r="N1940">
        <v>1416</v>
      </c>
      <c r="O1940">
        <v>20</v>
      </c>
      <c r="P1940" s="1">
        <v>45439</v>
      </c>
      <c r="Q1940" s="1"/>
      <c r="R1940">
        <v>283.2</v>
      </c>
      <c r="T1940">
        <v>0</v>
      </c>
      <c r="U1940" t="s">
        <v>428</v>
      </c>
      <c r="V1940">
        <v>0</v>
      </c>
      <c r="W1940">
        <v>0</v>
      </c>
      <c r="X1940">
        <v>0</v>
      </c>
      <c r="Y1940">
        <v>0</v>
      </c>
      <c r="Z1940">
        <v>0</v>
      </c>
      <c r="AA1940">
        <v>0</v>
      </c>
      <c r="AB1940">
        <v>0</v>
      </c>
      <c r="AC1940" t="s">
        <v>48</v>
      </c>
      <c r="AD1940">
        <v>1</v>
      </c>
    </row>
    <row r="1941" spans="1:30">
      <c r="A1941" t="s">
        <v>2034</v>
      </c>
      <c r="B1941" t="s">
        <v>45</v>
      </c>
      <c r="C1941">
        <v>41.902782000000002</v>
      </c>
      <c r="D1941">
        <v>12.496366</v>
      </c>
      <c r="E1941" t="s">
        <v>124</v>
      </c>
      <c r="F1941" t="s">
        <v>33</v>
      </c>
      <c r="G1941" t="s">
        <v>34</v>
      </c>
      <c r="H1941" s="1">
        <v>45319</v>
      </c>
      <c r="I1941" t="s">
        <v>70</v>
      </c>
      <c r="J1941" t="s">
        <v>2000</v>
      </c>
      <c r="K1941">
        <v>2</v>
      </c>
      <c r="N1941">
        <v>1873</v>
      </c>
      <c r="O1941">
        <v>40</v>
      </c>
      <c r="P1941" s="1">
        <v>45426</v>
      </c>
      <c r="Q1941" s="1"/>
      <c r="R1941">
        <v>749.2</v>
      </c>
      <c r="T1941">
        <v>0</v>
      </c>
      <c r="U1941" t="s">
        <v>428</v>
      </c>
      <c r="V1941">
        <v>0</v>
      </c>
      <c r="W1941">
        <v>0</v>
      </c>
      <c r="X1941">
        <v>0</v>
      </c>
      <c r="Y1941">
        <v>0</v>
      </c>
      <c r="Z1941">
        <v>0</v>
      </c>
      <c r="AA1941">
        <v>0</v>
      </c>
      <c r="AB1941">
        <v>0</v>
      </c>
      <c r="AC1941" t="s">
        <v>43</v>
      </c>
      <c r="AD1941">
        <v>2</v>
      </c>
    </row>
    <row r="1942" spans="1:30">
      <c r="A1942" t="s">
        <v>2035</v>
      </c>
      <c r="B1942" t="s">
        <v>75</v>
      </c>
      <c r="C1942">
        <v>48.210033000000003</v>
      </c>
      <c r="D1942">
        <v>16.363448999999999</v>
      </c>
      <c r="E1942" t="s">
        <v>32</v>
      </c>
      <c r="F1942" t="s">
        <v>33</v>
      </c>
      <c r="G1942" t="s">
        <v>56</v>
      </c>
      <c r="H1942" s="1">
        <v>45332</v>
      </c>
      <c r="I1942" t="s">
        <v>35</v>
      </c>
      <c r="J1942" t="s">
        <v>2000</v>
      </c>
      <c r="K1942">
        <v>2</v>
      </c>
      <c r="N1942">
        <v>282</v>
      </c>
      <c r="O1942">
        <v>20</v>
      </c>
      <c r="P1942" s="1">
        <v>45384</v>
      </c>
      <c r="Q1942" s="1"/>
      <c r="R1942">
        <v>56.4</v>
      </c>
      <c r="T1942">
        <v>0</v>
      </c>
      <c r="U1942" t="s">
        <v>428</v>
      </c>
      <c r="V1942">
        <v>0</v>
      </c>
      <c r="W1942">
        <v>0</v>
      </c>
      <c r="X1942">
        <v>0</v>
      </c>
      <c r="Y1942">
        <v>0</v>
      </c>
      <c r="Z1942">
        <v>0</v>
      </c>
      <c r="AA1942">
        <v>0</v>
      </c>
      <c r="AB1942">
        <v>0</v>
      </c>
      <c r="AC1942" t="s">
        <v>48</v>
      </c>
      <c r="AD1942">
        <v>1</v>
      </c>
    </row>
    <row r="1943" spans="1:30">
      <c r="A1943" t="s">
        <v>2036</v>
      </c>
      <c r="B1943" t="s">
        <v>67</v>
      </c>
      <c r="C1943">
        <v>48.864716000000001</v>
      </c>
      <c r="D1943">
        <v>2.3490139999999999</v>
      </c>
      <c r="E1943" t="s">
        <v>55</v>
      </c>
      <c r="F1943" t="s">
        <v>33</v>
      </c>
      <c r="G1943" t="s">
        <v>64</v>
      </c>
      <c r="H1943" s="1">
        <v>45370</v>
      </c>
      <c r="I1943" t="s">
        <v>35</v>
      </c>
      <c r="J1943" t="s">
        <v>2000</v>
      </c>
      <c r="K1943">
        <v>2</v>
      </c>
      <c r="N1943">
        <v>1434</v>
      </c>
      <c r="O1943">
        <v>40</v>
      </c>
      <c r="P1943" s="1">
        <v>45453</v>
      </c>
      <c r="Q1943" s="1"/>
      <c r="R1943">
        <v>573.6</v>
      </c>
      <c r="T1943">
        <v>0</v>
      </c>
      <c r="U1943" t="s">
        <v>428</v>
      </c>
      <c r="V1943">
        <v>0</v>
      </c>
      <c r="W1943">
        <v>0</v>
      </c>
      <c r="X1943">
        <v>0</v>
      </c>
      <c r="Y1943">
        <v>0</v>
      </c>
      <c r="Z1943">
        <v>0</v>
      </c>
      <c r="AA1943">
        <v>0</v>
      </c>
      <c r="AB1943">
        <v>0</v>
      </c>
      <c r="AC1943" t="s">
        <v>43</v>
      </c>
      <c r="AD1943">
        <v>2</v>
      </c>
    </row>
    <row r="1944" spans="1:30">
      <c r="A1944" t="s">
        <v>2037</v>
      </c>
      <c r="B1944" t="s">
        <v>63</v>
      </c>
      <c r="C1944">
        <v>46.204391000000001</v>
      </c>
      <c r="D1944">
        <v>6.1431579999999997</v>
      </c>
      <c r="E1944" t="s">
        <v>68</v>
      </c>
      <c r="F1944" t="s">
        <v>33</v>
      </c>
      <c r="G1944" t="s">
        <v>47</v>
      </c>
      <c r="H1944" s="1">
        <v>45368</v>
      </c>
      <c r="I1944" t="s">
        <v>70</v>
      </c>
      <c r="J1944" t="s">
        <v>2000</v>
      </c>
      <c r="K1944">
        <v>2</v>
      </c>
      <c r="N1944">
        <v>349</v>
      </c>
      <c r="O1944">
        <v>50</v>
      </c>
      <c r="P1944" s="1">
        <v>45572</v>
      </c>
      <c r="Q1944" s="1"/>
      <c r="R1944">
        <v>174.5</v>
      </c>
      <c r="T1944">
        <v>0</v>
      </c>
      <c r="U1944" t="s">
        <v>428</v>
      </c>
      <c r="V1944">
        <v>0</v>
      </c>
      <c r="W1944">
        <v>0</v>
      </c>
      <c r="X1944">
        <v>0</v>
      </c>
      <c r="Y1944">
        <v>0</v>
      </c>
      <c r="Z1944">
        <v>0</v>
      </c>
      <c r="AA1944">
        <v>0</v>
      </c>
      <c r="AB1944">
        <v>0</v>
      </c>
      <c r="AC1944" t="s">
        <v>52</v>
      </c>
      <c r="AD1944">
        <v>3</v>
      </c>
    </row>
    <row r="1945" spans="1:30">
      <c r="A1945" t="s">
        <v>2038</v>
      </c>
      <c r="B1945" t="s">
        <v>67</v>
      </c>
      <c r="C1945">
        <v>48.864716000000001</v>
      </c>
      <c r="D1945">
        <v>2.3490139999999999</v>
      </c>
      <c r="E1945" t="s">
        <v>84</v>
      </c>
      <c r="F1945" t="s">
        <v>33</v>
      </c>
      <c r="G1945" t="s">
        <v>34</v>
      </c>
      <c r="H1945" s="1">
        <v>45379</v>
      </c>
      <c r="I1945" t="s">
        <v>70</v>
      </c>
      <c r="J1945" t="s">
        <v>2000</v>
      </c>
      <c r="K1945">
        <v>2</v>
      </c>
      <c r="N1945">
        <v>994</v>
      </c>
      <c r="O1945">
        <v>20</v>
      </c>
      <c r="P1945" s="1">
        <v>45470</v>
      </c>
      <c r="Q1945" s="1"/>
      <c r="R1945">
        <v>198.8</v>
      </c>
      <c r="T1945">
        <v>0</v>
      </c>
      <c r="U1945" t="s">
        <v>428</v>
      </c>
      <c r="V1945">
        <v>0</v>
      </c>
      <c r="W1945">
        <v>0</v>
      </c>
      <c r="X1945">
        <v>0</v>
      </c>
      <c r="Y1945">
        <v>0</v>
      </c>
      <c r="Z1945">
        <v>0</v>
      </c>
      <c r="AA1945">
        <v>0</v>
      </c>
      <c r="AB1945">
        <v>0</v>
      </c>
      <c r="AC1945" t="s">
        <v>48</v>
      </c>
      <c r="AD1945">
        <v>1</v>
      </c>
    </row>
    <row r="1946" spans="1:30">
      <c r="A1946" t="s">
        <v>2039</v>
      </c>
      <c r="B1946" t="s">
        <v>45</v>
      </c>
      <c r="C1946">
        <v>41.902782000000002</v>
      </c>
      <c r="D1946">
        <v>12.496366</v>
      </c>
      <c r="E1946" t="s">
        <v>60</v>
      </c>
      <c r="F1946" t="s">
        <v>33</v>
      </c>
      <c r="G1946" t="s">
        <v>34</v>
      </c>
      <c r="H1946" s="1">
        <v>45293</v>
      </c>
      <c r="I1946" t="s">
        <v>70</v>
      </c>
      <c r="J1946" t="s">
        <v>2000</v>
      </c>
      <c r="K1946">
        <v>2</v>
      </c>
      <c r="N1946">
        <v>1969</v>
      </c>
      <c r="O1946">
        <v>20</v>
      </c>
      <c r="P1946" s="1">
        <v>45561</v>
      </c>
      <c r="Q1946" s="1"/>
      <c r="R1946">
        <v>393.8</v>
      </c>
      <c r="T1946">
        <v>0</v>
      </c>
      <c r="U1946" t="s">
        <v>428</v>
      </c>
      <c r="V1946">
        <v>0</v>
      </c>
      <c r="W1946">
        <v>0</v>
      </c>
      <c r="X1946">
        <v>0</v>
      </c>
      <c r="Y1946">
        <v>0</v>
      </c>
      <c r="Z1946">
        <v>0</v>
      </c>
      <c r="AA1946">
        <v>0</v>
      </c>
      <c r="AB1946">
        <v>0</v>
      </c>
      <c r="AC1946" t="s">
        <v>48</v>
      </c>
      <c r="AD1946">
        <v>1</v>
      </c>
    </row>
    <row r="1947" spans="1:30">
      <c r="A1947" t="s">
        <v>2040</v>
      </c>
      <c r="B1947" t="s">
        <v>45</v>
      </c>
      <c r="C1947">
        <v>41.902782000000002</v>
      </c>
      <c r="D1947">
        <v>12.496366</v>
      </c>
      <c r="E1947" t="s">
        <v>32</v>
      </c>
      <c r="F1947" t="s">
        <v>33</v>
      </c>
      <c r="G1947" t="s">
        <v>76</v>
      </c>
      <c r="H1947" s="1">
        <v>45424</v>
      </c>
      <c r="I1947" t="s">
        <v>35</v>
      </c>
      <c r="J1947" t="s">
        <v>2000</v>
      </c>
      <c r="K1947">
        <v>2</v>
      </c>
      <c r="N1947">
        <v>406</v>
      </c>
      <c r="O1947">
        <v>40</v>
      </c>
      <c r="P1947" s="1">
        <v>45583</v>
      </c>
      <c r="Q1947" s="1"/>
      <c r="R1947">
        <v>162.4</v>
      </c>
      <c r="T1947">
        <v>0</v>
      </c>
      <c r="U1947" t="s">
        <v>428</v>
      </c>
      <c r="V1947">
        <v>0</v>
      </c>
      <c r="W1947">
        <v>0</v>
      </c>
      <c r="X1947">
        <v>0</v>
      </c>
      <c r="Y1947">
        <v>0</v>
      </c>
      <c r="Z1947">
        <v>0</v>
      </c>
      <c r="AA1947">
        <v>0</v>
      </c>
      <c r="AB1947">
        <v>0</v>
      </c>
      <c r="AC1947" t="s">
        <v>43</v>
      </c>
      <c r="AD1947">
        <v>2</v>
      </c>
    </row>
    <row r="1948" spans="1:30">
      <c r="A1948" t="s">
        <v>2041</v>
      </c>
      <c r="B1948" t="s">
        <v>67</v>
      </c>
      <c r="C1948">
        <v>48.864716000000001</v>
      </c>
      <c r="D1948">
        <v>2.3490139999999999</v>
      </c>
      <c r="E1948" t="s">
        <v>78</v>
      </c>
      <c r="F1948" t="s">
        <v>33</v>
      </c>
      <c r="G1948" t="s">
        <v>64</v>
      </c>
      <c r="H1948" s="1">
        <v>45430</v>
      </c>
      <c r="I1948" t="s">
        <v>70</v>
      </c>
      <c r="J1948" t="s">
        <v>2000</v>
      </c>
      <c r="K1948">
        <v>2</v>
      </c>
      <c r="N1948">
        <v>1985</v>
      </c>
      <c r="O1948">
        <v>50</v>
      </c>
      <c r="P1948" s="1">
        <v>45668</v>
      </c>
      <c r="Q1948" s="1"/>
      <c r="R1948">
        <v>992.5</v>
      </c>
      <c r="T1948">
        <v>0</v>
      </c>
      <c r="U1948" t="s">
        <v>428</v>
      </c>
      <c r="V1948">
        <v>0</v>
      </c>
      <c r="W1948">
        <v>0</v>
      </c>
      <c r="X1948">
        <v>0</v>
      </c>
      <c r="Y1948">
        <v>0</v>
      </c>
      <c r="Z1948">
        <v>0</v>
      </c>
      <c r="AA1948">
        <v>0</v>
      </c>
      <c r="AB1948">
        <v>0</v>
      </c>
      <c r="AC1948" t="s">
        <v>52</v>
      </c>
      <c r="AD1948">
        <v>3</v>
      </c>
    </row>
    <row r="1949" spans="1:30">
      <c r="A1949" t="s">
        <v>2042</v>
      </c>
      <c r="B1949" t="s">
        <v>75</v>
      </c>
      <c r="C1949">
        <v>48.210033000000003</v>
      </c>
      <c r="D1949">
        <v>16.363448999999999</v>
      </c>
      <c r="E1949" t="s">
        <v>78</v>
      </c>
      <c r="F1949" t="s">
        <v>33</v>
      </c>
      <c r="G1949" t="s">
        <v>85</v>
      </c>
      <c r="H1949" s="1">
        <v>45434</v>
      </c>
      <c r="I1949" t="s">
        <v>35</v>
      </c>
      <c r="J1949" t="s">
        <v>2000</v>
      </c>
      <c r="K1949">
        <v>2</v>
      </c>
      <c r="N1949">
        <v>668</v>
      </c>
      <c r="O1949">
        <v>40</v>
      </c>
      <c r="P1949" s="1">
        <v>45591</v>
      </c>
      <c r="Q1949" s="1"/>
      <c r="R1949">
        <v>267.2</v>
      </c>
      <c r="T1949">
        <v>0</v>
      </c>
      <c r="U1949" t="s">
        <v>428</v>
      </c>
      <c r="V1949">
        <v>0</v>
      </c>
      <c r="W1949">
        <v>0</v>
      </c>
      <c r="X1949">
        <v>0</v>
      </c>
      <c r="Y1949">
        <v>0</v>
      </c>
      <c r="Z1949">
        <v>0</v>
      </c>
      <c r="AA1949">
        <v>0</v>
      </c>
      <c r="AB1949">
        <v>0</v>
      </c>
      <c r="AC1949" t="s">
        <v>43</v>
      </c>
      <c r="AD1949">
        <v>2</v>
      </c>
    </row>
    <row r="1950" spans="1:30">
      <c r="A1950" t="s">
        <v>2043</v>
      </c>
      <c r="B1950" t="s">
        <v>67</v>
      </c>
      <c r="C1950">
        <v>48.864716000000001</v>
      </c>
      <c r="D1950">
        <v>2.3490139999999999</v>
      </c>
      <c r="E1950" t="s">
        <v>60</v>
      </c>
      <c r="F1950" t="s">
        <v>33</v>
      </c>
      <c r="G1950" t="s">
        <v>76</v>
      </c>
      <c r="H1950" s="1">
        <v>45355</v>
      </c>
      <c r="I1950" t="s">
        <v>35</v>
      </c>
      <c r="J1950" t="s">
        <v>2000</v>
      </c>
      <c r="K1950">
        <v>2</v>
      </c>
      <c r="N1950">
        <v>596</v>
      </c>
      <c r="O1950">
        <v>10</v>
      </c>
      <c r="P1950" s="1">
        <v>45467</v>
      </c>
      <c r="Q1950" s="1"/>
      <c r="R1950">
        <v>59.6</v>
      </c>
      <c r="T1950">
        <v>0</v>
      </c>
      <c r="U1950" t="s">
        <v>428</v>
      </c>
      <c r="V1950">
        <v>0</v>
      </c>
      <c r="W1950">
        <v>0</v>
      </c>
      <c r="X1950">
        <v>0</v>
      </c>
      <c r="Y1950">
        <v>0</v>
      </c>
      <c r="Z1950">
        <v>0</v>
      </c>
      <c r="AA1950">
        <v>0</v>
      </c>
      <c r="AB1950">
        <v>0</v>
      </c>
      <c r="AC1950" t="s">
        <v>48</v>
      </c>
      <c r="AD1950">
        <v>1</v>
      </c>
    </row>
    <row r="1951" spans="1:30">
      <c r="A1951" t="s">
        <v>2044</v>
      </c>
      <c r="B1951" t="s">
        <v>59</v>
      </c>
      <c r="C1951">
        <v>51.260196999999998</v>
      </c>
      <c r="D1951">
        <v>4.4027710000000004</v>
      </c>
      <c r="E1951" t="s">
        <v>60</v>
      </c>
      <c r="F1951" t="s">
        <v>33</v>
      </c>
      <c r="G1951" t="s">
        <v>42</v>
      </c>
      <c r="H1951" s="1">
        <v>45366</v>
      </c>
      <c r="I1951" t="s">
        <v>70</v>
      </c>
      <c r="J1951" t="s">
        <v>2000</v>
      </c>
      <c r="K1951">
        <v>2</v>
      </c>
      <c r="N1951">
        <v>1691</v>
      </c>
      <c r="O1951">
        <v>40</v>
      </c>
      <c r="P1951" s="1">
        <v>45655</v>
      </c>
      <c r="Q1951" s="1"/>
      <c r="R1951">
        <v>676.4</v>
      </c>
      <c r="T1951">
        <v>0</v>
      </c>
      <c r="U1951" t="s">
        <v>428</v>
      </c>
      <c r="V1951">
        <v>0</v>
      </c>
      <c r="W1951">
        <v>0</v>
      </c>
      <c r="X1951">
        <v>0</v>
      </c>
      <c r="Y1951">
        <v>0</v>
      </c>
      <c r="Z1951">
        <v>0</v>
      </c>
      <c r="AA1951">
        <v>0</v>
      </c>
      <c r="AB1951">
        <v>0</v>
      </c>
      <c r="AC1951" t="s">
        <v>43</v>
      </c>
      <c r="AD1951">
        <v>2</v>
      </c>
    </row>
    <row r="1952" spans="1:30">
      <c r="A1952" t="s">
        <v>2045</v>
      </c>
      <c r="B1952" t="s">
        <v>80</v>
      </c>
      <c r="C1952">
        <v>38.736946000000003</v>
      </c>
      <c r="D1952">
        <v>-9.1426850000000002</v>
      </c>
      <c r="E1952" t="s">
        <v>55</v>
      </c>
      <c r="F1952" t="s">
        <v>33</v>
      </c>
      <c r="G1952" t="s">
        <v>47</v>
      </c>
      <c r="H1952" s="1">
        <v>45305</v>
      </c>
      <c r="I1952" t="s">
        <v>70</v>
      </c>
      <c r="J1952" t="s">
        <v>2000</v>
      </c>
      <c r="K1952">
        <v>2</v>
      </c>
      <c r="N1952">
        <v>1303</v>
      </c>
      <c r="O1952">
        <v>40</v>
      </c>
      <c r="P1952" s="1">
        <v>45502</v>
      </c>
      <c r="Q1952" s="1"/>
      <c r="R1952">
        <v>521.20000000000005</v>
      </c>
      <c r="T1952">
        <v>0</v>
      </c>
      <c r="U1952" t="s">
        <v>428</v>
      </c>
      <c r="V1952">
        <v>0</v>
      </c>
      <c r="W1952">
        <v>0</v>
      </c>
      <c r="X1952">
        <v>0</v>
      </c>
      <c r="Y1952">
        <v>0</v>
      </c>
      <c r="Z1952">
        <v>0</v>
      </c>
      <c r="AA1952">
        <v>0</v>
      </c>
      <c r="AB1952">
        <v>0</v>
      </c>
      <c r="AC1952" t="s">
        <v>43</v>
      </c>
      <c r="AD1952">
        <v>2</v>
      </c>
    </row>
    <row r="1953" spans="1:30">
      <c r="A1953" t="s">
        <v>2046</v>
      </c>
      <c r="B1953" t="s">
        <v>63</v>
      </c>
      <c r="C1953">
        <v>46.204391000000001</v>
      </c>
      <c r="D1953">
        <v>6.1431579999999997</v>
      </c>
      <c r="E1953" t="s">
        <v>55</v>
      </c>
      <c r="F1953" t="s">
        <v>33</v>
      </c>
      <c r="G1953" t="s">
        <v>64</v>
      </c>
      <c r="H1953" s="1">
        <v>45434</v>
      </c>
      <c r="I1953" t="s">
        <v>57</v>
      </c>
      <c r="J1953" t="s">
        <v>2000</v>
      </c>
      <c r="K1953">
        <v>2</v>
      </c>
      <c r="N1953">
        <v>1520</v>
      </c>
      <c r="O1953">
        <v>30</v>
      </c>
      <c r="P1953" s="1">
        <v>45526</v>
      </c>
      <c r="Q1953" s="1"/>
      <c r="R1953">
        <v>456</v>
      </c>
      <c r="T1953">
        <v>0</v>
      </c>
      <c r="U1953" t="s">
        <v>428</v>
      </c>
      <c r="V1953">
        <v>0</v>
      </c>
      <c r="W1953">
        <v>0</v>
      </c>
      <c r="X1953">
        <v>0</v>
      </c>
      <c r="Y1953">
        <v>0</v>
      </c>
      <c r="Z1953">
        <v>0</v>
      </c>
      <c r="AA1953">
        <v>0</v>
      </c>
      <c r="AB1953">
        <v>0</v>
      </c>
      <c r="AC1953" t="s">
        <v>43</v>
      </c>
      <c r="AD1953">
        <v>2</v>
      </c>
    </row>
    <row r="1954" spans="1:30">
      <c r="A1954" t="s">
        <v>2047</v>
      </c>
      <c r="B1954" t="s">
        <v>50</v>
      </c>
      <c r="C1954">
        <v>52.520007999999997</v>
      </c>
      <c r="D1954">
        <v>13.404954</v>
      </c>
      <c r="E1954" t="s">
        <v>84</v>
      </c>
      <c r="F1954" t="s">
        <v>33</v>
      </c>
      <c r="G1954" t="s">
        <v>64</v>
      </c>
      <c r="H1954" s="1">
        <v>45397</v>
      </c>
      <c r="I1954" t="s">
        <v>57</v>
      </c>
      <c r="J1954" t="s">
        <v>2000</v>
      </c>
      <c r="K1954">
        <v>2</v>
      </c>
      <c r="N1954">
        <v>834</v>
      </c>
      <c r="O1954">
        <v>30</v>
      </c>
      <c r="P1954" s="1">
        <v>45576</v>
      </c>
      <c r="Q1954" s="1"/>
      <c r="R1954">
        <v>250.2</v>
      </c>
      <c r="T1954">
        <v>0</v>
      </c>
      <c r="U1954" t="s">
        <v>428</v>
      </c>
      <c r="V1954">
        <v>0</v>
      </c>
      <c r="W1954">
        <v>0</v>
      </c>
      <c r="X1954">
        <v>0</v>
      </c>
      <c r="Y1954">
        <v>0</v>
      </c>
      <c r="Z1954">
        <v>0</v>
      </c>
      <c r="AA1954">
        <v>0</v>
      </c>
      <c r="AB1954">
        <v>0</v>
      </c>
      <c r="AC1954" t="s">
        <v>43</v>
      </c>
      <c r="AD1954">
        <v>2</v>
      </c>
    </row>
    <row r="1955" spans="1:30">
      <c r="A1955" t="s">
        <v>2048</v>
      </c>
      <c r="B1955" t="s">
        <v>45</v>
      </c>
      <c r="C1955">
        <v>41.902782000000002</v>
      </c>
      <c r="D1955">
        <v>12.496366</v>
      </c>
      <c r="E1955" t="s">
        <v>100</v>
      </c>
      <c r="F1955" t="s">
        <v>33</v>
      </c>
      <c r="G1955" t="s">
        <v>42</v>
      </c>
      <c r="H1955" s="1">
        <v>45311</v>
      </c>
      <c r="I1955" t="s">
        <v>35</v>
      </c>
      <c r="J1955" t="s">
        <v>2000</v>
      </c>
      <c r="K1955">
        <v>2</v>
      </c>
      <c r="N1955">
        <v>444</v>
      </c>
      <c r="O1955">
        <v>20</v>
      </c>
      <c r="P1955" s="1">
        <v>45613</v>
      </c>
      <c r="Q1955" s="1"/>
      <c r="R1955">
        <v>88.8</v>
      </c>
      <c r="T1955">
        <v>0</v>
      </c>
      <c r="U1955" t="s">
        <v>428</v>
      </c>
      <c r="V1955">
        <v>0</v>
      </c>
      <c r="W1955">
        <v>0</v>
      </c>
      <c r="X1955">
        <v>0</v>
      </c>
      <c r="Y1955">
        <v>0</v>
      </c>
      <c r="Z1955">
        <v>0</v>
      </c>
      <c r="AA1955">
        <v>0</v>
      </c>
      <c r="AB1955">
        <v>0</v>
      </c>
      <c r="AC1955" t="s">
        <v>48</v>
      </c>
      <c r="AD1955">
        <v>1</v>
      </c>
    </row>
    <row r="1956" spans="1:30">
      <c r="A1956" t="s">
        <v>2049</v>
      </c>
      <c r="B1956" t="s">
        <v>67</v>
      </c>
      <c r="C1956">
        <v>48.864716000000001</v>
      </c>
      <c r="D1956">
        <v>2.3490139999999999</v>
      </c>
      <c r="E1956" t="s">
        <v>60</v>
      </c>
      <c r="F1956" t="s">
        <v>33</v>
      </c>
      <c r="G1956" t="s">
        <v>87</v>
      </c>
      <c r="H1956" s="1">
        <v>45353</v>
      </c>
      <c r="I1956" t="s">
        <v>35</v>
      </c>
      <c r="J1956" t="s">
        <v>2000</v>
      </c>
      <c r="K1956">
        <v>2</v>
      </c>
      <c r="N1956">
        <v>1067</v>
      </c>
      <c r="O1956">
        <v>40</v>
      </c>
      <c r="P1956" s="1">
        <v>45496</v>
      </c>
      <c r="Q1956" s="1"/>
      <c r="R1956">
        <v>426.8</v>
      </c>
      <c r="T1956">
        <v>0</v>
      </c>
      <c r="U1956" t="s">
        <v>428</v>
      </c>
      <c r="V1956">
        <v>0</v>
      </c>
      <c r="W1956">
        <v>0</v>
      </c>
      <c r="X1956">
        <v>0</v>
      </c>
      <c r="Y1956">
        <v>0</v>
      </c>
      <c r="Z1956">
        <v>0</v>
      </c>
      <c r="AA1956">
        <v>0</v>
      </c>
      <c r="AB1956">
        <v>0</v>
      </c>
      <c r="AC1956" t="s">
        <v>43</v>
      </c>
      <c r="AD1956">
        <v>2</v>
      </c>
    </row>
    <row r="1957" spans="1:30">
      <c r="A1957" t="s">
        <v>2050</v>
      </c>
      <c r="B1957" t="s">
        <v>45</v>
      </c>
      <c r="C1957">
        <v>41.902782000000002</v>
      </c>
      <c r="D1957">
        <v>12.496366</v>
      </c>
      <c r="E1957" t="s">
        <v>78</v>
      </c>
      <c r="F1957" t="s">
        <v>33</v>
      </c>
      <c r="G1957" t="s">
        <v>42</v>
      </c>
      <c r="H1957" s="1">
        <v>45443</v>
      </c>
      <c r="I1957" t="s">
        <v>35</v>
      </c>
      <c r="J1957" t="s">
        <v>2000</v>
      </c>
      <c r="K1957">
        <v>2</v>
      </c>
      <c r="N1957">
        <v>958</v>
      </c>
      <c r="O1957">
        <v>40</v>
      </c>
      <c r="P1957" s="1">
        <v>45788</v>
      </c>
      <c r="Q1957" s="1"/>
      <c r="R1957">
        <v>383.2</v>
      </c>
      <c r="T1957">
        <v>0</v>
      </c>
      <c r="U1957" t="s">
        <v>428</v>
      </c>
      <c r="V1957">
        <v>0</v>
      </c>
      <c r="W1957">
        <v>0</v>
      </c>
      <c r="X1957">
        <v>0</v>
      </c>
      <c r="Y1957">
        <v>0</v>
      </c>
      <c r="Z1957">
        <v>0</v>
      </c>
      <c r="AA1957">
        <v>0</v>
      </c>
      <c r="AB1957">
        <v>0</v>
      </c>
      <c r="AC1957" t="s">
        <v>43</v>
      </c>
      <c r="AD1957">
        <v>2</v>
      </c>
    </row>
    <row r="1958" spans="1:30">
      <c r="A1958" t="s">
        <v>2051</v>
      </c>
      <c r="B1958" t="s">
        <v>75</v>
      </c>
      <c r="C1958">
        <v>48.210033000000003</v>
      </c>
      <c r="D1958">
        <v>16.363448999999999</v>
      </c>
      <c r="E1958" t="s">
        <v>72</v>
      </c>
      <c r="F1958" t="s">
        <v>33</v>
      </c>
      <c r="G1958" t="s">
        <v>34</v>
      </c>
      <c r="H1958" s="1">
        <v>45413</v>
      </c>
      <c r="I1958" t="s">
        <v>70</v>
      </c>
      <c r="J1958" t="s">
        <v>2000</v>
      </c>
      <c r="K1958">
        <v>2</v>
      </c>
      <c r="N1958">
        <v>1017</v>
      </c>
      <c r="O1958">
        <v>30</v>
      </c>
      <c r="P1958" s="1">
        <v>45592</v>
      </c>
      <c r="Q1958" s="1"/>
      <c r="R1958">
        <v>305.10000000000002</v>
      </c>
      <c r="T1958">
        <v>0</v>
      </c>
      <c r="U1958" t="s">
        <v>428</v>
      </c>
      <c r="V1958">
        <v>0</v>
      </c>
      <c r="W1958">
        <v>0</v>
      </c>
      <c r="X1958">
        <v>0</v>
      </c>
      <c r="Y1958">
        <v>0</v>
      </c>
      <c r="Z1958">
        <v>0</v>
      </c>
      <c r="AA1958">
        <v>0</v>
      </c>
      <c r="AB1958">
        <v>0</v>
      </c>
      <c r="AC1958" t="s">
        <v>43</v>
      </c>
      <c r="AD1958">
        <v>2</v>
      </c>
    </row>
    <row r="1959" spans="1:30">
      <c r="A1959" t="s">
        <v>2052</v>
      </c>
      <c r="B1959" t="s">
        <v>45</v>
      </c>
      <c r="C1959">
        <v>41.902782000000002</v>
      </c>
      <c r="D1959">
        <v>12.496366</v>
      </c>
      <c r="E1959" t="s">
        <v>60</v>
      </c>
      <c r="F1959" t="s">
        <v>33</v>
      </c>
      <c r="G1959" t="s">
        <v>34</v>
      </c>
      <c r="H1959" s="1">
        <v>45306</v>
      </c>
      <c r="I1959" t="s">
        <v>35</v>
      </c>
      <c r="J1959" t="s">
        <v>2000</v>
      </c>
      <c r="K1959">
        <v>2</v>
      </c>
      <c r="N1959">
        <v>1621</v>
      </c>
      <c r="O1959">
        <v>40</v>
      </c>
      <c r="P1959" s="1">
        <v>45527</v>
      </c>
      <c r="Q1959" s="1"/>
      <c r="R1959">
        <v>648.4</v>
      </c>
      <c r="T1959">
        <v>0</v>
      </c>
      <c r="U1959" t="s">
        <v>428</v>
      </c>
      <c r="V1959">
        <v>0</v>
      </c>
      <c r="W1959">
        <v>0</v>
      </c>
      <c r="X1959">
        <v>0</v>
      </c>
      <c r="Y1959">
        <v>0</v>
      </c>
      <c r="Z1959">
        <v>0</v>
      </c>
      <c r="AA1959">
        <v>0</v>
      </c>
      <c r="AB1959">
        <v>0</v>
      </c>
      <c r="AC1959" t="s">
        <v>43</v>
      </c>
      <c r="AD1959">
        <v>2</v>
      </c>
    </row>
    <row r="1960" spans="1:30">
      <c r="A1960" t="s">
        <v>2053</v>
      </c>
      <c r="B1960" t="s">
        <v>67</v>
      </c>
      <c r="C1960">
        <v>48.864716000000001</v>
      </c>
      <c r="D1960">
        <v>2.3490139999999999</v>
      </c>
      <c r="E1960" t="s">
        <v>55</v>
      </c>
      <c r="F1960" t="s">
        <v>33</v>
      </c>
      <c r="G1960" t="s">
        <v>56</v>
      </c>
      <c r="H1960" s="1">
        <v>45390</v>
      </c>
      <c r="I1960" t="s">
        <v>35</v>
      </c>
      <c r="J1960" t="s">
        <v>2000</v>
      </c>
      <c r="K1960">
        <v>2</v>
      </c>
      <c r="N1960">
        <v>604</v>
      </c>
      <c r="O1960">
        <v>20</v>
      </c>
      <c r="P1960" s="1">
        <v>45549</v>
      </c>
      <c r="Q1960" s="1"/>
      <c r="R1960">
        <v>120.8</v>
      </c>
      <c r="T1960">
        <v>0</v>
      </c>
      <c r="U1960" t="s">
        <v>428</v>
      </c>
      <c r="V1960">
        <v>0</v>
      </c>
      <c r="W1960">
        <v>0</v>
      </c>
      <c r="X1960">
        <v>0</v>
      </c>
      <c r="Y1960">
        <v>0</v>
      </c>
      <c r="Z1960">
        <v>0</v>
      </c>
      <c r="AA1960">
        <v>0</v>
      </c>
      <c r="AB1960">
        <v>0</v>
      </c>
      <c r="AC1960" t="s">
        <v>48</v>
      </c>
      <c r="AD1960">
        <v>1</v>
      </c>
    </row>
    <row r="1961" spans="1:30">
      <c r="A1961" t="s">
        <v>2054</v>
      </c>
      <c r="B1961" t="s">
        <v>75</v>
      </c>
      <c r="C1961">
        <v>48.210033000000003</v>
      </c>
      <c r="D1961">
        <v>16.363448999999999</v>
      </c>
      <c r="E1961" t="s">
        <v>100</v>
      </c>
      <c r="F1961" t="s">
        <v>33</v>
      </c>
      <c r="G1961" t="s">
        <v>56</v>
      </c>
      <c r="H1961" s="1">
        <v>45318</v>
      </c>
      <c r="I1961" t="s">
        <v>35</v>
      </c>
      <c r="J1961" t="s">
        <v>2000</v>
      </c>
      <c r="K1961">
        <v>2</v>
      </c>
      <c r="N1961">
        <v>1943</v>
      </c>
      <c r="O1961">
        <v>90</v>
      </c>
      <c r="P1961" s="1">
        <v>45670</v>
      </c>
      <c r="Q1961" s="1"/>
      <c r="R1961">
        <v>1748.7</v>
      </c>
      <c r="T1961">
        <v>0</v>
      </c>
      <c r="U1961" t="s">
        <v>428</v>
      </c>
      <c r="V1961">
        <v>0</v>
      </c>
      <c r="W1961">
        <v>0</v>
      </c>
      <c r="X1961">
        <v>0</v>
      </c>
      <c r="Y1961">
        <v>0</v>
      </c>
      <c r="Z1961">
        <v>0</v>
      </c>
      <c r="AA1961">
        <v>0</v>
      </c>
      <c r="AB1961">
        <v>0</v>
      </c>
      <c r="AC1961" t="s">
        <v>38</v>
      </c>
      <c r="AD1961">
        <v>5</v>
      </c>
    </row>
    <row r="1962" spans="1:30">
      <c r="A1962" t="s">
        <v>2055</v>
      </c>
      <c r="B1962" t="s">
        <v>80</v>
      </c>
      <c r="C1962">
        <v>38.736946000000003</v>
      </c>
      <c r="D1962">
        <v>-9.1426850000000002</v>
      </c>
      <c r="E1962" t="s">
        <v>78</v>
      </c>
      <c r="F1962" t="s">
        <v>33</v>
      </c>
      <c r="G1962" t="s">
        <v>64</v>
      </c>
      <c r="H1962" s="1">
        <v>45304</v>
      </c>
      <c r="I1962" t="s">
        <v>35</v>
      </c>
      <c r="J1962" t="s">
        <v>2000</v>
      </c>
      <c r="K1962">
        <v>2</v>
      </c>
      <c r="N1962">
        <v>1019</v>
      </c>
      <c r="O1962">
        <v>20</v>
      </c>
      <c r="P1962" s="1">
        <v>45556</v>
      </c>
      <c r="Q1962" s="1"/>
      <c r="R1962">
        <v>203.8</v>
      </c>
      <c r="T1962">
        <v>0</v>
      </c>
      <c r="U1962" t="s">
        <v>428</v>
      </c>
      <c r="V1962">
        <v>0</v>
      </c>
      <c r="W1962">
        <v>0</v>
      </c>
      <c r="X1962">
        <v>0</v>
      </c>
      <c r="Y1962">
        <v>0</v>
      </c>
      <c r="Z1962">
        <v>0</v>
      </c>
      <c r="AA1962">
        <v>0</v>
      </c>
      <c r="AB1962">
        <v>0</v>
      </c>
      <c r="AC1962" t="s">
        <v>48</v>
      </c>
      <c r="AD1962">
        <v>1</v>
      </c>
    </row>
    <row r="1963" spans="1:30">
      <c r="A1963" t="s">
        <v>2056</v>
      </c>
      <c r="B1963" t="s">
        <v>75</v>
      </c>
      <c r="C1963">
        <v>48.210033000000003</v>
      </c>
      <c r="D1963">
        <v>16.363448999999999</v>
      </c>
      <c r="E1963" t="s">
        <v>32</v>
      </c>
      <c r="F1963" t="s">
        <v>33</v>
      </c>
      <c r="G1963" t="s">
        <v>47</v>
      </c>
      <c r="H1963" s="1">
        <v>45417</v>
      </c>
      <c r="I1963" t="s">
        <v>57</v>
      </c>
      <c r="J1963" t="s">
        <v>2000</v>
      </c>
      <c r="K1963">
        <v>2</v>
      </c>
      <c r="N1963">
        <v>1623</v>
      </c>
      <c r="O1963">
        <v>20</v>
      </c>
      <c r="P1963" s="1">
        <v>45535</v>
      </c>
      <c r="Q1963" s="1"/>
      <c r="R1963">
        <v>324.60000000000002</v>
      </c>
      <c r="T1963">
        <v>0</v>
      </c>
      <c r="U1963" t="s">
        <v>428</v>
      </c>
      <c r="V1963">
        <v>0</v>
      </c>
      <c r="W1963">
        <v>0</v>
      </c>
      <c r="X1963">
        <v>0</v>
      </c>
      <c r="Y1963">
        <v>0</v>
      </c>
      <c r="Z1963">
        <v>0</v>
      </c>
      <c r="AA1963">
        <v>0</v>
      </c>
      <c r="AB1963">
        <v>0</v>
      </c>
      <c r="AC1963" t="s">
        <v>48</v>
      </c>
      <c r="AD1963">
        <v>1</v>
      </c>
    </row>
    <row r="1964" spans="1:30">
      <c r="A1964" t="s">
        <v>2057</v>
      </c>
      <c r="B1964" t="s">
        <v>63</v>
      </c>
      <c r="C1964">
        <v>46.204391000000001</v>
      </c>
      <c r="D1964">
        <v>6.1431579999999997</v>
      </c>
      <c r="E1964" t="s">
        <v>60</v>
      </c>
      <c r="F1964" t="s">
        <v>33</v>
      </c>
      <c r="G1964" t="s">
        <v>42</v>
      </c>
      <c r="H1964" s="1">
        <v>45435</v>
      </c>
      <c r="I1964" t="s">
        <v>70</v>
      </c>
      <c r="J1964" t="s">
        <v>2000</v>
      </c>
      <c r="K1964">
        <v>2</v>
      </c>
      <c r="N1964">
        <v>466</v>
      </c>
      <c r="O1964">
        <v>30</v>
      </c>
      <c r="P1964" s="1">
        <v>45657</v>
      </c>
      <c r="Q1964" s="1"/>
      <c r="R1964">
        <v>139.80000000000001</v>
      </c>
      <c r="T1964">
        <v>0</v>
      </c>
      <c r="U1964" t="s">
        <v>428</v>
      </c>
      <c r="V1964">
        <v>0</v>
      </c>
      <c r="W1964">
        <v>0</v>
      </c>
      <c r="X1964">
        <v>0</v>
      </c>
      <c r="Y1964">
        <v>0</v>
      </c>
      <c r="Z1964">
        <v>0</v>
      </c>
      <c r="AA1964">
        <v>0</v>
      </c>
      <c r="AB1964">
        <v>0</v>
      </c>
      <c r="AC1964" t="s">
        <v>43</v>
      </c>
      <c r="AD1964">
        <v>2</v>
      </c>
    </row>
    <row r="1965" spans="1:30">
      <c r="A1965" t="s">
        <v>2058</v>
      </c>
      <c r="B1965" t="s">
        <v>50</v>
      </c>
      <c r="C1965">
        <v>52.520007999999997</v>
      </c>
      <c r="D1965">
        <v>13.404954</v>
      </c>
      <c r="E1965" t="s">
        <v>41</v>
      </c>
      <c r="F1965" t="s">
        <v>33</v>
      </c>
      <c r="G1965" t="s">
        <v>56</v>
      </c>
      <c r="H1965" s="1">
        <v>45320</v>
      </c>
      <c r="I1965" t="s">
        <v>70</v>
      </c>
      <c r="J1965" t="s">
        <v>2000</v>
      </c>
      <c r="K1965">
        <v>2</v>
      </c>
      <c r="N1965">
        <v>444</v>
      </c>
      <c r="O1965">
        <v>50</v>
      </c>
      <c r="P1965" s="1">
        <v>45571</v>
      </c>
      <c r="Q1965" s="1"/>
      <c r="R1965">
        <v>222</v>
      </c>
      <c r="T1965">
        <v>0</v>
      </c>
      <c r="U1965" t="s">
        <v>428</v>
      </c>
      <c r="V1965">
        <v>0</v>
      </c>
      <c r="W1965">
        <v>0</v>
      </c>
      <c r="X1965">
        <v>0</v>
      </c>
      <c r="Y1965">
        <v>0</v>
      </c>
      <c r="Z1965">
        <v>0</v>
      </c>
      <c r="AA1965">
        <v>0</v>
      </c>
      <c r="AB1965">
        <v>0</v>
      </c>
      <c r="AC1965" t="s">
        <v>52</v>
      </c>
      <c r="AD1965">
        <v>3</v>
      </c>
    </row>
    <row r="1966" spans="1:30">
      <c r="A1966" t="s">
        <v>2059</v>
      </c>
      <c r="B1966" t="s">
        <v>80</v>
      </c>
      <c r="C1966">
        <v>38.736946000000003</v>
      </c>
      <c r="D1966">
        <v>-9.1426850000000002</v>
      </c>
      <c r="E1966" t="s">
        <v>32</v>
      </c>
      <c r="F1966" t="s">
        <v>33</v>
      </c>
      <c r="G1966" t="s">
        <v>56</v>
      </c>
      <c r="H1966" s="1">
        <v>45345</v>
      </c>
      <c r="I1966" t="s">
        <v>70</v>
      </c>
      <c r="J1966" t="s">
        <v>2000</v>
      </c>
      <c r="K1966">
        <v>2</v>
      </c>
      <c r="N1966">
        <v>1748</v>
      </c>
      <c r="O1966">
        <v>50</v>
      </c>
      <c r="P1966" s="1">
        <v>45625</v>
      </c>
      <c r="Q1966" s="1"/>
      <c r="R1966">
        <v>874</v>
      </c>
      <c r="T1966">
        <v>0</v>
      </c>
      <c r="U1966" t="s">
        <v>428</v>
      </c>
      <c r="V1966">
        <v>0</v>
      </c>
      <c r="W1966">
        <v>0</v>
      </c>
      <c r="X1966">
        <v>0</v>
      </c>
      <c r="Y1966">
        <v>0</v>
      </c>
      <c r="Z1966">
        <v>0</v>
      </c>
      <c r="AA1966">
        <v>0</v>
      </c>
      <c r="AB1966">
        <v>0</v>
      </c>
      <c r="AC1966" t="s">
        <v>52</v>
      </c>
      <c r="AD1966">
        <v>3</v>
      </c>
    </row>
    <row r="1967" spans="1:30">
      <c r="A1967" t="s">
        <v>2060</v>
      </c>
      <c r="B1967" t="s">
        <v>45</v>
      </c>
      <c r="C1967">
        <v>41.902782000000002</v>
      </c>
      <c r="D1967">
        <v>12.496366</v>
      </c>
      <c r="E1967" t="s">
        <v>51</v>
      </c>
      <c r="F1967" t="s">
        <v>33</v>
      </c>
      <c r="G1967" t="s">
        <v>34</v>
      </c>
      <c r="H1967" s="1">
        <v>45332</v>
      </c>
      <c r="I1967" t="s">
        <v>35</v>
      </c>
      <c r="J1967" t="s">
        <v>2000</v>
      </c>
      <c r="K1967">
        <v>2</v>
      </c>
      <c r="N1967">
        <v>1276</v>
      </c>
      <c r="O1967">
        <v>50</v>
      </c>
      <c r="P1967" s="1">
        <v>45482</v>
      </c>
      <c r="Q1967" s="1"/>
      <c r="R1967">
        <v>638</v>
      </c>
      <c r="T1967">
        <v>0</v>
      </c>
      <c r="U1967" t="s">
        <v>428</v>
      </c>
      <c r="V1967">
        <v>0</v>
      </c>
      <c r="W1967">
        <v>0</v>
      </c>
      <c r="X1967">
        <v>0</v>
      </c>
      <c r="Y1967">
        <v>0</v>
      </c>
      <c r="Z1967">
        <v>0</v>
      </c>
      <c r="AA1967">
        <v>0</v>
      </c>
      <c r="AB1967">
        <v>0</v>
      </c>
      <c r="AC1967" t="s">
        <v>52</v>
      </c>
      <c r="AD1967">
        <v>3</v>
      </c>
    </row>
    <row r="1968" spans="1:30">
      <c r="A1968" t="s">
        <v>2061</v>
      </c>
      <c r="B1968" t="s">
        <v>59</v>
      </c>
      <c r="C1968">
        <v>51.260196999999998</v>
      </c>
      <c r="D1968">
        <v>4.4027710000000004</v>
      </c>
      <c r="E1968" t="s">
        <v>32</v>
      </c>
      <c r="F1968" t="s">
        <v>33</v>
      </c>
      <c r="G1968" t="s">
        <v>47</v>
      </c>
      <c r="H1968" s="1">
        <v>45413</v>
      </c>
      <c r="I1968" t="s">
        <v>35</v>
      </c>
      <c r="J1968" t="s">
        <v>2000</v>
      </c>
      <c r="K1968">
        <v>2</v>
      </c>
      <c r="N1968">
        <v>1968</v>
      </c>
      <c r="O1968">
        <v>100</v>
      </c>
      <c r="P1968" s="1">
        <v>45499</v>
      </c>
      <c r="Q1968" s="1"/>
      <c r="R1968">
        <v>1968</v>
      </c>
      <c r="T1968">
        <v>0</v>
      </c>
      <c r="U1968" t="s">
        <v>428</v>
      </c>
      <c r="V1968">
        <v>0</v>
      </c>
      <c r="W1968">
        <v>0</v>
      </c>
      <c r="X1968">
        <v>0</v>
      </c>
      <c r="Y1968">
        <v>0</v>
      </c>
      <c r="Z1968">
        <v>0</v>
      </c>
      <c r="AA1968">
        <v>0</v>
      </c>
      <c r="AB1968">
        <v>0</v>
      </c>
      <c r="AC1968" t="s">
        <v>38</v>
      </c>
      <c r="AD1968">
        <v>5</v>
      </c>
    </row>
    <row r="1969" spans="1:30">
      <c r="A1969" t="s">
        <v>2062</v>
      </c>
      <c r="B1969" t="s">
        <v>80</v>
      </c>
      <c r="C1969">
        <v>38.736946000000003</v>
      </c>
      <c r="D1969">
        <v>-9.1426850000000002</v>
      </c>
      <c r="E1969" t="s">
        <v>32</v>
      </c>
      <c r="F1969" t="s">
        <v>33</v>
      </c>
      <c r="G1969" t="s">
        <v>56</v>
      </c>
      <c r="H1969" s="1">
        <v>45374</v>
      </c>
      <c r="I1969" t="s">
        <v>35</v>
      </c>
      <c r="J1969" t="s">
        <v>2000</v>
      </c>
      <c r="K1969">
        <v>2</v>
      </c>
      <c r="N1969">
        <v>500</v>
      </c>
      <c r="O1969">
        <v>40</v>
      </c>
      <c r="P1969" s="1">
        <v>45663</v>
      </c>
      <c r="Q1969" s="1"/>
      <c r="R1969">
        <v>200</v>
      </c>
      <c r="T1969">
        <v>0</v>
      </c>
      <c r="U1969" t="s">
        <v>428</v>
      </c>
      <c r="V1969">
        <v>0</v>
      </c>
      <c r="W1969">
        <v>0</v>
      </c>
      <c r="X1969">
        <v>0</v>
      </c>
      <c r="Y1969">
        <v>0</v>
      </c>
      <c r="Z1969">
        <v>0</v>
      </c>
      <c r="AA1969">
        <v>0</v>
      </c>
      <c r="AB1969">
        <v>0</v>
      </c>
      <c r="AC1969" t="s">
        <v>43</v>
      </c>
      <c r="AD1969">
        <v>2</v>
      </c>
    </row>
    <row r="1970" spans="1:30">
      <c r="A1970" t="s">
        <v>2063</v>
      </c>
      <c r="B1970" t="s">
        <v>50</v>
      </c>
      <c r="C1970">
        <v>52.520007999999997</v>
      </c>
      <c r="D1970">
        <v>13.404954</v>
      </c>
      <c r="E1970" t="s">
        <v>55</v>
      </c>
      <c r="F1970" t="s">
        <v>33</v>
      </c>
      <c r="G1970" t="s">
        <v>76</v>
      </c>
      <c r="H1970" s="1">
        <v>45299</v>
      </c>
      <c r="I1970" t="s">
        <v>57</v>
      </c>
      <c r="J1970" t="s">
        <v>2000</v>
      </c>
      <c r="K1970">
        <v>2</v>
      </c>
      <c r="N1970">
        <v>494</v>
      </c>
      <c r="O1970">
        <v>20</v>
      </c>
      <c r="P1970" s="1">
        <v>45393</v>
      </c>
      <c r="Q1970" s="1"/>
      <c r="R1970">
        <v>98.8</v>
      </c>
      <c r="T1970">
        <v>0</v>
      </c>
      <c r="U1970" t="s">
        <v>428</v>
      </c>
      <c r="V1970">
        <v>0</v>
      </c>
      <c r="W1970">
        <v>0</v>
      </c>
      <c r="X1970">
        <v>0</v>
      </c>
      <c r="Y1970">
        <v>0</v>
      </c>
      <c r="Z1970">
        <v>0</v>
      </c>
      <c r="AA1970">
        <v>0</v>
      </c>
      <c r="AB1970">
        <v>0</v>
      </c>
      <c r="AC1970" t="s">
        <v>48</v>
      </c>
      <c r="AD1970">
        <v>1</v>
      </c>
    </row>
    <row r="1971" spans="1:30">
      <c r="A1971" t="s">
        <v>2064</v>
      </c>
      <c r="B1971" t="s">
        <v>59</v>
      </c>
      <c r="C1971">
        <v>51.260196999999998</v>
      </c>
      <c r="D1971">
        <v>4.4027710000000004</v>
      </c>
      <c r="E1971" t="s">
        <v>84</v>
      </c>
      <c r="F1971" t="s">
        <v>33</v>
      </c>
      <c r="G1971" t="s">
        <v>42</v>
      </c>
      <c r="H1971" s="1">
        <v>45424</v>
      </c>
      <c r="I1971" t="s">
        <v>70</v>
      </c>
      <c r="J1971" t="s">
        <v>2000</v>
      </c>
      <c r="K1971">
        <v>2</v>
      </c>
      <c r="N1971">
        <v>1307</v>
      </c>
      <c r="O1971">
        <v>20</v>
      </c>
      <c r="P1971" s="1">
        <v>45642</v>
      </c>
      <c r="Q1971" s="1"/>
      <c r="R1971">
        <v>261.39999999999998</v>
      </c>
      <c r="T1971">
        <v>0</v>
      </c>
      <c r="U1971" t="s">
        <v>428</v>
      </c>
      <c r="V1971">
        <v>0</v>
      </c>
      <c r="W1971">
        <v>0</v>
      </c>
      <c r="X1971">
        <v>0</v>
      </c>
      <c r="Y1971">
        <v>0</v>
      </c>
      <c r="Z1971">
        <v>0</v>
      </c>
      <c r="AA1971">
        <v>0</v>
      </c>
      <c r="AB1971">
        <v>0</v>
      </c>
      <c r="AC1971" t="s">
        <v>48</v>
      </c>
      <c r="AD1971">
        <v>1</v>
      </c>
    </row>
    <row r="1972" spans="1:30">
      <c r="A1972" t="s">
        <v>2065</v>
      </c>
      <c r="B1972" t="s">
        <v>45</v>
      </c>
      <c r="C1972">
        <v>41.902782000000002</v>
      </c>
      <c r="D1972">
        <v>12.496366</v>
      </c>
      <c r="E1972" t="s">
        <v>60</v>
      </c>
      <c r="F1972" t="s">
        <v>33</v>
      </c>
      <c r="G1972" t="s">
        <v>47</v>
      </c>
      <c r="H1972" s="1">
        <v>45400</v>
      </c>
      <c r="I1972" t="s">
        <v>35</v>
      </c>
      <c r="J1972" t="s">
        <v>2000</v>
      </c>
      <c r="K1972">
        <v>2</v>
      </c>
      <c r="N1972">
        <v>1913</v>
      </c>
      <c r="O1972">
        <v>40</v>
      </c>
      <c r="P1972" s="1">
        <v>45439</v>
      </c>
      <c r="Q1972" s="1"/>
      <c r="R1972">
        <v>765.2</v>
      </c>
      <c r="T1972">
        <v>0</v>
      </c>
      <c r="U1972" t="s">
        <v>428</v>
      </c>
      <c r="V1972">
        <v>0</v>
      </c>
      <c r="W1972">
        <v>0</v>
      </c>
      <c r="X1972">
        <v>0</v>
      </c>
      <c r="Y1972">
        <v>0</v>
      </c>
      <c r="Z1972">
        <v>0</v>
      </c>
      <c r="AA1972">
        <v>0</v>
      </c>
      <c r="AB1972">
        <v>0</v>
      </c>
      <c r="AC1972" t="s">
        <v>43</v>
      </c>
      <c r="AD1972">
        <v>2</v>
      </c>
    </row>
    <row r="1973" spans="1:30">
      <c r="A1973" t="s">
        <v>2066</v>
      </c>
      <c r="B1973" t="s">
        <v>67</v>
      </c>
      <c r="C1973">
        <v>48.864716000000001</v>
      </c>
      <c r="D1973">
        <v>2.3490139999999999</v>
      </c>
      <c r="E1973" t="s">
        <v>100</v>
      </c>
      <c r="F1973" t="s">
        <v>33</v>
      </c>
      <c r="G1973" t="s">
        <v>85</v>
      </c>
      <c r="H1973" s="1">
        <v>45346</v>
      </c>
      <c r="I1973" t="s">
        <v>35</v>
      </c>
      <c r="J1973" t="s">
        <v>2000</v>
      </c>
      <c r="K1973">
        <v>2</v>
      </c>
      <c r="N1973">
        <v>1519</v>
      </c>
      <c r="O1973">
        <v>90</v>
      </c>
      <c r="P1973" s="1">
        <v>45580</v>
      </c>
      <c r="Q1973" s="1"/>
      <c r="R1973">
        <v>1367.1</v>
      </c>
      <c r="T1973">
        <v>0</v>
      </c>
      <c r="U1973" t="s">
        <v>428</v>
      </c>
      <c r="V1973">
        <v>0</v>
      </c>
      <c r="W1973">
        <v>0</v>
      </c>
      <c r="X1973">
        <v>0</v>
      </c>
      <c r="Y1973">
        <v>0</v>
      </c>
      <c r="Z1973">
        <v>0</v>
      </c>
      <c r="AA1973">
        <v>0</v>
      </c>
      <c r="AB1973">
        <v>0</v>
      </c>
      <c r="AC1973" t="s">
        <v>38</v>
      </c>
      <c r="AD1973">
        <v>5</v>
      </c>
    </row>
    <row r="1974" spans="1:30">
      <c r="A1974" t="s">
        <v>2067</v>
      </c>
      <c r="B1974" t="s">
        <v>50</v>
      </c>
      <c r="C1974">
        <v>52.520007999999997</v>
      </c>
      <c r="D1974">
        <v>13.404954</v>
      </c>
      <c r="E1974" t="s">
        <v>100</v>
      </c>
      <c r="F1974" t="s">
        <v>33</v>
      </c>
      <c r="G1974" t="s">
        <v>56</v>
      </c>
      <c r="H1974" s="1">
        <v>45382</v>
      </c>
      <c r="I1974" t="s">
        <v>70</v>
      </c>
      <c r="J1974" t="s">
        <v>2000</v>
      </c>
      <c r="K1974">
        <v>2</v>
      </c>
      <c r="N1974">
        <v>1323</v>
      </c>
      <c r="O1974">
        <v>40</v>
      </c>
      <c r="P1974" s="1">
        <v>45698</v>
      </c>
      <c r="Q1974" s="1"/>
      <c r="R1974">
        <v>529.20000000000005</v>
      </c>
      <c r="T1974">
        <v>0</v>
      </c>
      <c r="U1974" t="s">
        <v>428</v>
      </c>
      <c r="V1974">
        <v>0</v>
      </c>
      <c r="W1974">
        <v>0</v>
      </c>
      <c r="X1974">
        <v>0</v>
      </c>
      <c r="Y1974">
        <v>0</v>
      </c>
      <c r="Z1974">
        <v>0</v>
      </c>
      <c r="AA1974">
        <v>0</v>
      </c>
      <c r="AB1974">
        <v>0</v>
      </c>
      <c r="AC1974" t="s">
        <v>43</v>
      </c>
      <c r="AD1974">
        <v>2</v>
      </c>
    </row>
    <row r="1975" spans="1:30">
      <c r="A1975" t="s">
        <v>2068</v>
      </c>
      <c r="B1975" t="s">
        <v>40</v>
      </c>
      <c r="C1975">
        <v>40.416775000000001</v>
      </c>
      <c r="D1975">
        <v>-3.7037900000000001</v>
      </c>
      <c r="E1975" t="s">
        <v>68</v>
      </c>
      <c r="F1975" t="s">
        <v>33</v>
      </c>
      <c r="G1975" t="s">
        <v>87</v>
      </c>
      <c r="H1975" s="1">
        <v>45301</v>
      </c>
      <c r="I1975" t="s">
        <v>57</v>
      </c>
      <c r="J1975" t="s">
        <v>2000</v>
      </c>
      <c r="K1975">
        <v>2</v>
      </c>
      <c r="N1975">
        <v>304</v>
      </c>
      <c r="O1975">
        <v>30</v>
      </c>
      <c r="P1975" s="1">
        <v>45416</v>
      </c>
      <c r="Q1975" s="1"/>
      <c r="R1975">
        <v>91.2</v>
      </c>
      <c r="T1975">
        <v>0</v>
      </c>
      <c r="U1975" t="s">
        <v>428</v>
      </c>
      <c r="V1975">
        <v>0</v>
      </c>
      <c r="W1975">
        <v>0</v>
      </c>
      <c r="X1975">
        <v>0</v>
      </c>
      <c r="Y1975">
        <v>0</v>
      </c>
      <c r="Z1975">
        <v>0</v>
      </c>
      <c r="AA1975">
        <v>0</v>
      </c>
      <c r="AB1975">
        <v>0</v>
      </c>
      <c r="AC1975" t="s">
        <v>43</v>
      </c>
      <c r="AD1975">
        <v>2</v>
      </c>
    </row>
    <row r="1976" spans="1:30">
      <c r="A1976" t="s">
        <v>2069</v>
      </c>
      <c r="B1976" t="s">
        <v>45</v>
      </c>
      <c r="C1976">
        <v>41.902782000000002</v>
      </c>
      <c r="D1976">
        <v>12.496366</v>
      </c>
      <c r="E1976" t="s">
        <v>41</v>
      </c>
      <c r="F1976" t="s">
        <v>33</v>
      </c>
      <c r="G1976" t="s">
        <v>47</v>
      </c>
      <c r="H1976" s="1">
        <v>45336</v>
      </c>
      <c r="I1976" t="s">
        <v>35</v>
      </c>
      <c r="J1976" t="s">
        <v>2000</v>
      </c>
      <c r="K1976">
        <v>2</v>
      </c>
      <c r="N1976">
        <v>762</v>
      </c>
      <c r="O1976">
        <v>20</v>
      </c>
      <c r="P1976" s="1">
        <v>45472</v>
      </c>
      <c r="Q1976" s="1"/>
      <c r="R1976">
        <v>152.4</v>
      </c>
      <c r="T1976">
        <v>0</v>
      </c>
      <c r="U1976" t="s">
        <v>428</v>
      </c>
      <c r="V1976">
        <v>0</v>
      </c>
      <c r="W1976">
        <v>0</v>
      </c>
      <c r="X1976">
        <v>0</v>
      </c>
      <c r="Y1976">
        <v>0</v>
      </c>
      <c r="Z1976">
        <v>0</v>
      </c>
      <c r="AA1976">
        <v>0</v>
      </c>
      <c r="AB1976">
        <v>0</v>
      </c>
      <c r="AC1976" t="s">
        <v>48</v>
      </c>
      <c r="AD1976">
        <v>1</v>
      </c>
    </row>
    <row r="1977" spans="1:30">
      <c r="A1977" t="s">
        <v>2070</v>
      </c>
      <c r="B1977" t="s">
        <v>50</v>
      </c>
      <c r="C1977">
        <v>52.520007999999997</v>
      </c>
      <c r="D1977">
        <v>13.404954</v>
      </c>
      <c r="E1977" t="s">
        <v>78</v>
      </c>
      <c r="F1977" t="s">
        <v>33</v>
      </c>
      <c r="G1977" t="s">
        <v>42</v>
      </c>
      <c r="H1977" s="1">
        <v>45386</v>
      </c>
      <c r="I1977" t="s">
        <v>35</v>
      </c>
      <c r="J1977" t="s">
        <v>2000</v>
      </c>
      <c r="K1977">
        <v>2</v>
      </c>
      <c r="N1977">
        <v>834</v>
      </c>
      <c r="O1977">
        <v>30</v>
      </c>
      <c r="P1977" s="1">
        <v>45428</v>
      </c>
      <c r="Q1977" s="1"/>
      <c r="R1977">
        <v>250.2</v>
      </c>
      <c r="T1977">
        <v>0</v>
      </c>
      <c r="U1977" t="s">
        <v>428</v>
      </c>
      <c r="V1977">
        <v>0</v>
      </c>
      <c r="W1977">
        <v>0</v>
      </c>
      <c r="X1977">
        <v>0</v>
      </c>
      <c r="Y1977">
        <v>0</v>
      </c>
      <c r="Z1977">
        <v>0</v>
      </c>
      <c r="AA1977">
        <v>0</v>
      </c>
      <c r="AB1977">
        <v>0</v>
      </c>
      <c r="AC1977" t="s">
        <v>43</v>
      </c>
      <c r="AD1977">
        <v>2</v>
      </c>
    </row>
    <row r="1978" spans="1:30">
      <c r="A1978" t="s">
        <v>2071</v>
      </c>
      <c r="B1978" t="s">
        <v>63</v>
      </c>
      <c r="C1978">
        <v>46.204391000000001</v>
      </c>
      <c r="D1978">
        <v>6.1431579999999997</v>
      </c>
      <c r="E1978" t="s">
        <v>60</v>
      </c>
      <c r="F1978" t="s">
        <v>33</v>
      </c>
      <c r="G1978" t="s">
        <v>47</v>
      </c>
      <c r="H1978" s="1">
        <v>45348</v>
      </c>
      <c r="I1978" t="s">
        <v>70</v>
      </c>
      <c r="J1978" t="s">
        <v>2000</v>
      </c>
      <c r="K1978">
        <v>2</v>
      </c>
      <c r="N1978">
        <v>1973</v>
      </c>
      <c r="O1978">
        <v>50</v>
      </c>
      <c r="P1978" s="1">
        <v>45647</v>
      </c>
      <c r="Q1978" s="1"/>
      <c r="R1978">
        <v>986.5</v>
      </c>
      <c r="T1978">
        <v>0</v>
      </c>
      <c r="U1978" t="s">
        <v>428</v>
      </c>
      <c r="V1978">
        <v>0</v>
      </c>
      <c r="W1978">
        <v>0</v>
      </c>
      <c r="X1978">
        <v>0</v>
      </c>
      <c r="Y1978">
        <v>0</v>
      </c>
      <c r="Z1978">
        <v>0</v>
      </c>
      <c r="AA1978">
        <v>0</v>
      </c>
      <c r="AB1978">
        <v>0</v>
      </c>
      <c r="AC1978" t="s">
        <v>52</v>
      </c>
      <c r="AD1978">
        <v>3</v>
      </c>
    </row>
    <row r="1979" spans="1:30">
      <c r="A1979" t="s">
        <v>2072</v>
      </c>
      <c r="B1979" t="s">
        <v>67</v>
      </c>
      <c r="C1979">
        <v>48.864716000000001</v>
      </c>
      <c r="D1979">
        <v>2.3490139999999999</v>
      </c>
      <c r="E1979" t="s">
        <v>60</v>
      </c>
      <c r="F1979" t="s">
        <v>33</v>
      </c>
      <c r="G1979" t="s">
        <v>47</v>
      </c>
      <c r="H1979" s="1">
        <v>45351</v>
      </c>
      <c r="I1979" t="s">
        <v>70</v>
      </c>
      <c r="J1979" t="s">
        <v>2000</v>
      </c>
      <c r="K1979">
        <v>2</v>
      </c>
      <c r="N1979">
        <v>1850</v>
      </c>
      <c r="O1979">
        <v>30</v>
      </c>
      <c r="P1979" s="1">
        <v>45567</v>
      </c>
      <c r="Q1979" s="1"/>
      <c r="R1979">
        <v>555</v>
      </c>
      <c r="T1979">
        <v>0</v>
      </c>
      <c r="U1979" t="s">
        <v>428</v>
      </c>
      <c r="V1979">
        <v>0</v>
      </c>
      <c r="W1979">
        <v>0</v>
      </c>
      <c r="X1979">
        <v>0</v>
      </c>
      <c r="Y1979">
        <v>0</v>
      </c>
      <c r="Z1979">
        <v>0</v>
      </c>
      <c r="AA1979">
        <v>0</v>
      </c>
      <c r="AB1979">
        <v>0</v>
      </c>
      <c r="AC1979" t="s">
        <v>43</v>
      </c>
      <c r="AD1979">
        <v>2</v>
      </c>
    </row>
    <row r="1980" spans="1:30">
      <c r="A1980" t="s">
        <v>2073</v>
      </c>
      <c r="B1980" t="s">
        <v>45</v>
      </c>
      <c r="C1980">
        <v>41.902782000000002</v>
      </c>
      <c r="D1980">
        <v>12.496366</v>
      </c>
      <c r="E1980" t="s">
        <v>78</v>
      </c>
      <c r="F1980" t="s">
        <v>33</v>
      </c>
      <c r="G1980" t="s">
        <v>56</v>
      </c>
      <c r="H1980" s="1">
        <v>45302</v>
      </c>
      <c r="I1980" t="s">
        <v>35</v>
      </c>
      <c r="J1980" t="s">
        <v>2000</v>
      </c>
      <c r="K1980">
        <v>2</v>
      </c>
      <c r="N1980">
        <v>1222</v>
      </c>
      <c r="O1980">
        <v>40</v>
      </c>
      <c r="P1980" s="1">
        <v>45419</v>
      </c>
      <c r="Q1980" s="1"/>
      <c r="R1980">
        <v>488.8</v>
      </c>
      <c r="T1980">
        <v>0</v>
      </c>
      <c r="U1980" t="s">
        <v>428</v>
      </c>
      <c r="V1980">
        <v>0</v>
      </c>
      <c r="W1980">
        <v>0</v>
      </c>
      <c r="X1980">
        <v>0</v>
      </c>
      <c r="Y1980">
        <v>0</v>
      </c>
      <c r="Z1980">
        <v>0</v>
      </c>
      <c r="AA1980">
        <v>0</v>
      </c>
      <c r="AB1980">
        <v>0</v>
      </c>
      <c r="AC1980" t="s">
        <v>43</v>
      </c>
      <c r="AD1980">
        <v>2</v>
      </c>
    </row>
    <row r="1981" spans="1:30">
      <c r="A1981" t="s">
        <v>2074</v>
      </c>
      <c r="B1981" t="s">
        <v>40</v>
      </c>
      <c r="C1981">
        <v>40.416775000000001</v>
      </c>
      <c r="D1981">
        <v>-3.7037900000000001</v>
      </c>
      <c r="E1981" t="s">
        <v>32</v>
      </c>
      <c r="F1981" t="s">
        <v>33</v>
      </c>
      <c r="G1981" t="s">
        <v>56</v>
      </c>
      <c r="H1981" s="1">
        <v>45325</v>
      </c>
      <c r="I1981" t="s">
        <v>35</v>
      </c>
      <c r="J1981" t="s">
        <v>2000</v>
      </c>
      <c r="K1981">
        <v>2</v>
      </c>
      <c r="N1981">
        <v>992</v>
      </c>
      <c r="O1981">
        <v>30</v>
      </c>
      <c r="P1981" s="1">
        <v>45539</v>
      </c>
      <c r="Q1981" s="1"/>
      <c r="R1981">
        <v>297.60000000000002</v>
      </c>
      <c r="T1981">
        <v>0</v>
      </c>
      <c r="U1981" t="s">
        <v>428</v>
      </c>
      <c r="V1981">
        <v>0</v>
      </c>
      <c r="W1981">
        <v>0</v>
      </c>
      <c r="X1981">
        <v>0</v>
      </c>
      <c r="Y1981">
        <v>0</v>
      </c>
      <c r="Z1981">
        <v>0</v>
      </c>
      <c r="AA1981">
        <v>0</v>
      </c>
      <c r="AB1981">
        <v>0</v>
      </c>
      <c r="AC1981" t="s">
        <v>43</v>
      </c>
      <c r="AD1981">
        <v>2</v>
      </c>
    </row>
    <row r="1982" spans="1:30">
      <c r="A1982" t="s">
        <v>2075</v>
      </c>
      <c r="B1982" t="s">
        <v>75</v>
      </c>
      <c r="C1982">
        <v>48.210033000000003</v>
      </c>
      <c r="D1982">
        <v>16.363448999999999</v>
      </c>
      <c r="E1982" t="s">
        <v>32</v>
      </c>
      <c r="F1982" t="s">
        <v>33</v>
      </c>
      <c r="G1982" t="s">
        <v>76</v>
      </c>
      <c r="H1982" s="1">
        <v>45436</v>
      </c>
      <c r="I1982" t="s">
        <v>70</v>
      </c>
      <c r="J1982" t="s">
        <v>2000</v>
      </c>
      <c r="K1982">
        <v>2</v>
      </c>
      <c r="N1982">
        <v>1488</v>
      </c>
      <c r="O1982">
        <v>40</v>
      </c>
      <c r="P1982" s="1">
        <v>45506</v>
      </c>
      <c r="Q1982" s="1"/>
      <c r="R1982">
        <v>595.20000000000005</v>
      </c>
      <c r="T1982">
        <v>0</v>
      </c>
      <c r="U1982" t="s">
        <v>428</v>
      </c>
      <c r="V1982">
        <v>0</v>
      </c>
      <c r="W1982">
        <v>0</v>
      </c>
      <c r="X1982">
        <v>0</v>
      </c>
      <c r="Y1982">
        <v>0</v>
      </c>
      <c r="Z1982">
        <v>0</v>
      </c>
      <c r="AA1982">
        <v>0</v>
      </c>
      <c r="AB1982">
        <v>0</v>
      </c>
      <c r="AC1982" t="s">
        <v>43</v>
      </c>
      <c r="AD1982">
        <v>2</v>
      </c>
    </row>
    <row r="1983" spans="1:30">
      <c r="A1983" t="s">
        <v>2076</v>
      </c>
      <c r="B1983" t="s">
        <v>31</v>
      </c>
      <c r="C1983">
        <v>52.370215999999999</v>
      </c>
      <c r="D1983">
        <v>4.895168</v>
      </c>
      <c r="E1983" t="s">
        <v>78</v>
      </c>
      <c r="F1983" t="s">
        <v>33</v>
      </c>
      <c r="G1983" t="s">
        <v>76</v>
      </c>
      <c r="H1983" s="1">
        <v>45318</v>
      </c>
      <c r="I1983" t="s">
        <v>35</v>
      </c>
      <c r="J1983" t="s">
        <v>2000</v>
      </c>
      <c r="K1983">
        <v>2</v>
      </c>
      <c r="N1983">
        <v>1636</v>
      </c>
      <c r="O1983">
        <v>20</v>
      </c>
      <c r="P1983" s="1">
        <v>45399</v>
      </c>
      <c r="Q1983" s="1"/>
      <c r="R1983">
        <v>327.2</v>
      </c>
      <c r="T1983">
        <v>0</v>
      </c>
      <c r="U1983" t="s">
        <v>428</v>
      </c>
      <c r="V1983">
        <v>0</v>
      </c>
      <c r="W1983">
        <v>0</v>
      </c>
      <c r="X1983">
        <v>0</v>
      </c>
      <c r="Y1983">
        <v>0</v>
      </c>
      <c r="Z1983">
        <v>0</v>
      </c>
      <c r="AA1983">
        <v>0</v>
      </c>
      <c r="AB1983">
        <v>0</v>
      </c>
      <c r="AC1983" t="s">
        <v>48</v>
      </c>
      <c r="AD1983">
        <v>1</v>
      </c>
    </row>
    <row r="1984" spans="1:30">
      <c r="A1984" t="s">
        <v>2077</v>
      </c>
      <c r="B1984" t="s">
        <v>45</v>
      </c>
      <c r="C1984">
        <v>41.902782000000002</v>
      </c>
      <c r="D1984">
        <v>12.496366</v>
      </c>
      <c r="E1984" t="s">
        <v>60</v>
      </c>
      <c r="F1984" t="s">
        <v>33</v>
      </c>
      <c r="G1984" t="s">
        <v>85</v>
      </c>
      <c r="H1984" s="1">
        <v>45352</v>
      </c>
      <c r="I1984" t="s">
        <v>57</v>
      </c>
      <c r="J1984" t="s">
        <v>2000</v>
      </c>
      <c r="K1984">
        <v>2</v>
      </c>
      <c r="N1984">
        <v>296</v>
      </c>
      <c r="O1984">
        <v>40</v>
      </c>
      <c r="P1984" s="1">
        <v>45549</v>
      </c>
      <c r="Q1984" s="1"/>
      <c r="R1984">
        <v>118.4</v>
      </c>
      <c r="T1984">
        <v>0</v>
      </c>
      <c r="U1984" t="s">
        <v>428</v>
      </c>
      <c r="V1984">
        <v>0</v>
      </c>
      <c r="W1984">
        <v>0</v>
      </c>
      <c r="X1984">
        <v>0</v>
      </c>
      <c r="Y1984">
        <v>0</v>
      </c>
      <c r="Z1984">
        <v>0</v>
      </c>
      <c r="AA1984">
        <v>0</v>
      </c>
      <c r="AB1984">
        <v>0</v>
      </c>
      <c r="AC1984" t="s">
        <v>43</v>
      </c>
      <c r="AD1984">
        <v>2</v>
      </c>
    </row>
    <row r="1985" spans="1:30">
      <c r="A1985" t="s">
        <v>2078</v>
      </c>
      <c r="B1985" t="s">
        <v>80</v>
      </c>
      <c r="C1985">
        <v>38.736946000000003</v>
      </c>
      <c r="D1985">
        <v>-9.1426850000000002</v>
      </c>
      <c r="E1985" t="s">
        <v>51</v>
      </c>
      <c r="F1985" t="s">
        <v>33</v>
      </c>
      <c r="G1985" t="s">
        <v>56</v>
      </c>
      <c r="H1985" s="1">
        <v>45414</v>
      </c>
      <c r="I1985" t="s">
        <v>35</v>
      </c>
      <c r="J1985" t="s">
        <v>2000</v>
      </c>
      <c r="K1985">
        <v>2</v>
      </c>
      <c r="N1985">
        <v>1927</v>
      </c>
      <c r="O1985">
        <v>10</v>
      </c>
      <c r="P1985" s="1">
        <v>45540</v>
      </c>
      <c r="Q1985" s="1"/>
      <c r="R1985">
        <v>192.7</v>
      </c>
      <c r="T1985">
        <v>0</v>
      </c>
      <c r="U1985" t="s">
        <v>428</v>
      </c>
      <c r="V1985">
        <v>0</v>
      </c>
      <c r="W1985">
        <v>0</v>
      </c>
      <c r="X1985">
        <v>0</v>
      </c>
      <c r="Y1985">
        <v>0</v>
      </c>
      <c r="Z1985">
        <v>0</v>
      </c>
      <c r="AA1985">
        <v>0</v>
      </c>
      <c r="AB1985">
        <v>0</v>
      </c>
      <c r="AC1985" t="s">
        <v>48</v>
      </c>
      <c r="AD1985">
        <v>1</v>
      </c>
    </row>
    <row r="1986" spans="1:30">
      <c r="A1986" t="s">
        <v>2079</v>
      </c>
      <c r="B1986" t="s">
        <v>45</v>
      </c>
      <c r="C1986">
        <v>41.902782000000002</v>
      </c>
      <c r="D1986">
        <v>12.496366</v>
      </c>
      <c r="E1986" t="s">
        <v>55</v>
      </c>
      <c r="F1986" t="s">
        <v>33</v>
      </c>
      <c r="G1986" t="s">
        <v>56</v>
      </c>
      <c r="H1986" s="1">
        <v>45405</v>
      </c>
      <c r="I1986" t="s">
        <v>70</v>
      </c>
      <c r="J1986" t="s">
        <v>2000</v>
      </c>
      <c r="K1986">
        <v>2</v>
      </c>
      <c r="N1986">
        <v>1958</v>
      </c>
      <c r="O1986">
        <v>50</v>
      </c>
      <c r="P1986" s="1">
        <v>45754</v>
      </c>
      <c r="Q1986" s="1"/>
      <c r="R1986">
        <v>979</v>
      </c>
      <c r="T1986">
        <v>0</v>
      </c>
      <c r="U1986" t="s">
        <v>428</v>
      </c>
      <c r="V1986">
        <v>0</v>
      </c>
      <c r="W1986">
        <v>0</v>
      </c>
      <c r="X1986">
        <v>0</v>
      </c>
      <c r="Y1986">
        <v>0</v>
      </c>
      <c r="Z1986">
        <v>0</v>
      </c>
      <c r="AA1986">
        <v>0</v>
      </c>
      <c r="AB1986">
        <v>0</v>
      </c>
      <c r="AC1986" t="s">
        <v>52</v>
      </c>
      <c r="AD1986">
        <v>3</v>
      </c>
    </row>
    <row r="1987" spans="1:30">
      <c r="A1987" t="s">
        <v>2080</v>
      </c>
      <c r="B1987" t="s">
        <v>50</v>
      </c>
      <c r="C1987">
        <v>52.520007999999997</v>
      </c>
      <c r="D1987">
        <v>13.404954</v>
      </c>
      <c r="E1987" t="s">
        <v>72</v>
      </c>
      <c r="F1987" t="s">
        <v>33</v>
      </c>
      <c r="G1987" t="s">
        <v>87</v>
      </c>
      <c r="H1987" s="1">
        <v>45363</v>
      </c>
      <c r="I1987" t="s">
        <v>35</v>
      </c>
      <c r="J1987" t="s">
        <v>2000</v>
      </c>
      <c r="K1987">
        <v>2</v>
      </c>
      <c r="N1987">
        <v>1396</v>
      </c>
      <c r="O1987">
        <v>10</v>
      </c>
      <c r="P1987" s="1">
        <v>45544</v>
      </c>
      <c r="Q1987" s="1"/>
      <c r="R1987">
        <v>139.6</v>
      </c>
      <c r="T1987">
        <v>0</v>
      </c>
      <c r="U1987" t="s">
        <v>428</v>
      </c>
      <c r="V1987">
        <v>0</v>
      </c>
      <c r="W1987">
        <v>0</v>
      </c>
      <c r="X1987">
        <v>0</v>
      </c>
      <c r="Y1987">
        <v>0</v>
      </c>
      <c r="Z1987">
        <v>0</v>
      </c>
      <c r="AA1987">
        <v>0</v>
      </c>
      <c r="AB1987">
        <v>0</v>
      </c>
      <c r="AC1987" t="s">
        <v>48</v>
      </c>
      <c r="AD1987">
        <v>1</v>
      </c>
    </row>
    <row r="1988" spans="1:30">
      <c r="A1988" t="s">
        <v>2081</v>
      </c>
      <c r="B1988" t="s">
        <v>67</v>
      </c>
      <c r="C1988">
        <v>48.864716000000001</v>
      </c>
      <c r="D1988">
        <v>2.3490139999999999</v>
      </c>
      <c r="E1988" t="s">
        <v>55</v>
      </c>
      <c r="F1988" t="s">
        <v>33</v>
      </c>
      <c r="G1988" t="s">
        <v>76</v>
      </c>
      <c r="H1988" s="1">
        <v>45433</v>
      </c>
      <c r="I1988" t="s">
        <v>35</v>
      </c>
      <c r="J1988" t="s">
        <v>2000</v>
      </c>
      <c r="K1988">
        <v>2</v>
      </c>
      <c r="N1988">
        <v>205</v>
      </c>
      <c r="O1988">
        <v>20</v>
      </c>
      <c r="P1988" s="1">
        <v>45603</v>
      </c>
      <c r="Q1988" s="1"/>
      <c r="R1988">
        <v>41</v>
      </c>
      <c r="T1988">
        <v>0</v>
      </c>
      <c r="U1988" t="s">
        <v>428</v>
      </c>
      <c r="V1988">
        <v>0</v>
      </c>
      <c r="W1988">
        <v>0</v>
      </c>
      <c r="X1988">
        <v>0</v>
      </c>
      <c r="Y1988">
        <v>0</v>
      </c>
      <c r="Z1988">
        <v>0</v>
      </c>
      <c r="AA1988">
        <v>0</v>
      </c>
      <c r="AB1988">
        <v>0</v>
      </c>
      <c r="AC1988" t="s">
        <v>48</v>
      </c>
      <c r="AD1988">
        <v>1</v>
      </c>
    </row>
    <row r="1989" spans="1:30">
      <c r="A1989" t="s">
        <v>2082</v>
      </c>
      <c r="B1989" t="s">
        <v>63</v>
      </c>
      <c r="C1989">
        <v>46.204391000000001</v>
      </c>
      <c r="D1989">
        <v>6.1431579999999997</v>
      </c>
      <c r="E1989" t="s">
        <v>60</v>
      </c>
      <c r="F1989" t="s">
        <v>33</v>
      </c>
      <c r="G1989" t="s">
        <v>42</v>
      </c>
      <c r="H1989" s="1">
        <v>45313</v>
      </c>
      <c r="I1989" t="s">
        <v>35</v>
      </c>
      <c r="J1989" t="s">
        <v>2000</v>
      </c>
      <c r="K1989">
        <v>2</v>
      </c>
      <c r="N1989">
        <v>951</v>
      </c>
      <c r="O1989">
        <v>100</v>
      </c>
      <c r="P1989" s="1">
        <v>45353</v>
      </c>
      <c r="Q1989" s="1"/>
      <c r="R1989">
        <v>951</v>
      </c>
      <c r="T1989">
        <v>0</v>
      </c>
      <c r="U1989" t="s">
        <v>428</v>
      </c>
      <c r="V1989">
        <v>0</v>
      </c>
      <c r="W1989">
        <v>0</v>
      </c>
      <c r="X1989">
        <v>0</v>
      </c>
      <c r="Y1989">
        <v>0</v>
      </c>
      <c r="Z1989">
        <v>0</v>
      </c>
      <c r="AA1989">
        <v>0</v>
      </c>
      <c r="AB1989">
        <v>0</v>
      </c>
      <c r="AC1989" t="s">
        <v>38</v>
      </c>
      <c r="AD1989">
        <v>5</v>
      </c>
    </row>
    <row r="1990" spans="1:30">
      <c r="A1990" t="s">
        <v>2083</v>
      </c>
      <c r="B1990" t="s">
        <v>45</v>
      </c>
      <c r="C1990">
        <v>41.902782000000002</v>
      </c>
      <c r="D1990">
        <v>12.496366</v>
      </c>
      <c r="E1990" t="s">
        <v>51</v>
      </c>
      <c r="F1990" t="s">
        <v>33</v>
      </c>
      <c r="G1990" t="s">
        <v>34</v>
      </c>
      <c r="H1990" s="1">
        <v>45320</v>
      </c>
      <c r="I1990" t="s">
        <v>35</v>
      </c>
      <c r="J1990" t="s">
        <v>2000</v>
      </c>
      <c r="K1990">
        <v>2</v>
      </c>
      <c r="N1990">
        <v>271</v>
      </c>
      <c r="O1990">
        <v>80</v>
      </c>
      <c r="P1990" s="1">
        <v>45569</v>
      </c>
      <c r="Q1990" s="1"/>
      <c r="R1990">
        <v>216.8</v>
      </c>
      <c r="T1990">
        <v>0</v>
      </c>
      <c r="U1990" t="s">
        <v>428</v>
      </c>
      <c r="V1990">
        <v>0</v>
      </c>
      <c r="W1990">
        <v>0</v>
      </c>
      <c r="X1990">
        <v>0</v>
      </c>
      <c r="Y1990">
        <v>0</v>
      </c>
      <c r="Z1990">
        <v>0</v>
      </c>
      <c r="AA1990">
        <v>0</v>
      </c>
      <c r="AB1990">
        <v>0</v>
      </c>
      <c r="AC1990" t="s">
        <v>65</v>
      </c>
      <c r="AD1990">
        <v>4</v>
      </c>
    </row>
    <row r="1991" spans="1:30">
      <c r="A1991" t="s">
        <v>2084</v>
      </c>
      <c r="B1991" t="s">
        <v>45</v>
      </c>
      <c r="C1991">
        <v>41.902782000000002</v>
      </c>
      <c r="D1991">
        <v>12.496366</v>
      </c>
      <c r="E1991" t="s">
        <v>100</v>
      </c>
      <c r="F1991" t="s">
        <v>33</v>
      </c>
      <c r="G1991" t="s">
        <v>56</v>
      </c>
      <c r="H1991" s="1">
        <v>45380</v>
      </c>
      <c r="I1991" t="s">
        <v>70</v>
      </c>
      <c r="J1991" t="s">
        <v>2000</v>
      </c>
      <c r="K1991">
        <v>2</v>
      </c>
      <c r="N1991">
        <v>740</v>
      </c>
      <c r="O1991">
        <v>30</v>
      </c>
      <c r="P1991" s="1">
        <v>45632</v>
      </c>
      <c r="Q1991" s="1"/>
      <c r="R1991">
        <v>222</v>
      </c>
      <c r="T1991">
        <v>0</v>
      </c>
      <c r="U1991" t="s">
        <v>428</v>
      </c>
      <c r="V1991">
        <v>0</v>
      </c>
      <c r="W1991">
        <v>0</v>
      </c>
      <c r="X1991">
        <v>0</v>
      </c>
      <c r="Y1991">
        <v>0</v>
      </c>
      <c r="Z1991">
        <v>0</v>
      </c>
      <c r="AA1991">
        <v>0</v>
      </c>
      <c r="AB1991">
        <v>0</v>
      </c>
      <c r="AC1991" t="s">
        <v>43</v>
      </c>
      <c r="AD1991">
        <v>2</v>
      </c>
    </row>
    <row r="1992" spans="1:30">
      <c r="A1992" t="s">
        <v>2085</v>
      </c>
      <c r="B1992" t="s">
        <v>50</v>
      </c>
      <c r="C1992">
        <v>52.520007999999997</v>
      </c>
      <c r="D1992">
        <v>13.404954</v>
      </c>
      <c r="E1992" t="s">
        <v>103</v>
      </c>
      <c r="F1992" t="s">
        <v>33</v>
      </c>
      <c r="G1992" t="s">
        <v>42</v>
      </c>
      <c r="H1992" s="1">
        <v>45423</v>
      </c>
      <c r="I1992" t="s">
        <v>35</v>
      </c>
      <c r="J1992" t="s">
        <v>2000</v>
      </c>
      <c r="K1992">
        <v>2</v>
      </c>
      <c r="N1992">
        <v>1520</v>
      </c>
      <c r="O1992">
        <v>40</v>
      </c>
      <c r="P1992" s="1">
        <v>45784</v>
      </c>
      <c r="Q1992" s="1"/>
      <c r="R1992">
        <v>608</v>
      </c>
      <c r="T1992">
        <v>0</v>
      </c>
      <c r="U1992" t="s">
        <v>428</v>
      </c>
      <c r="V1992">
        <v>0</v>
      </c>
      <c r="W1992">
        <v>0</v>
      </c>
      <c r="X1992">
        <v>0</v>
      </c>
      <c r="Y1992">
        <v>0</v>
      </c>
      <c r="Z1992">
        <v>0</v>
      </c>
      <c r="AA1992">
        <v>0</v>
      </c>
      <c r="AB1992">
        <v>0</v>
      </c>
      <c r="AC1992" t="s">
        <v>43</v>
      </c>
      <c r="AD1992">
        <v>2</v>
      </c>
    </row>
    <row r="1993" spans="1:30">
      <c r="A1993" t="s">
        <v>2086</v>
      </c>
      <c r="B1993" t="s">
        <v>59</v>
      </c>
      <c r="C1993">
        <v>51.260196999999998</v>
      </c>
      <c r="D1993">
        <v>4.4027710000000004</v>
      </c>
      <c r="E1993" t="s">
        <v>78</v>
      </c>
      <c r="F1993" t="s">
        <v>33</v>
      </c>
      <c r="G1993" t="s">
        <v>56</v>
      </c>
      <c r="H1993" s="1">
        <v>45384</v>
      </c>
      <c r="I1993" t="s">
        <v>70</v>
      </c>
      <c r="J1993" t="s">
        <v>2000</v>
      </c>
      <c r="K1993">
        <v>2</v>
      </c>
      <c r="N1993">
        <v>774</v>
      </c>
      <c r="O1993">
        <v>20</v>
      </c>
      <c r="P1993" s="1">
        <v>45434</v>
      </c>
      <c r="Q1993" s="1"/>
      <c r="R1993">
        <v>154.80000000000001</v>
      </c>
      <c r="T1993">
        <v>0</v>
      </c>
      <c r="U1993" t="s">
        <v>428</v>
      </c>
      <c r="V1993">
        <v>0</v>
      </c>
      <c r="W1993">
        <v>0</v>
      </c>
      <c r="X1993">
        <v>0</v>
      </c>
      <c r="Y1993">
        <v>0</v>
      </c>
      <c r="Z1993">
        <v>0</v>
      </c>
      <c r="AA1993">
        <v>0</v>
      </c>
      <c r="AB1993">
        <v>0</v>
      </c>
      <c r="AC1993" t="s">
        <v>48</v>
      </c>
      <c r="AD1993">
        <v>1</v>
      </c>
    </row>
    <row r="1994" spans="1:30">
      <c r="A1994" t="s">
        <v>2087</v>
      </c>
      <c r="B1994" t="s">
        <v>45</v>
      </c>
      <c r="C1994">
        <v>41.902782000000002</v>
      </c>
      <c r="D1994">
        <v>12.496366</v>
      </c>
      <c r="E1994" t="s">
        <v>60</v>
      </c>
      <c r="F1994" t="s">
        <v>33</v>
      </c>
      <c r="G1994" t="s">
        <v>47</v>
      </c>
      <c r="H1994" s="1">
        <v>45303</v>
      </c>
      <c r="I1994" t="s">
        <v>35</v>
      </c>
      <c r="J1994" t="s">
        <v>2000</v>
      </c>
      <c r="K1994">
        <v>2</v>
      </c>
      <c r="N1994">
        <v>373</v>
      </c>
      <c r="O1994">
        <v>70</v>
      </c>
      <c r="P1994" s="1">
        <v>45636</v>
      </c>
      <c r="Q1994" s="1"/>
      <c r="R1994">
        <v>261.10000000000002</v>
      </c>
      <c r="T1994">
        <v>0</v>
      </c>
      <c r="U1994" t="s">
        <v>428</v>
      </c>
      <c r="V1994">
        <v>0</v>
      </c>
      <c r="W1994">
        <v>0</v>
      </c>
      <c r="X1994">
        <v>0</v>
      </c>
      <c r="Y1994">
        <v>0</v>
      </c>
      <c r="Z1994">
        <v>0</v>
      </c>
      <c r="AA1994">
        <v>0</v>
      </c>
      <c r="AB1994">
        <v>0</v>
      </c>
      <c r="AC1994" t="s">
        <v>65</v>
      </c>
      <c r="AD1994">
        <v>4</v>
      </c>
    </row>
    <row r="1995" spans="1:30">
      <c r="A1995" t="s">
        <v>2088</v>
      </c>
      <c r="B1995" t="s">
        <v>40</v>
      </c>
      <c r="C1995">
        <v>40.416775000000001</v>
      </c>
      <c r="D1995">
        <v>-3.7037900000000001</v>
      </c>
      <c r="E1995" t="s">
        <v>84</v>
      </c>
      <c r="F1995" t="s">
        <v>33</v>
      </c>
      <c r="G1995" t="s">
        <v>64</v>
      </c>
      <c r="H1995" s="1">
        <v>45329</v>
      </c>
      <c r="I1995" t="s">
        <v>70</v>
      </c>
      <c r="J1995" t="s">
        <v>2000</v>
      </c>
      <c r="K1995">
        <v>2</v>
      </c>
      <c r="N1995">
        <v>1382</v>
      </c>
      <c r="O1995">
        <v>40</v>
      </c>
      <c r="P1995" s="1">
        <v>45541</v>
      </c>
      <c r="Q1995" s="1"/>
      <c r="R1995">
        <v>552.79999999999995</v>
      </c>
      <c r="T1995">
        <v>0</v>
      </c>
      <c r="U1995" t="s">
        <v>428</v>
      </c>
      <c r="V1995">
        <v>0</v>
      </c>
      <c r="W1995">
        <v>0</v>
      </c>
      <c r="X1995">
        <v>0</v>
      </c>
      <c r="Y1995">
        <v>0</v>
      </c>
      <c r="Z1995">
        <v>0</v>
      </c>
      <c r="AA1995">
        <v>0</v>
      </c>
      <c r="AB1995">
        <v>0</v>
      </c>
      <c r="AC1995" t="s">
        <v>43</v>
      </c>
      <c r="AD1995">
        <v>2</v>
      </c>
    </row>
    <row r="1996" spans="1:30">
      <c r="A1996" t="s">
        <v>2089</v>
      </c>
      <c r="B1996" t="s">
        <v>45</v>
      </c>
      <c r="C1996">
        <v>41.902782000000002</v>
      </c>
      <c r="D1996">
        <v>12.496366</v>
      </c>
      <c r="E1996" t="s">
        <v>100</v>
      </c>
      <c r="F1996" t="s">
        <v>33</v>
      </c>
      <c r="G1996" t="s">
        <v>34</v>
      </c>
      <c r="H1996" s="1">
        <v>45322</v>
      </c>
      <c r="I1996" t="s">
        <v>57</v>
      </c>
      <c r="J1996" t="s">
        <v>2000</v>
      </c>
      <c r="K1996">
        <v>2</v>
      </c>
      <c r="N1996">
        <v>1247</v>
      </c>
      <c r="O1996">
        <v>30</v>
      </c>
      <c r="P1996" s="1">
        <v>45670</v>
      </c>
      <c r="Q1996" s="1"/>
      <c r="R1996">
        <v>374.1</v>
      </c>
      <c r="T1996">
        <v>0</v>
      </c>
      <c r="U1996" t="s">
        <v>428</v>
      </c>
      <c r="V1996">
        <v>0</v>
      </c>
      <c r="W1996">
        <v>0</v>
      </c>
      <c r="X1996">
        <v>0</v>
      </c>
      <c r="Y1996">
        <v>0</v>
      </c>
      <c r="Z1996">
        <v>0</v>
      </c>
      <c r="AA1996">
        <v>0</v>
      </c>
      <c r="AB1996">
        <v>0</v>
      </c>
      <c r="AC1996" t="s">
        <v>43</v>
      </c>
      <c r="AD1996">
        <v>2</v>
      </c>
    </row>
    <row r="1997" spans="1:30">
      <c r="A1997" t="s">
        <v>2090</v>
      </c>
      <c r="B1997" t="s">
        <v>67</v>
      </c>
      <c r="C1997">
        <v>48.864716000000001</v>
      </c>
      <c r="D1997">
        <v>2.3490139999999999</v>
      </c>
      <c r="E1997" t="s">
        <v>78</v>
      </c>
      <c r="F1997" t="s">
        <v>33</v>
      </c>
      <c r="G1997" t="s">
        <v>85</v>
      </c>
      <c r="H1997" s="1">
        <v>45313</v>
      </c>
      <c r="I1997" t="s">
        <v>70</v>
      </c>
      <c r="J1997" t="s">
        <v>2000</v>
      </c>
      <c r="K1997">
        <v>2</v>
      </c>
      <c r="N1997">
        <v>1780</v>
      </c>
      <c r="O1997">
        <v>40</v>
      </c>
      <c r="P1997" s="1">
        <v>45659</v>
      </c>
      <c r="Q1997" s="1"/>
      <c r="R1997">
        <v>712</v>
      </c>
      <c r="T1997">
        <v>0</v>
      </c>
      <c r="U1997" t="s">
        <v>428</v>
      </c>
      <c r="V1997">
        <v>0</v>
      </c>
      <c r="W1997">
        <v>0</v>
      </c>
      <c r="X1997">
        <v>0</v>
      </c>
      <c r="Y1997">
        <v>0</v>
      </c>
      <c r="Z1997">
        <v>0</v>
      </c>
      <c r="AA1997">
        <v>0</v>
      </c>
      <c r="AB1997">
        <v>0</v>
      </c>
      <c r="AC1997" t="s">
        <v>43</v>
      </c>
      <c r="AD1997">
        <v>2</v>
      </c>
    </row>
    <row r="1998" spans="1:30">
      <c r="A1998" t="s">
        <v>2091</v>
      </c>
      <c r="B1998" t="s">
        <v>63</v>
      </c>
      <c r="C1998">
        <v>46.204391000000001</v>
      </c>
      <c r="D1998">
        <v>6.1431579999999997</v>
      </c>
      <c r="E1998" t="s">
        <v>60</v>
      </c>
      <c r="F1998" t="s">
        <v>33</v>
      </c>
      <c r="G1998" t="s">
        <v>34</v>
      </c>
      <c r="H1998" s="1">
        <v>45375</v>
      </c>
      <c r="I1998" t="s">
        <v>70</v>
      </c>
      <c r="J1998" t="s">
        <v>2000</v>
      </c>
      <c r="K1998">
        <v>2</v>
      </c>
      <c r="N1998">
        <v>1589</v>
      </c>
      <c r="O1998">
        <v>10</v>
      </c>
      <c r="P1998" s="1">
        <v>45624</v>
      </c>
      <c r="Q1998" s="1"/>
      <c r="R1998">
        <v>158.9</v>
      </c>
      <c r="T1998">
        <v>0</v>
      </c>
      <c r="U1998" t="s">
        <v>428</v>
      </c>
      <c r="V1998">
        <v>0</v>
      </c>
      <c r="W1998">
        <v>0</v>
      </c>
      <c r="X1998">
        <v>0</v>
      </c>
      <c r="Y1998">
        <v>0</v>
      </c>
      <c r="Z1998">
        <v>0</v>
      </c>
      <c r="AA1998">
        <v>0</v>
      </c>
      <c r="AB1998">
        <v>0</v>
      </c>
      <c r="AC1998" t="s">
        <v>48</v>
      </c>
      <c r="AD1998">
        <v>1</v>
      </c>
    </row>
    <row r="1999" spans="1:30">
      <c r="A1999" t="s">
        <v>2092</v>
      </c>
      <c r="B1999" t="s">
        <v>45</v>
      </c>
      <c r="C1999">
        <v>41.902782000000002</v>
      </c>
      <c r="D1999">
        <v>12.496366</v>
      </c>
      <c r="E1999" t="s">
        <v>103</v>
      </c>
      <c r="F1999" t="s">
        <v>33</v>
      </c>
      <c r="G1999" t="s">
        <v>87</v>
      </c>
      <c r="H1999" s="1">
        <v>45351</v>
      </c>
      <c r="I1999" t="s">
        <v>35</v>
      </c>
      <c r="J1999" t="s">
        <v>2000</v>
      </c>
      <c r="K1999">
        <v>2</v>
      </c>
      <c r="N1999">
        <v>303</v>
      </c>
      <c r="O1999">
        <v>20</v>
      </c>
      <c r="P1999" s="1">
        <v>45656</v>
      </c>
      <c r="Q1999" s="1"/>
      <c r="R1999">
        <v>60.6</v>
      </c>
      <c r="T1999">
        <v>0</v>
      </c>
      <c r="U1999" t="s">
        <v>428</v>
      </c>
      <c r="V1999">
        <v>0</v>
      </c>
      <c r="W1999">
        <v>0</v>
      </c>
      <c r="X1999">
        <v>0</v>
      </c>
      <c r="Y1999">
        <v>0</v>
      </c>
      <c r="Z1999">
        <v>0</v>
      </c>
      <c r="AA1999">
        <v>0</v>
      </c>
      <c r="AB1999">
        <v>0</v>
      </c>
      <c r="AC1999" t="s">
        <v>48</v>
      </c>
      <c r="AD1999">
        <v>1</v>
      </c>
    </row>
    <row r="2000" spans="1:30">
      <c r="A2000" t="s">
        <v>2093</v>
      </c>
      <c r="B2000" t="s">
        <v>31</v>
      </c>
      <c r="C2000">
        <v>52.370215999999999</v>
      </c>
      <c r="D2000">
        <v>4.895168</v>
      </c>
      <c r="E2000" t="s">
        <v>32</v>
      </c>
      <c r="F2000" t="s">
        <v>33</v>
      </c>
      <c r="G2000" t="s">
        <v>56</v>
      </c>
      <c r="H2000" s="1">
        <v>45345</v>
      </c>
      <c r="I2000" t="s">
        <v>35</v>
      </c>
      <c r="J2000" t="s">
        <v>2000</v>
      </c>
      <c r="K2000">
        <v>2</v>
      </c>
      <c r="N2000">
        <v>348</v>
      </c>
      <c r="O2000">
        <v>20</v>
      </c>
      <c r="P2000" s="1">
        <v>45479</v>
      </c>
      <c r="Q2000" s="1"/>
      <c r="R2000">
        <v>69.599999999999994</v>
      </c>
      <c r="T2000">
        <v>0</v>
      </c>
      <c r="U2000" t="s">
        <v>428</v>
      </c>
      <c r="V2000">
        <v>0</v>
      </c>
      <c r="W2000">
        <v>0</v>
      </c>
      <c r="X2000">
        <v>0</v>
      </c>
      <c r="Y2000">
        <v>0</v>
      </c>
      <c r="Z2000">
        <v>0</v>
      </c>
      <c r="AA2000">
        <v>0</v>
      </c>
      <c r="AB2000">
        <v>0</v>
      </c>
      <c r="AC2000" t="s">
        <v>48</v>
      </c>
      <c r="AD2000">
        <v>1</v>
      </c>
    </row>
    <row r="2001" spans="1:30">
      <c r="A2001" t="s">
        <v>2094</v>
      </c>
      <c r="B2001" t="s">
        <v>80</v>
      </c>
      <c r="C2001">
        <v>38.736946000000003</v>
      </c>
      <c r="D2001">
        <v>-9.1426850000000002</v>
      </c>
      <c r="E2001" t="s">
        <v>60</v>
      </c>
      <c r="F2001" t="s">
        <v>33</v>
      </c>
      <c r="G2001" t="s">
        <v>56</v>
      </c>
      <c r="H2001" s="1">
        <v>45330</v>
      </c>
      <c r="I2001" t="s">
        <v>35</v>
      </c>
      <c r="J2001" t="s">
        <v>2000</v>
      </c>
      <c r="K2001">
        <v>2</v>
      </c>
      <c r="N2001">
        <v>1908</v>
      </c>
      <c r="O2001">
        <v>40</v>
      </c>
      <c r="P2001" s="1">
        <v>45399</v>
      </c>
      <c r="Q2001" s="1"/>
      <c r="R2001">
        <v>763.2</v>
      </c>
      <c r="T2001">
        <v>0</v>
      </c>
      <c r="U2001" t="s">
        <v>428</v>
      </c>
      <c r="V2001">
        <v>0</v>
      </c>
      <c r="W2001">
        <v>0</v>
      </c>
      <c r="X2001">
        <v>0</v>
      </c>
      <c r="Y2001">
        <v>0</v>
      </c>
      <c r="Z2001">
        <v>0</v>
      </c>
      <c r="AA2001">
        <v>0</v>
      </c>
      <c r="AB2001">
        <v>0</v>
      </c>
      <c r="AC2001" t="s">
        <v>43</v>
      </c>
      <c r="AD2001">
        <v>2</v>
      </c>
    </row>
    <row r="2002" spans="1:30">
      <c r="A2002" t="s">
        <v>2095</v>
      </c>
      <c r="B2002" t="s">
        <v>50</v>
      </c>
      <c r="C2002">
        <v>52.520007999999997</v>
      </c>
      <c r="D2002">
        <v>13.404954</v>
      </c>
      <c r="E2002" t="s">
        <v>32</v>
      </c>
      <c r="F2002" t="s">
        <v>33</v>
      </c>
      <c r="G2002" t="s">
        <v>34</v>
      </c>
      <c r="H2002" s="1">
        <v>45297</v>
      </c>
      <c r="I2002" t="s">
        <v>70</v>
      </c>
      <c r="J2002" t="s">
        <v>2000</v>
      </c>
      <c r="K2002">
        <v>2</v>
      </c>
      <c r="N2002">
        <v>433</v>
      </c>
      <c r="O2002">
        <v>50</v>
      </c>
      <c r="P2002" s="1">
        <v>45393</v>
      </c>
      <c r="Q2002" s="1"/>
      <c r="R2002">
        <v>216.5</v>
      </c>
      <c r="T2002">
        <v>0</v>
      </c>
      <c r="U2002" t="s">
        <v>428</v>
      </c>
      <c r="V2002">
        <v>0</v>
      </c>
      <c r="W2002">
        <v>0</v>
      </c>
      <c r="X2002">
        <v>0</v>
      </c>
      <c r="Y2002">
        <v>0</v>
      </c>
      <c r="Z2002">
        <v>0</v>
      </c>
      <c r="AA2002">
        <v>0</v>
      </c>
      <c r="AB2002">
        <v>0</v>
      </c>
      <c r="AC2002" t="s">
        <v>52</v>
      </c>
      <c r="AD2002">
        <v>3</v>
      </c>
    </row>
    <row r="2003" spans="1:30">
      <c r="A2003" t="s">
        <v>2096</v>
      </c>
      <c r="B2003" t="s">
        <v>67</v>
      </c>
      <c r="C2003">
        <v>48.864716000000001</v>
      </c>
      <c r="D2003">
        <v>2.3490139999999999</v>
      </c>
      <c r="E2003" t="s">
        <v>55</v>
      </c>
      <c r="F2003" t="s">
        <v>33</v>
      </c>
      <c r="G2003" t="s">
        <v>76</v>
      </c>
      <c r="H2003" s="1">
        <v>45377</v>
      </c>
      <c r="I2003" t="s">
        <v>57</v>
      </c>
      <c r="J2003" t="s">
        <v>2000</v>
      </c>
      <c r="K2003">
        <v>2</v>
      </c>
      <c r="N2003">
        <v>325</v>
      </c>
      <c r="O2003">
        <v>40</v>
      </c>
      <c r="P2003" s="1">
        <v>45461</v>
      </c>
      <c r="Q2003" s="1"/>
      <c r="R2003">
        <v>130</v>
      </c>
      <c r="T2003">
        <v>0</v>
      </c>
      <c r="U2003" t="s">
        <v>428</v>
      </c>
      <c r="V2003">
        <v>0</v>
      </c>
      <c r="W2003">
        <v>0</v>
      </c>
      <c r="X2003">
        <v>0</v>
      </c>
      <c r="Y2003">
        <v>0</v>
      </c>
      <c r="Z2003">
        <v>0</v>
      </c>
      <c r="AA2003">
        <v>0</v>
      </c>
      <c r="AB2003">
        <v>0</v>
      </c>
      <c r="AC2003" t="s">
        <v>43</v>
      </c>
      <c r="AD2003">
        <v>2</v>
      </c>
    </row>
    <row r="2004" spans="1:30">
      <c r="A2004" t="s">
        <v>2097</v>
      </c>
      <c r="B2004" t="s">
        <v>59</v>
      </c>
      <c r="C2004">
        <v>51.260196999999998</v>
      </c>
      <c r="D2004">
        <v>4.4027710000000004</v>
      </c>
      <c r="E2004" t="s">
        <v>32</v>
      </c>
      <c r="F2004" t="s">
        <v>33</v>
      </c>
      <c r="G2004" t="s">
        <v>42</v>
      </c>
      <c r="H2004" s="1">
        <v>45320</v>
      </c>
      <c r="I2004" t="s">
        <v>35</v>
      </c>
      <c r="J2004" t="s">
        <v>2000</v>
      </c>
      <c r="K2004">
        <v>2</v>
      </c>
      <c r="N2004">
        <v>970</v>
      </c>
      <c r="O2004">
        <v>20</v>
      </c>
      <c r="P2004" s="1">
        <v>45617</v>
      </c>
      <c r="Q2004" s="1"/>
      <c r="R2004">
        <v>194</v>
      </c>
      <c r="T2004">
        <v>0</v>
      </c>
      <c r="U2004" t="s">
        <v>428</v>
      </c>
      <c r="V2004">
        <v>0</v>
      </c>
      <c r="W2004">
        <v>0</v>
      </c>
      <c r="X2004">
        <v>0</v>
      </c>
      <c r="Y2004">
        <v>0</v>
      </c>
      <c r="Z2004">
        <v>0</v>
      </c>
      <c r="AA2004">
        <v>0</v>
      </c>
      <c r="AB2004">
        <v>0</v>
      </c>
      <c r="AC2004" t="s">
        <v>48</v>
      </c>
      <c r="AD2004">
        <v>1</v>
      </c>
    </row>
    <row r="2005" spans="1:30">
      <c r="A2005" t="s">
        <v>2098</v>
      </c>
      <c r="B2005" t="s">
        <v>45</v>
      </c>
      <c r="C2005">
        <v>41.902782000000002</v>
      </c>
      <c r="D2005">
        <v>12.496366</v>
      </c>
      <c r="E2005" t="s">
        <v>60</v>
      </c>
      <c r="F2005" t="s">
        <v>33</v>
      </c>
      <c r="G2005" t="s">
        <v>47</v>
      </c>
      <c r="H2005" s="1">
        <v>45348</v>
      </c>
      <c r="I2005" t="s">
        <v>35</v>
      </c>
      <c r="J2005" t="s">
        <v>2000</v>
      </c>
      <c r="K2005">
        <v>2</v>
      </c>
      <c r="N2005">
        <v>325</v>
      </c>
      <c r="O2005">
        <v>20</v>
      </c>
      <c r="P2005" s="1">
        <v>45451</v>
      </c>
      <c r="Q2005" s="1"/>
      <c r="R2005">
        <v>65</v>
      </c>
      <c r="T2005">
        <v>0</v>
      </c>
      <c r="U2005" t="s">
        <v>428</v>
      </c>
      <c r="V2005">
        <v>0</v>
      </c>
      <c r="W2005">
        <v>0</v>
      </c>
      <c r="X2005">
        <v>0</v>
      </c>
      <c r="Y2005">
        <v>0</v>
      </c>
      <c r="Z2005">
        <v>0</v>
      </c>
      <c r="AA2005">
        <v>0</v>
      </c>
      <c r="AB2005">
        <v>0</v>
      </c>
      <c r="AC2005" t="s">
        <v>48</v>
      </c>
      <c r="AD2005">
        <v>1</v>
      </c>
    </row>
    <row r="2006" spans="1:30">
      <c r="A2006" t="s">
        <v>2099</v>
      </c>
      <c r="B2006" t="s">
        <v>63</v>
      </c>
      <c r="C2006">
        <v>46.204391000000001</v>
      </c>
      <c r="D2006">
        <v>6.1431579999999997</v>
      </c>
      <c r="E2006" t="s">
        <v>32</v>
      </c>
      <c r="F2006" t="s">
        <v>33</v>
      </c>
      <c r="G2006" t="s">
        <v>56</v>
      </c>
      <c r="H2006" s="1">
        <v>45431</v>
      </c>
      <c r="I2006" t="s">
        <v>70</v>
      </c>
      <c r="J2006" t="s">
        <v>2000</v>
      </c>
      <c r="K2006">
        <v>2</v>
      </c>
      <c r="N2006">
        <v>206</v>
      </c>
      <c r="O2006">
        <v>20</v>
      </c>
      <c r="P2006" s="1">
        <v>45672</v>
      </c>
      <c r="Q2006" s="1"/>
      <c r="R2006">
        <v>41.2</v>
      </c>
      <c r="T2006">
        <v>0</v>
      </c>
      <c r="U2006" t="s">
        <v>428</v>
      </c>
      <c r="V2006">
        <v>0</v>
      </c>
      <c r="W2006">
        <v>0</v>
      </c>
      <c r="X2006">
        <v>0</v>
      </c>
      <c r="Y2006">
        <v>0</v>
      </c>
      <c r="Z2006">
        <v>0</v>
      </c>
      <c r="AA2006">
        <v>0</v>
      </c>
      <c r="AB2006">
        <v>0</v>
      </c>
      <c r="AC2006" t="s">
        <v>48</v>
      </c>
      <c r="AD2006">
        <v>1</v>
      </c>
    </row>
    <row r="2007" spans="1:30">
      <c r="A2007" t="s">
        <v>2100</v>
      </c>
      <c r="B2007" t="s">
        <v>50</v>
      </c>
      <c r="C2007">
        <v>52.520007999999997</v>
      </c>
      <c r="D2007">
        <v>13.404954</v>
      </c>
      <c r="E2007" t="s">
        <v>120</v>
      </c>
      <c r="F2007" t="s">
        <v>33</v>
      </c>
      <c r="G2007" t="s">
        <v>64</v>
      </c>
      <c r="H2007" s="1">
        <v>45306</v>
      </c>
      <c r="I2007" t="s">
        <v>70</v>
      </c>
      <c r="J2007" t="s">
        <v>2000</v>
      </c>
      <c r="K2007">
        <v>2</v>
      </c>
      <c r="N2007">
        <v>1001</v>
      </c>
      <c r="O2007">
        <v>50</v>
      </c>
      <c r="P2007" s="1">
        <v>45660</v>
      </c>
      <c r="Q2007" s="1"/>
      <c r="R2007">
        <v>500.5</v>
      </c>
      <c r="T2007">
        <v>0</v>
      </c>
      <c r="U2007" t="s">
        <v>428</v>
      </c>
      <c r="V2007">
        <v>0</v>
      </c>
      <c r="W2007">
        <v>0</v>
      </c>
      <c r="X2007">
        <v>0</v>
      </c>
      <c r="Y2007">
        <v>0</v>
      </c>
      <c r="Z2007">
        <v>0</v>
      </c>
      <c r="AA2007">
        <v>0</v>
      </c>
      <c r="AB2007">
        <v>0</v>
      </c>
      <c r="AC2007" t="s">
        <v>52</v>
      </c>
      <c r="AD2007">
        <v>3</v>
      </c>
    </row>
    <row r="2008" spans="1:30">
      <c r="A2008" t="s">
        <v>2101</v>
      </c>
      <c r="B2008" t="s">
        <v>63</v>
      </c>
      <c r="C2008">
        <v>46.204391000000001</v>
      </c>
      <c r="D2008">
        <v>6.1431579999999997</v>
      </c>
      <c r="E2008" t="s">
        <v>60</v>
      </c>
      <c r="F2008" t="s">
        <v>33</v>
      </c>
      <c r="G2008" t="s">
        <v>56</v>
      </c>
      <c r="H2008" s="1">
        <v>45374</v>
      </c>
      <c r="I2008" t="s">
        <v>70</v>
      </c>
      <c r="J2008" t="s">
        <v>2000</v>
      </c>
      <c r="K2008">
        <v>2</v>
      </c>
      <c r="N2008">
        <v>842</v>
      </c>
      <c r="O2008">
        <v>30</v>
      </c>
      <c r="P2008" s="1">
        <v>45420</v>
      </c>
      <c r="Q2008" s="1"/>
      <c r="R2008">
        <v>252.6</v>
      </c>
      <c r="T2008">
        <v>0</v>
      </c>
      <c r="U2008" t="s">
        <v>428</v>
      </c>
      <c r="V2008">
        <v>0</v>
      </c>
      <c r="W2008">
        <v>0</v>
      </c>
      <c r="X2008">
        <v>0</v>
      </c>
      <c r="Y2008">
        <v>0</v>
      </c>
      <c r="Z2008">
        <v>0</v>
      </c>
      <c r="AA2008">
        <v>0</v>
      </c>
      <c r="AB2008">
        <v>0</v>
      </c>
      <c r="AC2008" t="s">
        <v>43</v>
      </c>
      <c r="AD2008">
        <v>2</v>
      </c>
    </row>
    <row r="2009" spans="1:30">
      <c r="A2009" t="s">
        <v>2102</v>
      </c>
      <c r="B2009" t="s">
        <v>50</v>
      </c>
      <c r="C2009">
        <v>52.520007999999997</v>
      </c>
      <c r="D2009">
        <v>13.404954</v>
      </c>
      <c r="E2009" t="s">
        <v>84</v>
      </c>
      <c r="F2009" t="s">
        <v>33</v>
      </c>
      <c r="G2009" t="s">
        <v>56</v>
      </c>
      <c r="H2009" s="1">
        <v>45383</v>
      </c>
      <c r="I2009" t="s">
        <v>70</v>
      </c>
      <c r="J2009" t="s">
        <v>2000</v>
      </c>
      <c r="K2009">
        <v>2</v>
      </c>
      <c r="N2009">
        <v>300</v>
      </c>
      <c r="O2009">
        <v>60</v>
      </c>
      <c r="P2009" s="1">
        <v>45734</v>
      </c>
      <c r="Q2009" s="1"/>
      <c r="R2009">
        <v>180</v>
      </c>
      <c r="T2009">
        <v>0</v>
      </c>
      <c r="U2009" t="s">
        <v>428</v>
      </c>
      <c r="V2009">
        <v>0</v>
      </c>
      <c r="W2009">
        <v>0</v>
      </c>
      <c r="X2009">
        <v>0</v>
      </c>
      <c r="Y2009">
        <v>0</v>
      </c>
      <c r="Z2009">
        <v>0</v>
      </c>
      <c r="AA2009">
        <v>0</v>
      </c>
      <c r="AB2009">
        <v>0</v>
      </c>
      <c r="AC2009" t="s">
        <v>52</v>
      </c>
      <c r="AD2009">
        <v>3</v>
      </c>
    </row>
    <row r="2010" spans="1:30">
      <c r="A2010" t="s">
        <v>2103</v>
      </c>
      <c r="B2010" t="s">
        <v>45</v>
      </c>
      <c r="C2010">
        <v>41.902782000000002</v>
      </c>
      <c r="D2010">
        <v>12.496366</v>
      </c>
      <c r="E2010" t="s">
        <v>41</v>
      </c>
      <c r="F2010" t="s">
        <v>33</v>
      </c>
      <c r="G2010" t="s">
        <v>64</v>
      </c>
      <c r="H2010" s="1">
        <v>45295</v>
      </c>
      <c r="I2010" t="s">
        <v>70</v>
      </c>
      <c r="J2010" t="s">
        <v>2000</v>
      </c>
      <c r="K2010">
        <v>2</v>
      </c>
      <c r="N2010">
        <v>1204</v>
      </c>
      <c r="O2010">
        <v>50</v>
      </c>
      <c r="P2010" s="1">
        <v>45453</v>
      </c>
      <c r="Q2010" s="1"/>
      <c r="R2010">
        <v>602</v>
      </c>
      <c r="T2010">
        <v>0</v>
      </c>
      <c r="U2010" t="s">
        <v>428</v>
      </c>
      <c r="V2010">
        <v>0</v>
      </c>
      <c r="W2010">
        <v>0</v>
      </c>
      <c r="X2010">
        <v>0</v>
      </c>
      <c r="Y2010">
        <v>0</v>
      </c>
      <c r="Z2010">
        <v>0</v>
      </c>
      <c r="AA2010">
        <v>0</v>
      </c>
      <c r="AB2010">
        <v>0</v>
      </c>
      <c r="AC2010" t="s">
        <v>52</v>
      </c>
      <c r="AD2010">
        <v>3</v>
      </c>
    </row>
    <row r="2011" spans="1:30">
      <c r="A2011" t="s">
        <v>2104</v>
      </c>
      <c r="B2011" t="s">
        <v>75</v>
      </c>
      <c r="C2011">
        <v>48.210033000000003</v>
      </c>
      <c r="D2011">
        <v>16.363448999999999</v>
      </c>
      <c r="E2011" t="s">
        <v>55</v>
      </c>
      <c r="F2011" t="s">
        <v>33</v>
      </c>
      <c r="G2011" t="s">
        <v>76</v>
      </c>
      <c r="H2011" s="1">
        <v>45415</v>
      </c>
      <c r="I2011" t="s">
        <v>35</v>
      </c>
      <c r="J2011" t="s">
        <v>2000</v>
      </c>
      <c r="K2011">
        <v>2</v>
      </c>
      <c r="N2011">
        <v>1834</v>
      </c>
      <c r="O2011">
        <v>40</v>
      </c>
      <c r="P2011" s="1">
        <v>45623</v>
      </c>
      <c r="Q2011" s="1"/>
      <c r="R2011">
        <v>733.6</v>
      </c>
      <c r="T2011">
        <v>0</v>
      </c>
      <c r="U2011" t="s">
        <v>428</v>
      </c>
      <c r="V2011">
        <v>0</v>
      </c>
      <c r="W2011">
        <v>0</v>
      </c>
      <c r="X2011">
        <v>0</v>
      </c>
      <c r="Y2011">
        <v>0</v>
      </c>
      <c r="Z2011">
        <v>0</v>
      </c>
      <c r="AA2011">
        <v>0</v>
      </c>
      <c r="AB2011">
        <v>0</v>
      </c>
      <c r="AC2011" t="s">
        <v>43</v>
      </c>
      <c r="AD2011">
        <v>2</v>
      </c>
    </row>
    <row r="2012" spans="1:30">
      <c r="A2012" t="s">
        <v>2105</v>
      </c>
      <c r="B2012" t="s">
        <v>45</v>
      </c>
      <c r="C2012">
        <v>41.902782000000002</v>
      </c>
      <c r="D2012">
        <v>12.496366</v>
      </c>
      <c r="E2012" t="s">
        <v>78</v>
      </c>
      <c r="F2012" t="s">
        <v>33</v>
      </c>
      <c r="G2012" t="s">
        <v>85</v>
      </c>
      <c r="H2012" s="1">
        <v>45429</v>
      </c>
      <c r="I2012" t="s">
        <v>70</v>
      </c>
      <c r="J2012" t="s">
        <v>2000</v>
      </c>
      <c r="K2012">
        <v>2</v>
      </c>
      <c r="N2012">
        <v>444</v>
      </c>
      <c r="O2012">
        <v>30</v>
      </c>
      <c r="P2012" s="1">
        <v>45784</v>
      </c>
      <c r="Q2012" s="1"/>
      <c r="R2012">
        <v>133.19999999999999</v>
      </c>
      <c r="T2012">
        <v>0</v>
      </c>
      <c r="U2012" t="s">
        <v>428</v>
      </c>
      <c r="V2012">
        <v>0</v>
      </c>
      <c r="W2012">
        <v>0</v>
      </c>
      <c r="X2012">
        <v>0</v>
      </c>
      <c r="Y2012">
        <v>0</v>
      </c>
      <c r="Z2012">
        <v>0</v>
      </c>
      <c r="AA2012">
        <v>0</v>
      </c>
      <c r="AB2012">
        <v>0</v>
      </c>
      <c r="AC2012" t="s">
        <v>43</v>
      </c>
      <c r="AD2012">
        <v>2</v>
      </c>
    </row>
    <row r="2013" spans="1:30">
      <c r="A2013" t="s">
        <v>2106</v>
      </c>
      <c r="B2013" t="s">
        <v>67</v>
      </c>
      <c r="C2013">
        <v>48.864716000000001</v>
      </c>
      <c r="D2013">
        <v>2.3490139999999999</v>
      </c>
      <c r="E2013" t="s">
        <v>60</v>
      </c>
      <c r="F2013" t="s">
        <v>33</v>
      </c>
      <c r="G2013" t="s">
        <v>85</v>
      </c>
      <c r="H2013" s="1">
        <v>45335</v>
      </c>
      <c r="I2013" t="s">
        <v>70</v>
      </c>
      <c r="J2013" t="s">
        <v>2000</v>
      </c>
      <c r="K2013">
        <v>2</v>
      </c>
      <c r="N2013">
        <v>1107</v>
      </c>
      <c r="O2013">
        <v>20</v>
      </c>
      <c r="P2013" s="1">
        <v>45584</v>
      </c>
      <c r="Q2013" s="1"/>
      <c r="R2013">
        <v>221.4</v>
      </c>
      <c r="T2013">
        <v>0</v>
      </c>
      <c r="U2013" t="s">
        <v>428</v>
      </c>
      <c r="V2013">
        <v>0</v>
      </c>
      <c r="W2013">
        <v>0</v>
      </c>
      <c r="X2013">
        <v>0</v>
      </c>
      <c r="Y2013">
        <v>0</v>
      </c>
      <c r="Z2013">
        <v>0</v>
      </c>
      <c r="AA2013">
        <v>0</v>
      </c>
      <c r="AB2013">
        <v>0</v>
      </c>
      <c r="AC2013" t="s">
        <v>48</v>
      </c>
      <c r="AD2013">
        <v>1</v>
      </c>
    </row>
    <row r="2014" spans="1:30">
      <c r="A2014" t="s">
        <v>2107</v>
      </c>
      <c r="B2014" t="s">
        <v>45</v>
      </c>
      <c r="C2014">
        <v>41.902782000000002</v>
      </c>
      <c r="D2014">
        <v>12.496366</v>
      </c>
      <c r="E2014" t="s">
        <v>46</v>
      </c>
      <c r="F2014" t="s">
        <v>33</v>
      </c>
      <c r="G2014" t="s">
        <v>47</v>
      </c>
      <c r="H2014" s="1">
        <v>45358</v>
      </c>
      <c r="I2014" t="s">
        <v>70</v>
      </c>
      <c r="J2014" t="s">
        <v>2000</v>
      </c>
      <c r="K2014">
        <v>2</v>
      </c>
      <c r="N2014">
        <v>322</v>
      </c>
      <c r="O2014">
        <v>50</v>
      </c>
      <c r="P2014" s="1">
        <v>45551</v>
      </c>
      <c r="Q2014" s="1"/>
      <c r="R2014">
        <v>161</v>
      </c>
      <c r="T2014">
        <v>0</v>
      </c>
      <c r="U2014" t="s">
        <v>428</v>
      </c>
      <c r="V2014">
        <v>0</v>
      </c>
      <c r="W2014">
        <v>0</v>
      </c>
      <c r="X2014">
        <v>0</v>
      </c>
      <c r="Y2014">
        <v>0</v>
      </c>
      <c r="Z2014">
        <v>0</v>
      </c>
      <c r="AA2014">
        <v>0</v>
      </c>
      <c r="AB2014">
        <v>0</v>
      </c>
      <c r="AC2014" t="s">
        <v>52</v>
      </c>
      <c r="AD2014">
        <v>3</v>
      </c>
    </row>
    <row r="2015" spans="1:30">
      <c r="A2015" t="s">
        <v>2108</v>
      </c>
      <c r="B2015" t="s">
        <v>80</v>
      </c>
      <c r="C2015">
        <v>38.736946000000003</v>
      </c>
      <c r="D2015">
        <v>-9.1426850000000002</v>
      </c>
      <c r="E2015" t="s">
        <v>51</v>
      </c>
      <c r="F2015" t="s">
        <v>33</v>
      </c>
      <c r="G2015" t="s">
        <v>47</v>
      </c>
      <c r="H2015" s="1">
        <v>45333</v>
      </c>
      <c r="I2015" t="s">
        <v>57</v>
      </c>
      <c r="J2015" t="s">
        <v>2000</v>
      </c>
      <c r="K2015">
        <v>2</v>
      </c>
      <c r="N2015">
        <v>1872</v>
      </c>
      <c r="O2015">
        <v>100</v>
      </c>
      <c r="P2015" s="1">
        <v>45641</v>
      </c>
      <c r="Q2015" s="1"/>
      <c r="R2015">
        <v>1872</v>
      </c>
      <c r="T2015">
        <v>0</v>
      </c>
      <c r="U2015" t="s">
        <v>428</v>
      </c>
      <c r="V2015">
        <v>0</v>
      </c>
      <c r="W2015">
        <v>0</v>
      </c>
      <c r="X2015">
        <v>0</v>
      </c>
      <c r="Y2015">
        <v>0</v>
      </c>
      <c r="Z2015">
        <v>0</v>
      </c>
      <c r="AA2015">
        <v>0</v>
      </c>
      <c r="AB2015">
        <v>0</v>
      </c>
      <c r="AC2015" t="s">
        <v>38</v>
      </c>
      <c r="AD2015">
        <v>5</v>
      </c>
    </row>
    <row r="2016" spans="1:30">
      <c r="A2016" t="s">
        <v>2109</v>
      </c>
      <c r="B2016" t="s">
        <v>59</v>
      </c>
      <c r="C2016">
        <v>51.260196999999998</v>
      </c>
      <c r="D2016">
        <v>4.4027710000000004</v>
      </c>
      <c r="E2016" t="s">
        <v>55</v>
      </c>
      <c r="F2016" t="s">
        <v>33</v>
      </c>
      <c r="G2016" t="s">
        <v>47</v>
      </c>
      <c r="H2016" s="1">
        <v>45416</v>
      </c>
      <c r="I2016" t="s">
        <v>35</v>
      </c>
      <c r="J2016" t="s">
        <v>2000</v>
      </c>
      <c r="K2016">
        <v>2</v>
      </c>
      <c r="N2016">
        <v>1774</v>
      </c>
      <c r="O2016">
        <v>90</v>
      </c>
      <c r="P2016" s="1">
        <v>45652</v>
      </c>
      <c r="Q2016" s="1"/>
      <c r="R2016">
        <v>1596.6</v>
      </c>
      <c r="T2016">
        <v>0</v>
      </c>
      <c r="U2016" t="s">
        <v>428</v>
      </c>
      <c r="V2016">
        <v>0</v>
      </c>
      <c r="W2016">
        <v>0</v>
      </c>
      <c r="X2016">
        <v>0</v>
      </c>
      <c r="Y2016">
        <v>0</v>
      </c>
      <c r="Z2016">
        <v>0</v>
      </c>
      <c r="AA2016">
        <v>0</v>
      </c>
      <c r="AB2016">
        <v>0</v>
      </c>
      <c r="AC2016" t="s">
        <v>38</v>
      </c>
      <c r="AD2016">
        <v>5</v>
      </c>
    </row>
    <row r="2017" spans="1:30">
      <c r="A2017" t="s">
        <v>2110</v>
      </c>
      <c r="B2017" t="s">
        <v>67</v>
      </c>
      <c r="C2017">
        <v>48.864716000000001</v>
      </c>
      <c r="D2017">
        <v>2.3490139999999999</v>
      </c>
      <c r="E2017" t="s">
        <v>84</v>
      </c>
      <c r="F2017" t="s">
        <v>33</v>
      </c>
      <c r="G2017" t="s">
        <v>64</v>
      </c>
      <c r="H2017" s="1">
        <v>45377</v>
      </c>
      <c r="I2017" t="s">
        <v>35</v>
      </c>
      <c r="J2017" t="s">
        <v>2000</v>
      </c>
      <c r="K2017">
        <v>2</v>
      </c>
      <c r="N2017">
        <v>1981</v>
      </c>
      <c r="O2017">
        <v>30</v>
      </c>
      <c r="P2017" s="1">
        <v>45717</v>
      </c>
      <c r="Q2017" s="1"/>
      <c r="R2017">
        <v>594.29999999999995</v>
      </c>
      <c r="T2017">
        <v>0</v>
      </c>
      <c r="U2017" t="s">
        <v>428</v>
      </c>
      <c r="V2017">
        <v>0</v>
      </c>
      <c r="W2017">
        <v>0</v>
      </c>
      <c r="X2017">
        <v>0</v>
      </c>
      <c r="Y2017">
        <v>0</v>
      </c>
      <c r="Z2017">
        <v>0</v>
      </c>
      <c r="AA2017">
        <v>0</v>
      </c>
      <c r="AB2017">
        <v>0</v>
      </c>
      <c r="AC2017" t="s">
        <v>43</v>
      </c>
      <c r="AD2017">
        <v>2</v>
      </c>
    </row>
    <row r="2018" spans="1:30">
      <c r="A2018" t="s">
        <v>2111</v>
      </c>
      <c r="B2018" t="s">
        <v>80</v>
      </c>
      <c r="C2018">
        <v>38.736946000000003</v>
      </c>
      <c r="D2018">
        <v>-9.1426850000000002</v>
      </c>
      <c r="E2018" t="s">
        <v>120</v>
      </c>
      <c r="F2018" t="s">
        <v>33</v>
      </c>
      <c r="G2018" t="s">
        <v>56</v>
      </c>
      <c r="H2018" s="1">
        <v>45318</v>
      </c>
      <c r="I2018" t="s">
        <v>57</v>
      </c>
      <c r="J2018" t="s">
        <v>2000</v>
      </c>
      <c r="K2018">
        <v>2</v>
      </c>
      <c r="N2018">
        <v>1478</v>
      </c>
      <c r="O2018">
        <v>20</v>
      </c>
      <c r="P2018" s="1">
        <v>45442</v>
      </c>
      <c r="Q2018" s="1"/>
      <c r="R2018">
        <v>295.60000000000002</v>
      </c>
      <c r="T2018">
        <v>0</v>
      </c>
      <c r="U2018" t="s">
        <v>428</v>
      </c>
      <c r="V2018">
        <v>0</v>
      </c>
      <c r="W2018">
        <v>0</v>
      </c>
      <c r="X2018">
        <v>0</v>
      </c>
      <c r="Y2018">
        <v>0</v>
      </c>
      <c r="Z2018">
        <v>0</v>
      </c>
      <c r="AA2018">
        <v>0</v>
      </c>
      <c r="AB2018">
        <v>0</v>
      </c>
      <c r="AC2018" t="s">
        <v>48</v>
      </c>
      <c r="AD2018">
        <v>1</v>
      </c>
    </row>
    <row r="2019" spans="1:30">
      <c r="A2019" t="s">
        <v>2112</v>
      </c>
      <c r="B2019" t="s">
        <v>50</v>
      </c>
      <c r="C2019">
        <v>52.520007999999997</v>
      </c>
      <c r="D2019">
        <v>13.404954</v>
      </c>
      <c r="E2019" t="s">
        <v>78</v>
      </c>
      <c r="F2019" t="s">
        <v>33</v>
      </c>
      <c r="G2019" t="s">
        <v>87</v>
      </c>
      <c r="H2019" s="1">
        <v>45343</v>
      </c>
      <c r="I2019" t="s">
        <v>57</v>
      </c>
      <c r="J2019" t="s">
        <v>2000</v>
      </c>
      <c r="K2019">
        <v>2</v>
      </c>
      <c r="N2019">
        <v>1199</v>
      </c>
      <c r="O2019">
        <v>40</v>
      </c>
      <c r="P2019" s="1">
        <v>45604</v>
      </c>
      <c r="Q2019" s="1"/>
      <c r="R2019">
        <v>479.6</v>
      </c>
      <c r="T2019">
        <v>0</v>
      </c>
      <c r="U2019" t="s">
        <v>428</v>
      </c>
      <c r="V2019">
        <v>0</v>
      </c>
      <c r="W2019">
        <v>0</v>
      </c>
      <c r="X2019">
        <v>0</v>
      </c>
      <c r="Y2019">
        <v>0</v>
      </c>
      <c r="Z2019">
        <v>0</v>
      </c>
      <c r="AA2019">
        <v>0</v>
      </c>
      <c r="AB2019">
        <v>0</v>
      </c>
      <c r="AC2019" t="s">
        <v>43</v>
      </c>
      <c r="AD2019">
        <v>2</v>
      </c>
    </row>
    <row r="2020" spans="1:30">
      <c r="A2020" t="s">
        <v>2113</v>
      </c>
      <c r="B2020" t="s">
        <v>50</v>
      </c>
      <c r="C2020">
        <v>52.520007999999997</v>
      </c>
      <c r="D2020">
        <v>13.404954</v>
      </c>
      <c r="E2020" t="s">
        <v>32</v>
      </c>
      <c r="F2020" t="s">
        <v>33</v>
      </c>
      <c r="G2020" t="s">
        <v>42</v>
      </c>
      <c r="H2020" s="1">
        <v>45299</v>
      </c>
      <c r="I2020" t="s">
        <v>35</v>
      </c>
      <c r="J2020" t="s">
        <v>2000</v>
      </c>
      <c r="K2020">
        <v>2</v>
      </c>
      <c r="N2020">
        <v>1042</v>
      </c>
      <c r="O2020">
        <v>20</v>
      </c>
      <c r="P2020" s="1">
        <v>45377</v>
      </c>
      <c r="Q2020" s="1"/>
      <c r="R2020">
        <v>208.4</v>
      </c>
      <c r="T2020">
        <v>0</v>
      </c>
      <c r="U2020" t="s">
        <v>428</v>
      </c>
      <c r="V2020">
        <v>0</v>
      </c>
      <c r="W2020">
        <v>0</v>
      </c>
      <c r="X2020">
        <v>0</v>
      </c>
      <c r="Y2020">
        <v>0</v>
      </c>
      <c r="Z2020">
        <v>0</v>
      </c>
      <c r="AA2020">
        <v>0</v>
      </c>
      <c r="AB2020">
        <v>0</v>
      </c>
      <c r="AC2020" t="s">
        <v>48</v>
      </c>
      <c r="AD2020">
        <v>1</v>
      </c>
    </row>
    <row r="2021" spans="1:30">
      <c r="A2021" t="s">
        <v>2114</v>
      </c>
      <c r="B2021" t="s">
        <v>50</v>
      </c>
      <c r="C2021">
        <v>52.520007999999997</v>
      </c>
      <c r="D2021">
        <v>13.404954</v>
      </c>
      <c r="E2021" t="s">
        <v>60</v>
      </c>
      <c r="F2021" t="s">
        <v>33</v>
      </c>
      <c r="G2021" t="s">
        <v>76</v>
      </c>
      <c r="H2021" s="1">
        <v>45426</v>
      </c>
      <c r="I2021" t="s">
        <v>35</v>
      </c>
      <c r="J2021" t="s">
        <v>2000</v>
      </c>
      <c r="K2021">
        <v>2</v>
      </c>
      <c r="N2021">
        <v>299</v>
      </c>
      <c r="O2021">
        <v>40</v>
      </c>
      <c r="P2021" s="1">
        <v>45722</v>
      </c>
      <c r="Q2021" s="1"/>
      <c r="R2021">
        <v>119.6</v>
      </c>
      <c r="T2021">
        <v>0</v>
      </c>
      <c r="U2021" t="s">
        <v>428</v>
      </c>
      <c r="V2021">
        <v>0</v>
      </c>
      <c r="W2021">
        <v>0</v>
      </c>
      <c r="X2021">
        <v>0</v>
      </c>
      <c r="Y2021">
        <v>0</v>
      </c>
      <c r="Z2021">
        <v>0</v>
      </c>
      <c r="AA2021">
        <v>0</v>
      </c>
      <c r="AB2021">
        <v>0</v>
      </c>
      <c r="AC2021" t="s">
        <v>43</v>
      </c>
      <c r="AD2021">
        <v>2</v>
      </c>
    </row>
    <row r="2022" spans="1:30">
      <c r="A2022" t="s">
        <v>2115</v>
      </c>
      <c r="B2022" t="s">
        <v>63</v>
      </c>
      <c r="C2022">
        <v>46.204391000000001</v>
      </c>
      <c r="D2022">
        <v>6.1431579999999997</v>
      </c>
      <c r="E2022" t="s">
        <v>51</v>
      </c>
      <c r="F2022" t="s">
        <v>33</v>
      </c>
      <c r="G2022" t="s">
        <v>64</v>
      </c>
      <c r="H2022" s="1">
        <v>45312</v>
      </c>
      <c r="I2022" t="s">
        <v>35</v>
      </c>
      <c r="J2022" t="s">
        <v>2000</v>
      </c>
      <c r="K2022">
        <v>2</v>
      </c>
      <c r="N2022">
        <v>1361</v>
      </c>
      <c r="O2022">
        <v>100</v>
      </c>
      <c r="P2022" s="1">
        <v>45478</v>
      </c>
      <c r="Q2022" s="1"/>
      <c r="R2022">
        <v>1361</v>
      </c>
      <c r="T2022">
        <v>0</v>
      </c>
      <c r="U2022" t="s">
        <v>428</v>
      </c>
      <c r="V2022">
        <v>0</v>
      </c>
      <c r="W2022">
        <v>0</v>
      </c>
      <c r="X2022">
        <v>0</v>
      </c>
      <c r="Y2022">
        <v>0</v>
      </c>
      <c r="Z2022">
        <v>0</v>
      </c>
      <c r="AA2022">
        <v>0</v>
      </c>
      <c r="AB2022">
        <v>0</v>
      </c>
      <c r="AC2022" t="s">
        <v>38</v>
      </c>
      <c r="AD2022">
        <v>5</v>
      </c>
    </row>
    <row r="2023" spans="1:30">
      <c r="A2023" t="s">
        <v>2116</v>
      </c>
      <c r="B2023" t="s">
        <v>63</v>
      </c>
      <c r="C2023">
        <v>46.204391000000001</v>
      </c>
      <c r="D2023">
        <v>6.1431579999999997</v>
      </c>
      <c r="E2023" t="s">
        <v>60</v>
      </c>
      <c r="F2023" t="s">
        <v>33</v>
      </c>
      <c r="G2023" t="s">
        <v>47</v>
      </c>
      <c r="H2023" s="1">
        <v>45314</v>
      </c>
      <c r="I2023" t="s">
        <v>70</v>
      </c>
      <c r="J2023" t="s">
        <v>2000</v>
      </c>
      <c r="K2023">
        <v>2</v>
      </c>
      <c r="N2023">
        <v>1946</v>
      </c>
      <c r="O2023">
        <v>90</v>
      </c>
      <c r="P2023" s="1">
        <v>45369</v>
      </c>
      <c r="Q2023" s="1"/>
      <c r="R2023">
        <v>1751.4</v>
      </c>
      <c r="T2023">
        <v>0</v>
      </c>
      <c r="U2023" t="s">
        <v>428</v>
      </c>
      <c r="V2023">
        <v>0</v>
      </c>
      <c r="W2023">
        <v>0</v>
      </c>
      <c r="X2023">
        <v>0</v>
      </c>
      <c r="Y2023">
        <v>0</v>
      </c>
      <c r="Z2023">
        <v>0</v>
      </c>
      <c r="AA2023">
        <v>0</v>
      </c>
      <c r="AB2023">
        <v>0</v>
      </c>
      <c r="AC2023" t="s">
        <v>38</v>
      </c>
      <c r="AD2023">
        <v>5</v>
      </c>
    </row>
    <row r="2024" spans="1:30">
      <c r="A2024" t="s">
        <v>2117</v>
      </c>
      <c r="B2024" t="s">
        <v>80</v>
      </c>
      <c r="C2024">
        <v>38.736946000000003</v>
      </c>
      <c r="D2024">
        <v>-9.1426850000000002</v>
      </c>
      <c r="E2024" t="s">
        <v>103</v>
      </c>
      <c r="F2024" t="s">
        <v>33</v>
      </c>
      <c r="G2024" t="s">
        <v>56</v>
      </c>
      <c r="H2024" s="1">
        <v>45331</v>
      </c>
      <c r="I2024" t="s">
        <v>57</v>
      </c>
      <c r="J2024" t="s">
        <v>2000</v>
      </c>
      <c r="K2024">
        <v>2</v>
      </c>
      <c r="N2024">
        <v>1528</v>
      </c>
      <c r="O2024">
        <v>50</v>
      </c>
      <c r="P2024" s="1">
        <v>45555</v>
      </c>
      <c r="Q2024" s="1"/>
      <c r="R2024">
        <v>764</v>
      </c>
      <c r="T2024">
        <v>0</v>
      </c>
      <c r="U2024" t="s">
        <v>428</v>
      </c>
      <c r="V2024">
        <v>0</v>
      </c>
      <c r="W2024">
        <v>0</v>
      </c>
      <c r="X2024">
        <v>0</v>
      </c>
      <c r="Y2024">
        <v>0</v>
      </c>
      <c r="Z2024">
        <v>0</v>
      </c>
      <c r="AA2024">
        <v>0</v>
      </c>
      <c r="AB2024">
        <v>0</v>
      </c>
      <c r="AC2024" t="s">
        <v>52</v>
      </c>
      <c r="AD2024">
        <v>3</v>
      </c>
    </row>
    <row r="2025" spans="1:30">
      <c r="A2025" t="s">
        <v>2118</v>
      </c>
      <c r="B2025" t="s">
        <v>45</v>
      </c>
      <c r="C2025">
        <v>41.902782000000002</v>
      </c>
      <c r="D2025">
        <v>12.496366</v>
      </c>
      <c r="E2025" t="s">
        <v>55</v>
      </c>
      <c r="F2025" t="s">
        <v>33</v>
      </c>
      <c r="G2025" t="s">
        <v>56</v>
      </c>
      <c r="H2025" s="1">
        <v>45380</v>
      </c>
      <c r="I2025" t="s">
        <v>35</v>
      </c>
      <c r="J2025" t="s">
        <v>2000</v>
      </c>
      <c r="K2025">
        <v>2</v>
      </c>
      <c r="N2025">
        <v>1513</v>
      </c>
      <c r="O2025">
        <v>50</v>
      </c>
      <c r="P2025" s="1">
        <v>45741</v>
      </c>
      <c r="Q2025" s="1"/>
      <c r="R2025">
        <v>756.5</v>
      </c>
      <c r="T2025">
        <v>0</v>
      </c>
      <c r="U2025" t="s">
        <v>428</v>
      </c>
      <c r="V2025">
        <v>0</v>
      </c>
      <c r="W2025">
        <v>0</v>
      </c>
      <c r="X2025">
        <v>0</v>
      </c>
      <c r="Y2025">
        <v>0</v>
      </c>
      <c r="Z2025">
        <v>0</v>
      </c>
      <c r="AA2025">
        <v>0</v>
      </c>
      <c r="AB2025">
        <v>0</v>
      </c>
      <c r="AC2025" t="s">
        <v>52</v>
      </c>
      <c r="AD2025">
        <v>3</v>
      </c>
    </row>
    <row r="2026" spans="1:30">
      <c r="A2026" t="s">
        <v>2119</v>
      </c>
      <c r="B2026" t="s">
        <v>45</v>
      </c>
      <c r="C2026">
        <v>41.902782000000002</v>
      </c>
      <c r="D2026">
        <v>12.496366</v>
      </c>
      <c r="E2026" t="s">
        <v>103</v>
      </c>
      <c r="F2026" t="s">
        <v>33</v>
      </c>
      <c r="G2026" t="s">
        <v>56</v>
      </c>
      <c r="H2026" s="1">
        <v>45311</v>
      </c>
      <c r="I2026" t="s">
        <v>70</v>
      </c>
      <c r="J2026" t="s">
        <v>2000</v>
      </c>
      <c r="K2026">
        <v>2</v>
      </c>
      <c r="N2026">
        <v>1901</v>
      </c>
      <c r="O2026">
        <v>10</v>
      </c>
      <c r="P2026" s="1">
        <v>45400</v>
      </c>
      <c r="Q2026" s="1"/>
      <c r="R2026">
        <v>190.1</v>
      </c>
      <c r="T2026">
        <v>0</v>
      </c>
      <c r="U2026" t="s">
        <v>428</v>
      </c>
      <c r="V2026">
        <v>0</v>
      </c>
      <c r="W2026">
        <v>0</v>
      </c>
      <c r="X2026">
        <v>0</v>
      </c>
      <c r="Y2026">
        <v>0</v>
      </c>
      <c r="Z2026">
        <v>0</v>
      </c>
      <c r="AA2026">
        <v>0</v>
      </c>
      <c r="AB2026">
        <v>0</v>
      </c>
      <c r="AC2026" t="s">
        <v>48</v>
      </c>
      <c r="AD2026">
        <v>1</v>
      </c>
    </row>
    <row r="2027" spans="1:30">
      <c r="A2027" t="s">
        <v>2120</v>
      </c>
      <c r="B2027" t="s">
        <v>67</v>
      </c>
      <c r="C2027">
        <v>48.864716000000001</v>
      </c>
      <c r="D2027">
        <v>2.3490139999999999</v>
      </c>
      <c r="E2027" t="s">
        <v>68</v>
      </c>
      <c r="F2027" t="s">
        <v>33</v>
      </c>
      <c r="G2027" t="s">
        <v>56</v>
      </c>
      <c r="H2027" s="1">
        <v>45412</v>
      </c>
      <c r="I2027" t="s">
        <v>57</v>
      </c>
      <c r="J2027" t="s">
        <v>2000</v>
      </c>
      <c r="K2027">
        <v>2</v>
      </c>
      <c r="N2027">
        <v>1584</v>
      </c>
      <c r="O2027">
        <v>60</v>
      </c>
      <c r="P2027" s="1">
        <v>45621</v>
      </c>
      <c r="Q2027" s="1"/>
      <c r="R2027">
        <v>950.4</v>
      </c>
      <c r="T2027">
        <v>0</v>
      </c>
      <c r="U2027" t="s">
        <v>428</v>
      </c>
      <c r="V2027">
        <v>0</v>
      </c>
      <c r="W2027">
        <v>0</v>
      </c>
      <c r="X2027">
        <v>0</v>
      </c>
      <c r="Y2027">
        <v>0</v>
      </c>
      <c r="Z2027">
        <v>0</v>
      </c>
      <c r="AA2027">
        <v>0</v>
      </c>
      <c r="AB2027">
        <v>0</v>
      </c>
      <c r="AC2027" t="s">
        <v>52</v>
      </c>
      <c r="AD2027">
        <v>3</v>
      </c>
    </row>
    <row r="2028" spans="1:30">
      <c r="A2028" t="s">
        <v>2121</v>
      </c>
      <c r="B2028" t="s">
        <v>45</v>
      </c>
      <c r="C2028">
        <v>41.902782000000002</v>
      </c>
      <c r="D2028">
        <v>12.496366</v>
      </c>
      <c r="E2028" t="s">
        <v>55</v>
      </c>
      <c r="F2028" t="s">
        <v>33</v>
      </c>
      <c r="G2028" t="s">
        <v>47</v>
      </c>
      <c r="H2028" s="1">
        <v>45380</v>
      </c>
      <c r="I2028" t="s">
        <v>70</v>
      </c>
      <c r="J2028" t="s">
        <v>2000</v>
      </c>
      <c r="K2028">
        <v>2</v>
      </c>
      <c r="N2028">
        <v>226</v>
      </c>
      <c r="O2028">
        <v>20</v>
      </c>
      <c r="P2028" s="1">
        <v>45740</v>
      </c>
      <c r="Q2028" s="1"/>
      <c r="R2028">
        <v>45.2</v>
      </c>
      <c r="T2028">
        <v>0</v>
      </c>
      <c r="U2028" t="s">
        <v>428</v>
      </c>
      <c r="V2028">
        <v>0</v>
      </c>
      <c r="W2028">
        <v>0</v>
      </c>
      <c r="X2028">
        <v>0</v>
      </c>
      <c r="Y2028">
        <v>0</v>
      </c>
      <c r="Z2028">
        <v>0</v>
      </c>
      <c r="AA2028">
        <v>0</v>
      </c>
      <c r="AB2028">
        <v>0</v>
      </c>
      <c r="AC2028" t="s">
        <v>48</v>
      </c>
      <c r="AD2028">
        <v>1</v>
      </c>
    </row>
    <row r="2029" spans="1:30">
      <c r="A2029" t="s">
        <v>2122</v>
      </c>
      <c r="B2029" t="s">
        <v>45</v>
      </c>
      <c r="C2029">
        <v>41.902782000000002</v>
      </c>
      <c r="D2029">
        <v>12.496366</v>
      </c>
      <c r="E2029" t="s">
        <v>78</v>
      </c>
      <c r="F2029" t="s">
        <v>33</v>
      </c>
      <c r="G2029" t="s">
        <v>56</v>
      </c>
      <c r="H2029" s="1">
        <v>45377</v>
      </c>
      <c r="I2029" t="s">
        <v>57</v>
      </c>
      <c r="J2029" t="s">
        <v>2000</v>
      </c>
      <c r="K2029">
        <v>2</v>
      </c>
      <c r="N2029">
        <v>383</v>
      </c>
      <c r="O2029">
        <v>30</v>
      </c>
      <c r="P2029" s="1">
        <v>45503</v>
      </c>
      <c r="Q2029" s="1"/>
      <c r="R2029">
        <v>114.9</v>
      </c>
      <c r="T2029">
        <v>0</v>
      </c>
      <c r="U2029" t="s">
        <v>428</v>
      </c>
      <c r="V2029">
        <v>0</v>
      </c>
      <c r="W2029">
        <v>0</v>
      </c>
      <c r="X2029">
        <v>0</v>
      </c>
      <c r="Y2029">
        <v>0</v>
      </c>
      <c r="Z2029">
        <v>0</v>
      </c>
      <c r="AA2029">
        <v>0</v>
      </c>
      <c r="AB2029">
        <v>0</v>
      </c>
      <c r="AC2029" t="s">
        <v>43</v>
      </c>
      <c r="AD2029">
        <v>2</v>
      </c>
    </row>
    <row r="2030" spans="1:30">
      <c r="A2030" t="s">
        <v>2123</v>
      </c>
      <c r="B2030" t="s">
        <v>80</v>
      </c>
      <c r="C2030">
        <v>38.736946000000003</v>
      </c>
      <c r="D2030">
        <v>-9.1426850000000002</v>
      </c>
      <c r="E2030" t="s">
        <v>78</v>
      </c>
      <c r="F2030" t="s">
        <v>33</v>
      </c>
      <c r="G2030" t="s">
        <v>42</v>
      </c>
      <c r="H2030" s="1">
        <v>45335</v>
      </c>
      <c r="I2030" t="s">
        <v>35</v>
      </c>
      <c r="J2030" t="s">
        <v>2000</v>
      </c>
      <c r="K2030">
        <v>2</v>
      </c>
      <c r="N2030">
        <v>728</v>
      </c>
      <c r="O2030">
        <v>60</v>
      </c>
      <c r="P2030" s="1">
        <v>45449</v>
      </c>
      <c r="Q2030" s="1"/>
      <c r="R2030">
        <v>436.8</v>
      </c>
      <c r="T2030">
        <v>0</v>
      </c>
      <c r="U2030" t="s">
        <v>428</v>
      </c>
      <c r="V2030">
        <v>0</v>
      </c>
      <c r="W2030">
        <v>0</v>
      </c>
      <c r="X2030">
        <v>0</v>
      </c>
      <c r="Y2030">
        <v>0</v>
      </c>
      <c r="Z2030">
        <v>0</v>
      </c>
      <c r="AA2030">
        <v>0</v>
      </c>
      <c r="AB2030">
        <v>0</v>
      </c>
      <c r="AC2030" t="s">
        <v>52</v>
      </c>
      <c r="AD2030">
        <v>3</v>
      </c>
    </row>
    <row r="2031" spans="1:30">
      <c r="A2031" t="s">
        <v>2124</v>
      </c>
      <c r="B2031" t="s">
        <v>40</v>
      </c>
      <c r="C2031">
        <v>40.416775000000001</v>
      </c>
      <c r="D2031">
        <v>-3.7037900000000001</v>
      </c>
      <c r="E2031" t="s">
        <v>55</v>
      </c>
      <c r="F2031" t="s">
        <v>33</v>
      </c>
      <c r="G2031" t="s">
        <v>42</v>
      </c>
      <c r="H2031" s="1">
        <v>45327</v>
      </c>
      <c r="I2031" t="s">
        <v>70</v>
      </c>
      <c r="J2031" t="s">
        <v>2000</v>
      </c>
      <c r="K2031">
        <v>2</v>
      </c>
      <c r="N2031">
        <v>258</v>
      </c>
      <c r="O2031">
        <v>30</v>
      </c>
      <c r="P2031" s="1">
        <v>45687</v>
      </c>
      <c r="Q2031" s="1"/>
      <c r="R2031">
        <v>77.400000000000006</v>
      </c>
      <c r="T2031">
        <v>0</v>
      </c>
      <c r="U2031" t="s">
        <v>428</v>
      </c>
      <c r="V2031">
        <v>0</v>
      </c>
      <c r="W2031">
        <v>0</v>
      </c>
      <c r="X2031">
        <v>0</v>
      </c>
      <c r="Y2031">
        <v>0</v>
      </c>
      <c r="Z2031">
        <v>0</v>
      </c>
      <c r="AA2031">
        <v>0</v>
      </c>
      <c r="AB2031">
        <v>0</v>
      </c>
      <c r="AC2031" t="s">
        <v>43</v>
      </c>
      <c r="AD2031">
        <v>2</v>
      </c>
    </row>
    <row r="2032" spans="1:30">
      <c r="A2032" t="s">
        <v>2125</v>
      </c>
      <c r="B2032" t="s">
        <v>80</v>
      </c>
      <c r="C2032">
        <v>38.736946000000003</v>
      </c>
      <c r="D2032">
        <v>-9.1426850000000002</v>
      </c>
      <c r="E2032" t="s">
        <v>46</v>
      </c>
      <c r="F2032" t="s">
        <v>33</v>
      </c>
      <c r="G2032" t="s">
        <v>56</v>
      </c>
      <c r="H2032" s="1">
        <v>45373</v>
      </c>
      <c r="I2032" t="s">
        <v>70</v>
      </c>
      <c r="J2032" t="s">
        <v>2000</v>
      </c>
      <c r="K2032">
        <v>2</v>
      </c>
      <c r="N2032">
        <v>466</v>
      </c>
      <c r="O2032">
        <v>30</v>
      </c>
      <c r="P2032" s="1">
        <v>45611</v>
      </c>
      <c r="Q2032" s="1"/>
      <c r="R2032">
        <v>139.80000000000001</v>
      </c>
      <c r="T2032">
        <v>0</v>
      </c>
      <c r="U2032" t="s">
        <v>428</v>
      </c>
      <c r="V2032">
        <v>0</v>
      </c>
      <c r="W2032">
        <v>0</v>
      </c>
      <c r="X2032">
        <v>0</v>
      </c>
      <c r="Y2032">
        <v>0</v>
      </c>
      <c r="Z2032">
        <v>0</v>
      </c>
      <c r="AA2032">
        <v>0</v>
      </c>
      <c r="AB2032">
        <v>0</v>
      </c>
      <c r="AC2032" t="s">
        <v>43</v>
      </c>
      <c r="AD2032">
        <v>2</v>
      </c>
    </row>
    <row r="2033" spans="1:30">
      <c r="A2033" t="s">
        <v>2126</v>
      </c>
      <c r="B2033" t="s">
        <v>80</v>
      </c>
      <c r="C2033">
        <v>38.736946000000003</v>
      </c>
      <c r="D2033">
        <v>-9.1426850000000002</v>
      </c>
      <c r="E2033" t="s">
        <v>120</v>
      </c>
      <c r="F2033" t="s">
        <v>33</v>
      </c>
      <c r="G2033" t="s">
        <v>64</v>
      </c>
      <c r="H2033" s="1">
        <v>45418</v>
      </c>
      <c r="I2033" t="s">
        <v>35</v>
      </c>
      <c r="J2033" t="s">
        <v>2000</v>
      </c>
      <c r="K2033">
        <v>2</v>
      </c>
      <c r="N2033">
        <v>1459</v>
      </c>
      <c r="O2033">
        <v>80</v>
      </c>
      <c r="P2033" s="1">
        <v>45526</v>
      </c>
      <c r="Q2033" s="1"/>
      <c r="R2033">
        <v>1167.2</v>
      </c>
      <c r="T2033">
        <v>0</v>
      </c>
      <c r="U2033" t="s">
        <v>428</v>
      </c>
      <c r="V2033">
        <v>0</v>
      </c>
      <c r="W2033">
        <v>0</v>
      </c>
      <c r="X2033">
        <v>0</v>
      </c>
      <c r="Y2033">
        <v>0</v>
      </c>
      <c r="Z2033">
        <v>0</v>
      </c>
      <c r="AA2033">
        <v>0</v>
      </c>
      <c r="AB2033">
        <v>0</v>
      </c>
      <c r="AC2033" t="s">
        <v>65</v>
      </c>
      <c r="AD2033">
        <v>4</v>
      </c>
    </row>
    <row r="2034" spans="1:30">
      <c r="A2034" t="s">
        <v>2127</v>
      </c>
      <c r="B2034" t="s">
        <v>67</v>
      </c>
      <c r="C2034">
        <v>48.864716000000001</v>
      </c>
      <c r="D2034">
        <v>2.3490139999999999</v>
      </c>
      <c r="E2034" t="s">
        <v>60</v>
      </c>
      <c r="F2034" t="s">
        <v>33</v>
      </c>
      <c r="G2034" t="s">
        <v>76</v>
      </c>
      <c r="H2034" s="1">
        <v>45342</v>
      </c>
      <c r="I2034" t="s">
        <v>35</v>
      </c>
      <c r="J2034" t="s">
        <v>2000</v>
      </c>
      <c r="K2034">
        <v>2</v>
      </c>
      <c r="N2034">
        <v>568</v>
      </c>
      <c r="O2034">
        <v>100</v>
      </c>
      <c r="P2034" s="1">
        <v>45649</v>
      </c>
      <c r="Q2034" s="1"/>
      <c r="R2034">
        <v>568</v>
      </c>
      <c r="T2034">
        <v>0</v>
      </c>
      <c r="U2034" t="s">
        <v>428</v>
      </c>
      <c r="V2034">
        <v>0</v>
      </c>
      <c r="W2034">
        <v>0</v>
      </c>
      <c r="X2034">
        <v>0</v>
      </c>
      <c r="Y2034">
        <v>0</v>
      </c>
      <c r="Z2034">
        <v>0</v>
      </c>
      <c r="AA2034">
        <v>0</v>
      </c>
      <c r="AB2034">
        <v>0</v>
      </c>
      <c r="AC2034" t="s">
        <v>38</v>
      </c>
      <c r="AD2034">
        <v>5</v>
      </c>
    </row>
    <row r="2035" spans="1:30">
      <c r="A2035" t="s">
        <v>2128</v>
      </c>
      <c r="B2035" t="s">
        <v>75</v>
      </c>
      <c r="C2035">
        <v>48.210033000000003</v>
      </c>
      <c r="D2035">
        <v>16.363448999999999</v>
      </c>
      <c r="E2035" t="s">
        <v>51</v>
      </c>
      <c r="F2035" t="s">
        <v>33</v>
      </c>
      <c r="G2035" t="s">
        <v>64</v>
      </c>
      <c r="H2035" s="1">
        <v>45318</v>
      </c>
      <c r="I2035" t="s">
        <v>35</v>
      </c>
      <c r="J2035" t="s">
        <v>2000</v>
      </c>
      <c r="K2035">
        <v>2</v>
      </c>
      <c r="N2035">
        <v>1826</v>
      </c>
      <c r="O2035">
        <v>30</v>
      </c>
      <c r="P2035" s="1">
        <v>45444</v>
      </c>
      <c r="Q2035" s="1"/>
      <c r="R2035">
        <v>547.79999999999995</v>
      </c>
      <c r="T2035">
        <v>0</v>
      </c>
      <c r="U2035" t="s">
        <v>428</v>
      </c>
      <c r="V2035">
        <v>0</v>
      </c>
      <c r="W2035">
        <v>0</v>
      </c>
      <c r="X2035">
        <v>0</v>
      </c>
      <c r="Y2035">
        <v>0</v>
      </c>
      <c r="Z2035">
        <v>0</v>
      </c>
      <c r="AA2035">
        <v>0</v>
      </c>
      <c r="AB2035">
        <v>0</v>
      </c>
      <c r="AC2035" t="s">
        <v>43</v>
      </c>
      <c r="AD2035">
        <v>2</v>
      </c>
    </row>
    <row r="2036" spans="1:30">
      <c r="A2036" t="s">
        <v>2129</v>
      </c>
      <c r="B2036" t="s">
        <v>50</v>
      </c>
      <c r="C2036">
        <v>52.520007999999997</v>
      </c>
      <c r="D2036">
        <v>13.404954</v>
      </c>
      <c r="E2036" t="s">
        <v>32</v>
      </c>
      <c r="F2036" t="s">
        <v>33</v>
      </c>
      <c r="G2036" t="s">
        <v>34</v>
      </c>
      <c r="H2036" s="1">
        <v>45325</v>
      </c>
      <c r="I2036" t="s">
        <v>35</v>
      </c>
      <c r="J2036" t="s">
        <v>2000</v>
      </c>
      <c r="K2036">
        <v>2</v>
      </c>
      <c r="N2036">
        <v>1939</v>
      </c>
      <c r="O2036">
        <v>70</v>
      </c>
      <c r="P2036" s="1">
        <v>45515</v>
      </c>
      <c r="Q2036" s="1"/>
      <c r="R2036">
        <v>1357.3</v>
      </c>
      <c r="T2036">
        <v>0</v>
      </c>
      <c r="U2036" t="s">
        <v>428</v>
      </c>
      <c r="V2036">
        <v>0</v>
      </c>
      <c r="W2036">
        <v>0</v>
      </c>
      <c r="X2036">
        <v>0</v>
      </c>
      <c r="Y2036">
        <v>0</v>
      </c>
      <c r="Z2036">
        <v>0</v>
      </c>
      <c r="AA2036">
        <v>0</v>
      </c>
      <c r="AB2036">
        <v>0</v>
      </c>
      <c r="AC2036" t="s">
        <v>65</v>
      </c>
      <c r="AD2036">
        <v>4</v>
      </c>
    </row>
    <row r="2037" spans="1:30">
      <c r="A2037" t="s">
        <v>2130</v>
      </c>
      <c r="B2037" t="s">
        <v>45</v>
      </c>
      <c r="C2037">
        <v>41.902782000000002</v>
      </c>
      <c r="D2037">
        <v>12.496366</v>
      </c>
      <c r="E2037" t="s">
        <v>60</v>
      </c>
      <c r="F2037" t="s">
        <v>33</v>
      </c>
      <c r="G2037" t="s">
        <v>56</v>
      </c>
      <c r="H2037" s="1">
        <v>45436</v>
      </c>
      <c r="I2037" t="s">
        <v>57</v>
      </c>
      <c r="J2037" t="s">
        <v>2000</v>
      </c>
      <c r="K2037">
        <v>2</v>
      </c>
      <c r="N2037">
        <v>1039</v>
      </c>
      <c r="O2037">
        <v>40</v>
      </c>
      <c r="P2037" s="1">
        <v>45641</v>
      </c>
      <c r="Q2037" s="1"/>
      <c r="R2037">
        <v>415.6</v>
      </c>
      <c r="T2037">
        <v>0</v>
      </c>
      <c r="U2037" t="s">
        <v>428</v>
      </c>
      <c r="V2037">
        <v>0</v>
      </c>
      <c r="W2037">
        <v>0</v>
      </c>
      <c r="X2037">
        <v>0</v>
      </c>
      <c r="Y2037">
        <v>0</v>
      </c>
      <c r="Z2037">
        <v>0</v>
      </c>
      <c r="AA2037">
        <v>0</v>
      </c>
      <c r="AB2037">
        <v>0</v>
      </c>
      <c r="AC2037" t="s">
        <v>43</v>
      </c>
      <c r="AD2037">
        <v>2</v>
      </c>
    </row>
    <row r="2038" spans="1:30">
      <c r="A2038" t="s">
        <v>2131</v>
      </c>
      <c r="B2038" t="s">
        <v>45</v>
      </c>
      <c r="C2038">
        <v>41.902782000000002</v>
      </c>
      <c r="D2038">
        <v>12.496366</v>
      </c>
      <c r="E2038" t="s">
        <v>32</v>
      </c>
      <c r="F2038" t="s">
        <v>33</v>
      </c>
      <c r="G2038" t="s">
        <v>56</v>
      </c>
      <c r="H2038" s="1">
        <v>45351</v>
      </c>
      <c r="I2038" t="s">
        <v>35</v>
      </c>
      <c r="J2038" t="s">
        <v>2000</v>
      </c>
      <c r="K2038">
        <v>2</v>
      </c>
      <c r="N2038">
        <v>247</v>
      </c>
      <c r="O2038">
        <v>30</v>
      </c>
      <c r="P2038" s="1">
        <v>45588</v>
      </c>
      <c r="Q2038" s="1"/>
      <c r="R2038">
        <v>74.099999999999994</v>
      </c>
      <c r="T2038">
        <v>0</v>
      </c>
      <c r="U2038" t="s">
        <v>428</v>
      </c>
      <c r="V2038">
        <v>0</v>
      </c>
      <c r="W2038">
        <v>0</v>
      </c>
      <c r="X2038">
        <v>0</v>
      </c>
      <c r="Y2038">
        <v>0</v>
      </c>
      <c r="Z2038">
        <v>0</v>
      </c>
      <c r="AA2038">
        <v>0</v>
      </c>
      <c r="AB2038">
        <v>0</v>
      </c>
      <c r="AC2038" t="s">
        <v>43</v>
      </c>
      <c r="AD2038">
        <v>2</v>
      </c>
    </row>
    <row r="2039" spans="1:30">
      <c r="A2039" t="s">
        <v>2132</v>
      </c>
      <c r="B2039" t="s">
        <v>67</v>
      </c>
      <c r="C2039">
        <v>48.864716000000001</v>
      </c>
      <c r="D2039">
        <v>2.3490139999999999</v>
      </c>
      <c r="E2039" t="s">
        <v>55</v>
      </c>
      <c r="F2039" t="s">
        <v>33</v>
      </c>
      <c r="G2039" t="s">
        <v>56</v>
      </c>
      <c r="H2039" s="1">
        <v>45435</v>
      </c>
      <c r="I2039" t="s">
        <v>57</v>
      </c>
      <c r="J2039" t="s">
        <v>2000</v>
      </c>
      <c r="K2039">
        <v>2</v>
      </c>
      <c r="N2039">
        <v>274</v>
      </c>
      <c r="O2039">
        <v>20</v>
      </c>
      <c r="P2039" s="1">
        <v>45670</v>
      </c>
      <c r="Q2039" s="1"/>
      <c r="R2039">
        <v>54.8</v>
      </c>
      <c r="T2039">
        <v>0</v>
      </c>
      <c r="U2039" t="s">
        <v>428</v>
      </c>
      <c r="V2039">
        <v>0</v>
      </c>
      <c r="W2039">
        <v>0</v>
      </c>
      <c r="X2039">
        <v>0</v>
      </c>
      <c r="Y2039">
        <v>0</v>
      </c>
      <c r="Z2039">
        <v>0</v>
      </c>
      <c r="AA2039">
        <v>0</v>
      </c>
      <c r="AB2039">
        <v>0</v>
      </c>
      <c r="AC2039" t="s">
        <v>48</v>
      </c>
      <c r="AD2039">
        <v>1</v>
      </c>
    </row>
    <row r="2040" spans="1:30">
      <c r="A2040" t="s">
        <v>2133</v>
      </c>
      <c r="B2040" t="s">
        <v>45</v>
      </c>
      <c r="C2040">
        <v>41.902782000000002</v>
      </c>
      <c r="D2040">
        <v>12.496366</v>
      </c>
      <c r="E2040" t="s">
        <v>100</v>
      </c>
      <c r="F2040" t="s">
        <v>33</v>
      </c>
      <c r="G2040" t="s">
        <v>56</v>
      </c>
      <c r="H2040" s="1">
        <v>45378</v>
      </c>
      <c r="I2040" t="s">
        <v>57</v>
      </c>
      <c r="J2040" t="s">
        <v>2000</v>
      </c>
      <c r="K2040">
        <v>2</v>
      </c>
      <c r="N2040">
        <v>686</v>
      </c>
      <c r="O2040">
        <v>90</v>
      </c>
      <c r="P2040" s="1">
        <v>45519</v>
      </c>
      <c r="Q2040" s="1"/>
      <c r="R2040">
        <v>617.4</v>
      </c>
      <c r="T2040">
        <v>0</v>
      </c>
      <c r="U2040" t="s">
        <v>428</v>
      </c>
      <c r="V2040">
        <v>0</v>
      </c>
      <c r="W2040">
        <v>0</v>
      </c>
      <c r="X2040">
        <v>0</v>
      </c>
      <c r="Y2040">
        <v>0</v>
      </c>
      <c r="Z2040">
        <v>0</v>
      </c>
      <c r="AA2040">
        <v>0</v>
      </c>
      <c r="AB2040">
        <v>0</v>
      </c>
      <c r="AC2040" t="s">
        <v>38</v>
      </c>
      <c r="AD2040">
        <v>5</v>
      </c>
    </row>
    <row r="2041" spans="1:30">
      <c r="A2041" t="s">
        <v>2134</v>
      </c>
      <c r="B2041" t="s">
        <v>50</v>
      </c>
      <c r="C2041">
        <v>52.520007999999997</v>
      </c>
      <c r="D2041">
        <v>13.404954</v>
      </c>
      <c r="E2041" t="s">
        <v>84</v>
      </c>
      <c r="F2041" t="s">
        <v>33</v>
      </c>
      <c r="G2041" t="s">
        <v>42</v>
      </c>
      <c r="H2041" s="1">
        <v>45319</v>
      </c>
      <c r="I2041" t="s">
        <v>70</v>
      </c>
      <c r="J2041" t="s">
        <v>2000</v>
      </c>
      <c r="K2041">
        <v>2</v>
      </c>
      <c r="N2041">
        <v>1568</v>
      </c>
      <c r="O2041">
        <v>20</v>
      </c>
      <c r="P2041" s="1">
        <v>45403</v>
      </c>
      <c r="Q2041" s="1"/>
      <c r="R2041">
        <v>313.60000000000002</v>
      </c>
      <c r="T2041">
        <v>0</v>
      </c>
      <c r="U2041" t="s">
        <v>428</v>
      </c>
      <c r="V2041">
        <v>0</v>
      </c>
      <c r="W2041">
        <v>0</v>
      </c>
      <c r="X2041">
        <v>0</v>
      </c>
      <c r="Y2041">
        <v>0</v>
      </c>
      <c r="Z2041">
        <v>0</v>
      </c>
      <c r="AA2041">
        <v>0</v>
      </c>
      <c r="AB2041">
        <v>0</v>
      </c>
      <c r="AC2041" t="s">
        <v>48</v>
      </c>
      <c r="AD2041">
        <v>1</v>
      </c>
    </row>
    <row r="2042" spans="1:30">
      <c r="A2042" t="s">
        <v>2135</v>
      </c>
      <c r="B2042" t="s">
        <v>50</v>
      </c>
      <c r="C2042">
        <v>52.520007999999997</v>
      </c>
      <c r="D2042">
        <v>13.404954</v>
      </c>
      <c r="E2042" t="s">
        <v>55</v>
      </c>
      <c r="F2042" t="s">
        <v>33</v>
      </c>
      <c r="G2042" t="s">
        <v>56</v>
      </c>
      <c r="H2042" s="1">
        <v>45299</v>
      </c>
      <c r="I2042" t="s">
        <v>70</v>
      </c>
      <c r="J2042" t="s">
        <v>2000</v>
      </c>
      <c r="K2042">
        <v>2</v>
      </c>
      <c r="N2042">
        <v>1191</v>
      </c>
      <c r="O2042">
        <v>80</v>
      </c>
      <c r="P2042" s="1">
        <v>45479</v>
      </c>
      <c r="Q2042" s="1"/>
      <c r="R2042">
        <v>952.8</v>
      </c>
      <c r="T2042">
        <v>0</v>
      </c>
      <c r="U2042" t="s">
        <v>428</v>
      </c>
      <c r="V2042">
        <v>0</v>
      </c>
      <c r="W2042">
        <v>0</v>
      </c>
      <c r="X2042">
        <v>0</v>
      </c>
      <c r="Y2042">
        <v>0</v>
      </c>
      <c r="Z2042">
        <v>0</v>
      </c>
      <c r="AA2042">
        <v>0</v>
      </c>
      <c r="AB2042">
        <v>0</v>
      </c>
      <c r="AC2042" t="s">
        <v>65</v>
      </c>
      <c r="AD2042">
        <v>4</v>
      </c>
    </row>
    <row r="2043" spans="1:30">
      <c r="A2043" t="s">
        <v>2136</v>
      </c>
      <c r="B2043" t="s">
        <v>75</v>
      </c>
      <c r="C2043">
        <v>48.210033000000003</v>
      </c>
      <c r="D2043">
        <v>16.363448999999999</v>
      </c>
      <c r="E2043" t="s">
        <v>55</v>
      </c>
      <c r="F2043" t="s">
        <v>33</v>
      </c>
      <c r="G2043" t="s">
        <v>42</v>
      </c>
      <c r="H2043" s="1">
        <v>45381</v>
      </c>
      <c r="I2043" t="s">
        <v>70</v>
      </c>
      <c r="J2043" t="s">
        <v>2000</v>
      </c>
      <c r="K2043">
        <v>2</v>
      </c>
      <c r="N2043">
        <v>386</v>
      </c>
      <c r="O2043">
        <v>50</v>
      </c>
      <c r="P2043" s="1">
        <v>45678</v>
      </c>
      <c r="Q2043" s="1"/>
      <c r="R2043">
        <v>193</v>
      </c>
      <c r="T2043">
        <v>0</v>
      </c>
      <c r="U2043" t="s">
        <v>428</v>
      </c>
      <c r="V2043">
        <v>0</v>
      </c>
      <c r="W2043">
        <v>0</v>
      </c>
      <c r="X2043">
        <v>0</v>
      </c>
      <c r="Y2043">
        <v>0</v>
      </c>
      <c r="Z2043">
        <v>0</v>
      </c>
      <c r="AA2043">
        <v>0</v>
      </c>
      <c r="AB2043">
        <v>0</v>
      </c>
      <c r="AC2043" t="s">
        <v>52</v>
      </c>
      <c r="AD2043">
        <v>3</v>
      </c>
    </row>
    <row r="2044" spans="1:30">
      <c r="A2044" t="s">
        <v>2137</v>
      </c>
      <c r="B2044" t="s">
        <v>50</v>
      </c>
      <c r="C2044">
        <v>52.520007999999997</v>
      </c>
      <c r="D2044">
        <v>13.404954</v>
      </c>
      <c r="E2044" t="s">
        <v>60</v>
      </c>
      <c r="F2044" t="s">
        <v>33</v>
      </c>
      <c r="G2044" t="s">
        <v>64</v>
      </c>
      <c r="H2044" s="1">
        <v>45293</v>
      </c>
      <c r="I2044" t="s">
        <v>70</v>
      </c>
      <c r="J2044" t="s">
        <v>2000</v>
      </c>
      <c r="K2044">
        <v>2</v>
      </c>
      <c r="N2044">
        <v>535</v>
      </c>
      <c r="O2044">
        <v>20</v>
      </c>
      <c r="P2044" s="1">
        <v>45527</v>
      </c>
      <c r="Q2044" s="1"/>
      <c r="R2044">
        <v>107</v>
      </c>
      <c r="T2044">
        <v>0</v>
      </c>
      <c r="U2044" t="s">
        <v>428</v>
      </c>
      <c r="V2044">
        <v>0</v>
      </c>
      <c r="W2044">
        <v>0</v>
      </c>
      <c r="X2044">
        <v>0</v>
      </c>
      <c r="Y2044">
        <v>0</v>
      </c>
      <c r="Z2044">
        <v>0</v>
      </c>
      <c r="AA2044">
        <v>0</v>
      </c>
      <c r="AB2044">
        <v>0</v>
      </c>
      <c r="AC2044" t="s">
        <v>48</v>
      </c>
      <c r="AD2044">
        <v>1</v>
      </c>
    </row>
    <row r="2045" spans="1:30">
      <c r="A2045" t="s">
        <v>2138</v>
      </c>
      <c r="B2045" t="s">
        <v>63</v>
      </c>
      <c r="C2045">
        <v>46.204391000000001</v>
      </c>
      <c r="D2045">
        <v>6.1431579999999997</v>
      </c>
      <c r="E2045" t="s">
        <v>120</v>
      </c>
      <c r="F2045" t="s">
        <v>33</v>
      </c>
      <c r="G2045" t="s">
        <v>56</v>
      </c>
      <c r="H2045" s="1">
        <v>45404</v>
      </c>
      <c r="I2045" t="s">
        <v>57</v>
      </c>
      <c r="J2045" t="s">
        <v>2000</v>
      </c>
      <c r="K2045">
        <v>2</v>
      </c>
      <c r="N2045">
        <v>1832</v>
      </c>
      <c r="O2045">
        <v>50</v>
      </c>
      <c r="P2045" s="1">
        <v>45727</v>
      </c>
      <c r="Q2045" s="1"/>
      <c r="R2045">
        <v>916</v>
      </c>
      <c r="T2045">
        <v>0</v>
      </c>
      <c r="U2045" t="s">
        <v>428</v>
      </c>
      <c r="V2045">
        <v>0</v>
      </c>
      <c r="W2045">
        <v>0</v>
      </c>
      <c r="X2045">
        <v>0</v>
      </c>
      <c r="Y2045">
        <v>0</v>
      </c>
      <c r="Z2045">
        <v>0</v>
      </c>
      <c r="AA2045">
        <v>0</v>
      </c>
      <c r="AB2045">
        <v>0</v>
      </c>
      <c r="AC2045" t="s">
        <v>52</v>
      </c>
      <c r="AD2045">
        <v>3</v>
      </c>
    </row>
    <row r="2046" spans="1:30">
      <c r="A2046" t="s">
        <v>2139</v>
      </c>
      <c r="B2046" t="s">
        <v>80</v>
      </c>
      <c r="C2046">
        <v>38.736946000000003</v>
      </c>
      <c r="D2046">
        <v>-9.1426850000000002</v>
      </c>
      <c r="E2046" t="s">
        <v>100</v>
      </c>
      <c r="F2046" t="s">
        <v>33</v>
      </c>
      <c r="G2046" t="s">
        <v>47</v>
      </c>
      <c r="H2046" s="1">
        <v>45371</v>
      </c>
      <c r="I2046" t="s">
        <v>70</v>
      </c>
      <c r="J2046" t="s">
        <v>2000</v>
      </c>
      <c r="K2046">
        <v>2</v>
      </c>
      <c r="N2046">
        <v>1175</v>
      </c>
      <c r="O2046">
        <v>40</v>
      </c>
      <c r="P2046" s="1">
        <v>45408</v>
      </c>
      <c r="Q2046" s="1"/>
      <c r="R2046">
        <v>470</v>
      </c>
      <c r="T2046">
        <v>0</v>
      </c>
      <c r="U2046" t="s">
        <v>428</v>
      </c>
      <c r="V2046">
        <v>0</v>
      </c>
      <c r="W2046">
        <v>0</v>
      </c>
      <c r="X2046">
        <v>0</v>
      </c>
      <c r="Y2046">
        <v>0</v>
      </c>
      <c r="Z2046">
        <v>0</v>
      </c>
      <c r="AA2046">
        <v>0</v>
      </c>
      <c r="AB2046">
        <v>0</v>
      </c>
      <c r="AC2046" t="s">
        <v>43</v>
      </c>
      <c r="AD2046">
        <v>2</v>
      </c>
    </row>
    <row r="2047" spans="1:30">
      <c r="A2047" t="s">
        <v>2140</v>
      </c>
      <c r="B2047" t="s">
        <v>50</v>
      </c>
      <c r="C2047">
        <v>52.520007999999997</v>
      </c>
      <c r="D2047">
        <v>13.404954</v>
      </c>
      <c r="E2047" t="s">
        <v>103</v>
      </c>
      <c r="F2047" t="s">
        <v>33</v>
      </c>
      <c r="G2047" t="s">
        <v>64</v>
      </c>
      <c r="H2047" s="1">
        <v>45425</v>
      </c>
      <c r="I2047" t="s">
        <v>70</v>
      </c>
      <c r="J2047" t="s">
        <v>2000</v>
      </c>
      <c r="K2047">
        <v>2</v>
      </c>
      <c r="N2047">
        <v>894</v>
      </c>
      <c r="O2047">
        <v>50</v>
      </c>
      <c r="P2047" s="1">
        <v>45608</v>
      </c>
      <c r="Q2047" s="1"/>
      <c r="R2047">
        <v>447</v>
      </c>
      <c r="T2047">
        <v>0</v>
      </c>
      <c r="U2047" t="s">
        <v>428</v>
      </c>
      <c r="V2047">
        <v>0</v>
      </c>
      <c r="W2047">
        <v>0</v>
      </c>
      <c r="X2047">
        <v>0</v>
      </c>
      <c r="Y2047">
        <v>0</v>
      </c>
      <c r="Z2047">
        <v>0</v>
      </c>
      <c r="AA2047">
        <v>0</v>
      </c>
      <c r="AB2047">
        <v>0</v>
      </c>
      <c r="AC2047" t="s">
        <v>52</v>
      </c>
      <c r="AD2047">
        <v>3</v>
      </c>
    </row>
    <row r="2048" spans="1:30">
      <c r="A2048" t="s">
        <v>2141</v>
      </c>
      <c r="B2048" t="s">
        <v>63</v>
      </c>
      <c r="C2048">
        <v>46.204391000000001</v>
      </c>
      <c r="D2048">
        <v>6.1431579999999997</v>
      </c>
      <c r="E2048" t="s">
        <v>60</v>
      </c>
      <c r="F2048" t="s">
        <v>33</v>
      </c>
      <c r="G2048" t="s">
        <v>42</v>
      </c>
      <c r="H2048" s="1">
        <v>45424</v>
      </c>
      <c r="I2048" t="s">
        <v>35</v>
      </c>
      <c r="J2048" t="s">
        <v>2000</v>
      </c>
      <c r="K2048">
        <v>2</v>
      </c>
      <c r="N2048">
        <v>291</v>
      </c>
      <c r="O2048">
        <v>50</v>
      </c>
      <c r="P2048" s="1">
        <v>45531</v>
      </c>
      <c r="Q2048" s="1"/>
      <c r="R2048">
        <v>145.5</v>
      </c>
      <c r="T2048">
        <v>0</v>
      </c>
      <c r="U2048" t="s">
        <v>428</v>
      </c>
      <c r="V2048">
        <v>0</v>
      </c>
      <c r="W2048">
        <v>0</v>
      </c>
      <c r="X2048">
        <v>0</v>
      </c>
      <c r="Y2048">
        <v>0</v>
      </c>
      <c r="Z2048">
        <v>0</v>
      </c>
      <c r="AA2048">
        <v>0</v>
      </c>
      <c r="AB2048">
        <v>0</v>
      </c>
      <c r="AC2048" t="s">
        <v>52</v>
      </c>
      <c r="AD2048">
        <v>3</v>
      </c>
    </row>
    <row r="2049" spans="1:30">
      <c r="A2049" t="s">
        <v>2142</v>
      </c>
      <c r="B2049" t="s">
        <v>31</v>
      </c>
      <c r="C2049">
        <v>52.370215999999999</v>
      </c>
      <c r="D2049">
        <v>4.895168</v>
      </c>
      <c r="E2049" t="s">
        <v>120</v>
      </c>
      <c r="F2049" t="s">
        <v>33</v>
      </c>
      <c r="G2049" t="s">
        <v>85</v>
      </c>
      <c r="H2049" s="1">
        <v>45354</v>
      </c>
      <c r="I2049" t="s">
        <v>57</v>
      </c>
      <c r="J2049" t="s">
        <v>2000</v>
      </c>
      <c r="K2049">
        <v>2</v>
      </c>
      <c r="N2049">
        <v>1118</v>
      </c>
      <c r="O2049">
        <v>20</v>
      </c>
      <c r="P2049" s="1">
        <v>45569</v>
      </c>
      <c r="Q2049" s="1"/>
      <c r="R2049">
        <v>223.6</v>
      </c>
      <c r="T2049">
        <v>0</v>
      </c>
      <c r="U2049" t="s">
        <v>428</v>
      </c>
      <c r="V2049">
        <v>0</v>
      </c>
      <c r="W2049">
        <v>0</v>
      </c>
      <c r="X2049">
        <v>0</v>
      </c>
      <c r="Y2049">
        <v>0</v>
      </c>
      <c r="Z2049">
        <v>0</v>
      </c>
      <c r="AA2049">
        <v>0</v>
      </c>
      <c r="AB2049">
        <v>0</v>
      </c>
      <c r="AC2049" t="s">
        <v>48</v>
      </c>
      <c r="AD2049">
        <v>1</v>
      </c>
    </row>
    <row r="2050" spans="1:30">
      <c r="A2050" t="s">
        <v>2143</v>
      </c>
      <c r="B2050" t="s">
        <v>45</v>
      </c>
      <c r="C2050">
        <v>41.902782000000002</v>
      </c>
      <c r="D2050">
        <v>12.496366</v>
      </c>
      <c r="E2050" t="s">
        <v>72</v>
      </c>
      <c r="F2050" t="s">
        <v>33</v>
      </c>
      <c r="G2050" t="s">
        <v>42</v>
      </c>
      <c r="H2050" s="1">
        <v>45431</v>
      </c>
      <c r="I2050" t="s">
        <v>70</v>
      </c>
      <c r="J2050" t="s">
        <v>2000</v>
      </c>
      <c r="K2050">
        <v>2</v>
      </c>
      <c r="N2050">
        <v>427</v>
      </c>
      <c r="O2050">
        <v>30</v>
      </c>
      <c r="P2050" s="1">
        <v>45647</v>
      </c>
      <c r="Q2050" s="1"/>
      <c r="R2050">
        <v>128.1</v>
      </c>
      <c r="T2050">
        <v>0</v>
      </c>
      <c r="U2050" t="s">
        <v>428</v>
      </c>
      <c r="V2050">
        <v>0</v>
      </c>
      <c r="W2050">
        <v>0</v>
      </c>
      <c r="X2050">
        <v>0</v>
      </c>
      <c r="Y2050">
        <v>0</v>
      </c>
      <c r="Z2050">
        <v>0</v>
      </c>
      <c r="AA2050">
        <v>0</v>
      </c>
      <c r="AB2050">
        <v>0</v>
      </c>
      <c r="AC2050" t="s">
        <v>43</v>
      </c>
      <c r="AD2050">
        <v>2</v>
      </c>
    </row>
    <row r="2051" spans="1:30">
      <c r="A2051" t="s">
        <v>2144</v>
      </c>
      <c r="B2051" t="s">
        <v>31</v>
      </c>
      <c r="C2051">
        <v>52.370215999999999</v>
      </c>
      <c r="D2051">
        <v>4.895168</v>
      </c>
      <c r="E2051" t="s">
        <v>32</v>
      </c>
      <c r="F2051" t="s">
        <v>33</v>
      </c>
      <c r="G2051" t="s">
        <v>42</v>
      </c>
      <c r="H2051" s="1">
        <v>45440</v>
      </c>
      <c r="I2051" t="s">
        <v>57</v>
      </c>
      <c r="J2051" t="s">
        <v>2000</v>
      </c>
      <c r="K2051">
        <v>2</v>
      </c>
      <c r="N2051">
        <v>1236</v>
      </c>
      <c r="O2051">
        <v>20</v>
      </c>
      <c r="P2051" s="1">
        <v>45736</v>
      </c>
      <c r="Q2051" s="1"/>
      <c r="R2051">
        <v>247.2</v>
      </c>
      <c r="T2051">
        <v>0</v>
      </c>
      <c r="U2051" t="s">
        <v>428</v>
      </c>
      <c r="V2051">
        <v>0</v>
      </c>
      <c r="W2051">
        <v>0</v>
      </c>
      <c r="X2051">
        <v>0</v>
      </c>
      <c r="Y2051">
        <v>0</v>
      </c>
      <c r="Z2051">
        <v>0</v>
      </c>
      <c r="AA2051">
        <v>0</v>
      </c>
      <c r="AB2051">
        <v>0</v>
      </c>
      <c r="AC2051" t="s">
        <v>48</v>
      </c>
      <c r="AD2051">
        <v>1</v>
      </c>
    </row>
    <row r="2052" spans="1:30">
      <c r="A2052" t="s">
        <v>2145</v>
      </c>
      <c r="B2052" t="s">
        <v>63</v>
      </c>
      <c r="C2052">
        <v>46.204391000000001</v>
      </c>
      <c r="D2052">
        <v>6.1431579999999997</v>
      </c>
      <c r="E2052" t="s">
        <v>32</v>
      </c>
      <c r="F2052" t="s">
        <v>33</v>
      </c>
      <c r="G2052" t="s">
        <v>87</v>
      </c>
      <c r="H2052" s="1">
        <v>45309</v>
      </c>
      <c r="I2052" t="s">
        <v>70</v>
      </c>
      <c r="J2052" t="s">
        <v>2000</v>
      </c>
      <c r="K2052">
        <v>2</v>
      </c>
      <c r="N2052">
        <v>707</v>
      </c>
      <c r="O2052">
        <v>100</v>
      </c>
      <c r="P2052" s="1">
        <v>45507</v>
      </c>
      <c r="Q2052" s="1"/>
      <c r="R2052">
        <v>707</v>
      </c>
      <c r="T2052">
        <v>0</v>
      </c>
      <c r="U2052" t="s">
        <v>428</v>
      </c>
      <c r="V2052">
        <v>0</v>
      </c>
      <c r="W2052">
        <v>0</v>
      </c>
      <c r="X2052">
        <v>0</v>
      </c>
      <c r="Y2052">
        <v>0</v>
      </c>
      <c r="Z2052">
        <v>0</v>
      </c>
      <c r="AA2052">
        <v>0</v>
      </c>
      <c r="AB2052">
        <v>0</v>
      </c>
      <c r="AC2052" t="s">
        <v>38</v>
      </c>
      <c r="AD2052">
        <v>5</v>
      </c>
    </row>
    <row r="2053" spans="1:30">
      <c r="A2053" t="s">
        <v>2146</v>
      </c>
      <c r="B2053" t="s">
        <v>63</v>
      </c>
      <c r="C2053">
        <v>46.204391000000001</v>
      </c>
      <c r="D2053">
        <v>6.1431579999999997</v>
      </c>
      <c r="E2053" t="s">
        <v>51</v>
      </c>
      <c r="F2053" t="s">
        <v>33</v>
      </c>
      <c r="G2053" t="s">
        <v>56</v>
      </c>
      <c r="H2053" s="1">
        <v>45319</v>
      </c>
      <c r="I2053" t="s">
        <v>57</v>
      </c>
      <c r="J2053" t="s">
        <v>2000</v>
      </c>
      <c r="K2053">
        <v>2</v>
      </c>
      <c r="N2053">
        <v>420</v>
      </c>
      <c r="O2053">
        <v>20</v>
      </c>
      <c r="P2053" s="1">
        <v>45433</v>
      </c>
      <c r="Q2053" s="1"/>
      <c r="R2053">
        <v>84</v>
      </c>
      <c r="T2053">
        <v>0</v>
      </c>
      <c r="U2053" t="s">
        <v>428</v>
      </c>
      <c r="V2053">
        <v>0</v>
      </c>
      <c r="W2053">
        <v>0</v>
      </c>
      <c r="X2053">
        <v>0</v>
      </c>
      <c r="Y2053">
        <v>0</v>
      </c>
      <c r="Z2053">
        <v>0</v>
      </c>
      <c r="AA2053">
        <v>0</v>
      </c>
      <c r="AB2053">
        <v>0</v>
      </c>
      <c r="AC2053" t="s">
        <v>48</v>
      </c>
      <c r="AD2053">
        <v>1</v>
      </c>
    </row>
    <row r="2054" spans="1:30">
      <c r="A2054" t="s">
        <v>2147</v>
      </c>
      <c r="B2054" t="s">
        <v>59</v>
      </c>
      <c r="C2054">
        <v>51.260196999999998</v>
      </c>
      <c r="D2054">
        <v>4.4027710000000004</v>
      </c>
      <c r="E2054" t="s">
        <v>60</v>
      </c>
      <c r="F2054" t="s">
        <v>33</v>
      </c>
      <c r="G2054" t="s">
        <v>47</v>
      </c>
      <c r="H2054" s="1">
        <v>45438</v>
      </c>
      <c r="I2054" t="s">
        <v>35</v>
      </c>
      <c r="J2054" t="s">
        <v>2000</v>
      </c>
      <c r="K2054">
        <v>2</v>
      </c>
      <c r="N2054">
        <v>1986</v>
      </c>
      <c r="O2054">
        <v>60</v>
      </c>
      <c r="P2054" s="1">
        <v>45687</v>
      </c>
      <c r="Q2054" s="1"/>
      <c r="R2054">
        <v>1191.5999999999999</v>
      </c>
      <c r="T2054">
        <v>0</v>
      </c>
      <c r="U2054" t="s">
        <v>428</v>
      </c>
      <c r="V2054">
        <v>0</v>
      </c>
      <c r="W2054">
        <v>0</v>
      </c>
      <c r="X2054">
        <v>0</v>
      </c>
      <c r="Y2054">
        <v>0</v>
      </c>
      <c r="Z2054">
        <v>0</v>
      </c>
      <c r="AA2054">
        <v>0</v>
      </c>
      <c r="AB2054">
        <v>0</v>
      </c>
      <c r="AC2054" t="s">
        <v>52</v>
      </c>
      <c r="AD2054">
        <v>3</v>
      </c>
    </row>
    <row r="2055" spans="1:30">
      <c r="A2055" t="s">
        <v>2148</v>
      </c>
      <c r="B2055" t="s">
        <v>40</v>
      </c>
      <c r="C2055">
        <v>40.416775000000001</v>
      </c>
      <c r="D2055">
        <v>-3.7037900000000001</v>
      </c>
      <c r="E2055" t="s">
        <v>60</v>
      </c>
      <c r="F2055" t="s">
        <v>33</v>
      </c>
      <c r="G2055" t="s">
        <v>47</v>
      </c>
      <c r="H2055" s="1">
        <v>45409</v>
      </c>
      <c r="I2055" t="s">
        <v>35</v>
      </c>
      <c r="J2055" t="s">
        <v>2000</v>
      </c>
      <c r="K2055">
        <v>2</v>
      </c>
      <c r="N2055">
        <v>901</v>
      </c>
      <c r="O2055">
        <v>50</v>
      </c>
      <c r="P2055" s="1">
        <v>45503</v>
      </c>
      <c r="Q2055" s="1"/>
      <c r="R2055">
        <v>450.5</v>
      </c>
      <c r="T2055">
        <v>0</v>
      </c>
      <c r="U2055" t="s">
        <v>428</v>
      </c>
      <c r="V2055">
        <v>0</v>
      </c>
      <c r="W2055">
        <v>0</v>
      </c>
      <c r="X2055">
        <v>0</v>
      </c>
      <c r="Y2055">
        <v>0</v>
      </c>
      <c r="Z2055">
        <v>0</v>
      </c>
      <c r="AA2055">
        <v>0</v>
      </c>
      <c r="AB2055">
        <v>0</v>
      </c>
      <c r="AC2055" t="s">
        <v>52</v>
      </c>
      <c r="AD2055">
        <v>3</v>
      </c>
    </row>
    <row r="2056" spans="1:30">
      <c r="A2056" t="s">
        <v>2149</v>
      </c>
      <c r="B2056" t="s">
        <v>80</v>
      </c>
      <c r="C2056">
        <v>38.736946000000003</v>
      </c>
      <c r="D2056">
        <v>-9.1426850000000002</v>
      </c>
      <c r="E2056" t="s">
        <v>60</v>
      </c>
      <c r="F2056" t="s">
        <v>33</v>
      </c>
      <c r="G2056" t="s">
        <v>85</v>
      </c>
      <c r="H2056" s="1">
        <v>45428</v>
      </c>
      <c r="I2056" t="s">
        <v>70</v>
      </c>
      <c r="J2056" t="s">
        <v>2000</v>
      </c>
      <c r="K2056">
        <v>2</v>
      </c>
      <c r="N2056">
        <v>1164</v>
      </c>
      <c r="O2056">
        <v>60</v>
      </c>
      <c r="P2056" s="1">
        <v>45746</v>
      </c>
      <c r="Q2056" s="1"/>
      <c r="R2056">
        <v>698.4</v>
      </c>
      <c r="T2056">
        <v>0</v>
      </c>
      <c r="U2056" t="s">
        <v>428</v>
      </c>
      <c r="V2056">
        <v>0</v>
      </c>
      <c r="W2056">
        <v>0</v>
      </c>
      <c r="X2056">
        <v>0</v>
      </c>
      <c r="Y2056">
        <v>0</v>
      </c>
      <c r="Z2056">
        <v>0</v>
      </c>
      <c r="AA2056">
        <v>0</v>
      </c>
      <c r="AB2056">
        <v>0</v>
      </c>
      <c r="AC2056" t="s">
        <v>52</v>
      </c>
      <c r="AD2056">
        <v>3</v>
      </c>
    </row>
    <row r="2057" spans="1:30">
      <c r="A2057" t="s">
        <v>2150</v>
      </c>
      <c r="B2057" t="s">
        <v>45</v>
      </c>
      <c r="C2057">
        <v>41.902782000000002</v>
      </c>
      <c r="D2057">
        <v>12.496366</v>
      </c>
      <c r="E2057" t="s">
        <v>124</v>
      </c>
      <c r="F2057" t="s">
        <v>33</v>
      </c>
      <c r="G2057" t="s">
        <v>42</v>
      </c>
      <c r="H2057" s="1">
        <v>45433</v>
      </c>
      <c r="I2057" t="s">
        <v>35</v>
      </c>
      <c r="J2057" t="s">
        <v>2000</v>
      </c>
      <c r="K2057">
        <v>2</v>
      </c>
      <c r="N2057">
        <v>1661</v>
      </c>
      <c r="O2057">
        <v>40</v>
      </c>
      <c r="P2057" s="1">
        <v>45753</v>
      </c>
      <c r="Q2057" s="1"/>
      <c r="R2057">
        <v>664.4</v>
      </c>
      <c r="T2057">
        <v>0</v>
      </c>
      <c r="U2057" t="s">
        <v>428</v>
      </c>
      <c r="V2057">
        <v>0</v>
      </c>
      <c r="W2057">
        <v>0</v>
      </c>
      <c r="X2057">
        <v>0</v>
      </c>
      <c r="Y2057">
        <v>0</v>
      </c>
      <c r="Z2057">
        <v>0</v>
      </c>
      <c r="AA2057">
        <v>0</v>
      </c>
      <c r="AB2057">
        <v>0</v>
      </c>
      <c r="AC2057" t="s">
        <v>43</v>
      </c>
      <c r="AD2057">
        <v>2</v>
      </c>
    </row>
    <row r="2058" spans="1:30">
      <c r="A2058" t="s">
        <v>2151</v>
      </c>
      <c r="B2058" t="s">
        <v>45</v>
      </c>
      <c r="C2058">
        <v>41.902782000000002</v>
      </c>
      <c r="D2058">
        <v>12.496366</v>
      </c>
      <c r="E2058" t="s">
        <v>32</v>
      </c>
      <c r="F2058" t="s">
        <v>33</v>
      </c>
      <c r="G2058" t="s">
        <v>47</v>
      </c>
      <c r="H2058" s="1">
        <v>45428</v>
      </c>
      <c r="I2058" t="s">
        <v>70</v>
      </c>
      <c r="J2058" t="s">
        <v>2000</v>
      </c>
      <c r="K2058">
        <v>2</v>
      </c>
      <c r="N2058">
        <v>1096</v>
      </c>
      <c r="O2058">
        <v>20</v>
      </c>
      <c r="P2058" s="1">
        <v>45681</v>
      </c>
      <c r="Q2058" s="1"/>
      <c r="R2058">
        <v>219.2</v>
      </c>
      <c r="T2058">
        <v>0</v>
      </c>
      <c r="U2058" t="s">
        <v>428</v>
      </c>
      <c r="V2058">
        <v>0</v>
      </c>
      <c r="W2058">
        <v>0</v>
      </c>
      <c r="X2058">
        <v>0</v>
      </c>
      <c r="Y2058">
        <v>0</v>
      </c>
      <c r="Z2058">
        <v>0</v>
      </c>
      <c r="AA2058">
        <v>0</v>
      </c>
      <c r="AB2058">
        <v>0</v>
      </c>
      <c r="AC2058" t="s">
        <v>48</v>
      </c>
      <c r="AD2058">
        <v>1</v>
      </c>
    </row>
    <row r="2059" spans="1:30">
      <c r="A2059" t="s">
        <v>2152</v>
      </c>
      <c r="B2059" t="s">
        <v>67</v>
      </c>
      <c r="C2059">
        <v>48.864716000000001</v>
      </c>
      <c r="D2059">
        <v>2.3490139999999999</v>
      </c>
      <c r="E2059" t="s">
        <v>60</v>
      </c>
      <c r="F2059" t="s">
        <v>33</v>
      </c>
      <c r="G2059" t="s">
        <v>42</v>
      </c>
      <c r="H2059" s="1">
        <v>45332</v>
      </c>
      <c r="I2059" t="s">
        <v>70</v>
      </c>
      <c r="J2059" t="s">
        <v>2000</v>
      </c>
      <c r="K2059">
        <v>2</v>
      </c>
      <c r="N2059">
        <v>379</v>
      </c>
      <c r="O2059">
        <v>40</v>
      </c>
      <c r="P2059" s="1">
        <v>45626</v>
      </c>
      <c r="Q2059" s="1"/>
      <c r="R2059">
        <v>151.6</v>
      </c>
      <c r="T2059">
        <v>0</v>
      </c>
      <c r="U2059" t="s">
        <v>428</v>
      </c>
      <c r="V2059">
        <v>0</v>
      </c>
      <c r="W2059">
        <v>0</v>
      </c>
      <c r="X2059">
        <v>0</v>
      </c>
      <c r="Y2059">
        <v>0</v>
      </c>
      <c r="Z2059">
        <v>0</v>
      </c>
      <c r="AA2059">
        <v>0</v>
      </c>
      <c r="AB2059">
        <v>0</v>
      </c>
      <c r="AC2059" t="s">
        <v>43</v>
      </c>
      <c r="AD2059">
        <v>2</v>
      </c>
    </row>
    <row r="2060" spans="1:30">
      <c r="A2060" t="s">
        <v>2153</v>
      </c>
      <c r="B2060" t="s">
        <v>45</v>
      </c>
      <c r="C2060">
        <v>41.902782000000002</v>
      </c>
      <c r="D2060">
        <v>12.496366</v>
      </c>
      <c r="E2060" t="s">
        <v>46</v>
      </c>
      <c r="F2060" t="s">
        <v>33</v>
      </c>
      <c r="G2060" t="s">
        <v>34</v>
      </c>
      <c r="H2060" s="1">
        <v>45410</v>
      </c>
      <c r="I2060" t="s">
        <v>35</v>
      </c>
      <c r="J2060" t="s">
        <v>2000</v>
      </c>
      <c r="K2060">
        <v>2</v>
      </c>
      <c r="N2060">
        <v>1368</v>
      </c>
      <c r="O2060">
        <v>20</v>
      </c>
      <c r="P2060" s="1">
        <v>45595</v>
      </c>
      <c r="Q2060" s="1"/>
      <c r="R2060">
        <v>273.60000000000002</v>
      </c>
      <c r="T2060">
        <v>0</v>
      </c>
      <c r="U2060" t="s">
        <v>428</v>
      </c>
      <c r="V2060">
        <v>0</v>
      </c>
      <c r="W2060">
        <v>0</v>
      </c>
      <c r="X2060">
        <v>0</v>
      </c>
      <c r="Y2060">
        <v>0</v>
      </c>
      <c r="Z2060">
        <v>0</v>
      </c>
      <c r="AA2060">
        <v>0</v>
      </c>
      <c r="AB2060">
        <v>0</v>
      </c>
      <c r="AC2060" t="s">
        <v>48</v>
      </c>
      <c r="AD2060">
        <v>1</v>
      </c>
    </row>
    <row r="2061" spans="1:30">
      <c r="A2061" t="s">
        <v>2154</v>
      </c>
      <c r="B2061" t="s">
        <v>45</v>
      </c>
      <c r="C2061">
        <v>41.902782000000002</v>
      </c>
      <c r="D2061">
        <v>12.496366</v>
      </c>
      <c r="E2061" t="s">
        <v>41</v>
      </c>
      <c r="F2061" t="s">
        <v>33</v>
      </c>
      <c r="G2061" t="s">
        <v>64</v>
      </c>
      <c r="H2061" s="1">
        <v>45377</v>
      </c>
      <c r="I2061" t="s">
        <v>35</v>
      </c>
      <c r="J2061" t="s">
        <v>2000</v>
      </c>
      <c r="K2061">
        <v>2</v>
      </c>
      <c r="N2061">
        <v>1691</v>
      </c>
      <c r="O2061">
        <v>60</v>
      </c>
      <c r="P2061" s="1">
        <v>45711</v>
      </c>
      <c r="Q2061" s="1"/>
      <c r="R2061">
        <v>1014.6</v>
      </c>
      <c r="T2061">
        <v>0</v>
      </c>
      <c r="U2061" t="s">
        <v>428</v>
      </c>
      <c r="V2061">
        <v>0</v>
      </c>
      <c r="W2061">
        <v>0</v>
      </c>
      <c r="X2061">
        <v>0</v>
      </c>
      <c r="Y2061">
        <v>0</v>
      </c>
      <c r="Z2061">
        <v>0</v>
      </c>
      <c r="AA2061">
        <v>0</v>
      </c>
      <c r="AB2061">
        <v>0</v>
      </c>
      <c r="AC2061" t="s">
        <v>52</v>
      </c>
      <c r="AD2061">
        <v>3</v>
      </c>
    </row>
    <row r="2062" spans="1:30">
      <c r="A2062" t="s">
        <v>2155</v>
      </c>
      <c r="B2062" t="s">
        <v>40</v>
      </c>
      <c r="C2062">
        <v>40.416775000000001</v>
      </c>
      <c r="D2062">
        <v>-3.7037900000000001</v>
      </c>
      <c r="E2062" t="s">
        <v>55</v>
      </c>
      <c r="F2062" t="s">
        <v>33</v>
      </c>
      <c r="G2062" t="s">
        <v>42</v>
      </c>
      <c r="H2062" s="1">
        <v>45433</v>
      </c>
      <c r="I2062" t="s">
        <v>70</v>
      </c>
      <c r="J2062" t="s">
        <v>2000</v>
      </c>
      <c r="K2062">
        <v>2</v>
      </c>
      <c r="N2062">
        <v>543</v>
      </c>
      <c r="O2062">
        <v>40</v>
      </c>
      <c r="P2062" s="1">
        <v>45633</v>
      </c>
      <c r="Q2062" s="1"/>
      <c r="R2062">
        <v>217.2</v>
      </c>
      <c r="T2062">
        <v>0</v>
      </c>
      <c r="U2062" t="s">
        <v>428</v>
      </c>
      <c r="V2062">
        <v>0</v>
      </c>
      <c r="W2062">
        <v>0</v>
      </c>
      <c r="X2062">
        <v>0</v>
      </c>
      <c r="Y2062">
        <v>0</v>
      </c>
      <c r="Z2062">
        <v>0</v>
      </c>
      <c r="AA2062">
        <v>0</v>
      </c>
      <c r="AB2062">
        <v>0</v>
      </c>
      <c r="AC2062" t="s">
        <v>43</v>
      </c>
      <c r="AD2062">
        <v>2</v>
      </c>
    </row>
    <row r="2063" spans="1:30">
      <c r="A2063" t="s">
        <v>2156</v>
      </c>
      <c r="B2063" t="s">
        <v>59</v>
      </c>
      <c r="C2063">
        <v>51.260196999999998</v>
      </c>
      <c r="D2063">
        <v>4.4027710000000004</v>
      </c>
      <c r="E2063" t="s">
        <v>60</v>
      </c>
      <c r="F2063" t="s">
        <v>33</v>
      </c>
      <c r="G2063" t="s">
        <v>42</v>
      </c>
      <c r="H2063" s="1">
        <v>45297</v>
      </c>
      <c r="I2063" t="s">
        <v>35</v>
      </c>
      <c r="J2063" t="s">
        <v>2000</v>
      </c>
      <c r="K2063">
        <v>2</v>
      </c>
      <c r="N2063">
        <v>231</v>
      </c>
      <c r="O2063">
        <v>40</v>
      </c>
      <c r="P2063" s="1">
        <v>45478</v>
      </c>
      <c r="Q2063" s="1"/>
      <c r="R2063">
        <v>92.4</v>
      </c>
      <c r="T2063">
        <v>0</v>
      </c>
      <c r="U2063" t="s">
        <v>428</v>
      </c>
      <c r="V2063">
        <v>0</v>
      </c>
      <c r="W2063">
        <v>0</v>
      </c>
      <c r="X2063">
        <v>0</v>
      </c>
      <c r="Y2063">
        <v>0</v>
      </c>
      <c r="Z2063">
        <v>0</v>
      </c>
      <c r="AA2063">
        <v>0</v>
      </c>
      <c r="AB2063">
        <v>0</v>
      </c>
      <c r="AC2063" t="s">
        <v>43</v>
      </c>
      <c r="AD2063">
        <v>2</v>
      </c>
    </row>
    <row r="2064" spans="1:30">
      <c r="A2064" t="s">
        <v>2157</v>
      </c>
      <c r="B2064" t="s">
        <v>45</v>
      </c>
      <c r="C2064">
        <v>41.902782000000002</v>
      </c>
      <c r="D2064">
        <v>12.496366</v>
      </c>
      <c r="E2064" t="s">
        <v>100</v>
      </c>
      <c r="F2064" t="s">
        <v>33</v>
      </c>
      <c r="G2064" t="s">
        <v>42</v>
      </c>
      <c r="H2064" s="1">
        <v>45433</v>
      </c>
      <c r="I2064" t="s">
        <v>35</v>
      </c>
      <c r="J2064" t="s">
        <v>2000</v>
      </c>
      <c r="K2064">
        <v>2</v>
      </c>
      <c r="N2064">
        <v>1295</v>
      </c>
      <c r="O2064">
        <v>20</v>
      </c>
      <c r="P2064" s="1">
        <v>45538</v>
      </c>
      <c r="Q2064" s="1"/>
      <c r="R2064">
        <v>259</v>
      </c>
      <c r="T2064">
        <v>0</v>
      </c>
      <c r="U2064" t="s">
        <v>428</v>
      </c>
      <c r="V2064">
        <v>0</v>
      </c>
      <c r="W2064">
        <v>0</v>
      </c>
      <c r="X2064">
        <v>0</v>
      </c>
      <c r="Y2064">
        <v>0</v>
      </c>
      <c r="Z2064">
        <v>0</v>
      </c>
      <c r="AA2064">
        <v>0</v>
      </c>
      <c r="AB2064">
        <v>0</v>
      </c>
      <c r="AC2064" t="s">
        <v>48</v>
      </c>
      <c r="AD2064">
        <v>1</v>
      </c>
    </row>
    <row r="2065" spans="1:30">
      <c r="A2065" t="s">
        <v>2158</v>
      </c>
      <c r="B2065" t="s">
        <v>67</v>
      </c>
      <c r="C2065">
        <v>48.864716000000001</v>
      </c>
      <c r="D2065">
        <v>2.3490139999999999</v>
      </c>
      <c r="E2065" t="s">
        <v>60</v>
      </c>
      <c r="F2065" t="s">
        <v>33</v>
      </c>
      <c r="G2065" t="s">
        <v>56</v>
      </c>
      <c r="H2065" s="1">
        <v>45301</v>
      </c>
      <c r="I2065" t="s">
        <v>57</v>
      </c>
      <c r="J2065" t="s">
        <v>2000</v>
      </c>
      <c r="K2065">
        <v>2</v>
      </c>
      <c r="N2065">
        <v>730</v>
      </c>
      <c r="O2065">
        <v>80</v>
      </c>
      <c r="P2065" s="1">
        <v>45547</v>
      </c>
      <c r="Q2065" s="1"/>
      <c r="R2065">
        <v>584</v>
      </c>
      <c r="T2065">
        <v>0</v>
      </c>
      <c r="U2065" t="s">
        <v>428</v>
      </c>
      <c r="V2065">
        <v>0</v>
      </c>
      <c r="W2065">
        <v>0</v>
      </c>
      <c r="X2065">
        <v>0</v>
      </c>
      <c r="Y2065">
        <v>0</v>
      </c>
      <c r="Z2065">
        <v>0</v>
      </c>
      <c r="AA2065">
        <v>0</v>
      </c>
      <c r="AB2065">
        <v>0</v>
      </c>
      <c r="AC2065" t="s">
        <v>65</v>
      </c>
      <c r="AD2065">
        <v>4</v>
      </c>
    </row>
    <row r="2066" spans="1:30">
      <c r="A2066" t="s">
        <v>2159</v>
      </c>
      <c r="B2066" t="s">
        <v>80</v>
      </c>
      <c r="C2066">
        <v>38.736946000000003</v>
      </c>
      <c r="D2066">
        <v>-9.1426850000000002</v>
      </c>
      <c r="E2066" t="s">
        <v>124</v>
      </c>
      <c r="F2066" t="s">
        <v>33</v>
      </c>
      <c r="G2066" t="s">
        <v>34</v>
      </c>
      <c r="H2066" s="1">
        <v>45300</v>
      </c>
      <c r="I2066" t="s">
        <v>57</v>
      </c>
      <c r="J2066" t="s">
        <v>2000</v>
      </c>
      <c r="K2066">
        <v>2</v>
      </c>
      <c r="N2066">
        <v>1201</v>
      </c>
      <c r="O2066">
        <v>20</v>
      </c>
      <c r="P2066" s="1">
        <v>45503</v>
      </c>
      <c r="Q2066" s="1"/>
      <c r="R2066">
        <v>240.2</v>
      </c>
      <c r="T2066">
        <v>0</v>
      </c>
      <c r="U2066" t="s">
        <v>428</v>
      </c>
      <c r="V2066">
        <v>0</v>
      </c>
      <c r="W2066">
        <v>0</v>
      </c>
      <c r="X2066">
        <v>0</v>
      </c>
      <c r="Y2066">
        <v>0</v>
      </c>
      <c r="Z2066">
        <v>0</v>
      </c>
      <c r="AA2066">
        <v>0</v>
      </c>
      <c r="AB2066">
        <v>0</v>
      </c>
      <c r="AC2066" t="s">
        <v>48</v>
      </c>
      <c r="AD2066">
        <v>1</v>
      </c>
    </row>
    <row r="2067" spans="1:30">
      <c r="A2067" t="s">
        <v>2160</v>
      </c>
      <c r="B2067" t="s">
        <v>45</v>
      </c>
      <c r="C2067">
        <v>41.902782000000002</v>
      </c>
      <c r="D2067">
        <v>12.496366</v>
      </c>
      <c r="E2067" t="s">
        <v>68</v>
      </c>
      <c r="F2067" t="s">
        <v>33</v>
      </c>
      <c r="G2067" t="s">
        <v>64</v>
      </c>
      <c r="H2067" s="1">
        <v>45334</v>
      </c>
      <c r="I2067" t="s">
        <v>35</v>
      </c>
      <c r="J2067" t="s">
        <v>2000</v>
      </c>
      <c r="K2067">
        <v>2</v>
      </c>
      <c r="N2067">
        <v>1687</v>
      </c>
      <c r="O2067">
        <v>90</v>
      </c>
      <c r="P2067" s="1">
        <v>45694</v>
      </c>
      <c r="Q2067" s="1"/>
      <c r="R2067">
        <v>1518.3</v>
      </c>
      <c r="T2067">
        <v>0</v>
      </c>
      <c r="U2067" t="s">
        <v>428</v>
      </c>
      <c r="V2067">
        <v>0</v>
      </c>
      <c r="W2067">
        <v>0</v>
      </c>
      <c r="X2067">
        <v>0</v>
      </c>
      <c r="Y2067">
        <v>0</v>
      </c>
      <c r="Z2067">
        <v>0</v>
      </c>
      <c r="AA2067">
        <v>0</v>
      </c>
      <c r="AB2067">
        <v>0</v>
      </c>
      <c r="AC2067" t="s">
        <v>38</v>
      </c>
      <c r="AD2067">
        <v>5</v>
      </c>
    </row>
    <row r="2068" spans="1:30">
      <c r="A2068" t="s">
        <v>2161</v>
      </c>
      <c r="B2068" t="s">
        <v>80</v>
      </c>
      <c r="C2068">
        <v>38.736946000000003</v>
      </c>
      <c r="D2068">
        <v>-9.1426850000000002</v>
      </c>
      <c r="E2068" t="s">
        <v>72</v>
      </c>
      <c r="F2068" t="s">
        <v>33</v>
      </c>
      <c r="G2068" t="s">
        <v>64</v>
      </c>
      <c r="H2068" s="1">
        <v>45440</v>
      </c>
      <c r="I2068" t="s">
        <v>70</v>
      </c>
      <c r="J2068" t="s">
        <v>2000</v>
      </c>
      <c r="K2068">
        <v>2</v>
      </c>
      <c r="N2068">
        <v>822</v>
      </c>
      <c r="O2068">
        <v>30</v>
      </c>
      <c r="P2068" s="1">
        <v>45777</v>
      </c>
      <c r="Q2068" s="1"/>
      <c r="R2068">
        <v>246.6</v>
      </c>
      <c r="T2068">
        <v>0</v>
      </c>
      <c r="U2068" t="s">
        <v>428</v>
      </c>
      <c r="V2068">
        <v>0</v>
      </c>
      <c r="W2068">
        <v>0</v>
      </c>
      <c r="X2068">
        <v>0</v>
      </c>
      <c r="Y2068">
        <v>0</v>
      </c>
      <c r="Z2068">
        <v>0</v>
      </c>
      <c r="AA2068">
        <v>0</v>
      </c>
      <c r="AB2068">
        <v>0</v>
      </c>
      <c r="AC2068" t="s">
        <v>43</v>
      </c>
      <c r="AD2068">
        <v>2</v>
      </c>
    </row>
    <row r="2069" spans="1:30">
      <c r="A2069" t="s">
        <v>2162</v>
      </c>
      <c r="B2069" t="s">
        <v>40</v>
      </c>
      <c r="C2069">
        <v>40.416775000000001</v>
      </c>
      <c r="D2069">
        <v>-3.7037900000000001</v>
      </c>
      <c r="E2069" t="s">
        <v>41</v>
      </c>
      <c r="F2069" t="s">
        <v>33</v>
      </c>
      <c r="G2069" t="s">
        <v>87</v>
      </c>
      <c r="H2069" s="1">
        <v>45356</v>
      </c>
      <c r="I2069" t="s">
        <v>35</v>
      </c>
      <c r="J2069" t="s">
        <v>2000</v>
      </c>
      <c r="K2069">
        <v>2</v>
      </c>
      <c r="N2069">
        <v>1008</v>
      </c>
      <c r="O2069">
        <v>30</v>
      </c>
      <c r="P2069" s="1">
        <v>45661</v>
      </c>
      <c r="Q2069" s="1"/>
      <c r="R2069">
        <v>302.39999999999998</v>
      </c>
      <c r="T2069">
        <v>0</v>
      </c>
      <c r="U2069" t="s">
        <v>428</v>
      </c>
      <c r="V2069">
        <v>0</v>
      </c>
      <c r="W2069">
        <v>0</v>
      </c>
      <c r="X2069">
        <v>0</v>
      </c>
      <c r="Y2069">
        <v>0</v>
      </c>
      <c r="Z2069">
        <v>0</v>
      </c>
      <c r="AA2069">
        <v>0</v>
      </c>
      <c r="AB2069">
        <v>0</v>
      </c>
      <c r="AC2069" t="s">
        <v>43</v>
      </c>
      <c r="AD2069">
        <v>2</v>
      </c>
    </row>
    <row r="2070" spans="1:30">
      <c r="A2070" t="s">
        <v>2163</v>
      </c>
      <c r="B2070" t="s">
        <v>80</v>
      </c>
      <c r="C2070">
        <v>38.736946000000003</v>
      </c>
      <c r="D2070">
        <v>-9.1426850000000002</v>
      </c>
      <c r="E2070" t="s">
        <v>120</v>
      </c>
      <c r="F2070" t="s">
        <v>33</v>
      </c>
      <c r="G2070" t="s">
        <v>56</v>
      </c>
      <c r="H2070" s="1">
        <v>45397</v>
      </c>
      <c r="I2070" t="s">
        <v>35</v>
      </c>
      <c r="J2070" t="s">
        <v>2000</v>
      </c>
      <c r="K2070">
        <v>2</v>
      </c>
      <c r="N2070">
        <v>1973</v>
      </c>
      <c r="O2070">
        <v>30</v>
      </c>
      <c r="P2070" s="1">
        <v>45617</v>
      </c>
      <c r="Q2070" s="1"/>
      <c r="R2070">
        <v>591.9</v>
      </c>
      <c r="T2070">
        <v>0</v>
      </c>
      <c r="U2070" t="s">
        <v>428</v>
      </c>
      <c r="V2070">
        <v>0</v>
      </c>
      <c r="W2070">
        <v>0</v>
      </c>
      <c r="X2070">
        <v>0</v>
      </c>
      <c r="Y2070">
        <v>0</v>
      </c>
      <c r="Z2070">
        <v>0</v>
      </c>
      <c r="AA2070">
        <v>0</v>
      </c>
      <c r="AB2070">
        <v>0</v>
      </c>
      <c r="AC2070" t="s">
        <v>43</v>
      </c>
      <c r="AD2070">
        <v>2</v>
      </c>
    </row>
    <row r="2071" spans="1:30">
      <c r="A2071" t="s">
        <v>2164</v>
      </c>
      <c r="B2071" t="s">
        <v>67</v>
      </c>
      <c r="C2071">
        <v>48.864716000000001</v>
      </c>
      <c r="D2071">
        <v>2.3490139999999999</v>
      </c>
      <c r="E2071" t="s">
        <v>41</v>
      </c>
      <c r="F2071" t="s">
        <v>33</v>
      </c>
      <c r="G2071" t="s">
        <v>42</v>
      </c>
      <c r="H2071" s="1">
        <v>45408</v>
      </c>
      <c r="I2071" t="s">
        <v>70</v>
      </c>
      <c r="J2071" t="s">
        <v>2000</v>
      </c>
      <c r="K2071">
        <v>2</v>
      </c>
      <c r="N2071">
        <v>1811</v>
      </c>
      <c r="O2071">
        <v>50</v>
      </c>
      <c r="P2071" s="1">
        <v>45741</v>
      </c>
      <c r="Q2071" s="1"/>
      <c r="R2071">
        <v>905.5</v>
      </c>
      <c r="T2071">
        <v>0</v>
      </c>
      <c r="U2071" t="s">
        <v>428</v>
      </c>
      <c r="V2071">
        <v>0</v>
      </c>
      <c r="W2071">
        <v>0</v>
      </c>
      <c r="X2071">
        <v>0</v>
      </c>
      <c r="Y2071">
        <v>0</v>
      </c>
      <c r="Z2071">
        <v>0</v>
      </c>
      <c r="AA2071">
        <v>0</v>
      </c>
      <c r="AB2071">
        <v>0</v>
      </c>
      <c r="AC2071" t="s">
        <v>52</v>
      </c>
      <c r="AD2071">
        <v>3</v>
      </c>
    </row>
    <row r="2072" spans="1:30">
      <c r="A2072" t="s">
        <v>2165</v>
      </c>
      <c r="B2072" t="s">
        <v>80</v>
      </c>
      <c r="C2072">
        <v>38.736946000000003</v>
      </c>
      <c r="D2072">
        <v>-9.1426850000000002</v>
      </c>
      <c r="E2072" t="s">
        <v>78</v>
      </c>
      <c r="F2072" t="s">
        <v>33</v>
      </c>
      <c r="G2072" t="s">
        <v>42</v>
      </c>
      <c r="H2072" s="1">
        <v>45301</v>
      </c>
      <c r="I2072" t="s">
        <v>57</v>
      </c>
      <c r="J2072" t="s">
        <v>2000</v>
      </c>
      <c r="K2072">
        <v>2</v>
      </c>
      <c r="N2072">
        <v>934</v>
      </c>
      <c r="O2072">
        <v>40</v>
      </c>
      <c r="P2072" s="1">
        <v>45386</v>
      </c>
      <c r="Q2072" s="1"/>
      <c r="R2072">
        <v>373.6</v>
      </c>
      <c r="T2072">
        <v>0</v>
      </c>
      <c r="U2072" t="s">
        <v>428</v>
      </c>
      <c r="V2072">
        <v>0</v>
      </c>
      <c r="W2072">
        <v>0</v>
      </c>
      <c r="X2072">
        <v>0</v>
      </c>
      <c r="Y2072">
        <v>0</v>
      </c>
      <c r="Z2072">
        <v>0</v>
      </c>
      <c r="AA2072">
        <v>0</v>
      </c>
      <c r="AB2072">
        <v>0</v>
      </c>
      <c r="AC2072" t="s">
        <v>43</v>
      </c>
      <c r="AD2072">
        <v>2</v>
      </c>
    </row>
    <row r="2073" spans="1:30">
      <c r="A2073" t="s">
        <v>2166</v>
      </c>
      <c r="B2073" t="s">
        <v>50</v>
      </c>
      <c r="C2073">
        <v>52.520007999999997</v>
      </c>
      <c r="D2073">
        <v>13.404954</v>
      </c>
      <c r="E2073" t="s">
        <v>55</v>
      </c>
      <c r="F2073" t="s">
        <v>33</v>
      </c>
      <c r="G2073" t="s">
        <v>34</v>
      </c>
      <c r="H2073" s="1">
        <v>45436</v>
      </c>
      <c r="I2073" t="s">
        <v>57</v>
      </c>
      <c r="J2073" t="s">
        <v>2000</v>
      </c>
      <c r="K2073">
        <v>2</v>
      </c>
      <c r="N2073">
        <v>262</v>
      </c>
      <c r="O2073">
        <v>90</v>
      </c>
      <c r="P2073" s="1">
        <v>45559</v>
      </c>
      <c r="Q2073" s="1"/>
      <c r="R2073">
        <v>235.8</v>
      </c>
      <c r="T2073">
        <v>0</v>
      </c>
      <c r="U2073" t="s">
        <v>428</v>
      </c>
      <c r="V2073">
        <v>0</v>
      </c>
      <c r="W2073">
        <v>0</v>
      </c>
      <c r="X2073">
        <v>0</v>
      </c>
      <c r="Y2073">
        <v>0</v>
      </c>
      <c r="Z2073">
        <v>0</v>
      </c>
      <c r="AA2073">
        <v>0</v>
      </c>
      <c r="AB2073">
        <v>0</v>
      </c>
      <c r="AC2073" t="s">
        <v>38</v>
      </c>
      <c r="AD2073">
        <v>5</v>
      </c>
    </row>
    <row r="2074" spans="1:30">
      <c r="A2074" t="s">
        <v>2167</v>
      </c>
      <c r="B2074" t="s">
        <v>50</v>
      </c>
      <c r="C2074">
        <v>52.520007999999997</v>
      </c>
      <c r="D2074">
        <v>13.404954</v>
      </c>
      <c r="E2074" t="s">
        <v>60</v>
      </c>
      <c r="F2074" t="s">
        <v>33</v>
      </c>
      <c r="G2074" t="s">
        <v>76</v>
      </c>
      <c r="H2074" s="1">
        <v>45306</v>
      </c>
      <c r="I2074" t="s">
        <v>57</v>
      </c>
      <c r="J2074" t="s">
        <v>2000</v>
      </c>
      <c r="K2074">
        <v>2</v>
      </c>
      <c r="N2074">
        <v>879</v>
      </c>
      <c r="O2074">
        <v>90</v>
      </c>
      <c r="P2074" s="1">
        <v>45659</v>
      </c>
      <c r="Q2074" s="1"/>
      <c r="R2074">
        <v>791.1</v>
      </c>
      <c r="T2074">
        <v>0</v>
      </c>
      <c r="U2074" t="s">
        <v>428</v>
      </c>
      <c r="V2074">
        <v>0</v>
      </c>
      <c r="W2074">
        <v>0</v>
      </c>
      <c r="X2074">
        <v>0</v>
      </c>
      <c r="Y2074">
        <v>0</v>
      </c>
      <c r="Z2074">
        <v>0</v>
      </c>
      <c r="AA2074">
        <v>0</v>
      </c>
      <c r="AB2074">
        <v>0</v>
      </c>
      <c r="AC2074" t="s">
        <v>38</v>
      </c>
      <c r="AD2074">
        <v>5</v>
      </c>
    </row>
    <row r="2075" spans="1:30">
      <c r="A2075" t="s">
        <v>2168</v>
      </c>
      <c r="B2075" t="s">
        <v>67</v>
      </c>
      <c r="C2075">
        <v>48.864716000000001</v>
      </c>
      <c r="D2075">
        <v>2.3490139999999999</v>
      </c>
      <c r="E2075" t="s">
        <v>72</v>
      </c>
      <c r="F2075" t="s">
        <v>33</v>
      </c>
      <c r="G2075" t="s">
        <v>85</v>
      </c>
      <c r="H2075" s="1">
        <v>45402</v>
      </c>
      <c r="I2075" t="s">
        <v>35</v>
      </c>
      <c r="J2075" t="s">
        <v>2000</v>
      </c>
      <c r="K2075">
        <v>2</v>
      </c>
      <c r="N2075">
        <v>1305</v>
      </c>
      <c r="O2075">
        <v>50</v>
      </c>
      <c r="P2075" s="1">
        <v>45689</v>
      </c>
      <c r="Q2075" s="1"/>
      <c r="R2075">
        <v>652.5</v>
      </c>
      <c r="T2075">
        <v>0</v>
      </c>
      <c r="U2075" t="s">
        <v>428</v>
      </c>
      <c r="V2075">
        <v>0</v>
      </c>
      <c r="W2075">
        <v>0</v>
      </c>
      <c r="X2075">
        <v>0</v>
      </c>
      <c r="Y2075">
        <v>0</v>
      </c>
      <c r="Z2075">
        <v>0</v>
      </c>
      <c r="AA2075">
        <v>0</v>
      </c>
      <c r="AB2075">
        <v>0</v>
      </c>
      <c r="AC2075" t="s">
        <v>52</v>
      </c>
      <c r="AD2075">
        <v>3</v>
      </c>
    </row>
    <row r="2076" spans="1:30">
      <c r="A2076" t="s">
        <v>2169</v>
      </c>
      <c r="B2076" t="s">
        <v>80</v>
      </c>
      <c r="C2076">
        <v>38.736946000000003</v>
      </c>
      <c r="D2076">
        <v>-9.1426850000000002</v>
      </c>
      <c r="E2076" t="s">
        <v>78</v>
      </c>
      <c r="F2076" t="s">
        <v>33</v>
      </c>
      <c r="G2076" t="s">
        <v>85</v>
      </c>
      <c r="H2076" s="1">
        <v>45432</v>
      </c>
      <c r="I2076" t="s">
        <v>70</v>
      </c>
      <c r="J2076" t="s">
        <v>2000</v>
      </c>
      <c r="K2076">
        <v>2</v>
      </c>
      <c r="N2076">
        <v>1704</v>
      </c>
      <c r="O2076">
        <v>100</v>
      </c>
      <c r="P2076" s="1">
        <v>45613</v>
      </c>
      <c r="Q2076" s="1"/>
      <c r="R2076">
        <v>1704</v>
      </c>
      <c r="T2076">
        <v>0</v>
      </c>
      <c r="U2076" t="s">
        <v>428</v>
      </c>
      <c r="V2076">
        <v>0</v>
      </c>
      <c r="W2076">
        <v>0</v>
      </c>
      <c r="X2076">
        <v>0</v>
      </c>
      <c r="Y2076">
        <v>0</v>
      </c>
      <c r="Z2076">
        <v>0</v>
      </c>
      <c r="AA2076">
        <v>0</v>
      </c>
      <c r="AB2076">
        <v>0</v>
      </c>
      <c r="AC2076" t="s">
        <v>38</v>
      </c>
      <c r="AD2076">
        <v>5</v>
      </c>
    </row>
    <row r="2077" spans="1:30">
      <c r="A2077" t="s">
        <v>2170</v>
      </c>
      <c r="B2077" t="s">
        <v>67</v>
      </c>
      <c r="C2077">
        <v>48.864716000000001</v>
      </c>
      <c r="D2077">
        <v>2.3490139999999999</v>
      </c>
      <c r="E2077" t="s">
        <v>100</v>
      </c>
      <c r="F2077" t="s">
        <v>33</v>
      </c>
      <c r="G2077" t="s">
        <v>42</v>
      </c>
      <c r="H2077" s="1">
        <v>45418</v>
      </c>
      <c r="I2077" t="s">
        <v>35</v>
      </c>
      <c r="J2077" t="s">
        <v>2000</v>
      </c>
      <c r="K2077">
        <v>2</v>
      </c>
      <c r="N2077">
        <v>261</v>
      </c>
      <c r="O2077">
        <v>40</v>
      </c>
      <c r="P2077" s="1">
        <v>45477</v>
      </c>
      <c r="Q2077" s="1"/>
      <c r="R2077">
        <v>104.4</v>
      </c>
      <c r="T2077">
        <v>0</v>
      </c>
      <c r="U2077" t="s">
        <v>428</v>
      </c>
      <c r="V2077">
        <v>0</v>
      </c>
      <c r="W2077">
        <v>0</v>
      </c>
      <c r="X2077">
        <v>0</v>
      </c>
      <c r="Y2077">
        <v>0</v>
      </c>
      <c r="Z2077">
        <v>0</v>
      </c>
      <c r="AA2077">
        <v>0</v>
      </c>
      <c r="AB2077">
        <v>0</v>
      </c>
      <c r="AC2077" t="s">
        <v>43</v>
      </c>
      <c r="AD2077">
        <v>2</v>
      </c>
    </row>
    <row r="2078" spans="1:30">
      <c r="A2078" t="s">
        <v>2171</v>
      </c>
      <c r="B2078" t="s">
        <v>31</v>
      </c>
      <c r="C2078">
        <v>52.370215999999999</v>
      </c>
      <c r="D2078">
        <v>4.895168</v>
      </c>
      <c r="E2078" t="s">
        <v>51</v>
      </c>
      <c r="F2078" t="s">
        <v>33</v>
      </c>
      <c r="G2078" t="s">
        <v>56</v>
      </c>
      <c r="H2078" s="1">
        <v>45324</v>
      </c>
      <c r="I2078" t="s">
        <v>57</v>
      </c>
      <c r="J2078" t="s">
        <v>2000</v>
      </c>
      <c r="K2078">
        <v>2</v>
      </c>
      <c r="N2078">
        <v>1268</v>
      </c>
      <c r="O2078">
        <v>20</v>
      </c>
      <c r="P2078" s="1">
        <v>45547</v>
      </c>
      <c r="Q2078" s="1"/>
      <c r="R2078">
        <v>253.6</v>
      </c>
      <c r="T2078">
        <v>0</v>
      </c>
      <c r="U2078" t="s">
        <v>428</v>
      </c>
      <c r="V2078">
        <v>0</v>
      </c>
      <c r="W2078">
        <v>0</v>
      </c>
      <c r="X2078">
        <v>0</v>
      </c>
      <c r="Y2078">
        <v>0</v>
      </c>
      <c r="Z2078">
        <v>0</v>
      </c>
      <c r="AA2078">
        <v>0</v>
      </c>
      <c r="AB2078">
        <v>0</v>
      </c>
      <c r="AC2078" t="s">
        <v>48</v>
      </c>
      <c r="AD2078">
        <v>1</v>
      </c>
    </row>
    <row r="2079" spans="1:30">
      <c r="A2079" t="s">
        <v>2172</v>
      </c>
      <c r="B2079" t="s">
        <v>59</v>
      </c>
      <c r="C2079">
        <v>51.260196999999998</v>
      </c>
      <c r="D2079">
        <v>4.4027710000000004</v>
      </c>
      <c r="E2079" t="s">
        <v>60</v>
      </c>
      <c r="F2079" t="s">
        <v>127</v>
      </c>
      <c r="G2079" t="s">
        <v>47</v>
      </c>
      <c r="H2079" s="1">
        <v>45401</v>
      </c>
      <c r="I2079" t="s">
        <v>35</v>
      </c>
      <c r="J2079" t="s">
        <v>2000</v>
      </c>
      <c r="K2079">
        <v>2</v>
      </c>
      <c r="N2079">
        <v>327</v>
      </c>
      <c r="O2079">
        <v>40</v>
      </c>
      <c r="P2079" s="1">
        <v>45736</v>
      </c>
      <c r="Q2079" s="1"/>
      <c r="R2079">
        <v>130.80000000000001</v>
      </c>
      <c r="T2079">
        <v>0</v>
      </c>
      <c r="U2079" t="s">
        <v>428</v>
      </c>
      <c r="V2079">
        <v>0</v>
      </c>
      <c r="W2079">
        <v>0</v>
      </c>
      <c r="X2079">
        <v>0</v>
      </c>
      <c r="Y2079">
        <v>0</v>
      </c>
      <c r="Z2079">
        <v>0</v>
      </c>
      <c r="AA2079">
        <v>0</v>
      </c>
      <c r="AB2079">
        <v>0</v>
      </c>
      <c r="AC2079" t="s">
        <v>43</v>
      </c>
      <c r="AD2079">
        <v>2</v>
      </c>
    </row>
    <row r="2080" spans="1:30">
      <c r="A2080" t="s">
        <v>2173</v>
      </c>
      <c r="B2080" t="s">
        <v>80</v>
      </c>
      <c r="C2080">
        <v>38.736946000000003</v>
      </c>
      <c r="D2080">
        <v>-9.1426850000000002</v>
      </c>
      <c r="E2080" t="s">
        <v>84</v>
      </c>
      <c r="F2080" t="s">
        <v>127</v>
      </c>
      <c r="G2080" t="s">
        <v>85</v>
      </c>
      <c r="H2080" s="1">
        <v>45361</v>
      </c>
      <c r="I2080" t="s">
        <v>57</v>
      </c>
      <c r="J2080" t="s">
        <v>2000</v>
      </c>
      <c r="K2080">
        <v>2</v>
      </c>
      <c r="N2080">
        <v>911</v>
      </c>
      <c r="O2080">
        <v>40</v>
      </c>
      <c r="P2080" s="1">
        <v>45687</v>
      </c>
      <c r="Q2080" s="1"/>
      <c r="R2080">
        <v>364.4</v>
      </c>
      <c r="T2080">
        <v>0</v>
      </c>
      <c r="U2080" t="s">
        <v>428</v>
      </c>
      <c r="V2080">
        <v>0</v>
      </c>
      <c r="W2080">
        <v>0</v>
      </c>
      <c r="X2080">
        <v>0</v>
      </c>
      <c r="Y2080">
        <v>0</v>
      </c>
      <c r="Z2080">
        <v>0</v>
      </c>
      <c r="AA2080">
        <v>0</v>
      </c>
      <c r="AB2080">
        <v>0</v>
      </c>
      <c r="AC2080" t="s">
        <v>43</v>
      </c>
      <c r="AD2080">
        <v>2</v>
      </c>
    </row>
    <row r="2081" spans="1:30">
      <c r="A2081" t="s">
        <v>2174</v>
      </c>
      <c r="B2081" t="s">
        <v>67</v>
      </c>
      <c r="C2081">
        <v>48.864716000000001</v>
      </c>
      <c r="D2081">
        <v>2.3490139999999999</v>
      </c>
      <c r="E2081" t="s">
        <v>55</v>
      </c>
      <c r="F2081" t="s">
        <v>127</v>
      </c>
      <c r="G2081" t="s">
        <v>56</v>
      </c>
      <c r="H2081" s="1">
        <v>45432</v>
      </c>
      <c r="I2081" t="s">
        <v>70</v>
      </c>
      <c r="J2081" t="s">
        <v>2000</v>
      </c>
      <c r="K2081">
        <v>2</v>
      </c>
      <c r="N2081">
        <v>632</v>
      </c>
      <c r="O2081">
        <v>60</v>
      </c>
      <c r="P2081" s="1">
        <v>45677</v>
      </c>
      <c r="Q2081" s="1"/>
      <c r="R2081">
        <v>379.2</v>
      </c>
      <c r="T2081">
        <v>0</v>
      </c>
      <c r="U2081" t="s">
        <v>428</v>
      </c>
      <c r="V2081">
        <v>0</v>
      </c>
      <c r="W2081">
        <v>0</v>
      </c>
      <c r="X2081">
        <v>0</v>
      </c>
      <c r="Y2081">
        <v>0</v>
      </c>
      <c r="Z2081">
        <v>0</v>
      </c>
      <c r="AA2081">
        <v>0</v>
      </c>
      <c r="AB2081">
        <v>0</v>
      </c>
      <c r="AC2081" t="s">
        <v>52</v>
      </c>
      <c r="AD2081">
        <v>3</v>
      </c>
    </row>
    <row r="2082" spans="1:30">
      <c r="A2082" t="s">
        <v>2175</v>
      </c>
      <c r="B2082" t="s">
        <v>63</v>
      </c>
      <c r="C2082">
        <v>46.204391000000001</v>
      </c>
      <c r="D2082">
        <v>6.1431579999999997</v>
      </c>
      <c r="E2082" t="s">
        <v>51</v>
      </c>
      <c r="F2082" t="s">
        <v>127</v>
      </c>
      <c r="G2082" t="s">
        <v>56</v>
      </c>
      <c r="H2082" s="1">
        <v>45307</v>
      </c>
      <c r="I2082" t="s">
        <v>35</v>
      </c>
      <c r="J2082" t="s">
        <v>2000</v>
      </c>
      <c r="K2082">
        <v>2</v>
      </c>
      <c r="N2082">
        <v>331</v>
      </c>
      <c r="O2082">
        <v>30</v>
      </c>
      <c r="P2082" s="1">
        <v>45399</v>
      </c>
      <c r="Q2082" s="1"/>
      <c r="R2082">
        <v>99.3</v>
      </c>
      <c r="T2082">
        <v>0</v>
      </c>
      <c r="U2082" t="s">
        <v>428</v>
      </c>
      <c r="V2082">
        <v>0</v>
      </c>
      <c r="W2082">
        <v>0</v>
      </c>
      <c r="X2082">
        <v>0</v>
      </c>
      <c r="Y2082">
        <v>0</v>
      </c>
      <c r="Z2082">
        <v>0</v>
      </c>
      <c r="AA2082">
        <v>0</v>
      </c>
      <c r="AB2082">
        <v>0</v>
      </c>
      <c r="AC2082" t="s">
        <v>43</v>
      </c>
      <c r="AD2082">
        <v>2</v>
      </c>
    </row>
    <row r="2083" spans="1:30">
      <c r="A2083" t="s">
        <v>2176</v>
      </c>
      <c r="B2083" t="s">
        <v>63</v>
      </c>
      <c r="C2083">
        <v>46.204391000000001</v>
      </c>
      <c r="D2083">
        <v>6.1431579999999997</v>
      </c>
      <c r="E2083" t="s">
        <v>32</v>
      </c>
      <c r="F2083" t="s">
        <v>127</v>
      </c>
      <c r="G2083" t="s">
        <v>42</v>
      </c>
      <c r="H2083" s="1">
        <v>45322</v>
      </c>
      <c r="I2083" t="s">
        <v>35</v>
      </c>
      <c r="J2083" t="s">
        <v>2000</v>
      </c>
      <c r="K2083">
        <v>2</v>
      </c>
      <c r="N2083">
        <v>1012</v>
      </c>
      <c r="O2083">
        <v>50</v>
      </c>
      <c r="P2083" s="1">
        <v>45549</v>
      </c>
      <c r="Q2083" s="1"/>
      <c r="R2083">
        <v>506</v>
      </c>
      <c r="T2083">
        <v>0</v>
      </c>
      <c r="U2083" t="s">
        <v>428</v>
      </c>
      <c r="V2083">
        <v>0</v>
      </c>
      <c r="W2083">
        <v>0</v>
      </c>
      <c r="X2083">
        <v>0</v>
      </c>
      <c r="Y2083">
        <v>0</v>
      </c>
      <c r="Z2083">
        <v>0</v>
      </c>
      <c r="AA2083">
        <v>0</v>
      </c>
      <c r="AB2083">
        <v>0</v>
      </c>
      <c r="AC2083" t="s">
        <v>52</v>
      </c>
      <c r="AD2083">
        <v>3</v>
      </c>
    </row>
    <row r="2084" spans="1:30">
      <c r="A2084" t="s">
        <v>2177</v>
      </c>
      <c r="B2084" t="s">
        <v>63</v>
      </c>
      <c r="C2084">
        <v>46.204391000000001</v>
      </c>
      <c r="D2084">
        <v>6.1431579999999997</v>
      </c>
      <c r="E2084" t="s">
        <v>68</v>
      </c>
      <c r="F2084" t="s">
        <v>127</v>
      </c>
      <c r="G2084" t="s">
        <v>64</v>
      </c>
      <c r="H2084" s="1">
        <v>45310</v>
      </c>
      <c r="I2084" t="s">
        <v>57</v>
      </c>
      <c r="J2084" t="s">
        <v>2000</v>
      </c>
      <c r="K2084">
        <v>2</v>
      </c>
      <c r="N2084">
        <v>600</v>
      </c>
      <c r="O2084">
        <v>30</v>
      </c>
      <c r="P2084" s="1">
        <v>45615</v>
      </c>
      <c r="Q2084" s="1"/>
      <c r="R2084">
        <v>180</v>
      </c>
      <c r="T2084">
        <v>0</v>
      </c>
      <c r="U2084" t="s">
        <v>428</v>
      </c>
      <c r="V2084">
        <v>0</v>
      </c>
      <c r="W2084">
        <v>0</v>
      </c>
      <c r="X2084">
        <v>0</v>
      </c>
      <c r="Y2084">
        <v>0</v>
      </c>
      <c r="Z2084">
        <v>0</v>
      </c>
      <c r="AA2084">
        <v>0</v>
      </c>
      <c r="AB2084">
        <v>0</v>
      </c>
      <c r="AC2084" t="s">
        <v>43</v>
      </c>
      <c r="AD2084">
        <v>2</v>
      </c>
    </row>
    <row r="2085" spans="1:30">
      <c r="A2085" t="s">
        <v>2178</v>
      </c>
      <c r="B2085" t="s">
        <v>45</v>
      </c>
      <c r="C2085">
        <v>41.902782000000002</v>
      </c>
      <c r="D2085">
        <v>12.496366</v>
      </c>
      <c r="E2085" t="s">
        <v>46</v>
      </c>
      <c r="F2085" t="s">
        <v>127</v>
      </c>
      <c r="G2085" t="s">
        <v>42</v>
      </c>
      <c r="H2085" s="1">
        <v>45404</v>
      </c>
      <c r="I2085" t="s">
        <v>35</v>
      </c>
      <c r="J2085" t="s">
        <v>2000</v>
      </c>
      <c r="K2085">
        <v>2</v>
      </c>
      <c r="N2085">
        <v>338</v>
      </c>
      <c r="O2085">
        <v>30</v>
      </c>
      <c r="P2085" s="1">
        <v>45696</v>
      </c>
      <c r="Q2085" s="1"/>
      <c r="R2085">
        <v>101.4</v>
      </c>
      <c r="T2085">
        <v>0</v>
      </c>
      <c r="U2085" t="s">
        <v>428</v>
      </c>
      <c r="V2085">
        <v>0</v>
      </c>
      <c r="W2085">
        <v>0</v>
      </c>
      <c r="X2085">
        <v>0</v>
      </c>
      <c r="Y2085">
        <v>0</v>
      </c>
      <c r="Z2085">
        <v>0</v>
      </c>
      <c r="AA2085">
        <v>0</v>
      </c>
      <c r="AB2085">
        <v>0</v>
      </c>
      <c r="AC2085" t="s">
        <v>43</v>
      </c>
      <c r="AD2085">
        <v>2</v>
      </c>
    </row>
    <row r="2086" spans="1:30">
      <c r="A2086" t="s">
        <v>2179</v>
      </c>
      <c r="B2086" t="s">
        <v>45</v>
      </c>
      <c r="C2086">
        <v>41.902782000000002</v>
      </c>
      <c r="D2086">
        <v>12.496366</v>
      </c>
      <c r="E2086" t="s">
        <v>68</v>
      </c>
      <c r="F2086" t="s">
        <v>127</v>
      </c>
      <c r="G2086" t="s">
        <v>47</v>
      </c>
      <c r="H2086" s="1">
        <v>45319</v>
      </c>
      <c r="I2086" t="s">
        <v>57</v>
      </c>
      <c r="J2086" t="s">
        <v>2000</v>
      </c>
      <c r="K2086">
        <v>2</v>
      </c>
      <c r="N2086">
        <v>410</v>
      </c>
      <c r="O2086">
        <v>30</v>
      </c>
      <c r="P2086" s="1">
        <v>45441</v>
      </c>
      <c r="Q2086" s="1"/>
      <c r="R2086">
        <v>123</v>
      </c>
      <c r="T2086">
        <v>0</v>
      </c>
      <c r="U2086" t="s">
        <v>428</v>
      </c>
      <c r="V2086">
        <v>0</v>
      </c>
      <c r="W2086">
        <v>0</v>
      </c>
      <c r="X2086">
        <v>0</v>
      </c>
      <c r="Y2086">
        <v>0</v>
      </c>
      <c r="Z2086">
        <v>0</v>
      </c>
      <c r="AA2086">
        <v>0</v>
      </c>
      <c r="AB2086">
        <v>0</v>
      </c>
      <c r="AC2086" t="s">
        <v>43</v>
      </c>
      <c r="AD2086">
        <v>2</v>
      </c>
    </row>
    <row r="2087" spans="1:30">
      <c r="A2087" t="s">
        <v>2180</v>
      </c>
      <c r="B2087" t="s">
        <v>59</v>
      </c>
      <c r="C2087">
        <v>51.260196999999998</v>
      </c>
      <c r="D2087">
        <v>4.4027710000000004</v>
      </c>
      <c r="E2087" t="s">
        <v>100</v>
      </c>
      <c r="F2087" t="s">
        <v>127</v>
      </c>
      <c r="G2087" t="s">
        <v>64</v>
      </c>
      <c r="H2087" s="1">
        <v>45406</v>
      </c>
      <c r="I2087" t="s">
        <v>70</v>
      </c>
      <c r="J2087" t="s">
        <v>2000</v>
      </c>
      <c r="K2087">
        <v>2</v>
      </c>
      <c r="N2087">
        <v>830</v>
      </c>
      <c r="O2087">
        <v>20</v>
      </c>
      <c r="P2087" s="1">
        <v>45538</v>
      </c>
      <c r="Q2087" s="1"/>
      <c r="R2087">
        <v>166</v>
      </c>
      <c r="T2087">
        <v>0</v>
      </c>
      <c r="U2087" t="s">
        <v>428</v>
      </c>
      <c r="V2087">
        <v>0</v>
      </c>
      <c r="W2087">
        <v>0</v>
      </c>
      <c r="X2087">
        <v>0</v>
      </c>
      <c r="Y2087">
        <v>0</v>
      </c>
      <c r="Z2087">
        <v>0</v>
      </c>
      <c r="AA2087">
        <v>0</v>
      </c>
      <c r="AB2087">
        <v>0</v>
      </c>
      <c r="AC2087" t="s">
        <v>48</v>
      </c>
      <c r="AD2087">
        <v>1</v>
      </c>
    </row>
    <row r="2088" spans="1:30">
      <c r="A2088" t="s">
        <v>2181</v>
      </c>
      <c r="B2088" t="s">
        <v>67</v>
      </c>
      <c r="C2088">
        <v>48.864716000000001</v>
      </c>
      <c r="D2088">
        <v>2.3490139999999999</v>
      </c>
      <c r="E2088" t="s">
        <v>51</v>
      </c>
      <c r="F2088" t="s">
        <v>127</v>
      </c>
      <c r="G2088" t="s">
        <v>64</v>
      </c>
      <c r="H2088" s="1">
        <v>45373</v>
      </c>
      <c r="I2088" t="s">
        <v>70</v>
      </c>
      <c r="J2088" t="s">
        <v>2000</v>
      </c>
      <c r="K2088">
        <v>2</v>
      </c>
      <c r="N2088">
        <v>417</v>
      </c>
      <c r="O2088">
        <v>40</v>
      </c>
      <c r="P2088" s="1">
        <v>45420</v>
      </c>
      <c r="Q2088" s="1"/>
      <c r="R2088">
        <v>166.8</v>
      </c>
      <c r="T2088">
        <v>0</v>
      </c>
      <c r="U2088" t="s">
        <v>428</v>
      </c>
      <c r="V2088">
        <v>0</v>
      </c>
      <c r="W2088">
        <v>0</v>
      </c>
      <c r="X2088">
        <v>0</v>
      </c>
      <c r="Y2088">
        <v>0</v>
      </c>
      <c r="Z2088">
        <v>0</v>
      </c>
      <c r="AA2088">
        <v>0</v>
      </c>
      <c r="AB2088">
        <v>0</v>
      </c>
      <c r="AC2088" t="s">
        <v>43</v>
      </c>
      <c r="AD2088">
        <v>2</v>
      </c>
    </row>
    <row r="2089" spans="1:30">
      <c r="A2089" t="s">
        <v>2182</v>
      </c>
      <c r="B2089" t="s">
        <v>50</v>
      </c>
      <c r="C2089">
        <v>52.520007999999997</v>
      </c>
      <c r="D2089">
        <v>13.404954</v>
      </c>
      <c r="E2089" t="s">
        <v>32</v>
      </c>
      <c r="F2089" t="s">
        <v>127</v>
      </c>
      <c r="G2089" t="s">
        <v>56</v>
      </c>
      <c r="H2089" s="1">
        <v>45293</v>
      </c>
      <c r="I2089" t="s">
        <v>70</v>
      </c>
      <c r="J2089" t="s">
        <v>2000</v>
      </c>
      <c r="K2089">
        <v>2</v>
      </c>
      <c r="N2089">
        <v>801</v>
      </c>
      <c r="O2089">
        <v>10</v>
      </c>
      <c r="P2089" s="1">
        <v>45622</v>
      </c>
      <c r="Q2089" s="1"/>
      <c r="R2089">
        <v>80.099999999999994</v>
      </c>
      <c r="T2089">
        <v>0</v>
      </c>
      <c r="U2089" t="s">
        <v>428</v>
      </c>
      <c r="V2089">
        <v>0</v>
      </c>
      <c r="W2089">
        <v>0</v>
      </c>
      <c r="X2089">
        <v>0</v>
      </c>
      <c r="Y2089">
        <v>0</v>
      </c>
      <c r="Z2089">
        <v>0</v>
      </c>
      <c r="AA2089">
        <v>0</v>
      </c>
      <c r="AB2089">
        <v>0</v>
      </c>
      <c r="AC2089" t="s">
        <v>48</v>
      </c>
      <c r="AD2089">
        <v>1</v>
      </c>
    </row>
    <row r="2090" spans="1:30">
      <c r="A2090" t="s">
        <v>2183</v>
      </c>
      <c r="B2090" t="s">
        <v>45</v>
      </c>
      <c r="C2090">
        <v>41.902782000000002</v>
      </c>
      <c r="D2090">
        <v>12.496366</v>
      </c>
      <c r="E2090" t="s">
        <v>55</v>
      </c>
      <c r="F2090" t="s">
        <v>127</v>
      </c>
      <c r="G2090" t="s">
        <v>87</v>
      </c>
      <c r="H2090" s="1">
        <v>45364</v>
      </c>
      <c r="I2090" t="s">
        <v>35</v>
      </c>
      <c r="J2090" t="s">
        <v>2000</v>
      </c>
      <c r="K2090">
        <v>2</v>
      </c>
      <c r="N2090">
        <v>632</v>
      </c>
      <c r="O2090">
        <v>60</v>
      </c>
      <c r="P2090" s="1">
        <v>45723</v>
      </c>
      <c r="Q2090" s="1"/>
      <c r="R2090">
        <v>379.2</v>
      </c>
      <c r="T2090">
        <v>0</v>
      </c>
      <c r="U2090" t="s">
        <v>428</v>
      </c>
      <c r="V2090">
        <v>0</v>
      </c>
      <c r="W2090">
        <v>0</v>
      </c>
      <c r="X2090">
        <v>0</v>
      </c>
      <c r="Y2090">
        <v>0</v>
      </c>
      <c r="Z2090">
        <v>0</v>
      </c>
      <c r="AA2090">
        <v>0</v>
      </c>
      <c r="AB2090">
        <v>0</v>
      </c>
      <c r="AC2090" t="s">
        <v>52</v>
      </c>
      <c r="AD2090">
        <v>3</v>
      </c>
    </row>
    <row r="2091" spans="1:30">
      <c r="A2091" t="s">
        <v>2184</v>
      </c>
      <c r="B2091" t="s">
        <v>75</v>
      </c>
      <c r="C2091">
        <v>48.210033000000003</v>
      </c>
      <c r="D2091">
        <v>16.363448999999999</v>
      </c>
      <c r="E2091" t="s">
        <v>46</v>
      </c>
      <c r="F2091" t="s">
        <v>127</v>
      </c>
      <c r="G2091" t="s">
        <v>56</v>
      </c>
      <c r="H2091" s="1">
        <v>45361</v>
      </c>
      <c r="I2091" t="s">
        <v>35</v>
      </c>
      <c r="J2091" t="s">
        <v>2000</v>
      </c>
      <c r="K2091">
        <v>2</v>
      </c>
      <c r="N2091">
        <v>720</v>
      </c>
      <c r="O2091">
        <v>40</v>
      </c>
      <c r="P2091" s="1">
        <v>45399</v>
      </c>
      <c r="Q2091" s="1"/>
      <c r="R2091">
        <v>288</v>
      </c>
      <c r="T2091">
        <v>0</v>
      </c>
      <c r="U2091" t="s">
        <v>428</v>
      </c>
      <c r="V2091">
        <v>0</v>
      </c>
      <c r="W2091">
        <v>0</v>
      </c>
      <c r="X2091">
        <v>0</v>
      </c>
      <c r="Y2091">
        <v>0</v>
      </c>
      <c r="Z2091">
        <v>0</v>
      </c>
      <c r="AA2091">
        <v>0</v>
      </c>
      <c r="AB2091">
        <v>0</v>
      </c>
      <c r="AC2091" t="s">
        <v>43</v>
      </c>
      <c r="AD2091">
        <v>2</v>
      </c>
    </row>
    <row r="2092" spans="1:30">
      <c r="A2092" t="s">
        <v>2185</v>
      </c>
      <c r="B2092" t="s">
        <v>75</v>
      </c>
      <c r="C2092">
        <v>48.210033000000003</v>
      </c>
      <c r="D2092">
        <v>16.363448999999999</v>
      </c>
      <c r="E2092" t="s">
        <v>124</v>
      </c>
      <c r="F2092" t="s">
        <v>127</v>
      </c>
      <c r="G2092" t="s">
        <v>56</v>
      </c>
      <c r="H2092" s="1">
        <v>45403</v>
      </c>
      <c r="I2092" t="s">
        <v>57</v>
      </c>
      <c r="J2092" t="s">
        <v>2000</v>
      </c>
      <c r="K2092">
        <v>2</v>
      </c>
      <c r="N2092">
        <v>815</v>
      </c>
      <c r="O2092">
        <v>20</v>
      </c>
      <c r="P2092" s="1">
        <v>45509</v>
      </c>
      <c r="Q2092" s="1"/>
      <c r="R2092">
        <v>163</v>
      </c>
      <c r="T2092">
        <v>0</v>
      </c>
      <c r="U2092" t="s">
        <v>428</v>
      </c>
      <c r="V2092">
        <v>0</v>
      </c>
      <c r="W2092">
        <v>0</v>
      </c>
      <c r="X2092">
        <v>0</v>
      </c>
      <c r="Y2092">
        <v>0</v>
      </c>
      <c r="Z2092">
        <v>0</v>
      </c>
      <c r="AA2092">
        <v>0</v>
      </c>
      <c r="AB2092">
        <v>0</v>
      </c>
      <c r="AC2092" t="s">
        <v>48</v>
      </c>
      <c r="AD2092">
        <v>1</v>
      </c>
    </row>
    <row r="2093" spans="1:30">
      <c r="A2093" t="s">
        <v>2186</v>
      </c>
      <c r="B2093" t="s">
        <v>63</v>
      </c>
      <c r="C2093">
        <v>46.204391000000001</v>
      </c>
      <c r="D2093">
        <v>6.1431579999999997</v>
      </c>
      <c r="E2093" t="s">
        <v>46</v>
      </c>
      <c r="F2093" t="s">
        <v>127</v>
      </c>
      <c r="G2093" t="s">
        <v>42</v>
      </c>
      <c r="H2093" s="1">
        <v>45309</v>
      </c>
      <c r="I2093" t="s">
        <v>70</v>
      </c>
      <c r="J2093" t="s">
        <v>2000</v>
      </c>
      <c r="K2093">
        <v>2</v>
      </c>
      <c r="N2093">
        <v>1026</v>
      </c>
      <c r="O2093">
        <v>10</v>
      </c>
      <c r="P2093" s="1">
        <v>45637</v>
      </c>
      <c r="Q2093" s="1"/>
      <c r="R2093">
        <v>102.6</v>
      </c>
      <c r="T2093">
        <v>0</v>
      </c>
      <c r="U2093" t="s">
        <v>428</v>
      </c>
      <c r="V2093">
        <v>0</v>
      </c>
      <c r="W2093">
        <v>0</v>
      </c>
      <c r="X2093">
        <v>0</v>
      </c>
      <c r="Y2093">
        <v>0</v>
      </c>
      <c r="Z2093">
        <v>0</v>
      </c>
      <c r="AA2093">
        <v>0</v>
      </c>
      <c r="AB2093">
        <v>0</v>
      </c>
      <c r="AC2093" t="s">
        <v>48</v>
      </c>
      <c r="AD2093">
        <v>1</v>
      </c>
    </row>
    <row r="2094" spans="1:30">
      <c r="A2094" t="s">
        <v>2187</v>
      </c>
      <c r="B2094" t="s">
        <v>67</v>
      </c>
      <c r="C2094">
        <v>48.864716000000001</v>
      </c>
      <c r="D2094">
        <v>2.3490139999999999</v>
      </c>
      <c r="E2094" t="s">
        <v>51</v>
      </c>
      <c r="F2094" t="s">
        <v>127</v>
      </c>
      <c r="G2094" t="s">
        <v>64</v>
      </c>
      <c r="H2094" s="1">
        <v>45352</v>
      </c>
      <c r="I2094" t="s">
        <v>57</v>
      </c>
      <c r="J2094" t="s">
        <v>2000</v>
      </c>
      <c r="K2094">
        <v>2</v>
      </c>
      <c r="N2094">
        <v>308</v>
      </c>
      <c r="O2094">
        <v>30</v>
      </c>
      <c r="P2094" s="1">
        <v>45490</v>
      </c>
      <c r="Q2094" s="1"/>
      <c r="R2094">
        <v>92.4</v>
      </c>
      <c r="T2094">
        <v>0</v>
      </c>
      <c r="U2094" t="s">
        <v>428</v>
      </c>
      <c r="V2094">
        <v>0</v>
      </c>
      <c r="W2094">
        <v>0</v>
      </c>
      <c r="X2094">
        <v>0</v>
      </c>
      <c r="Y2094">
        <v>0</v>
      </c>
      <c r="Z2094">
        <v>0</v>
      </c>
      <c r="AA2094">
        <v>0</v>
      </c>
      <c r="AB2094">
        <v>0</v>
      </c>
      <c r="AC2094" t="s">
        <v>43</v>
      </c>
      <c r="AD2094">
        <v>2</v>
      </c>
    </row>
    <row r="2095" spans="1:30">
      <c r="A2095" t="s">
        <v>2188</v>
      </c>
      <c r="B2095" t="s">
        <v>59</v>
      </c>
      <c r="C2095">
        <v>51.260196999999998</v>
      </c>
      <c r="D2095">
        <v>4.4027710000000004</v>
      </c>
      <c r="E2095" t="s">
        <v>60</v>
      </c>
      <c r="F2095" t="s">
        <v>127</v>
      </c>
      <c r="G2095" t="s">
        <v>76</v>
      </c>
      <c r="H2095" s="1">
        <v>45356</v>
      </c>
      <c r="I2095" t="s">
        <v>35</v>
      </c>
      <c r="J2095" t="s">
        <v>2000</v>
      </c>
      <c r="K2095">
        <v>2</v>
      </c>
      <c r="N2095">
        <v>1199</v>
      </c>
      <c r="O2095">
        <v>30</v>
      </c>
      <c r="P2095" s="1">
        <v>45526</v>
      </c>
      <c r="Q2095" s="1"/>
      <c r="R2095">
        <v>359.7</v>
      </c>
      <c r="T2095">
        <v>0</v>
      </c>
      <c r="U2095" t="s">
        <v>428</v>
      </c>
      <c r="V2095">
        <v>0</v>
      </c>
      <c r="W2095">
        <v>0</v>
      </c>
      <c r="X2095">
        <v>0</v>
      </c>
      <c r="Y2095">
        <v>0</v>
      </c>
      <c r="Z2095">
        <v>0</v>
      </c>
      <c r="AA2095">
        <v>0</v>
      </c>
      <c r="AB2095">
        <v>0</v>
      </c>
      <c r="AC2095" t="s">
        <v>43</v>
      </c>
      <c r="AD2095">
        <v>2</v>
      </c>
    </row>
    <row r="2096" spans="1:30">
      <c r="A2096" t="s">
        <v>2189</v>
      </c>
      <c r="B2096" t="s">
        <v>67</v>
      </c>
      <c r="C2096">
        <v>48.864716000000001</v>
      </c>
      <c r="D2096">
        <v>2.3490139999999999</v>
      </c>
      <c r="E2096" t="s">
        <v>51</v>
      </c>
      <c r="F2096" t="s">
        <v>127</v>
      </c>
      <c r="G2096" t="s">
        <v>64</v>
      </c>
      <c r="H2096" s="1">
        <v>45425</v>
      </c>
      <c r="I2096" t="s">
        <v>35</v>
      </c>
      <c r="J2096" t="s">
        <v>2000</v>
      </c>
      <c r="K2096">
        <v>2</v>
      </c>
      <c r="N2096">
        <v>984</v>
      </c>
      <c r="O2096">
        <v>90</v>
      </c>
      <c r="P2096" s="1">
        <v>45478</v>
      </c>
      <c r="Q2096" s="1"/>
      <c r="R2096">
        <v>885.6</v>
      </c>
      <c r="T2096">
        <v>0</v>
      </c>
      <c r="U2096" t="s">
        <v>428</v>
      </c>
      <c r="V2096">
        <v>0</v>
      </c>
      <c r="W2096">
        <v>0</v>
      </c>
      <c r="X2096">
        <v>0</v>
      </c>
      <c r="Y2096">
        <v>0</v>
      </c>
      <c r="Z2096">
        <v>0</v>
      </c>
      <c r="AA2096">
        <v>0</v>
      </c>
      <c r="AB2096">
        <v>0</v>
      </c>
      <c r="AC2096" t="s">
        <v>38</v>
      </c>
      <c r="AD2096">
        <v>5</v>
      </c>
    </row>
    <row r="2097" spans="1:30">
      <c r="A2097" t="s">
        <v>2190</v>
      </c>
      <c r="B2097" t="s">
        <v>59</v>
      </c>
      <c r="C2097">
        <v>51.260196999999998</v>
      </c>
      <c r="D2097">
        <v>4.4027710000000004</v>
      </c>
      <c r="E2097" t="s">
        <v>103</v>
      </c>
      <c r="F2097" t="s">
        <v>127</v>
      </c>
      <c r="G2097" t="s">
        <v>64</v>
      </c>
      <c r="H2097" s="1">
        <v>45318</v>
      </c>
      <c r="I2097" t="s">
        <v>35</v>
      </c>
      <c r="J2097" t="s">
        <v>2000</v>
      </c>
      <c r="K2097">
        <v>2</v>
      </c>
      <c r="N2097">
        <v>991</v>
      </c>
      <c r="O2097">
        <v>20</v>
      </c>
      <c r="P2097" s="1">
        <v>45529</v>
      </c>
      <c r="Q2097" s="1"/>
      <c r="R2097">
        <v>198.2</v>
      </c>
      <c r="T2097">
        <v>0</v>
      </c>
      <c r="U2097" t="s">
        <v>428</v>
      </c>
      <c r="V2097">
        <v>0</v>
      </c>
      <c r="W2097">
        <v>0</v>
      </c>
      <c r="X2097">
        <v>0</v>
      </c>
      <c r="Y2097">
        <v>0</v>
      </c>
      <c r="Z2097">
        <v>0</v>
      </c>
      <c r="AA2097">
        <v>0</v>
      </c>
      <c r="AB2097">
        <v>0</v>
      </c>
      <c r="AC2097" t="s">
        <v>48</v>
      </c>
      <c r="AD2097">
        <v>1</v>
      </c>
    </row>
    <row r="2098" spans="1:30">
      <c r="A2098" t="s">
        <v>2191</v>
      </c>
      <c r="B2098" t="s">
        <v>45</v>
      </c>
      <c r="C2098">
        <v>41.902782000000002</v>
      </c>
      <c r="D2098">
        <v>12.496366</v>
      </c>
      <c r="E2098" t="s">
        <v>55</v>
      </c>
      <c r="F2098" t="s">
        <v>127</v>
      </c>
      <c r="G2098" t="s">
        <v>47</v>
      </c>
      <c r="H2098" s="1">
        <v>45322</v>
      </c>
      <c r="I2098" t="s">
        <v>70</v>
      </c>
      <c r="J2098" t="s">
        <v>2000</v>
      </c>
      <c r="K2098">
        <v>2</v>
      </c>
      <c r="N2098">
        <v>1141</v>
      </c>
      <c r="O2098">
        <v>20</v>
      </c>
      <c r="P2098" s="1">
        <v>45418</v>
      </c>
      <c r="Q2098" s="1"/>
      <c r="R2098">
        <v>228.2</v>
      </c>
      <c r="T2098">
        <v>0</v>
      </c>
      <c r="U2098" t="s">
        <v>428</v>
      </c>
      <c r="V2098">
        <v>0</v>
      </c>
      <c r="W2098">
        <v>0</v>
      </c>
      <c r="X2098">
        <v>0</v>
      </c>
      <c r="Y2098">
        <v>0</v>
      </c>
      <c r="Z2098">
        <v>0</v>
      </c>
      <c r="AA2098">
        <v>0</v>
      </c>
      <c r="AB2098">
        <v>0</v>
      </c>
      <c r="AC2098" t="s">
        <v>48</v>
      </c>
      <c r="AD2098">
        <v>1</v>
      </c>
    </row>
    <row r="2099" spans="1:30">
      <c r="A2099" t="s">
        <v>2192</v>
      </c>
      <c r="B2099" t="s">
        <v>75</v>
      </c>
      <c r="C2099">
        <v>48.210033000000003</v>
      </c>
      <c r="D2099">
        <v>16.363448999999999</v>
      </c>
      <c r="E2099" t="s">
        <v>55</v>
      </c>
      <c r="F2099" t="s">
        <v>127</v>
      </c>
      <c r="G2099" t="s">
        <v>76</v>
      </c>
      <c r="H2099" s="1">
        <v>45423</v>
      </c>
      <c r="I2099" t="s">
        <v>70</v>
      </c>
      <c r="J2099" t="s">
        <v>2000</v>
      </c>
      <c r="K2099">
        <v>2</v>
      </c>
      <c r="N2099">
        <v>1186</v>
      </c>
      <c r="O2099">
        <v>90</v>
      </c>
      <c r="P2099" s="1">
        <v>45700</v>
      </c>
      <c r="Q2099" s="1"/>
      <c r="R2099">
        <v>1067.4000000000001</v>
      </c>
      <c r="T2099">
        <v>0</v>
      </c>
      <c r="U2099" t="s">
        <v>428</v>
      </c>
      <c r="V2099">
        <v>0</v>
      </c>
      <c r="W2099">
        <v>0</v>
      </c>
      <c r="X2099">
        <v>0</v>
      </c>
      <c r="Y2099">
        <v>0</v>
      </c>
      <c r="Z2099">
        <v>0</v>
      </c>
      <c r="AA2099">
        <v>0</v>
      </c>
      <c r="AB2099">
        <v>0</v>
      </c>
      <c r="AC2099" t="s">
        <v>38</v>
      </c>
      <c r="AD2099">
        <v>5</v>
      </c>
    </row>
    <row r="2100" spans="1:30">
      <c r="A2100" t="s">
        <v>2193</v>
      </c>
      <c r="B2100" t="s">
        <v>75</v>
      </c>
      <c r="C2100">
        <v>48.210033000000003</v>
      </c>
      <c r="D2100">
        <v>16.363448999999999</v>
      </c>
      <c r="E2100" t="s">
        <v>60</v>
      </c>
      <c r="F2100" t="s">
        <v>127</v>
      </c>
      <c r="G2100" t="s">
        <v>47</v>
      </c>
      <c r="H2100" s="1">
        <v>45437</v>
      </c>
      <c r="I2100" t="s">
        <v>35</v>
      </c>
      <c r="J2100" t="s">
        <v>2000</v>
      </c>
      <c r="K2100">
        <v>2</v>
      </c>
      <c r="N2100">
        <v>1054</v>
      </c>
      <c r="O2100">
        <v>80</v>
      </c>
      <c r="P2100" s="1">
        <v>45738</v>
      </c>
      <c r="Q2100" s="1"/>
      <c r="R2100">
        <v>843.2</v>
      </c>
      <c r="T2100">
        <v>0</v>
      </c>
      <c r="U2100" t="s">
        <v>428</v>
      </c>
      <c r="V2100">
        <v>0</v>
      </c>
      <c r="W2100">
        <v>0</v>
      </c>
      <c r="X2100">
        <v>0</v>
      </c>
      <c r="Y2100">
        <v>0</v>
      </c>
      <c r="Z2100">
        <v>0</v>
      </c>
      <c r="AA2100">
        <v>0</v>
      </c>
      <c r="AB2100">
        <v>0</v>
      </c>
      <c r="AC2100" t="s">
        <v>65</v>
      </c>
      <c r="AD2100">
        <v>4</v>
      </c>
    </row>
    <row r="2101" spans="1:30">
      <c r="A2101" t="s">
        <v>2194</v>
      </c>
      <c r="B2101" t="s">
        <v>50</v>
      </c>
      <c r="C2101">
        <v>52.520007999999997</v>
      </c>
      <c r="D2101">
        <v>13.404954</v>
      </c>
      <c r="E2101" t="s">
        <v>72</v>
      </c>
      <c r="F2101" t="s">
        <v>127</v>
      </c>
      <c r="G2101" t="s">
        <v>34</v>
      </c>
      <c r="H2101" s="1">
        <v>45341</v>
      </c>
      <c r="I2101" t="s">
        <v>35</v>
      </c>
      <c r="J2101" t="s">
        <v>2000</v>
      </c>
      <c r="K2101">
        <v>2</v>
      </c>
      <c r="N2101">
        <v>816</v>
      </c>
      <c r="O2101">
        <v>40</v>
      </c>
      <c r="P2101" s="1">
        <v>45532</v>
      </c>
      <c r="Q2101" s="1"/>
      <c r="R2101">
        <v>326.39999999999998</v>
      </c>
      <c r="T2101">
        <v>0</v>
      </c>
      <c r="U2101" t="s">
        <v>428</v>
      </c>
      <c r="V2101">
        <v>0</v>
      </c>
      <c r="W2101">
        <v>0</v>
      </c>
      <c r="X2101">
        <v>0</v>
      </c>
      <c r="Y2101">
        <v>0</v>
      </c>
      <c r="Z2101">
        <v>0</v>
      </c>
      <c r="AA2101">
        <v>0</v>
      </c>
      <c r="AB2101">
        <v>0</v>
      </c>
      <c r="AC2101" t="s">
        <v>43</v>
      </c>
      <c r="AD2101">
        <v>2</v>
      </c>
    </row>
    <row r="2102" spans="1:30">
      <c r="A2102" t="s">
        <v>2195</v>
      </c>
      <c r="B2102" t="s">
        <v>50</v>
      </c>
      <c r="C2102">
        <v>52.520007999999997</v>
      </c>
      <c r="D2102">
        <v>13.404954</v>
      </c>
      <c r="E2102" t="s">
        <v>68</v>
      </c>
      <c r="F2102" t="s">
        <v>127</v>
      </c>
      <c r="G2102" t="s">
        <v>64</v>
      </c>
      <c r="H2102" s="1">
        <v>45339</v>
      </c>
      <c r="I2102" t="s">
        <v>70</v>
      </c>
      <c r="J2102" t="s">
        <v>2000</v>
      </c>
      <c r="K2102">
        <v>2</v>
      </c>
      <c r="N2102">
        <v>415</v>
      </c>
      <c r="O2102">
        <v>10</v>
      </c>
      <c r="P2102" s="1">
        <v>45543</v>
      </c>
      <c r="Q2102" s="1"/>
      <c r="R2102">
        <v>41.5</v>
      </c>
      <c r="T2102">
        <v>0</v>
      </c>
      <c r="U2102" t="s">
        <v>428</v>
      </c>
      <c r="V2102">
        <v>0</v>
      </c>
      <c r="W2102">
        <v>0</v>
      </c>
      <c r="X2102">
        <v>0</v>
      </c>
      <c r="Y2102">
        <v>0</v>
      </c>
      <c r="Z2102">
        <v>0</v>
      </c>
      <c r="AA2102">
        <v>0</v>
      </c>
      <c r="AB2102">
        <v>0</v>
      </c>
      <c r="AC2102" t="s">
        <v>48</v>
      </c>
      <c r="AD2102">
        <v>1</v>
      </c>
    </row>
    <row r="2103" spans="1:30">
      <c r="A2103" t="s">
        <v>2196</v>
      </c>
      <c r="B2103" t="s">
        <v>63</v>
      </c>
      <c r="C2103">
        <v>46.204391000000001</v>
      </c>
      <c r="D2103">
        <v>6.1431579999999997</v>
      </c>
      <c r="E2103" t="s">
        <v>32</v>
      </c>
      <c r="F2103" t="s">
        <v>127</v>
      </c>
      <c r="G2103" t="s">
        <v>47</v>
      </c>
      <c r="H2103" s="1">
        <v>45379</v>
      </c>
      <c r="I2103" t="s">
        <v>70</v>
      </c>
      <c r="J2103" t="s">
        <v>2000</v>
      </c>
      <c r="K2103">
        <v>2</v>
      </c>
      <c r="N2103">
        <v>349</v>
      </c>
      <c r="O2103">
        <v>60</v>
      </c>
      <c r="P2103" s="1">
        <v>45605</v>
      </c>
      <c r="Q2103" s="1"/>
      <c r="R2103">
        <v>209.4</v>
      </c>
      <c r="T2103">
        <v>0</v>
      </c>
      <c r="U2103" t="s">
        <v>428</v>
      </c>
      <c r="V2103">
        <v>0</v>
      </c>
      <c r="W2103">
        <v>0</v>
      </c>
      <c r="X2103">
        <v>0</v>
      </c>
      <c r="Y2103">
        <v>0</v>
      </c>
      <c r="Z2103">
        <v>0</v>
      </c>
      <c r="AA2103">
        <v>0</v>
      </c>
      <c r="AB2103">
        <v>0</v>
      </c>
      <c r="AC2103" t="s">
        <v>52</v>
      </c>
      <c r="AD2103">
        <v>3</v>
      </c>
    </row>
    <row r="2104" spans="1:30">
      <c r="A2104" t="s">
        <v>2197</v>
      </c>
      <c r="B2104" t="s">
        <v>80</v>
      </c>
      <c r="C2104">
        <v>38.736946000000003</v>
      </c>
      <c r="D2104">
        <v>-9.1426850000000002</v>
      </c>
      <c r="E2104" t="s">
        <v>103</v>
      </c>
      <c r="F2104" t="s">
        <v>127</v>
      </c>
      <c r="G2104" t="s">
        <v>56</v>
      </c>
      <c r="H2104" s="1">
        <v>45423</v>
      </c>
      <c r="I2104" t="s">
        <v>57</v>
      </c>
      <c r="J2104" t="s">
        <v>2000</v>
      </c>
      <c r="K2104">
        <v>2</v>
      </c>
      <c r="N2104">
        <v>284</v>
      </c>
      <c r="O2104">
        <v>100</v>
      </c>
      <c r="P2104" s="1">
        <v>45601</v>
      </c>
      <c r="Q2104" s="1"/>
      <c r="R2104">
        <v>284</v>
      </c>
      <c r="T2104">
        <v>0</v>
      </c>
      <c r="U2104" t="s">
        <v>428</v>
      </c>
      <c r="V2104">
        <v>0</v>
      </c>
      <c r="W2104">
        <v>0</v>
      </c>
      <c r="X2104">
        <v>0</v>
      </c>
      <c r="Y2104">
        <v>0</v>
      </c>
      <c r="Z2104">
        <v>0</v>
      </c>
      <c r="AA2104">
        <v>0</v>
      </c>
      <c r="AB2104">
        <v>0</v>
      </c>
      <c r="AC2104" t="s">
        <v>38</v>
      </c>
      <c r="AD2104">
        <v>5</v>
      </c>
    </row>
    <row r="2105" spans="1:30">
      <c r="A2105" t="s">
        <v>2198</v>
      </c>
      <c r="B2105" t="s">
        <v>67</v>
      </c>
      <c r="C2105">
        <v>48.864716000000001</v>
      </c>
      <c r="D2105">
        <v>2.3490139999999999</v>
      </c>
      <c r="E2105" t="s">
        <v>78</v>
      </c>
      <c r="F2105" t="s">
        <v>127</v>
      </c>
      <c r="G2105" t="s">
        <v>34</v>
      </c>
      <c r="H2105" s="1">
        <v>45315</v>
      </c>
      <c r="I2105" t="s">
        <v>35</v>
      </c>
      <c r="J2105" t="s">
        <v>2000</v>
      </c>
      <c r="K2105">
        <v>2</v>
      </c>
      <c r="N2105">
        <v>540</v>
      </c>
      <c r="O2105">
        <v>60</v>
      </c>
      <c r="P2105" s="1">
        <v>45592</v>
      </c>
      <c r="Q2105" s="1"/>
      <c r="R2105">
        <v>324</v>
      </c>
      <c r="T2105">
        <v>0</v>
      </c>
      <c r="U2105" t="s">
        <v>428</v>
      </c>
      <c r="V2105">
        <v>0</v>
      </c>
      <c r="W2105">
        <v>0</v>
      </c>
      <c r="X2105">
        <v>0</v>
      </c>
      <c r="Y2105">
        <v>0</v>
      </c>
      <c r="Z2105">
        <v>0</v>
      </c>
      <c r="AA2105">
        <v>0</v>
      </c>
      <c r="AB2105">
        <v>0</v>
      </c>
      <c r="AC2105" t="s">
        <v>52</v>
      </c>
      <c r="AD2105">
        <v>3</v>
      </c>
    </row>
    <row r="2106" spans="1:30">
      <c r="A2106" t="s">
        <v>2199</v>
      </c>
      <c r="B2106" t="s">
        <v>63</v>
      </c>
      <c r="C2106">
        <v>46.204391000000001</v>
      </c>
      <c r="D2106">
        <v>6.1431579999999997</v>
      </c>
      <c r="E2106" t="s">
        <v>60</v>
      </c>
      <c r="F2106" t="s">
        <v>127</v>
      </c>
      <c r="G2106" t="s">
        <v>47</v>
      </c>
      <c r="H2106" s="1">
        <v>45426</v>
      </c>
      <c r="I2106" t="s">
        <v>70</v>
      </c>
      <c r="J2106" t="s">
        <v>2000</v>
      </c>
      <c r="K2106">
        <v>2</v>
      </c>
      <c r="N2106">
        <v>751</v>
      </c>
      <c r="O2106">
        <v>40</v>
      </c>
      <c r="P2106" s="1">
        <v>45659</v>
      </c>
      <c r="Q2106" s="1"/>
      <c r="R2106">
        <v>300.39999999999998</v>
      </c>
      <c r="T2106">
        <v>0</v>
      </c>
      <c r="U2106" t="s">
        <v>428</v>
      </c>
      <c r="V2106">
        <v>0</v>
      </c>
      <c r="W2106">
        <v>0</v>
      </c>
      <c r="X2106">
        <v>0</v>
      </c>
      <c r="Y2106">
        <v>0</v>
      </c>
      <c r="Z2106">
        <v>0</v>
      </c>
      <c r="AA2106">
        <v>0</v>
      </c>
      <c r="AB2106">
        <v>0</v>
      </c>
      <c r="AC2106" t="s">
        <v>43</v>
      </c>
      <c r="AD2106">
        <v>2</v>
      </c>
    </row>
    <row r="2107" spans="1:30">
      <c r="A2107" t="s">
        <v>2200</v>
      </c>
      <c r="B2107" t="s">
        <v>50</v>
      </c>
      <c r="C2107">
        <v>52.520007999999997</v>
      </c>
      <c r="D2107">
        <v>13.404954</v>
      </c>
      <c r="E2107" t="s">
        <v>51</v>
      </c>
      <c r="F2107" t="s">
        <v>127</v>
      </c>
      <c r="G2107" t="s">
        <v>85</v>
      </c>
      <c r="H2107" s="1">
        <v>45431</v>
      </c>
      <c r="I2107" t="s">
        <v>35</v>
      </c>
      <c r="J2107" t="s">
        <v>2000</v>
      </c>
      <c r="K2107">
        <v>2</v>
      </c>
      <c r="N2107">
        <v>316</v>
      </c>
      <c r="O2107">
        <v>50</v>
      </c>
      <c r="P2107" s="1">
        <v>45732</v>
      </c>
      <c r="Q2107" s="1"/>
      <c r="R2107">
        <v>158</v>
      </c>
      <c r="T2107">
        <v>0</v>
      </c>
      <c r="U2107" t="s">
        <v>428</v>
      </c>
      <c r="V2107">
        <v>0</v>
      </c>
      <c r="W2107">
        <v>0</v>
      </c>
      <c r="X2107">
        <v>0</v>
      </c>
      <c r="Y2107">
        <v>0</v>
      </c>
      <c r="Z2107">
        <v>0</v>
      </c>
      <c r="AA2107">
        <v>0</v>
      </c>
      <c r="AB2107">
        <v>0</v>
      </c>
      <c r="AC2107" t="s">
        <v>52</v>
      </c>
      <c r="AD2107">
        <v>3</v>
      </c>
    </row>
    <row r="2108" spans="1:30">
      <c r="A2108" t="s">
        <v>2201</v>
      </c>
      <c r="B2108" t="s">
        <v>31</v>
      </c>
      <c r="C2108">
        <v>52.370215999999999</v>
      </c>
      <c r="D2108">
        <v>4.895168</v>
      </c>
      <c r="E2108" t="s">
        <v>46</v>
      </c>
      <c r="F2108" t="s">
        <v>127</v>
      </c>
      <c r="G2108" t="s">
        <v>56</v>
      </c>
      <c r="H2108" s="1">
        <v>45342</v>
      </c>
      <c r="I2108" t="s">
        <v>35</v>
      </c>
      <c r="J2108" t="s">
        <v>2000</v>
      </c>
      <c r="K2108">
        <v>2</v>
      </c>
      <c r="N2108">
        <v>1185</v>
      </c>
      <c r="O2108">
        <v>20</v>
      </c>
      <c r="P2108" s="1">
        <v>45435</v>
      </c>
      <c r="Q2108" s="1"/>
      <c r="R2108">
        <v>237</v>
      </c>
      <c r="T2108">
        <v>0</v>
      </c>
      <c r="U2108" t="s">
        <v>428</v>
      </c>
      <c r="V2108">
        <v>0</v>
      </c>
      <c r="W2108">
        <v>0</v>
      </c>
      <c r="X2108">
        <v>0</v>
      </c>
      <c r="Y2108">
        <v>0</v>
      </c>
      <c r="Z2108">
        <v>0</v>
      </c>
      <c r="AA2108">
        <v>0</v>
      </c>
      <c r="AB2108">
        <v>0</v>
      </c>
      <c r="AC2108" t="s">
        <v>48</v>
      </c>
      <c r="AD2108">
        <v>1</v>
      </c>
    </row>
    <row r="2109" spans="1:30">
      <c r="A2109" t="s">
        <v>2202</v>
      </c>
      <c r="B2109" t="s">
        <v>45</v>
      </c>
      <c r="C2109">
        <v>41.902782000000002</v>
      </c>
      <c r="D2109">
        <v>12.496366</v>
      </c>
      <c r="E2109" t="s">
        <v>60</v>
      </c>
      <c r="F2109" t="s">
        <v>127</v>
      </c>
      <c r="G2109" t="s">
        <v>34</v>
      </c>
      <c r="H2109" s="1">
        <v>45392</v>
      </c>
      <c r="I2109" t="s">
        <v>35</v>
      </c>
      <c r="J2109" t="s">
        <v>2000</v>
      </c>
      <c r="K2109">
        <v>2</v>
      </c>
      <c r="N2109">
        <v>927</v>
      </c>
      <c r="O2109">
        <v>40</v>
      </c>
      <c r="P2109" s="1">
        <v>45560</v>
      </c>
      <c r="Q2109" s="1"/>
      <c r="R2109">
        <v>370.8</v>
      </c>
      <c r="T2109">
        <v>0</v>
      </c>
      <c r="U2109" t="s">
        <v>428</v>
      </c>
      <c r="V2109">
        <v>0</v>
      </c>
      <c r="W2109">
        <v>0</v>
      </c>
      <c r="X2109">
        <v>0</v>
      </c>
      <c r="Y2109">
        <v>0</v>
      </c>
      <c r="Z2109">
        <v>0</v>
      </c>
      <c r="AA2109">
        <v>0</v>
      </c>
      <c r="AB2109">
        <v>0</v>
      </c>
      <c r="AC2109" t="s">
        <v>43</v>
      </c>
      <c r="AD2109">
        <v>2</v>
      </c>
    </row>
    <row r="2110" spans="1:30">
      <c r="A2110" t="s">
        <v>2203</v>
      </c>
      <c r="B2110" t="s">
        <v>63</v>
      </c>
      <c r="C2110">
        <v>46.204391000000001</v>
      </c>
      <c r="D2110">
        <v>6.1431579999999997</v>
      </c>
      <c r="E2110" t="s">
        <v>60</v>
      </c>
      <c r="F2110" t="s">
        <v>127</v>
      </c>
      <c r="G2110" t="s">
        <v>42</v>
      </c>
      <c r="H2110" s="1">
        <v>45428</v>
      </c>
      <c r="I2110" t="s">
        <v>35</v>
      </c>
      <c r="J2110" t="s">
        <v>2000</v>
      </c>
      <c r="K2110">
        <v>2</v>
      </c>
      <c r="N2110">
        <v>1175</v>
      </c>
      <c r="O2110">
        <v>50</v>
      </c>
      <c r="P2110" s="1">
        <v>45726</v>
      </c>
      <c r="Q2110" s="1"/>
      <c r="R2110">
        <v>587.5</v>
      </c>
      <c r="T2110">
        <v>0</v>
      </c>
      <c r="U2110" t="s">
        <v>428</v>
      </c>
      <c r="V2110">
        <v>0</v>
      </c>
      <c r="W2110">
        <v>0</v>
      </c>
      <c r="X2110">
        <v>0</v>
      </c>
      <c r="Y2110">
        <v>0</v>
      </c>
      <c r="Z2110">
        <v>0</v>
      </c>
      <c r="AA2110">
        <v>0</v>
      </c>
      <c r="AB2110">
        <v>0</v>
      </c>
      <c r="AC2110" t="s">
        <v>52</v>
      </c>
      <c r="AD2110">
        <v>3</v>
      </c>
    </row>
    <row r="2111" spans="1:30">
      <c r="A2111" t="s">
        <v>2204</v>
      </c>
      <c r="B2111" t="s">
        <v>63</v>
      </c>
      <c r="C2111">
        <v>46.204391000000001</v>
      </c>
      <c r="D2111">
        <v>6.1431579999999997</v>
      </c>
      <c r="E2111" t="s">
        <v>46</v>
      </c>
      <c r="F2111" t="s">
        <v>127</v>
      </c>
      <c r="G2111" t="s">
        <v>64</v>
      </c>
      <c r="H2111" s="1">
        <v>45295</v>
      </c>
      <c r="I2111" t="s">
        <v>70</v>
      </c>
      <c r="J2111" t="s">
        <v>2000</v>
      </c>
      <c r="K2111">
        <v>2</v>
      </c>
      <c r="N2111">
        <v>309</v>
      </c>
      <c r="O2111">
        <v>60</v>
      </c>
      <c r="P2111" s="1">
        <v>45629</v>
      </c>
      <c r="Q2111" s="1"/>
      <c r="R2111">
        <v>185.4</v>
      </c>
      <c r="T2111">
        <v>0</v>
      </c>
      <c r="U2111" t="s">
        <v>428</v>
      </c>
      <c r="V2111">
        <v>0</v>
      </c>
      <c r="W2111">
        <v>0</v>
      </c>
      <c r="X2111">
        <v>0</v>
      </c>
      <c r="Y2111">
        <v>0</v>
      </c>
      <c r="Z2111">
        <v>0</v>
      </c>
      <c r="AA2111">
        <v>0</v>
      </c>
      <c r="AB2111">
        <v>0</v>
      </c>
      <c r="AC2111" t="s">
        <v>52</v>
      </c>
      <c r="AD2111">
        <v>3</v>
      </c>
    </row>
    <row r="2112" spans="1:30">
      <c r="A2112" t="s">
        <v>2205</v>
      </c>
      <c r="B2112" t="s">
        <v>45</v>
      </c>
      <c r="C2112">
        <v>41.902782000000002</v>
      </c>
      <c r="D2112">
        <v>12.496366</v>
      </c>
      <c r="E2112" t="s">
        <v>32</v>
      </c>
      <c r="F2112" t="s">
        <v>127</v>
      </c>
      <c r="G2112" t="s">
        <v>56</v>
      </c>
      <c r="H2112" s="1">
        <v>45406</v>
      </c>
      <c r="I2112" t="s">
        <v>35</v>
      </c>
      <c r="J2112" t="s">
        <v>2000</v>
      </c>
      <c r="K2112">
        <v>2</v>
      </c>
      <c r="N2112">
        <v>684</v>
      </c>
      <c r="O2112">
        <v>30</v>
      </c>
      <c r="P2112" s="1">
        <v>45694</v>
      </c>
      <c r="Q2112" s="1"/>
      <c r="R2112">
        <v>205.2</v>
      </c>
      <c r="T2112">
        <v>0</v>
      </c>
      <c r="U2112" t="s">
        <v>428</v>
      </c>
      <c r="V2112">
        <v>0</v>
      </c>
      <c r="W2112">
        <v>0</v>
      </c>
      <c r="X2112">
        <v>0</v>
      </c>
      <c r="Y2112">
        <v>0</v>
      </c>
      <c r="Z2112">
        <v>0</v>
      </c>
      <c r="AA2112">
        <v>0</v>
      </c>
      <c r="AB2112">
        <v>0</v>
      </c>
      <c r="AC2112" t="s">
        <v>43</v>
      </c>
      <c r="AD2112">
        <v>2</v>
      </c>
    </row>
    <row r="2113" spans="1:30">
      <c r="A2113" t="s">
        <v>2206</v>
      </c>
      <c r="B2113" t="s">
        <v>63</v>
      </c>
      <c r="C2113">
        <v>46.204391000000001</v>
      </c>
      <c r="D2113">
        <v>6.1431579999999997</v>
      </c>
      <c r="E2113" t="s">
        <v>120</v>
      </c>
      <c r="F2113" t="s">
        <v>127</v>
      </c>
      <c r="G2113" t="s">
        <v>87</v>
      </c>
      <c r="H2113" s="1">
        <v>45311</v>
      </c>
      <c r="I2113" t="s">
        <v>35</v>
      </c>
      <c r="J2113" t="s">
        <v>2000</v>
      </c>
      <c r="K2113">
        <v>2</v>
      </c>
      <c r="N2113">
        <v>221</v>
      </c>
      <c r="O2113">
        <v>20</v>
      </c>
      <c r="P2113" s="1">
        <v>45486</v>
      </c>
      <c r="Q2113" s="1"/>
      <c r="R2113">
        <v>44.2</v>
      </c>
      <c r="T2113">
        <v>0</v>
      </c>
      <c r="U2113" t="s">
        <v>428</v>
      </c>
      <c r="V2113">
        <v>0</v>
      </c>
      <c r="W2113">
        <v>0</v>
      </c>
      <c r="X2113">
        <v>0</v>
      </c>
      <c r="Y2113">
        <v>0</v>
      </c>
      <c r="Z2113">
        <v>0</v>
      </c>
      <c r="AA2113">
        <v>0</v>
      </c>
      <c r="AB2113">
        <v>0</v>
      </c>
      <c r="AC2113" t="s">
        <v>48</v>
      </c>
      <c r="AD2113">
        <v>1</v>
      </c>
    </row>
    <row r="2114" spans="1:30">
      <c r="A2114" t="s">
        <v>2207</v>
      </c>
      <c r="B2114" t="s">
        <v>67</v>
      </c>
      <c r="C2114">
        <v>48.864716000000001</v>
      </c>
      <c r="D2114">
        <v>2.3490139999999999</v>
      </c>
      <c r="E2114" t="s">
        <v>46</v>
      </c>
      <c r="F2114" t="s">
        <v>127</v>
      </c>
      <c r="G2114" t="s">
        <v>85</v>
      </c>
      <c r="H2114" s="1">
        <v>45402</v>
      </c>
      <c r="I2114" t="s">
        <v>70</v>
      </c>
      <c r="J2114" t="s">
        <v>2000</v>
      </c>
      <c r="K2114">
        <v>2</v>
      </c>
      <c r="N2114">
        <v>856</v>
      </c>
      <c r="O2114">
        <v>50</v>
      </c>
      <c r="P2114" s="1">
        <v>45694</v>
      </c>
      <c r="Q2114" s="1"/>
      <c r="R2114">
        <v>428</v>
      </c>
      <c r="T2114">
        <v>0</v>
      </c>
      <c r="U2114" t="s">
        <v>428</v>
      </c>
      <c r="V2114">
        <v>0</v>
      </c>
      <c r="W2114">
        <v>0</v>
      </c>
      <c r="X2114">
        <v>0</v>
      </c>
      <c r="Y2114">
        <v>0</v>
      </c>
      <c r="Z2114">
        <v>0</v>
      </c>
      <c r="AA2114">
        <v>0</v>
      </c>
      <c r="AB2114">
        <v>0</v>
      </c>
      <c r="AC2114" t="s">
        <v>52</v>
      </c>
      <c r="AD2114">
        <v>3</v>
      </c>
    </row>
    <row r="2115" spans="1:30">
      <c r="A2115" t="s">
        <v>2208</v>
      </c>
      <c r="B2115" t="s">
        <v>50</v>
      </c>
      <c r="C2115">
        <v>52.520007999999997</v>
      </c>
      <c r="D2115">
        <v>13.404954</v>
      </c>
      <c r="E2115" t="s">
        <v>32</v>
      </c>
      <c r="F2115" t="s">
        <v>127</v>
      </c>
      <c r="G2115" t="s">
        <v>42</v>
      </c>
      <c r="H2115" s="1">
        <v>45372</v>
      </c>
      <c r="I2115" t="s">
        <v>35</v>
      </c>
      <c r="J2115" t="s">
        <v>2000</v>
      </c>
      <c r="K2115">
        <v>2</v>
      </c>
      <c r="N2115">
        <v>366</v>
      </c>
      <c r="O2115">
        <v>30</v>
      </c>
      <c r="P2115" s="1">
        <v>45734</v>
      </c>
      <c r="Q2115" s="1"/>
      <c r="R2115">
        <v>109.8</v>
      </c>
      <c r="T2115">
        <v>0</v>
      </c>
      <c r="U2115" t="s">
        <v>428</v>
      </c>
      <c r="V2115">
        <v>0</v>
      </c>
      <c r="W2115">
        <v>0</v>
      </c>
      <c r="X2115">
        <v>0</v>
      </c>
      <c r="Y2115">
        <v>0</v>
      </c>
      <c r="Z2115">
        <v>0</v>
      </c>
      <c r="AA2115">
        <v>0</v>
      </c>
      <c r="AB2115">
        <v>0</v>
      </c>
      <c r="AC2115" t="s">
        <v>43</v>
      </c>
      <c r="AD2115">
        <v>2</v>
      </c>
    </row>
    <row r="2116" spans="1:30">
      <c r="A2116" t="s">
        <v>2209</v>
      </c>
      <c r="B2116" t="s">
        <v>80</v>
      </c>
      <c r="C2116">
        <v>38.736946000000003</v>
      </c>
      <c r="D2116">
        <v>-9.1426850000000002</v>
      </c>
      <c r="E2116" t="s">
        <v>55</v>
      </c>
      <c r="F2116" t="s">
        <v>127</v>
      </c>
      <c r="G2116" t="s">
        <v>34</v>
      </c>
      <c r="H2116" s="1">
        <v>45365</v>
      </c>
      <c r="I2116" t="s">
        <v>35</v>
      </c>
      <c r="J2116" t="s">
        <v>2000</v>
      </c>
      <c r="K2116">
        <v>2</v>
      </c>
      <c r="N2116">
        <v>983</v>
      </c>
      <c r="O2116">
        <v>60</v>
      </c>
      <c r="P2116" s="1">
        <v>45728</v>
      </c>
      <c r="Q2116" s="1"/>
      <c r="R2116">
        <v>589.79999999999995</v>
      </c>
      <c r="T2116">
        <v>0</v>
      </c>
      <c r="U2116" t="s">
        <v>428</v>
      </c>
      <c r="V2116">
        <v>0</v>
      </c>
      <c r="W2116">
        <v>0</v>
      </c>
      <c r="X2116">
        <v>0</v>
      </c>
      <c r="Y2116">
        <v>0</v>
      </c>
      <c r="Z2116">
        <v>0</v>
      </c>
      <c r="AA2116">
        <v>0</v>
      </c>
      <c r="AB2116">
        <v>0</v>
      </c>
      <c r="AC2116" t="s">
        <v>52</v>
      </c>
      <c r="AD2116">
        <v>3</v>
      </c>
    </row>
    <row r="2117" spans="1:30">
      <c r="A2117" t="s">
        <v>2210</v>
      </c>
      <c r="B2117" t="s">
        <v>80</v>
      </c>
      <c r="C2117">
        <v>38.736946000000003</v>
      </c>
      <c r="D2117">
        <v>-9.1426850000000002</v>
      </c>
      <c r="E2117" t="s">
        <v>78</v>
      </c>
      <c r="F2117" t="s">
        <v>127</v>
      </c>
      <c r="G2117" t="s">
        <v>64</v>
      </c>
      <c r="H2117" s="1">
        <v>45359</v>
      </c>
      <c r="I2117" t="s">
        <v>70</v>
      </c>
      <c r="J2117" t="s">
        <v>2000</v>
      </c>
      <c r="K2117">
        <v>2</v>
      </c>
      <c r="N2117">
        <v>1068</v>
      </c>
      <c r="O2117">
        <v>30</v>
      </c>
      <c r="P2117" s="1">
        <v>45416</v>
      </c>
      <c r="Q2117" s="1"/>
      <c r="R2117">
        <v>320.39999999999998</v>
      </c>
      <c r="T2117">
        <v>0</v>
      </c>
      <c r="U2117" t="s">
        <v>428</v>
      </c>
      <c r="V2117">
        <v>0</v>
      </c>
      <c r="W2117">
        <v>0</v>
      </c>
      <c r="X2117">
        <v>0</v>
      </c>
      <c r="Y2117">
        <v>0</v>
      </c>
      <c r="Z2117">
        <v>0</v>
      </c>
      <c r="AA2117">
        <v>0</v>
      </c>
      <c r="AB2117">
        <v>0</v>
      </c>
      <c r="AC2117" t="s">
        <v>43</v>
      </c>
      <c r="AD2117">
        <v>2</v>
      </c>
    </row>
    <row r="2118" spans="1:30">
      <c r="A2118" t="s">
        <v>2211</v>
      </c>
      <c r="B2118" t="s">
        <v>80</v>
      </c>
      <c r="C2118">
        <v>38.736946000000003</v>
      </c>
      <c r="D2118">
        <v>-9.1426850000000002</v>
      </c>
      <c r="E2118" t="s">
        <v>103</v>
      </c>
      <c r="F2118" t="s">
        <v>127</v>
      </c>
      <c r="G2118" t="s">
        <v>85</v>
      </c>
      <c r="H2118" s="1">
        <v>45317</v>
      </c>
      <c r="I2118" t="s">
        <v>35</v>
      </c>
      <c r="J2118" t="s">
        <v>2000</v>
      </c>
      <c r="K2118">
        <v>2</v>
      </c>
      <c r="N2118">
        <v>322</v>
      </c>
      <c r="O2118">
        <v>40</v>
      </c>
      <c r="P2118" s="1">
        <v>45435</v>
      </c>
      <c r="Q2118" s="1"/>
      <c r="R2118">
        <v>128.80000000000001</v>
      </c>
      <c r="T2118">
        <v>0</v>
      </c>
      <c r="U2118" t="s">
        <v>428</v>
      </c>
      <c r="V2118">
        <v>0</v>
      </c>
      <c r="W2118">
        <v>0</v>
      </c>
      <c r="X2118">
        <v>0</v>
      </c>
      <c r="Y2118">
        <v>0</v>
      </c>
      <c r="Z2118">
        <v>0</v>
      </c>
      <c r="AA2118">
        <v>0</v>
      </c>
      <c r="AB2118">
        <v>0</v>
      </c>
      <c r="AC2118" t="s">
        <v>43</v>
      </c>
      <c r="AD2118">
        <v>2</v>
      </c>
    </row>
    <row r="2119" spans="1:30">
      <c r="A2119" t="s">
        <v>2212</v>
      </c>
      <c r="B2119" t="s">
        <v>45</v>
      </c>
      <c r="C2119">
        <v>41.902782000000002</v>
      </c>
      <c r="D2119">
        <v>12.496366</v>
      </c>
      <c r="E2119" t="s">
        <v>46</v>
      </c>
      <c r="F2119" t="s">
        <v>127</v>
      </c>
      <c r="G2119" t="s">
        <v>56</v>
      </c>
      <c r="H2119" s="1">
        <v>45328</v>
      </c>
      <c r="I2119" t="s">
        <v>57</v>
      </c>
      <c r="J2119" t="s">
        <v>2000</v>
      </c>
      <c r="K2119">
        <v>2</v>
      </c>
      <c r="N2119">
        <v>242</v>
      </c>
      <c r="O2119">
        <v>70</v>
      </c>
      <c r="P2119" s="1">
        <v>45475</v>
      </c>
      <c r="Q2119" s="1"/>
      <c r="R2119">
        <v>169.4</v>
      </c>
      <c r="T2119">
        <v>0</v>
      </c>
      <c r="U2119" t="s">
        <v>428</v>
      </c>
      <c r="V2119">
        <v>0</v>
      </c>
      <c r="W2119">
        <v>0</v>
      </c>
      <c r="X2119">
        <v>0</v>
      </c>
      <c r="Y2119">
        <v>0</v>
      </c>
      <c r="Z2119">
        <v>0</v>
      </c>
      <c r="AA2119">
        <v>0</v>
      </c>
      <c r="AB2119">
        <v>0</v>
      </c>
      <c r="AC2119" t="s">
        <v>65</v>
      </c>
      <c r="AD2119">
        <v>4</v>
      </c>
    </row>
    <row r="2120" spans="1:30">
      <c r="A2120" t="s">
        <v>2213</v>
      </c>
      <c r="B2120" t="s">
        <v>50</v>
      </c>
      <c r="C2120">
        <v>52.520007999999997</v>
      </c>
      <c r="D2120">
        <v>13.404954</v>
      </c>
      <c r="E2120" t="s">
        <v>100</v>
      </c>
      <c r="F2120" t="s">
        <v>127</v>
      </c>
      <c r="G2120" t="s">
        <v>56</v>
      </c>
      <c r="H2120" s="1">
        <v>45373</v>
      </c>
      <c r="I2120" t="s">
        <v>35</v>
      </c>
      <c r="J2120" t="s">
        <v>2000</v>
      </c>
      <c r="K2120">
        <v>2</v>
      </c>
      <c r="N2120">
        <v>752</v>
      </c>
      <c r="O2120">
        <v>60</v>
      </c>
      <c r="P2120" s="1">
        <v>45524</v>
      </c>
      <c r="Q2120" s="1"/>
      <c r="R2120">
        <v>451.2</v>
      </c>
      <c r="T2120">
        <v>0</v>
      </c>
      <c r="U2120" t="s">
        <v>428</v>
      </c>
      <c r="V2120">
        <v>0</v>
      </c>
      <c r="W2120">
        <v>0</v>
      </c>
      <c r="X2120">
        <v>0</v>
      </c>
      <c r="Y2120">
        <v>0</v>
      </c>
      <c r="Z2120">
        <v>0</v>
      </c>
      <c r="AA2120">
        <v>0</v>
      </c>
      <c r="AB2120">
        <v>0</v>
      </c>
      <c r="AC2120" t="s">
        <v>52</v>
      </c>
      <c r="AD2120">
        <v>3</v>
      </c>
    </row>
    <row r="2121" spans="1:30">
      <c r="A2121" t="s">
        <v>2214</v>
      </c>
      <c r="B2121" t="s">
        <v>31</v>
      </c>
      <c r="C2121">
        <v>52.370215999999999</v>
      </c>
      <c r="D2121">
        <v>4.895168</v>
      </c>
      <c r="E2121" t="s">
        <v>32</v>
      </c>
      <c r="F2121" t="s">
        <v>127</v>
      </c>
      <c r="G2121" t="s">
        <v>56</v>
      </c>
      <c r="H2121" s="1">
        <v>45411</v>
      </c>
      <c r="I2121" t="s">
        <v>35</v>
      </c>
      <c r="J2121" t="s">
        <v>2000</v>
      </c>
      <c r="K2121">
        <v>2</v>
      </c>
      <c r="N2121">
        <v>608</v>
      </c>
      <c r="O2121">
        <v>70</v>
      </c>
      <c r="P2121" s="1">
        <v>45651</v>
      </c>
      <c r="Q2121" s="1"/>
      <c r="R2121">
        <v>425.6</v>
      </c>
      <c r="T2121">
        <v>0</v>
      </c>
      <c r="U2121" t="s">
        <v>428</v>
      </c>
      <c r="V2121">
        <v>0</v>
      </c>
      <c r="W2121">
        <v>0</v>
      </c>
      <c r="X2121">
        <v>0</v>
      </c>
      <c r="Y2121">
        <v>0</v>
      </c>
      <c r="Z2121">
        <v>0</v>
      </c>
      <c r="AA2121">
        <v>0</v>
      </c>
      <c r="AB2121">
        <v>0</v>
      </c>
      <c r="AC2121" t="s">
        <v>65</v>
      </c>
      <c r="AD2121">
        <v>4</v>
      </c>
    </row>
    <row r="2122" spans="1:30">
      <c r="A2122" t="s">
        <v>2215</v>
      </c>
      <c r="B2122" t="s">
        <v>45</v>
      </c>
      <c r="C2122">
        <v>41.902782000000002</v>
      </c>
      <c r="D2122">
        <v>12.496366</v>
      </c>
      <c r="E2122" t="s">
        <v>60</v>
      </c>
      <c r="F2122" t="s">
        <v>127</v>
      </c>
      <c r="G2122" t="s">
        <v>56</v>
      </c>
      <c r="H2122" s="1">
        <v>45427</v>
      </c>
      <c r="I2122" t="s">
        <v>35</v>
      </c>
      <c r="J2122" t="s">
        <v>2000</v>
      </c>
      <c r="K2122">
        <v>2</v>
      </c>
      <c r="N2122">
        <v>571</v>
      </c>
      <c r="O2122">
        <v>40</v>
      </c>
      <c r="P2122" s="1">
        <v>45471</v>
      </c>
      <c r="Q2122" s="1"/>
      <c r="R2122">
        <v>228.4</v>
      </c>
      <c r="T2122">
        <v>0</v>
      </c>
      <c r="U2122" t="s">
        <v>428</v>
      </c>
      <c r="V2122">
        <v>0</v>
      </c>
      <c r="W2122">
        <v>0</v>
      </c>
      <c r="X2122">
        <v>0</v>
      </c>
      <c r="Y2122">
        <v>0</v>
      </c>
      <c r="Z2122">
        <v>0</v>
      </c>
      <c r="AA2122">
        <v>0</v>
      </c>
      <c r="AB2122">
        <v>0</v>
      </c>
      <c r="AC2122" t="s">
        <v>43</v>
      </c>
      <c r="AD2122">
        <v>2</v>
      </c>
    </row>
    <row r="2123" spans="1:30">
      <c r="A2123" t="s">
        <v>2216</v>
      </c>
      <c r="B2123" t="s">
        <v>75</v>
      </c>
      <c r="C2123">
        <v>48.210033000000003</v>
      </c>
      <c r="D2123">
        <v>16.363448999999999</v>
      </c>
      <c r="E2123" t="s">
        <v>60</v>
      </c>
      <c r="F2123" t="s">
        <v>127</v>
      </c>
      <c r="G2123" t="s">
        <v>76</v>
      </c>
      <c r="H2123" s="1">
        <v>45349</v>
      </c>
      <c r="I2123" t="s">
        <v>70</v>
      </c>
      <c r="J2123" t="s">
        <v>2000</v>
      </c>
      <c r="K2123">
        <v>2</v>
      </c>
      <c r="N2123">
        <v>970</v>
      </c>
      <c r="O2123">
        <v>30</v>
      </c>
      <c r="P2123" s="1">
        <v>45506</v>
      </c>
      <c r="Q2123" s="1"/>
      <c r="R2123">
        <v>291</v>
      </c>
      <c r="T2123">
        <v>0</v>
      </c>
      <c r="U2123" t="s">
        <v>428</v>
      </c>
      <c r="V2123">
        <v>0</v>
      </c>
      <c r="W2123">
        <v>0</v>
      </c>
      <c r="X2123">
        <v>0</v>
      </c>
      <c r="Y2123">
        <v>0</v>
      </c>
      <c r="Z2123">
        <v>0</v>
      </c>
      <c r="AA2123">
        <v>0</v>
      </c>
      <c r="AB2123">
        <v>0</v>
      </c>
      <c r="AC2123" t="s">
        <v>43</v>
      </c>
      <c r="AD2123">
        <v>2</v>
      </c>
    </row>
    <row r="2124" spans="1:30">
      <c r="A2124" t="s">
        <v>2217</v>
      </c>
      <c r="B2124" t="s">
        <v>40</v>
      </c>
      <c r="C2124">
        <v>40.416775000000001</v>
      </c>
      <c r="D2124">
        <v>-3.7037900000000001</v>
      </c>
      <c r="E2124" t="s">
        <v>55</v>
      </c>
      <c r="F2124" t="s">
        <v>127</v>
      </c>
      <c r="G2124" t="s">
        <v>42</v>
      </c>
      <c r="H2124" s="1">
        <v>45441</v>
      </c>
      <c r="I2124" t="s">
        <v>57</v>
      </c>
      <c r="J2124" t="s">
        <v>2000</v>
      </c>
      <c r="K2124">
        <v>2</v>
      </c>
      <c r="N2124">
        <v>351</v>
      </c>
      <c r="O2124">
        <v>80</v>
      </c>
      <c r="P2124" s="1">
        <v>45603</v>
      </c>
      <c r="Q2124" s="1"/>
      <c r="R2124">
        <v>280.8</v>
      </c>
      <c r="T2124">
        <v>0</v>
      </c>
      <c r="U2124" t="s">
        <v>428</v>
      </c>
      <c r="V2124">
        <v>0</v>
      </c>
      <c r="W2124">
        <v>0</v>
      </c>
      <c r="X2124">
        <v>0</v>
      </c>
      <c r="Y2124">
        <v>0</v>
      </c>
      <c r="Z2124">
        <v>0</v>
      </c>
      <c r="AA2124">
        <v>0</v>
      </c>
      <c r="AB2124">
        <v>0</v>
      </c>
      <c r="AC2124" t="s">
        <v>65</v>
      </c>
      <c r="AD2124">
        <v>4</v>
      </c>
    </row>
    <row r="2125" spans="1:30">
      <c r="A2125" t="s">
        <v>2218</v>
      </c>
      <c r="B2125" t="s">
        <v>45</v>
      </c>
      <c r="C2125">
        <v>41.902782000000002</v>
      </c>
      <c r="D2125">
        <v>12.496366</v>
      </c>
      <c r="E2125" t="s">
        <v>78</v>
      </c>
      <c r="F2125" t="s">
        <v>127</v>
      </c>
      <c r="G2125" t="s">
        <v>56</v>
      </c>
      <c r="H2125" s="1">
        <v>45332</v>
      </c>
      <c r="I2125" t="s">
        <v>57</v>
      </c>
      <c r="J2125" t="s">
        <v>2000</v>
      </c>
      <c r="K2125">
        <v>2</v>
      </c>
      <c r="N2125">
        <v>1029</v>
      </c>
      <c r="O2125">
        <v>40</v>
      </c>
      <c r="P2125" s="1">
        <v>45446</v>
      </c>
      <c r="Q2125" s="1"/>
      <c r="R2125">
        <v>411.6</v>
      </c>
      <c r="T2125">
        <v>0</v>
      </c>
      <c r="U2125" t="s">
        <v>428</v>
      </c>
      <c r="V2125">
        <v>0</v>
      </c>
      <c r="W2125">
        <v>0</v>
      </c>
      <c r="X2125">
        <v>0</v>
      </c>
      <c r="Y2125">
        <v>0</v>
      </c>
      <c r="Z2125">
        <v>0</v>
      </c>
      <c r="AA2125">
        <v>0</v>
      </c>
      <c r="AB2125">
        <v>0</v>
      </c>
      <c r="AC2125" t="s">
        <v>43</v>
      </c>
      <c r="AD2125">
        <v>2</v>
      </c>
    </row>
    <row r="2126" spans="1:30">
      <c r="A2126" t="s">
        <v>2219</v>
      </c>
      <c r="B2126" t="s">
        <v>67</v>
      </c>
      <c r="C2126">
        <v>48.864716000000001</v>
      </c>
      <c r="D2126">
        <v>2.3490139999999999</v>
      </c>
      <c r="E2126" t="s">
        <v>72</v>
      </c>
      <c r="F2126" t="s">
        <v>127</v>
      </c>
      <c r="G2126" t="s">
        <v>87</v>
      </c>
      <c r="H2126" s="1">
        <v>45382</v>
      </c>
      <c r="I2126" t="s">
        <v>57</v>
      </c>
      <c r="J2126" t="s">
        <v>2000</v>
      </c>
      <c r="K2126">
        <v>2</v>
      </c>
      <c r="N2126">
        <v>866</v>
      </c>
      <c r="O2126">
        <v>30</v>
      </c>
      <c r="P2126" s="1">
        <v>45643</v>
      </c>
      <c r="Q2126" s="1"/>
      <c r="R2126">
        <v>259.8</v>
      </c>
      <c r="T2126">
        <v>0</v>
      </c>
      <c r="U2126" t="s">
        <v>428</v>
      </c>
      <c r="V2126">
        <v>0</v>
      </c>
      <c r="W2126">
        <v>0</v>
      </c>
      <c r="X2126">
        <v>0</v>
      </c>
      <c r="Y2126">
        <v>0</v>
      </c>
      <c r="Z2126">
        <v>0</v>
      </c>
      <c r="AA2126">
        <v>0</v>
      </c>
      <c r="AB2126">
        <v>0</v>
      </c>
      <c r="AC2126" t="s">
        <v>43</v>
      </c>
      <c r="AD2126">
        <v>2</v>
      </c>
    </row>
    <row r="2127" spans="1:30">
      <c r="A2127" t="s">
        <v>2220</v>
      </c>
      <c r="B2127" t="s">
        <v>75</v>
      </c>
      <c r="C2127">
        <v>48.210033000000003</v>
      </c>
      <c r="D2127">
        <v>16.363448999999999</v>
      </c>
      <c r="E2127" t="s">
        <v>78</v>
      </c>
      <c r="F2127" t="s">
        <v>127</v>
      </c>
      <c r="G2127" t="s">
        <v>64</v>
      </c>
      <c r="H2127" s="1">
        <v>45374</v>
      </c>
      <c r="I2127" t="s">
        <v>70</v>
      </c>
      <c r="J2127" t="s">
        <v>2000</v>
      </c>
      <c r="K2127">
        <v>2</v>
      </c>
      <c r="N2127">
        <v>478</v>
      </c>
      <c r="O2127">
        <v>30</v>
      </c>
      <c r="P2127" s="1">
        <v>45447</v>
      </c>
      <c r="Q2127" s="1"/>
      <c r="R2127">
        <v>143.4</v>
      </c>
      <c r="T2127">
        <v>0</v>
      </c>
      <c r="U2127" t="s">
        <v>428</v>
      </c>
      <c r="V2127">
        <v>0</v>
      </c>
      <c r="W2127">
        <v>0</v>
      </c>
      <c r="X2127">
        <v>0</v>
      </c>
      <c r="Y2127">
        <v>0</v>
      </c>
      <c r="Z2127">
        <v>0</v>
      </c>
      <c r="AA2127">
        <v>0</v>
      </c>
      <c r="AB2127">
        <v>0</v>
      </c>
      <c r="AC2127" t="s">
        <v>43</v>
      </c>
      <c r="AD2127">
        <v>2</v>
      </c>
    </row>
    <row r="2128" spans="1:30">
      <c r="A2128" t="s">
        <v>2221</v>
      </c>
      <c r="B2128" t="s">
        <v>63</v>
      </c>
      <c r="C2128">
        <v>46.204391000000001</v>
      </c>
      <c r="D2128">
        <v>6.1431579999999997</v>
      </c>
      <c r="E2128" t="s">
        <v>60</v>
      </c>
      <c r="F2128" t="s">
        <v>127</v>
      </c>
      <c r="G2128" t="s">
        <v>56</v>
      </c>
      <c r="H2128" s="1">
        <v>45379</v>
      </c>
      <c r="I2128" t="s">
        <v>35</v>
      </c>
      <c r="J2128" t="s">
        <v>2000</v>
      </c>
      <c r="K2128">
        <v>2</v>
      </c>
      <c r="N2128">
        <v>936</v>
      </c>
      <c r="O2128">
        <v>30</v>
      </c>
      <c r="P2128" s="1">
        <v>45487</v>
      </c>
      <c r="Q2128" s="1"/>
      <c r="R2128">
        <v>280.8</v>
      </c>
      <c r="T2128">
        <v>0</v>
      </c>
      <c r="U2128" t="s">
        <v>428</v>
      </c>
      <c r="V2128">
        <v>0</v>
      </c>
      <c r="W2128">
        <v>0</v>
      </c>
      <c r="X2128">
        <v>0</v>
      </c>
      <c r="Y2128">
        <v>0</v>
      </c>
      <c r="Z2128">
        <v>0</v>
      </c>
      <c r="AA2128">
        <v>0</v>
      </c>
      <c r="AB2128">
        <v>0</v>
      </c>
      <c r="AC2128" t="s">
        <v>43</v>
      </c>
      <c r="AD2128">
        <v>2</v>
      </c>
    </row>
    <row r="2129" spans="1:30">
      <c r="A2129" t="s">
        <v>2222</v>
      </c>
      <c r="B2129" t="s">
        <v>50</v>
      </c>
      <c r="C2129">
        <v>52.520007999999997</v>
      </c>
      <c r="D2129">
        <v>13.404954</v>
      </c>
      <c r="E2129" t="s">
        <v>103</v>
      </c>
      <c r="F2129" t="s">
        <v>127</v>
      </c>
      <c r="G2129" t="s">
        <v>56</v>
      </c>
      <c r="H2129" s="1">
        <v>45296</v>
      </c>
      <c r="I2129" t="s">
        <v>35</v>
      </c>
      <c r="J2129" t="s">
        <v>2000</v>
      </c>
      <c r="K2129">
        <v>2</v>
      </c>
      <c r="N2129">
        <v>280</v>
      </c>
      <c r="O2129">
        <v>80</v>
      </c>
      <c r="P2129" s="1">
        <v>45394</v>
      </c>
      <c r="Q2129" s="1"/>
      <c r="R2129">
        <v>224</v>
      </c>
      <c r="T2129">
        <v>0</v>
      </c>
      <c r="U2129" t="s">
        <v>428</v>
      </c>
      <c r="V2129">
        <v>0</v>
      </c>
      <c r="W2129">
        <v>0</v>
      </c>
      <c r="X2129">
        <v>0</v>
      </c>
      <c r="Y2129">
        <v>0</v>
      </c>
      <c r="Z2129">
        <v>0</v>
      </c>
      <c r="AA2129">
        <v>0</v>
      </c>
      <c r="AB2129">
        <v>0</v>
      </c>
      <c r="AC2129" t="s">
        <v>65</v>
      </c>
      <c r="AD2129">
        <v>4</v>
      </c>
    </row>
    <row r="2130" spans="1:30">
      <c r="A2130" t="s">
        <v>2223</v>
      </c>
      <c r="B2130" t="s">
        <v>63</v>
      </c>
      <c r="C2130">
        <v>46.204391000000001</v>
      </c>
      <c r="D2130">
        <v>6.1431579999999997</v>
      </c>
      <c r="E2130" t="s">
        <v>51</v>
      </c>
      <c r="F2130" t="s">
        <v>127</v>
      </c>
      <c r="G2130" t="s">
        <v>64</v>
      </c>
      <c r="H2130" s="1">
        <v>45318</v>
      </c>
      <c r="I2130" t="s">
        <v>35</v>
      </c>
      <c r="J2130" t="s">
        <v>2000</v>
      </c>
      <c r="K2130">
        <v>2</v>
      </c>
      <c r="N2130">
        <v>398</v>
      </c>
      <c r="O2130">
        <v>50</v>
      </c>
      <c r="P2130" s="1">
        <v>45618</v>
      </c>
      <c r="Q2130" s="1"/>
      <c r="R2130">
        <v>199</v>
      </c>
      <c r="T2130">
        <v>0</v>
      </c>
      <c r="U2130" t="s">
        <v>428</v>
      </c>
      <c r="V2130">
        <v>0</v>
      </c>
      <c r="W2130">
        <v>0</v>
      </c>
      <c r="X2130">
        <v>0</v>
      </c>
      <c r="Y2130">
        <v>0</v>
      </c>
      <c r="Z2130">
        <v>0</v>
      </c>
      <c r="AA2130">
        <v>0</v>
      </c>
      <c r="AB2130">
        <v>0</v>
      </c>
      <c r="AC2130" t="s">
        <v>52</v>
      </c>
      <c r="AD2130">
        <v>3</v>
      </c>
    </row>
    <row r="2131" spans="1:30">
      <c r="A2131" t="s">
        <v>2224</v>
      </c>
      <c r="B2131" t="s">
        <v>50</v>
      </c>
      <c r="C2131">
        <v>52.520007999999997</v>
      </c>
      <c r="D2131">
        <v>13.404954</v>
      </c>
      <c r="E2131" t="s">
        <v>103</v>
      </c>
      <c r="F2131" t="s">
        <v>127</v>
      </c>
      <c r="G2131" t="s">
        <v>34</v>
      </c>
      <c r="H2131" s="1">
        <v>45400</v>
      </c>
      <c r="I2131" t="s">
        <v>35</v>
      </c>
      <c r="J2131" t="s">
        <v>2000</v>
      </c>
      <c r="K2131">
        <v>2</v>
      </c>
      <c r="N2131">
        <v>931</v>
      </c>
      <c r="O2131">
        <v>70</v>
      </c>
      <c r="P2131" s="1">
        <v>45571</v>
      </c>
      <c r="Q2131" s="1"/>
      <c r="R2131">
        <v>651.70000000000005</v>
      </c>
      <c r="T2131">
        <v>0</v>
      </c>
      <c r="U2131" t="s">
        <v>428</v>
      </c>
      <c r="V2131">
        <v>0</v>
      </c>
      <c r="W2131">
        <v>0</v>
      </c>
      <c r="X2131">
        <v>0</v>
      </c>
      <c r="Y2131">
        <v>0</v>
      </c>
      <c r="Z2131">
        <v>0</v>
      </c>
      <c r="AA2131">
        <v>0</v>
      </c>
      <c r="AB2131">
        <v>0</v>
      </c>
      <c r="AC2131" t="s">
        <v>65</v>
      </c>
      <c r="AD2131">
        <v>4</v>
      </c>
    </row>
    <row r="2132" spans="1:30">
      <c r="A2132" t="s">
        <v>2225</v>
      </c>
      <c r="B2132" t="s">
        <v>67</v>
      </c>
      <c r="C2132">
        <v>48.864716000000001</v>
      </c>
      <c r="D2132">
        <v>2.3490139999999999</v>
      </c>
      <c r="E2132" t="s">
        <v>68</v>
      </c>
      <c r="F2132" t="s">
        <v>127</v>
      </c>
      <c r="G2132" t="s">
        <v>34</v>
      </c>
      <c r="H2132" s="1">
        <v>45344</v>
      </c>
      <c r="I2132" t="s">
        <v>35</v>
      </c>
      <c r="J2132" t="s">
        <v>2000</v>
      </c>
      <c r="K2132">
        <v>2</v>
      </c>
      <c r="N2132">
        <v>807</v>
      </c>
      <c r="O2132">
        <v>40</v>
      </c>
      <c r="P2132" s="1">
        <v>45657</v>
      </c>
      <c r="Q2132" s="1"/>
      <c r="R2132">
        <v>322.8</v>
      </c>
      <c r="T2132">
        <v>0</v>
      </c>
      <c r="U2132" t="s">
        <v>428</v>
      </c>
      <c r="V2132">
        <v>0</v>
      </c>
      <c r="W2132">
        <v>0</v>
      </c>
      <c r="X2132">
        <v>0</v>
      </c>
      <c r="Y2132">
        <v>0</v>
      </c>
      <c r="Z2132">
        <v>0</v>
      </c>
      <c r="AA2132">
        <v>0</v>
      </c>
      <c r="AB2132">
        <v>0</v>
      </c>
      <c r="AC2132" t="s">
        <v>43</v>
      </c>
      <c r="AD2132">
        <v>2</v>
      </c>
    </row>
    <row r="2133" spans="1:30">
      <c r="A2133" t="s">
        <v>2226</v>
      </c>
      <c r="B2133" t="s">
        <v>50</v>
      </c>
      <c r="C2133">
        <v>52.520007999999997</v>
      </c>
      <c r="D2133">
        <v>13.404954</v>
      </c>
      <c r="E2133" t="s">
        <v>124</v>
      </c>
      <c r="F2133" t="s">
        <v>127</v>
      </c>
      <c r="G2133" t="s">
        <v>64</v>
      </c>
      <c r="H2133" s="1">
        <v>45376</v>
      </c>
      <c r="I2133" t="s">
        <v>35</v>
      </c>
      <c r="J2133" t="s">
        <v>2000</v>
      </c>
      <c r="K2133">
        <v>2</v>
      </c>
      <c r="N2133">
        <v>262</v>
      </c>
      <c r="O2133">
        <v>20</v>
      </c>
      <c r="P2133" s="1">
        <v>45531</v>
      </c>
      <c r="Q2133" s="1"/>
      <c r="R2133">
        <v>52.4</v>
      </c>
      <c r="T2133">
        <v>0</v>
      </c>
      <c r="U2133" t="s">
        <v>428</v>
      </c>
      <c r="V2133">
        <v>0</v>
      </c>
      <c r="W2133">
        <v>0</v>
      </c>
      <c r="X2133">
        <v>0</v>
      </c>
      <c r="Y2133">
        <v>0</v>
      </c>
      <c r="Z2133">
        <v>0</v>
      </c>
      <c r="AA2133">
        <v>0</v>
      </c>
      <c r="AB2133">
        <v>0</v>
      </c>
      <c r="AC2133" t="s">
        <v>48</v>
      </c>
      <c r="AD2133">
        <v>1</v>
      </c>
    </row>
    <row r="2134" spans="1:30">
      <c r="A2134" t="s">
        <v>2227</v>
      </c>
      <c r="B2134" t="s">
        <v>75</v>
      </c>
      <c r="C2134">
        <v>48.210033000000003</v>
      </c>
      <c r="D2134">
        <v>16.363448999999999</v>
      </c>
      <c r="E2134" t="s">
        <v>120</v>
      </c>
      <c r="F2134" t="s">
        <v>127</v>
      </c>
      <c r="G2134" t="s">
        <v>64</v>
      </c>
      <c r="H2134" s="1">
        <v>45293</v>
      </c>
      <c r="I2134" t="s">
        <v>70</v>
      </c>
      <c r="J2134" t="s">
        <v>2000</v>
      </c>
      <c r="K2134">
        <v>2</v>
      </c>
      <c r="N2134">
        <v>710</v>
      </c>
      <c r="O2134">
        <v>40</v>
      </c>
      <c r="P2134" s="1">
        <v>45595</v>
      </c>
      <c r="Q2134" s="1"/>
      <c r="R2134">
        <v>284</v>
      </c>
      <c r="T2134">
        <v>0</v>
      </c>
      <c r="U2134" t="s">
        <v>428</v>
      </c>
      <c r="V2134">
        <v>0</v>
      </c>
      <c r="W2134">
        <v>0</v>
      </c>
      <c r="X2134">
        <v>0</v>
      </c>
      <c r="Y2134">
        <v>0</v>
      </c>
      <c r="Z2134">
        <v>0</v>
      </c>
      <c r="AA2134">
        <v>0</v>
      </c>
      <c r="AB2134">
        <v>0</v>
      </c>
      <c r="AC2134" t="s">
        <v>43</v>
      </c>
      <c r="AD2134">
        <v>2</v>
      </c>
    </row>
    <row r="2135" spans="1:30">
      <c r="A2135" t="s">
        <v>2228</v>
      </c>
      <c r="B2135" t="s">
        <v>80</v>
      </c>
      <c r="C2135">
        <v>38.736946000000003</v>
      </c>
      <c r="D2135">
        <v>-9.1426850000000002</v>
      </c>
      <c r="E2135" t="s">
        <v>100</v>
      </c>
      <c r="F2135" t="s">
        <v>127</v>
      </c>
      <c r="G2135" t="s">
        <v>64</v>
      </c>
      <c r="H2135" s="1">
        <v>45416</v>
      </c>
      <c r="I2135" t="s">
        <v>35</v>
      </c>
      <c r="J2135" t="s">
        <v>2000</v>
      </c>
      <c r="K2135">
        <v>2</v>
      </c>
      <c r="N2135">
        <v>853</v>
      </c>
      <c r="O2135">
        <v>60</v>
      </c>
      <c r="P2135" s="1">
        <v>45683</v>
      </c>
      <c r="Q2135" s="1"/>
      <c r="R2135">
        <v>511.8</v>
      </c>
      <c r="T2135">
        <v>0</v>
      </c>
      <c r="U2135" t="s">
        <v>428</v>
      </c>
      <c r="V2135">
        <v>0</v>
      </c>
      <c r="W2135">
        <v>0</v>
      </c>
      <c r="X2135">
        <v>0</v>
      </c>
      <c r="Y2135">
        <v>0</v>
      </c>
      <c r="Z2135">
        <v>0</v>
      </c>
      <c r="AA2135">
        <v>0</v>
      </c>
      <c r="AB2135">
        <v>0</v>
      </c>
      <c r="AC2135" t="s">
        <v>52</v>
      </c>
      <c r="AD2135">
        <v>3</v>
      </c>
    </row>
    <row r="2136" spans="1:30">
      <c r="A2136" t="s">
        <v>2229</v>
      </c>
      <c r="B2136" t="s">
        <v>67</v>
      </c>
      <c r="C2136">
        <v>48.864716000000001</v>
      </c>
      <c r="D2136">
        <v>2.3490139999999999</v>
      </c>
      <c r="E2136" t="s">
        <v>46</v>
      </c>
      <c r="F2136" t="s">
        <v>127</v>
      </c>
      <c r="G2136" t="s">
        <v>56</v>
      </c>
      <c r="H2136" s="1">
        <v>45353</v>
      </c>
      <c r="I2136" t="s">
        <v>35</v>
      </c>
      <c r="J2136" t="s">
        <v>2000</v>
      </c>
      <c r="K2136">
        <v>2</v>
      </c>
      <c r="N2136">
        <v>345</v>
      </c>
      <c r="O2136">
        <v>70</v>
      </c>
      <c r="P2136" s="1">
        <v>45403</v>
      </c>
      <c r="Q2136" s="1"/>
      <c r="R2136">
        <v>241.5</v>
      </c>
      <c r="T2136">
        <v>0</v>
      </c>
      <c r="U2136" t="s">
        <v>428</v>
      </c>
      <c r="V2136">
        <v>0</v>
      </c>
      <c r="W2136">
        <v>0</v>
      </c>
      <c r="X2136">
        <v>0</v>
      </c>
      <c r="Y2136">
        <v>0</v>
      </c>
      <c r="Z2136">
        <v>0</v>
      </c>
      <c r="AA2136">
        <v>0</v>
      </c>
      <c r="AB2136">
        <v>0</v>
      </c>
      <c r="AC2136" t="s">
        <v>65</v>
      </c>
      <c r="AD2136">
        <v>4</v>
      </c>
    </row>
    <row r="2137" spans="1:30">
      <c r="A2137" t="s">
        <v>2230</v>
      </c>
      <c r="B2137" t="s">
        <v>50</v>
      </c>
      <c r="C2137">
        <v>52.520007999999997</v>
      </c>
      <c r="D2137">
        <v>13.404954</v>
      </c>
      <c r="E2137" t="s">
        <v>41</v>
      </c>
      <c r="F2137" t="s">
        <v>127</v>
      </c>
      <c r="G2137" t="s">
        <v>85</v>
      </c>
      <c r="H2137" s="1">
        <v>45372</v>
      </c>
      <c r="I2137" t="s">
        <v>57</v>
      </c>
      <c r="J2137" t="s">
        <v>2000</v>
      </c>
      <c r="K2137">
        <v>2</v>
      </c>
      <c r="N2137">
        <v>263</v>
      </c>
      <c r="O2137">
        <v>20</v>
      </c>
      <c r="P2137" s="1">
        <v>45428</v>
      </c>
      <c r="Q2137" s="1"/>
      <c r="R2137">
        <v>52.6</v>
      </c>
      <c r="T2137">
        <v>0</v>
      </c>
      <c r="U2137" t="s">
        <v>428</v>
      </c>
      <c r="V2137">
        <v>0</v>
      </c>
      <c r="W2137">
        <v>0</v>
      </c>
      <c r="X2137">
        <v>0</v>
      </c>
      <c r="Y2137">
        <v>0</v>
      </c>
      <c r="Z2137">
        <v>0</v>
      </c>
      <c r="AA2137">
        <v>0</v>
      </c>
      <c r="AB2137">
        <v>0</v>
      </c>
      <c r="AC2137" t="s">
        <v>48</v>
      </c>
      <c r="AD2137">
        <v>1</v>
      </c>
    </row>
    <row r="2138" spans="1:30">
      <c r="A2138" t="s">
        <v>2231</v>
      </c>
      <c r="B2138" t="s">
        <v>80</v>
      </c>
      <c r="C2138">
        <v>38.736946000000003</v>
      </c>
      <c r="D2138">
        <v>-9.1426850000000002</v>
      </c>
      <c r="E2138" t="s">
        <v>41</v>
      </c>
      <c r="F2138" t="s">
        <v>127</v>
      </c>
      <c r="G2138" t="s">
        <v>64</v>
      </c>
      <c r="H2138" s="1">
        <v>45390</v>
      </c>
      <c r="I2138" t="s">
        <v>35</v>
      </c>
      <c r="J2138" t="s">
        <v>2000</v>
      </c>
      <c r="K2138">
        <v>2</v>
      </c>
      <c r="N2138">
        <v>461</v>
      </c>
      <c r="O2138">
        <v>60</v>
      </c>
      <c r="P2138" s="1">
        <v>45517</v>
      </c>
      <c r="Q2138" s="1"/>
      <c r="R2138">
        <v>276.60000000000002</v>
      </c>
      <c r="T2138">
        <v>0</v>
      </c>
      <c r="U2138" t="s">
        <v>428</v>
      </c>
      <c r="V2138">
        <v>0</v>
      </c>
      <c r="W2138">
        <v>0</v>
      </c>
      <c r="X2138">
        <v>0</v>
      </c>
      <c r="Y2138">
        <v>0</v>
      </c>
      <c r="Z2138">
        <v>0</v>
      </c>
      <c r="AA2138">
        <v>0</v>
      </c>
      <c r="AB2138">
        <v>0</v>
      </c>
      <c r="AC2138" t="s">
        <v>52</v>
      </c>
      <c r="AD2138">
        <v>3</v>
      </c>
    </row>
    <row r="2139" spans="1:30">
      <c r="A2139" t="s">
        <v>2232</v>
      </c>
      <c r="B2139" t="s">
        <v>80</v>
      </c>
      <c r="C2139">
        <v>38.736946000000003</v>
      </c>
      <c r="D2139">
        <v>-9.1426850000000002</v>
      </c>
      <c r="E2139" t="s">
        <v>124</v>
      </c>
      <c r="F2139" t="s">
        <v>127</v>
      </c>
      <c r="G2139" t="s">
        <v>56</v>
      </c>
      <c r="H2139" s="1">
        <v>45335</v>
      </c>
      <c r="I2139" t="s">
        <v>35</v>
      </c>
      <c r="J2139" t="s">
        <v>2000</v>
      </c>
      <c r="K2139">
        <v>2</v>
      </c>
      <c r="N2139">
        <v>1082</v>
      </c>
      <c r="O2139">
        <v>80</v>
      </c>
      <c r="P2139" s="1">
        <v>45659</v>
      </c>
      <c r="Q2139" s="1"/>
      <c r="R2139">
        <v>865.6</v>
      </c>
      <c r="T2139">
        <v>0</v>
      </c>
      <c r="U2139" t="s">
        <v>428</v>
      </c>
      <c r="V2139">
        <v>0</v>
      </c>
      <c r="W2139">
        <v>0</v>
      </c>
      <c r="X2139">
        <v>0</v>
      </c>
      <c r="Y2139">
        <v>0</v>
      </c>
      <c r="Z2139">
        <v>0</v>
      </c>
      <c r="AA2139">
        <v>0</v>
      </c>
      <c r="AB2139">
        <v>0</v>
      </c>
      <c r="AC2139" t="s">
        <v>65</v>
      </c>
      <c r="AD2139">
        <v>4</v>
      </c>
    </row>
    <row r="2140" spans="1:30">
      <c r="A2140" t="s">
        <v>2233</v>
      </c>
      <c r="B2140" t="s">
        <v>63</v>
      </c>
      <c r="C2140">
        <v>46.204391000000001</v>
      </c>
      <c r="D2140">
        <v>6.1431579999999997</v>
      </c>
      <c r="E2140" t="s">
        <v>51</v>
      </c>
      <c r="F2140" t="s">
        <v>127</v>
      </c>
      <c r="G2140" t="s">
        <v>34</v>
      </c>
      <c r="H2140" s="1">
        <v>45317</v>
      </c>
      <c r="I2140" t="s">
        <v>35</v>
      </c>
      <c r="J2140" t="s">
        <v>2000</v>
      </c>
      <c r="K2140">
        <v>2</v>
      </c>
      <c r="N2140">
        <v>1145</v>
      </c>
      <c r="O2140">
        <v>60</v>
      </c>
      <c r="P2140" s="1">
        <v>45631</v>
      </c>
      <c r="Q2140" s="1"/>
      <c r="R2140">
        <v>687</v>
      </c>
      <c r="T2140">
        <v>0</v>
      </c>
      <c r="U2140" t="s">
        <v>428</v>
      </c>
      <c r="V2140">
        <v>0</v>
      </c>
      <c r="W2140">
        <v>0</v>
      </c>
      <c r="X2140">
        <v>0</v>
      </c>
      <c r="Y2140">
        <v>0</v>
      </c>
      <c r="Z2140">
        <v>0</v>
      </c>
      <c r="AA2140">
        <v>0</v>
      </c>
      <c r="AB2140">
        <v>0</v>
      </c>
      <c r="AC2140" t="s">
        <v>52</v>
      </c>
      <c r="AD2140">
        <v>3</v>
      </c>
    </row>
    <row r="2141" spans="1:30">
      <c r="A2141" t="s">
        <v>2234</v>
      </c>
      <c r="B2141" t="s">
        <v>75</v>
      </c>
      <c r="C2141">
        <v>48.210033000000003</v>
      </c>
      <c r="D2141">
        <v>16.363448999999999</v>
      </c>
      <c r="E2141" t="s">
        <v>46</v>
      </c>
      <c r="F2141" t="s">
        <v>127</v>
      </c>
      <c r="G2141" t="s">
        <v>42</v>
      </c>
      <c r="H2141" s="1">
        <v>45373</v>
      </c>
      <c r="I2141" t="s">
        <v>35</v>
      </c>
      <c r="J2141" t="s">
        <v>2000</v>
      </c>
      <c r="K2141">
        <v>2</v>
      </c>
      <c r="N2141">
        <v>300</v>
      </c>
      <c r="O2141">
        <v>20</v>
      </c>
      <c r="P2141" s="1">
        <v>45427</v>
      </c>
      <c r="Q2141" s="1"/>
      <c r="R2141">
        <v>60</v>
      </c>
      <c r="T2141">
        <v>0</v>
      </c>
      <c r="U2141" t="s">
        <v>428</v>
      </c>
      <c r="V2141">
        <v>0</v>
      </c>
      <c r="W2141">
        <v>0</v>
      </c>
      <c r="X2141">
        <v>0</v>
      </c>
      <c r="Y2141">
        <v>0</v>
      </c>
      <c r="Z2141">
        <v>0</v>
      </c>
      <c r="AA2141">
        <v>0</v>
      </c>
      <c r="AB2141">
        <v>0</v>
      </c>
      <c r="AC2141" t="s">
        <v>48</v>
      </c>
      <c r="AD2141">
        <v>1</v>
      </c>
    </row>
    <row r="2142" spans="1:30">
      <c r="A2142" t="s">
        <v>2235</v>
      </c>
      <c r="B2142" t="s">
        <v>50</v>
      </c>
      <c r="C2142">
        <v>52.520007999999997</v>
      </c>
      <c r="D2142">
        <v>13.404954</v>
      </c>
      <c r="E2142" t="s">
        <v>55</v>
      </c>
      <c r="F2142" t="s">
        <v>127</v>
      </c>
      <c r="G2142" t="s">
        <v>87</v>
      </c>
      <c r="H2142" s="1">
        <v>45392</v>
      </c>
      <c r="I2142" t="s">
        <v>70</v>
      </c>
      <c r="J2142" t="s">
        <v>2000</v>
      </c>
      <c r="K2142">
        <v>2</v>
      </c>
      <c r="N2142">
        <v>497</v>
      </c>
      <c r="O2142">
        <v>80</v>
      </c>
      <c r="P2142" s="1">
        <v>45694</v>
      </c>
      <c r="Q2142" s="1"/>
      <c r="R2142">
        <v>397.6</v>
      </c>
      <c r="T2142">
        <v>0</v>
      </c>
      <c r="U2142" t="s">
        <v>428</v>
      </c>
      <c r="V2142">
        <v>0</v>
      </c>
      <c r="W2142">
        <v>0</v>
      </c>
      <c r="X2142">
        <v>0</v>
      </c>
      <c r="Y2142">
        <v>0</v>
      </c>
      <c r="Z2142">
        <v>0</v>
      </c>
      <c r="AA2142">
        <v>0</v>
      </c>
      <c r="AB2142">
        <v>0</v>
      </c>
      <c r="AC2142" t="s">
        <v>65</v>
      </c>
      <c r="AD2142">
        <v>4</v>
      </c>
    </row>
    <row r="2143" spans="1:30">
      <c r="A2143" t="s">
        <v>2236</v>
      </c>
      <c r="B2143" t="s">
        <v>80</v>
      </c>
      <c r="C2143">
        <v>38.736946000000003</v>
      </c>
      <c r="D2143">
        <v>-9.1426850000000002</v>
      </c>
      <c r="E2143" t="s">
        <v>55</v>
      </c>
      <c r="F2143" t="s">
        <v>127</v>
      </c>
      <c r="G2143" t="s">
        <v>42</v>
      </c>
      <c r="H2143" s="1">
        <v>45348</v>
      </c>
      <c r="I2143" t="s">
        <v>70</v>
      </c>
      <c r="J2143" t="s">
        <v>2000</v>
      </c>
      <c r="K2143">
        <v>2</v>
      </c>
      <c r="N2143">
        <v>423</v>
      </c>
      <c r="O2143">
        <v>10</v>
      </c>
      <c r="P2143" s="1">
        <v>45378</v>
      </c>
      <c r="Q2143" s="1"/>
      <c r="R2143">
        <v>42.3</v>
      </c>
      <c r="T2143">
        <v>0</v>
      </c>
      <c r="U2143" t="s">
        <v>428</v>
      </c>
      <c r="V2143">
        <v>0</v>
      </c>
      <c r="W2143">
        <v>0</v>
      </c>
      <c r="X2143">
        <v>0</v>
      </c>
      <c r="Y2143">
        <v>0</v>
      </c>
      <c r="Z2143">
        <v>0</v>
      </c>
      <c r="AA2143">
        <v>0</v>
      </c>
      <c r="AB2143">
        <v>0</v>
      </c>
      <c r="AC2143" t="s">
        <v>48</v>
      </c>
      <c r="AD2143">
        <v>1</v>
      </c>
    </row>
    <row r="2144" spans="1:30">
      <c r="A2144" t="s">
        <v>2237</v>
      </c>
      <c r="B2144" t="s">
        <v>75</v>
      </c>
      <c r="C2144">
        <v>48.210033000000003</v>
      </c>
      <c r="D2144">
        <v>16.363448999999999</v>
      </c>
      <c r="E2144" t="s">
        <v>68</v>
      </c>
      <c r="F2144" t="s">
        <v>127</v>
      </c>
      <c r="G2144" t="s">
        <v>56</v>
      </c>
      <c r="H2144" s="1">
        <v>45410</v>
      </c>
      <c r="I2144" t="s">
        <v>35</v>
      </c>
      <c r="J2144" t="s">
        <v>2000</v>
      </c>
      <c r="K2144">
        <v>2</v>
      </c>
      <c r="N2144">
        <v>1077</v>
      </c>
      <c r="O2144">
        <v>20</v>
      </c>
      <c r="P2144" s="1">
        <v>45681</v>
      </c>
      <c r="Q2144" s="1"/>
      <c r="R2144">
        <v>215.4</v>
      </c>
      <c r="T2144">
        <v>0</v>
      </c>
      <c r="U2144" t="s">
        <v>428</v>
      </c>
      <c r="V2144">
        <v>0</v>
      </c>
      <c r="W2144">
        <v>0</v>
      </c>
      <c r="X2144">
        <v>0</v>
      </c>
      <c r="Y2144">
        <v>0</v>
      </c>
      <c r="Z2144">
        <v>0</v>
      </c>
      <c r="AA2144">
        <v>0</v>
      </c>
      <c r="AB2144">
        <v>0</v>
      </c>
      <c r="AC2144" t="s">
        <v>48</v>
      </c>
      <c r="AD2144">
        <v>1</v>
      </c>
    </row>
    <row r="2145" spans="1:30">
      <c r="A2145" t="s">
        <v>2238</v>
      </c>
      <c r="B2145" t="s">
        <v>59</v>
      </c>
      <c r="C2145">
        <v>51.260196999999998</v>
      </c>
      <c r="D2145">
        <v>4.4027710000000004</v>
      </c>
      <c r="E2145" t="s">
        <v>32</v>
      </c>
      <c r="F2145" t="s">
        <v>127</v>
      </c>
      <c r="G2145" t="s">
        <v>56</v>
      </c>
      <c r="H2145" s="1">
        <v>45433</v>
      </c>
      <c r="I2145" t="s">
        <v>70</v>
      </c>
      <c r="J2145" t="s">
        <v>2000</v>
      </c>
      <c r="K2145">
        <v>2</v>
      </c>
      <c r="N2145">
        <v>1156</v>
      </c>
      <c r="O2145">
        <v>70</v>
      </c>
      <c r="P2145" s="1">
        <v>45462</v>
      </c>
      <c r="Q2145" s="1"/>
      <c r="R2145">
        <v>809.2</v>
      </c>
      <c r="T2145">
        <v>0</v>
      </c>
      <c r="U2145" t="s">
        <v>428</v>
      </c>
      <c r="V2145">
        <v>0</v>
      </c>
      <c r="W2145">
        <v>0</v>
      </c>
      <c r="X2145">
        <v>0</v>
      </c>
      <c r="Y2145">
        <v>0</v>
      </c>
      <c r="Z2145">
        <v>0</v>
      </c>
      <c r="AA2145">
        <v>0</v>
      </c>
      <c r="AB2145">
        <v>0</v>
      </c>
      <c r="AC2145" t="s">
        <v>65</v>
      </c>
      <c r="AD2145">
        <v>4</v>
      </c>
    </row>
    <row r="2146" spans="1:30">
      <c r="A2146" t="s">
        <v>2239</v>
      </c>
      <c r="B2146" t="s">
        <v>50</v>
      </c>
      <c r="C2146">
        <v>52.520007999999997</v>
      </c>
      <c r="D2146">
        <v>13.404954</v>
      </c>
      <c r="E2146" t="s">
        <v>32</v>
      </c>
      <c r="F2146" t="s">
        <v>127</v>
      </c>
      <c r="G2146" t="s">
        <v>56</v>
      </c>
      <c r="H2146" s="1">
        <v>45422</v>
      </c>
      <c r="I2146" t="s">
        <v>35</v>
      </c>
      <c r="J2146" t="s">
        <v>2000</v>
      </c>
      <c r="K2146">
        <v>2</v>
      </c>
      <c r="N2146">
        <v>348</v>
      </c>
      <c r="O2146">
        <v>60</v>
      </c>
      <c r="P2146" s="1">
        <v>45751</v>
      </c>
      <c r="Q2146" s="1"/>
      <c r="R2146">
        <v>208.8</v>
      </c>
      <c r="T2146">
        <v>0</v>
      </c>
      <c r="U2146" t="s">
        <v>428</v>
      </c>
      <c r="V2146">
        <v>0</v>
      </c>
      <c r="W2146">
        <v>0</v>
      </c>
      <c r="X2146">
        <v>0</v>
      </c>
      <c r="Y2146">
        <v>0</v>
      </c>
      <c r="Z2146">
        <v>0</v>
      </c>
      <c r="AA2146">
        <v>0</v>
      </c>
      <c r="AB2146">
        <v>0</v>
      </c>
      <c r="AC2146" t="s">
        <v>52</v>
      </c>
      <c r="AD2146">
        <v>3</v>
      </c>
    </row>
    <row r="2147" spans="1:30">
      <c r="A2147" t="s">
        <v>2240</v>
      </c>
      <c r="B2147" t="s">
        <v>67</v>
      </c>
      <c r="C2147">
        <v>48.864716000000001</v>
      </c>
      <c r="D2147">
        <v>2.3490139999999999</v>
      </c>
      <c r="E2147" t="s">
        <v>100</v>
      </c>
      <c r="F2147" t="s">
        <v>127</v>
      </c>
      <c r="G2147" t="s">
        <v>47</v>
      </c>
      <c r="H2147" s="1">
        <v>45399</v>
      </c>
      <c r="I2147" t="s">
        <v>57</v>
      </c>
      <c r="J2147" t="s">
        <v>2000</v>
      </c>
      <c r="K2147">
        <v>2</v>
      </c>
      <c r="N2147">
        <v>933</v>
      </c>
      <c r="O2147">
        <v>70</v>
      </c>
      <c r="P2147" s="1">
        <v>45646</v>
      </c>
      <c r="Q2147" s="1"/>
      <c r="R2147">
        <v>653.1</v>
      </c>
      <c r="T2147">
        <v>0</v>
      </c>
      <c r="U2147" t="s">
        <v>428</v>
      </c>
      <c r="V2147">
        <v>0</v>
      </c>
      <c r="W2147">
        <v>0</v>
      </c>
      <c r="X2147">
        <v>0</v>
      </c>
      <c r="Y2147">
        <v>0</v>
      </c>
      <c r="Z2147">
        <v>0</v>
      </c>
      <c r="AA2147">
        <v>0</v>
      </c>
      <c r="AB2147">
        <v>0</v>
      </c>
      <c r="AC2147" t="s">
        <v>65</v>
      </c>
      <c r="AD2147">
        <v>4</v>
      </c>
    </row>
    <row r="2148" spans="1:30">
      <c r="A2148" t="s">
        <v>2241</v>
      </c>
      <c r="B2148" t="s">
        <v>63</v>
      </c>
      <c r="C2148">
        <v>46.204391000000001</v>
      </c>
      <c r="D2148">
        <v>6.1431579999999997</v>
      </c>
      <c r="E2148" t="s">
        <v>78</v>
      </c>
      <c r="F2148" t="s">
        <v>127</v>
      </c>
      <c r="G2148" t="s">
        <v>64</v>
      </c>
      <c r="H2148" s="1">
        <v>45319</v>
      </c>
      <c r="I2148" t="s">
        <v>35</v>
      </c>
      <c r="J2148" t="s">
        <v>2000</v>
      </c>
      <c r="K2148">
        <v>2</v>
      </c>
      <c r="N2148">
        <v>576</v>
      </c>
      <c r="O2148">
        <v>80</v>
      </c>
      <c r="P2148" s="1">
        <v>45643</v>
      </c>
      <c r="Q2148" s="1"/>
      <c r="R2148">
        <v>460.8</v>
      </c>
      <c r="T2148">
        <v>0</v>
      </c>
      <c r="U2148" t="s">
        <v>428</v>
      </c>
      <c r="V2148">
        <v>0</v>
      </c>
      <c r="W2148">
        <v>0</v>
      </c>
      <c r="X2148">
        <v>0</v>
      </c>
      <c r="Y2148">
        <v>0</v>
      </c>
      <c r="Z2148">
        <v>0</v>
      </c>
      <c r="AA2148">
        <v>0</v>
      </c>
      <c r="AB2148">
        <v>0</v>
      </c>
      <c r="AC2148" t="s">
        <v>65</v>
      </c>
      <c r="AD2148">
        <v>4</v>
      </c>
    </row>
    <row r="2149" spans="1:30">
      <c r="A2149" t="s">
        <v>2242</v>
      </c>
      <c r="B2149" t="s">
        <v>80</v>
      </c>
      <c r="C2149">
        <v>38.736946000000003</v>
      </c>
      <c r="D2149">
        <v>-9.1426850000000002</v>
      </c>
      <c r="E2149" t="s">
        <v>68</v>
      </c>
      <c r="F2149" t="s">
        <v>127</v>
      </c>
      <c r="G2149" t="s">
        <v>87</v>
      </c>
      <c r="H2149" s="1">
        <v>45334</v>
      </c>
      <c r="I2149" t="s">
        <v>70</v>
      </c>
      <c r="J2149" t="s">
        <v>2000</v>
      </c>
      <c r="K2149">
        <v>2</v>
      </c>
      <c r="N2149">
        <v>617</v>
      </c>
      <c r="O2149">
        <v>40</v>
      </c>
      <c r="P2149" s="1">
        <v>45454</v>
      </c>
      <c r="Q2149" s="1"/>
      <c r="R2149">
        <v>246.8</v>
      </c>
      <c r="T2149">
        <v>0</v>
      </c>
      <c r="U2149" t="s">
        <v>428</v>
      </c>
      <c r="V2149">
        <v>0</v>
      </c>
      <c r="W2149">
        <v>0</v>
      </c>
      <c r="X2149">
        <v>0</v>
      </c>
      <c r="Y2149">
        <v>0</v>
      </c>
      <c r="Z2149">
        <v>0</v>
      </c>
      <c r="AA2149">
        <v>0</v>
      </c>
      <c r="AB2149">
        <v>0</v>
      </c>
      <c r="AC2149" t="s">
        <v>43</v>
      </c>
      <c r="AD2149">
        <v>2</v>
      </c>
    </row>
    <row r="2150" spans="1:30">
      <c r="A2150" t="s">
        <v>2243</v>
      </c>
      <c r="B2150" t="s">
        <v>80</v>
      </c>
      <c r="C2150">
        <v>38.736946000000003</v>
      </c>
      <c r="D2150">
        <v>-9.1426850000000002</v>
      </c>
      <c r="E2150" t="s">
        <v>78</v>
      </c>
      <c r="F2150" t="s">
        <v>127</v>
      </c>
      <c r="G2150" t="s">
        <v>34</v>
      </c>
      <c r="H2150" s="1">
        <v>45395</v>
      </c>
      <c r="I2150" t="s">
        <v>70</v>
      </c>
      <c r="J2150" t="s">
        <v>2000</v>
      </c>
      <c r="K2150">
        <v>2</v>
      </c>
      <c r="N2150">
        <v>602</v>
      </c>
      <c r="O2150">
        <v>30</v>
      </c>
      <c r="P2150" s="1">
        <v>45720</v>
      </c>
      <c r="Q2150" s="1"/>
      <c r="R2150">
        <v>180.6</v>
      </c>
      <c r="T2150">
        <v>0</v>
      </c>
      <c r="U2150" t="s">
        <v>428</v>
      </c>
      <c r="V2150">
        <v>0</v>
      </c>
      <c r="W2150">
        <v>0</v>
      </c>
      <c r="X2150">
        <v>0</v>
      </c>
      <c r="Y2150">
        <v>0</v>
      </c>
      <c r="Z2150">
        <v>0</v>
      </c>
      <c r="AA2150">
        <v>0</v>
      </c>
      <c r="AB2150">
        <v>0</v>
      </c>
      <c r="AC2150" t="s">
        <v>43</v>
      </c>
      <c r="AD2150">
        <v>2</v>
      </c>
    </row>
    <row r="2151" spans="1:30">
      <c r="A2151" t="s">
        <v>2244</v>
      </c>
      <c r="B2151" t="s">
        <v>67</v>
      </c>
      <c r="C2151">
        <v>48.864716000000001</v>
      </c>
      <c r="D2151">
        <v>2.3490139999999999</v>
      </c>
      <c r="E2151" t="s">
        <v>55</v>
      </c>
      <c r="F2151" t="s">
        <v>127</v>
      </c>
      <c r="G2151" t="s">
        <v>76</v>
      </c>
      <c r="H2151" s="1">
        <v>45387</v>
      </c>
      <c r="I2151" t="s">
        <v>70</v>
      </c>
      <c r="J2151" t="s">
        <v>2000</v>
      </c>
      <c r="K2151">
        <v>2</v>
      </c>
      <c r="N2151">
        <v>708</v>
      </c>
      <c r="O2151">
        <v>50</v>
      </c>
      <c r="P2151" s="1">
        <v>45619</v>
      </c>
      <c r="Q2151" s="1"/>
      <c r="R2151">
        <v>354</v>
      </c>
      <c r="T2151">
        <v>0</v>
      </c>
      <c r="U2151" t="s">
        <v>428</v>
      </c>
      <c r="V2151">
        <v>0</v>
      </c>
      <c r="W2151">
        <v>0</v>
      </c>
      <c r="X2151">
        <v>0</v>
      </c>
      <c r="Y2151">
        <v>0</v>
      </c>
      <c r="Z2151">
        <v>0</v>
      </c>
      <c r="AA2151">
        <v>0</v>
      </c>
      <c r="AB2151">
        <v>0</v>
      </c>
      <c r="AC2151" t="s">
        <v>52</v>
      </c>
      <c r="AD2151">
        <v>3</v>
      </c>
    </row>
    <row r="2152" spans="1:30">
      <c r="A2152" t="s">
        <v>2245</v>
      </c>
      <c r="B2152" t="s">
        <v>67</v>
      </c>
      <c r="C2152">
        <v>48.864716000000001</v>
      </c>
      <c r="D2152">
        <v>2.3490139999999999</v>
      </c>
      <c r="E2152" t="s">
        <v>32</v>
      </c>
      <c r="F2152" t="s">
        <v>127</v>
      </c>
      <c r="G2152" t="s">
        <v>42</v>
      </c>
      <c r="H2152" s="1">
        <v>45381</v>
      </c>
      <c r="I2152" t="s">
        <v>57</v>
      </c>
      <c r="J2152" t="s">
        <v>2000</v>
      </c>
      <c r="K2152">
        <v>2</v>
      </c>
      <c r="N2152">
        <v>418</v>
      </c>
      <c r="O2152">
        <v>30</v>
      </c>
      <c r="P2152" s="1">
        <v>45423</v>
      </c>
      <c r="Q2152" s="1"/>
      <c r="R2152">
        <v>125.4</v>
      </c>
      <c r="T2152">
        <v>0</v>
      </c>
      <c r="U2152" t="s">
        <v>428</v>
      </c>
      <c r="V2152">
        <v>0</v>
      </c>
      <c r="W2152">
        <v>0</v>
      </c>
      <c r="X2152">
        <v>0</v>
      </c>
      <c r="Y2152">
        <v>0</v>
      </c>
      <c r="Z2152">
        <v>0</v>
      </c>
      <c r="AA2152">
        <v>0</v>
      </c>
      <c r="AB2152">
        <v>0</v>
      </c>
      <c r="AC2152" t="s">
        <v>43</v>
      </c>
      <c r="AD2152">
        <v>2</v>
      </c>
    </row>
    <row r="2153" spans="1:30">
      <c r="A2153" t="s">
        <v>2246</v>
      </c>
      <c r="B2153" t="s">
        <v>80</v>
      </c>
      <c r="C2153">
        <v>38.736946000000003</v>
      </c>
      <c r="D2153">
        <v>-9.1426850000000002</v>
      </c>
      <c r="E2153" t="s">
        <v>68</v>
      </c>
      <c r="F2153" t="s">
        <v>127</v>
      </c>
      <c r="G2153" t="s">
        <v>56</v>
      </c>
      <c r="H2153" s="1">
        <v>45327</v>
      </c>
      <c r="I2153" t="s">
        <v>35</v>
      </c>
      <c r="J2153" t="s">
        <v>2000</v>
      </c>
      <c r="K2153">
        <v>2</v>
      </c>
      <c r="N2153">
        <v>269</v>
      </c>
      <c r="O2153">
        <v>70</v>
      </c>
      <c r="P2153" s="1">
        <v>45617</v>
      </c>
      <c r="Q2153" s="1"/>
      <c r="R2153">
        <v>188.3</v>
      </c>
      <c r="T2153">
        <v>0</v>
      </c>
      <c r="U2153" t="s">
        <v>428</v>
      </c>
      <c r="V2153">
        <v>0</v>
      </c>
      <c r="W2153">
        <v>0</v>
      </c>
      <c r="X2153">
        <v>0</v>
      </c>
      <c r="Y2153">
        <v>0</v>
      </c>
      <c r="Z2153">
        <v>0</v>
      </c>
      <c r="AA2153">
        <v>0</v>
      </c>
      <c r="AB2153">
        <v>0</v>
      </c>
      <c r="AC2153" t="s">
        <v>65</v>
      </c>
      <c r="AD2153">
        <v>4</v>
      </c>
    </row>
    <row r="2154" spans="1:30">
      <c r="A2154" t="s">
        <v>2247</v>
      </c>
      <c r="B2154" t="s">
        <v>31</v>
      </c>
      <c r="C2154">
        <v>52.370215999999999</v>
      </c>
      <c r="D2154">
        <v>4.895168</v>
      </c>
      <c r="E2154" t="s">
        <v>124</v>
      </c>
      <c r="F2154" t="s">
        <v>127</v>
      </c>
      <c r="G2154" t="s">
        <v>42</v>
      </c>
      <c r="H2154" s="1">
        <v>45347</v>
      </c>
      <c r="I2154" t="s">
        <v>35</v>
      </c>
      <c r="J2154" t="s">
        <v>2000</v>
      </c>
      <c r="K2154">
        <v>2</v>
      </c>
      <c r="N2154">
        <v>945</v>
      </c>
      <c r="O2154">
        <v>40</v>
      </c>
      <c r="P2154" s="1">
        <v>45490</v>
      </c>
      <c r="Q2154" s="1"/>
      <c r="R2154">
        <v>378</v>
      </c>
      <c r="T2154">
        <v>0</v>
      </c>
      <c r="U2154" t="s">
        <v>428</v>
      </c>
      <c r="V2154">
        <v>0</v>
      </c>
      <c r="W2154">
        <v>0</v>
      </c>
      <c r="X2154">
        <v>0</v>
      </c>
      <c r="Y2154">
        <v>0</v>
      </c>
      <c r="Z2154">
        <v>0</v>
      </c>
      <c r="AA2154">
        <v>0</v>
      </c>
      <c r="AB2154">
        <v>0</v>
      </c>
      <c r="AC2154" t="s">
        <v>43</v>
      </c>
      <c r="AD2154">
        <v>2</v>
      </c>
    </row>
    <row r="2155" spans="1:30">
      <c r="A2155" t="s">
        <v>2248</v>
      </c>
      <c r="B2155" t="s">
        <v>80</v>
      </c>
      <c r="C2155">
        <v>38.736946000000003</v>
      </c>
      <c r="D2155">
        <v>-9.1426850000000002</v>
      </c>
      <c r="E2155" t="s">
        <v>55</v>
      </c>
      <c r="F2155" t="s">
        <v>127</v>
      </c>
      <c r="G2155" t="s">
        <v>64</v>
      </c>
      <c r="H2155" s="1">
        <v>45404</v>
      </c>
      <c r="I2155" t="s">
        <v>57</v>
      </c>
      <c r="J2155" t="s">
        <v>2000</v>
      </c>
      <c r="K2155">
        <v>2</v>
      </c>
      <c r="N2155">
        <v>432</v>
      </c>
      <c r="O2155">
        <v>40</v>
      </c>
      <c r="P2155" s="1">
        <v>45526</v>
      </c>
      <c r="Q2155" s="1"/>
      <c r="R2155">
        <v>172.8</v>
      </c>
      <c r="T2155">
        <v>0</v>
      </c>
      <c r="U2155" t="s">
        <v>428</v>
      </c>
      <c r="V2155">
        <v>0</v>
      </c>
      <c r="W2155">
        <v>0</v>
      </c>
      <c r="X2155">
        <v>0</v>
      </c>
      <c r="Y2155">
        <v>0</v>
      </c>
      <c r="Z2155">
        <v>0</v>
      </c>
      <c r="AA2155">
        <v>0</v>
      </c>
      <c r="AB2155">
        <v>0</v>
      </c>
      <c r="AC2155" t="s">
        <v>43</v>
      </c>
      <c r="AD2155">
        <v>2</v>
      </c>
    </row>
    <row r="2156" spans="1:30">
      <c r="A2156" t="s">
        <v>2249</v>
      </c>
      <c r="B2156" t="s">
        <v>63</v>
      </c>
      <c r="C2156">
        <v>46.204391000000001</v>
      </c>
      <c r="D2156">
        <v>6.1431579999999997</v>
      </c>
      <c r="E2156" t="s">
        <v>60</v>
      </c>
      <c r="F2156" t="s">
        <v>127</v>
      </c>
      <c r="G2156" t="s">
        <v>76</v>
      </c>
      <c r="H2156" s="1">
        <v>45365</v>
      </c>
      <c r="I2156" t="s">
        <v>35</v>
      </c>
      <c r="J2156" t="s">
        <v>2000</v>
      </c>
      <c r="K2156">
        <v>2</v>
      </c>
      <c r="N2156">
        <v>1096</v>
      </c>
      <c r="O2156">
        <v>40</v>
      </c>
      <c r="P2156" s="1">
        <v>45607</v>
      </c>
      <c r="Q2156" s="1"/>
      <c r="R2156">
        <v>438.4</v>
      </c>
      <c r="T2156">
        <v>0</v>
      </c>
      <c r="U2156" t="s">
        <v>428</v>
      </c>
      <c r="V2156">
        <v>0</v>
      </c>
      <c r="W2156">
        <v>0</v>
      </c>
      <c r="X2156">
        <v>0</v>
      </c>
      <c r="Y2156">
        <v>0</v>
      </c>
      <c r="Z2156">
        <v>0</v>
      </c>
      <c r="AA2156">
        <v>0</v>
      </c>
      <c r="AB2156">
        <v>0</v>
      </c>
      <c r="AC2156" t="s">
        <v>43</v>
      </c>
      <c r="AD2156">
        <v>2</v>
      </c>
    </row>
    <row r="2157" spans="1:30">
      <c r="A2157" t="s">
        <v>2250</v>
      </c>
      <c r="B2157" t="s">
        <v>45</v>
      </c>
      <c r="C2157">
        <v>41.902782000000002</v>
      </c>
      <c r="D2157">
        <v>12.496366</v>
      </c>
      <c r="E2157" t="s">
        <v>60</v>
      </c>
      <c r="F2157" t="s">
        <v>127</v>
      </c>
      <c r="G2157" t="s">
        <v>47</v>
      </c>
      <c r="H2157" s="1">
        <v>45310</v>
      </c>
      <c r="I2157" t="s">
        <v>35</v>
      </c>
      <c r="J2157" t="s">
        <v>2000</v>
      </c>
      <c r="K2157">
        <v>2</v>
      </c>
      <c r="N2157">
        <v>566</v>
      </c>
      <c r="O2157">
        <v>20</v>
      </c>
      <c r="P2157" s="1">
        <v>45645</v>
      </c>
      <c r="Q2157" s="1"/>
      <c r="R2157">
        <v>113.2</v>
      </c>
      <c r="T2157">
        <v>0</v>
      </c>
      <c r="U2157" t="s">
        <v>428</v>
      </c>
      <c r="V2157">
        <v>0</v>
      </c>
      <c r="W2157">
        <v>0</v>
      </c>
      <c r="X2157">
        <v>0</v>
      </c>
      <c r="Y2157">
        <v>0</v>
      </c>
      <c r="Z2157">
        <v>0</v>
      </c>
      <c r="AA2157">
        <v>0</v>
      </c>
      <c r="AB2157">
        <v>0</v>
      </c>
      <c r="AC2157" t="s">
        <v>48</v>
      </c>
      <c r="AD2157">
        <v>1</v>
      </c>
    </row>
    <row r="2158" spans="1:30">
      <c r="A2158" t="s">
        <v>2251</v>
      </c>
      <c r="B2158" t="s">
        <v>63</v>
      </c>
      <c r="C2158">
        <v>46.204391000000001</v>
      </c>
      <c r="D2158">
        <v>6.1431579999999997</v>
      </c>
      <c r="E2158" t="s">
        <v>55</v>
      </c>
      <c r="F2158" t="s">
        <v>127</v>
      </c>
      <c r="G2158" t="s">
        <v>47</v>
      </c>
      <c r="H2158" s="1">
        <v>45371</v>
      </c>
      <c r="I2158" t="s">
        <v>35</v>
      </c>
      <c r="J2158" t="s">
        <v>2000</v>
      </c>
      <c r="K2158">
        <v>2</v>
      </c>
      <c r="N2158">
        <v>1146</v>
      </c>
      <c r="O2158">
        <v>20</v>
      </c>
      <c r="P2158" s="1">
        <v>45520</v>
      </c>
      <c r="Q2158" s="1"/>
      <c r="R2158">
        <v>229.2</v>
      </c>
      <c r="T2158">
        <v>0</v>
      </c>
      <c r="U2158" t="s">
        <v>428</v>
      </c>
      <c r="V2158">
        <v>0</v>
      </c>
      <c r="W2158">
        <v>0</v>
      </c>
      <c r="X2158">
        <v>0</v>
      </c>
      <c r="Y2158">
        <v>0</v>
      </c>
      <c r="Z2158">
        <v>0</v>
      </c>
      <c r="AA2158">
        <v>0</v>
      </c>
      <c r="AB2158">
        <v>0</v>
      </c>
      <c r="AC2158" t="s">
        <v>48</v>
      </c>
      <c r="AD2158">
        <v>1</v>
      </c>
    </row>
    <row r="2159" spans="1:30">
      <c r="A2159" t="s">
        <v>2252</v>
      </c>
      <c r="B2159" t="s">
        <v>45</v>
      </c>
      <c r="C2159">
        <v>41.902782000000002</v>
      </c>
      <c r="D2159">
        <v>12.496366</v>
      </c>
      <c r="E2159" t="s">
        <v>68</v>
      </c>
      <c r="F2159" t="s">
        <v>127</v>
      </c>
      <c r="G2159" t="s">
        <v>87</v>
      </c>
      <c r="H2159" s="1">
        <v>45313</v>
      </c>
      <c r="I2159" t="s">
        <v>35</v>
      </c>
      <c r="J2159" t="s">
        <v>2000</v>
      </c>
      <c r="K2159">
        <v>2</v>
      </c>
      <c r="N2159">
        <v>1140</v>
      </c>
      <c r="O2159">
        <v>30</v>
      </c>
      <c r="P2159" s="1">
        <v>45444</v>
      </c>
      <c r="Q2159" s="1"/>
      <c r="R2159">
        <v>342</v>
      </c>
      <c r="T2159">
        <v>0</v>
      </c>
      <c r="U2159" t="s">
        <v>428</v>
      </c>
      <c r="V2159">
        <v>0</v>
      </c>
      <c r="W2159">
        <v>0</v>
      </c>
      <c r="X2159">
        <v>0</v>
      </c>
      <c r="Y2159">
        <v>0</v>
      </c>
      <c r="Z2159">
        <v>0</v>
      </c>
      <c r="AA2159">
        <v>0</v>
      </c>
      <c r="AB2159">
        <v>0</v>
      </c>
      <c r="AC2159" t="s">
        <v>43</v>
      </c>
      <c r="AD2159">
        <v>2</v>
      </c>
    </row>
    <row r="2160" spans="1:30">
      <c r="A2160" t="s">
        <v>2253</v>
      </c>
      <c r="B2160" t="s">
        <v>50</v>
      </c>
      <c r="C2160">
        <v>52.520007999999997</v>
      </c>
      <c r="D2160">
        <v>13.404954</v>
      </c>
      <c r="E2160" t="s">
        <v>55</v>
      </c>
      <c r="F2160" t="s">
        <v>127</v>
      </c>
      <c r="G2160" t="s">
        <v>64</v>
      </c>
      <c r="H2160" s="1">
        <v>45420</v>
      </c>
      <c r="I2160" t="s">
        <v>35</v>
      </c>
      <c r="J2160" t="s">
        <v>2000</v>
      </c>
      <c r="K2160">
        <v>2</v>
      </c>
      <c r="N2160">
        <v>632</v>
      </c>
      <c r="O2160">
        <v>40</v>
      </c>
      <c r="P2160" s="1">
        <v>45624</v>
      </c>
      <c r="Q2160" s="1"/>
      <c r="R2160">
        <v>252.8</v>
      </c>
      <c r="T2160">
        <v>0</v>
      </c>
      <c r="U2160" t="s">
        <v>428</v>
      </c>
      <c r="V2160">
        <v>0</v>
      </c>
      <c r="W2160">
        <v>0</v>
      </c>
      <c r="X2160">
        <v>0</v>
      </c>
      <c r="Y2160">
        <v>0</v>
      </c>
      <c r="Z2160">
        <v>0</v>
      </c>
      <c r="AA2160">
        <v>0</v>
      </c>
      <c r="AB2160">
        <v>0</v>
      </c>
      <c r="AC2160" t="s">
        <v>43</v>
      </c>
      <c r="AD2160">
        <v>2</v>
      </c>
    </row>
    <row r="2161" spans="1:30">
      <c r="A2161" t="s">
        <v>2254</v>
      </c>
      <c r="B2161" t="s">
        <v>80</v>
      </c>
      <c r="C2161">
        <v>38.736946000000003</v>
      </c>
      <c r="D2161">
        <v>-9.1426850000000002</v>
      </c>
      <c r="E2161" t="s">
        <v>51</v>
      </c>
      <c r="F2161" t="s">
        <v>127</v>
      </c>
      <c r="G2161" t="s">
        <v>42</v>
      </c>
      <c r="H2161" s="1">
        <v>45314</v>
      </c>
      <c r="I2161" t="s">
        <v>57</v>
      </c>
      <c r="J2161" t="s">
        <v>2000</v>
      </c>
      <c r="K2161">
        <v>2</v>
      </c>
      <c r="N2161">
        <v>487</v>
      </c>
      <c r="O2161">
        <v>30</v>
      </c>
      <c r="P2161" s="1">
        <v>45448</v>
      </c>
      <c r="Q2161" s="1"/>
      <c r="R2161">
        <v>146.1</v>
      </c>
      <c r="T2161">
        <v>0</v>
      </c>
      <c r="U2161" t="s">
        <v>428</v>
      </c>
      <c r="V2161">
        <v>0</v>
      </c>
      <c r="W2161">
        <v>0</v>
      </c>
      <c r="X2161">
        <v>0</v>
      </c>
      <c r="Y2161">
        <v>0</v>
      </c>
      <c r="Z2161">
        <v>0</v>
      </c>
      <c r="AA2161">
        <v>0</v>
      </c>
      <c r="AB2161">
        <v>0</v>
      </c>
      <c r="AC2161" t="s">
        <v>43</v>
      </c>
      <c r="AD2161">
        <v>2</v>
      </c>
    </row>
    <row r="2162" spans="1:30">
      <c r="A2162" t="s">
        <v>2255</v>
      </c>
      <c r="B2162" t="s">
        <v>40</v>
      </c>
      <c r="C2162">
        <v>40.416775000000001</v>
      </c>
      <c r="D2162">
        <v>-3.7037900000000001</v>
      </c>
      <c r="E2162" t="s">
        <v>41</v>
      </c>
      <c r="F2162" t="s">
        <v>127</v>
      </c>
      <c r="G2162" t="s">
        <v>76</v>
      </c>
      <c r="H2162" s="1">
        <v>45427</v>
      </c>
      <c r="I2162" t="s">
        <v>35</v>
      </c>
      <c r="J2162" t="s">
        <v>2000</v>
      </c>
      <c r="K2162">
        <v>2</v>
      </c>
      <c r="N2162">
        <v>469</v>
      </c>
      <c r="O2162">
        <v>70</v>
      </c>
      <c r="P2162" s="1">
        <v>45755</v>
      </c>
      <c r="Q2162" s="1"/>
      <c r="R2162">
        <v>328.3</v>
      </c>
      <c r="T2162">
        <v>0</v>
      </c>
      <c r="U2162" t="s">
        <v>428</v>
      </c>
      <c r="V2162">
        <v>0</v>
      </c>
      <c r="W2162">
        <v>0</v>
      </c>
      <c r="X2162">
        <v>0</v>
      </c>
      <c r="Y2162">
        <v>0</v>
      </c>
      <c r="Z2162">
        <v>0</v>
      </c>
      <c r="AA2162">
        <v>0</v>
      </c>
      <c r="AB2162">
        <v>0</v>
      </c>
      <c r="AC2162" t="s">
        <v>65</v>
      </c>
      <c r="AD2162">
        <v>4</v>
      </c>
    </row>
    <row r="2163" spans="1:30">
      <c r="A2163" t="s">
        <v>2256</v>
      </c>
      <c r="B2163" t="s">
        <v>63</v>
      </c>
      <c r="C2163">
        <v>46.204391000000001</v>
      </c>
      <c r="D2163">
        <v>6.1431579999999997</v>
      </c>
      <c r="E2163" t="s">
        <v>55</v>
      </c>
      <c r="F2163" t="s">
        <v>127</v>
      </c>
      <c r="G2163" t="s">
        <v>47</v>
      </c>
      <c r="H2163" s="1">
        <v>45323</v>
      </c>
      <c r="I2163" t="s">
        <v>35</v>
      </c>
      <c r="J2163" t="s">
        <v>2000</v>
      </c>
      <c r="K2163">
        <v>2</v>
      </c>
      <c r="N2163">
        <v>316</v>
      </c>
      <c r="O2163">
        <v>60</v>
      </c>
      <c r="P2163" s="1">
        <v>45625</v>
      </c>
      <c r="Q2163" s="1"/>
      <c r="R2163">
        <v>189.6</v>
      </c>
      <c r="T2163">
        <v>0</v>
      </c>
      <c r="U2163" t="s">
        <v>428</v>
      </c>
      <c r="V2163">
        <v>0</v>
      </c>
      <c r="W2163">
        <v>0</v>
      </c>
      <c r="X2163">
        <v>0</v>
      </c>
      <c r="Y2163">
        <v>0</v>
      </c>
      <c r="Z2163">
        <v>0</v>
      </c>
      <c r="AA2163">
        <v>0</v>
      </c>
      <c r="AB2163">
        <v>0</v>
      </c>
      <c r="AC2163" t="s">
        <v>52</v>
      </c>
      <c r="AD2163">
        <v>3</v>
      </c>
    </row>
    <row r="2164" spans="1:30">
      <c r="A2164" t="s">
        <v>2257</v>
      </c>
      <c r="B2164" t="s">
        <v>45</v>
      </c>
      <c r="C2164">
        <v>41.902782000000002</v>
      </c>
      <c r="D2164">
        <v>12.496366</v>
      </c>
      <c r="E2164" t="s">
        <v>60</v>
      </c>
      <c r="F2164" t="s">
        <v>127</v>
      </c>
      <c r="G2164" t="s">
        <v>47</v>
      </c>
      <c r="H2164" s="1">
        <v>45293</v>
      </c>
      <c r="I2164" t="s">
        <v>35</v>
      </c>
      <c r="J2164" t="s">
        <v>2000</v>
      </c>
      <c r="K2164">
        <v>2</v>
      </c>
      <c r="N2164">
        <v>1134</v>
      </c>
      <c r="O2164">
        <v>70</v>
      </c>
      <c r="P2164" s="1">
        <v>45603</v>
      </c>
      <c r="Q2164" s="1"/>
      <c r="R2164">
        <v>793.8</v>
      </c>
      <c r="T2164">
        <v>0</v>
      </c>
      <c r="U2164" t="s">
        <v>428</v>
      </c>
      <c r="V2164">
        <v>0</v>
      </c>
      <c r="W2164">
        <v>0</v>
      </c>
      <c r="X2164">
        <v>0</v>
      </c>
      <c r="Y2164">
        <v>0</v>
      </c>
      <c r="Z2164">
        <v>0</v>
      </c>
      <c r="AA2164">
        <v>0</v>
      </c>
      <c r="AB2164">
        <v>0</v>
      </c>
      <c r="AC2164" t="s">
        <v>65</v>
      </c>
      <c r="AD2164">
        <v>4</v>
      </c>
    </row>
    <row r="2165" spans="1:30">
      <c r="A2165" t="s">
        <v>2258</v>
      </c>
      <c r="B2165" t="s">
        <v>31</v>
      </c>
      <c r="C2165">
        <v>52.370215999999999</v>
      </c>
      <c r="D2165">
        <v>4.895168</v>
      </c>
      <c r="E2165" t="s">
        <v>103</v>
      </c>
      <c r="F2165" t="s">
        <v>127</v>
      </c>
      <c r="G2165" t="s">
        <v>64</v>
      </c>
      <c r="H2165" s="1">
        <v>45314</v>
      </c>
      <c r="I2165" t="s">
        <v>35</v>
      </c>
      <c r="J2165" t="s">
        <v>2000</v>
      </c>
      <c r="K2165">
        <v>2</v>
      </c>
      <c r="N2165">
        <v>1183</v>
      </c>
      <c r="O2165">
        <v>40</v>
      </c>
      <c r="P2165" s="1">
        <v>45462</v>
      </c>
      <c r="Q2165" s="1"/>
      <c r="R2165">
        <v>473.2</v>
      </c>
      <c r="T2165">
        <v>0</v>
      </c>
      <c r="U2165" t="s">
        <v>428</v>
      </c>
      <c r="V2165">
        <v>0</v>
      </c>
      <c r="W2165">
        <v>0</v>
      </c>
      <c r="X2165">
        <v>0</v>
      </c>
      <c r="Y2165">
        <v>0</v>
      </c>
      <c r="Z2165">
        <v>0</v>
      </c>
      <c r="AA2165">
        <v>0</v>
      </c>
      <c r="AB2165">
        <v>0</v>
      </c>
      <c r="AC2165" t="s">
        <v>43</v>
      </c>
      <c r="AD2165">
        <v>2</v>
      </c>
    </row>
    <row r="2166" spans="1:30">
      <c r="A2166" t="s">
        <v>2259</v>
      </c>
      <c r="B2166" t="s">
        <v>45</v>
      </c>
      <c r="C2166">
        <v>41.902782000000002</v>
      </c>
      <c r="D2166">
        <v>12.496366</v>
      </c>
      <c r="E2166" t="s">
        <v>124</v>
      </c>
      <c r="F2166" t="s">
        <v>127</v>
      </c>
      <c r="G2166" t="s">
        <v>42</v>
      </c>
      <c r="H2166" s="1">
        <v>45295</v>
      </c>
      <c r="I2166" t="s">
        <v>35</v>
      </c>
      <c r="J2166" t="s">
        <v>2000</v>
      </c>
      <c r="K2166">
        <v>2</v>
      </c>
      <c r="N2166">
        <v>521</v>
      </c>
      <c r="O2166">
        <v>80</v>
      </c>
      <c r="P2166" s="1">
        <v>45412</v>
      </c>
      <c r="Q2166" s="1"/>
      <c r="R2166">
        <v>416.8</v>
      </c>
      <c r="T2166">
        <v>0</v>
      </c>
      <c r="U2166" t="s">
        <v>428</v>
      </c>
      <c r="V2166">
        <v>0</v>
      </c>
      <c r="W2166">
        <v>0</v>
      </c>
      <c r="X2166">
        <v>0</v>
      </c>
      <c r="Y2166">
        <v>0</v>
      </c>
      <c r="Z2166">
        <v>0</v>
      </c>
      <c r="AA2166">
        <v>0</v>
      </c>
      <c r="AB2166">
        <v>0</v>
      </c>
      <c r="AC2166" t="s">
        <v>65</v>
      </c>
      <c r="AD2166">
        <v>4</v>
      </c>
    </row>
    <row r="2167" spans="1:30">
      <c r="A2167" t="s">
        <v>2260</v>
      </c>
      <c r="B2167" t="s">
        <v>50</v>
      </c>
      <c r="C2167">
        <v>52.520007999999997</v>
      </c>
      <c r="D2167">
        <v>13.404954</v>
      </c>
      <c r="E2167" t="s">
        <v>68</v>
      </c>
      <c r="F2167" t="s">
        <v>127</v>
      </c>
      <c r="G2167" t="s">
        <v>76</v>
      </c>
      <c r="H2167" s="1">
        <v>45317</v>
      </c>
      <c r="I2167" t="s">
        <v>57</v>
      </c>
      <c r="J2167" t="s">
        <v>2000</v>
      </c>
      <c r="K2167">
        <v>2</v>
      </c>
      <c r="N2167">
        <v>510</v>
      </c>
      <c r="O2167">
        <v>40</v>
      </c>
      <c r="P2167" s="1">
        <v>45460</v>
      </c>
      <c r="Q2167" s="1"/>
      <c r="R2167">
        <v>204</v>
      </c>
      <c r="T2167">
        <v>0</v>
      </c>
      <c r="U2167" t="s">
        <v>428</v>
      </c>
      <c r="V2167">
        <v>0</v>
      </c>
      <c r="W2167">
        <v>0</v>
      </c>
      <c r="X2167">
        <v>0</v>
      </c>
      <c r="Y2167">
        <v>0</v>
      </c>
      <c r="Z2167">
        <v>0</v>
      </c>
      <c r="AA2167">
        <v>0</v>
      </c>
      <c r="AB2167">
        <v>0</v>
      </c>
      <c r="AC2167" t="s">
        <v>43</v>
      </c>
      <c r="AD2167">
        <v>2</v>
      </c>
    </row>
    <row r="2168" spans="1:30">
      <c r="A2168" t="s">
        <v>2261</v>
      </c>
      <c r="B2168" t="s">
        <v>45</v>
      </c>
      <c r="C2168">
        <v>41.902782000000002</v>
      </c>
      <c r="D2168">
        <v>12.496366</v>
      </c>
      <c r="E2168" t="s">
        <v>55</v>
      </c>
      <c r="F2168" t="s">
        <v>127</v>
      </c>
      <c r="G2168" t="s">
        <v>85</v>
      </c>
      <c r="H2168" s="1">
        <v>45365</v>
      </c>
      <c r="I2168" t="s">
        <v>70</v>
      </c>
      <c r="J2168" t="s">
        <v>2000</v>
      </c>
      <c r="K2168">
        <v>2</v>
      </c>
      <c r="N2168">
        <v>219</v>
      </c>
      <c r="O2168">
        <v>70</v>
      </c>
      <c r="P2168" s="1">
        <v>45536</v>
      </c>
      <c r="Q2168" s="1"/>
      <c r="R2168">
        <v>153.30000000000001</v>
      </c>
      <c r="T2168">
        <v>0</v>
      </c>
      <c r="U2168" t="s">
        <v>428</v>
      </c>
      <c r="V2168">
        <v>0</v>
      </c>
      <c r="W2168">
        <v>0</v>
      </c>
      <c r="X2168">
        <v>0</v>
      </c>
      <c r="Y2168">
        <v>0</v>
      </c>
      <c r="Z2168">
        <v>0</v>
      </c>
      <c r="AA2168">
        <v>0</v>
      </c>
      <c r="AB2168">
        <v>0</v>
      </c>
      <c r="AC2168" t="s">
        <v>65</v>
      </c>
      <c r="AD2168">
        <v>4</v>
      </c>
    </row>
    <row r="2169" spans="1:30">
      <c r="A2169" t="s">
        <v>2262</v>
      </c>
      <c r="B2169" t="s">
        <v>63</v>
      </c>
      <c r="C2169">
        <v>46.204391000000001</v>
      </c>
      <c r="D2169">
        <v>6.1431579999999997</v>
      </c>
      <c r="E2169" t="s">
        <v>120</v>
      </c>
      <c r="F2169" t="s">
        <v>127</v>
      </c>
      <c r="G2169" t="s">
        <v>42</v>
      </c>
      <c r="H2169" s="1">
        <v>45418</v>
      </c>
      <c r="I2169" t="s">
        <v>35</v>
      </c>
      <c r="J2169" t="s">
        <v>2000</v>
      </c>
      <c r="K2169">
        <v>2</v>
      </c>
      <c r="N2169">
        <v>1163</v>
      </c>
      <c r="O2169">
        <v>10</v>
      </c>
      <c r="P2169" s="1">
        <v>45675</v>
      </c>
      <c r="Q2169" s="1"/>
      <c r="R2169">
        <v>116.3</v>
      </c>
      <c r="T2169">
        <v>0</v>
      </c>
      <c r="U2169" t="s">
        <v>428</v>
      </c>
      <c r="V2169">
        <v>0</v>
      </c>
      <c r="W2169">
        <v>0</v>
      </c>
      <c r="X2169">
        <v>0</v>
      </c>
      <c r="Y2169">
        <v>0</v>
      </c>
      <c r="Z2169">
        <v>0</v>
      </c>
      <c r="AA2169">
        <v>0</v>
      </c>
      <c r="AB2169">
        <v>0</v>
      </c>
      <c r="AC2169" t="s">
        <v>48</v>
      </c>
      <c r="AD2169">
        <v>1</v>
      </c>
    </row>
    <row r="2170" spans="1:30">
      <c r="A2170" t="s">
        <v>2263</v>
      </c>
      <c r="B2170" t="s">
        <v>59</v>
      </c>
      <c r="C2170">
        <v>51.260196999999998</v>
      </c>
      <c r="D2170">
        <v>4.4027710000000004</v>
      </c>
      <c r="E2170" t="s">
        <v>120</v>
      </c>
      <c r="F2170" t="s">
        <v>127</v>
      </c>
      <c r="G2170" t="s">
        <v>56</v>
      </c>
      <c r="H2170" s="1">
        <v>45401</v>
      </c>
      <c r="I2170" t="s">
        <v>35</v>
      </c>
      <c r="J2170" t="s">
        <v>2000</v>
      </c>
      <c r="K2170">
        <v>2</v>
      </c>
      <c r="N2170">
        <v>578</v>
      </c>
      <c r="O2170">
        <v>80</v>
      </c>
      <c r="P2170" s="1">
        <v>45626</v>
      </c>
      <c r="Q2170" s="1"/>
      <c r="R2170">
        <v>462.4</v>
      </c>
      <c r="T2170">
        <v>0</v>
      </c>
      <c r="U2170" t="s">
        <v>428</v>
      </c>
      <c r="V2170">
        <v>0</v>
      </c>
      <c r="W2170">
        <v>0</v>
      </c>
      <c r="X2170">
        <v>0</v>
      </c>
      <c r="Y2170">
        <v>0</v>
      </c>
      <c r="Z2170">
        <v>0</v>
      </c>
      <c r="AA2170">
        <v>0</v>
      </c>
      <c r="AB2170">
        <v>0</v>
      </c>
      <c r="AC2170" t="s">
        <v>65</v>
      </c>
      <c r="AD2170">
        <v>4</v>
      </c>
    </row>
    <row r="2171" spans="1:30">
      <c r="A2171" t="s">
        <v>2264</v>
      </c>
      <c r="B2171" t="s">
        <v>50</v>
      </c>
      <c r="C2171">
        <v>52.520007999999997</v>
      </c>
      <c r="D2171">
        <v>13.404954</v>
      </c>
      <c r="E2171" t="s">
        <v>41</v>
      </c>
      <c r="F2171" t="s">
        <v>127</v>
      </c>
      <c r="G2171" t="s">
        <v>64</v>
      </c>
      <c r="H2171" s="1">
        <v>45404</v>
      </c>
      <c r="I2171" t="s">
        <v>35</v>
      </c>
      <c r="J2171" t="s">
        <v>2000</v>
      </c>
      <c r="K2171">
        <v>2</v>
      </c>
      <c r="N2171">
        <v>701</v>
      </c>
      <c r="O2171">
        <v>30</v>
      </c>
      <c r="P2171" s="1">
        <v>45692</v>
      </c>
      <c r="Q2171" s="1"/>
      <c r="R2171">
        <v>210.3</v>
      </c>
      <c r="T2171">
        <v>0</v>
      </c>
      <c r="U2171" t="s">
        <v>428</v>
      </c>
      <c r="V2171">
        <v>0</v>
      </c>
      <c r="W2171">
        <v>0</v>
      </c>
      <c r="X2171">
        <v>0</v>
      </c>
      <c r="Y2171">
        <v>0</v>
      </c>
      <c r="Z2171">
        <v>0</v>
      </c>
      <c r="AA2171">
        <v>0</v>
      </c>
      <c r="AB2171">
        <v>0</v>
      </c>
      <c r="AC2171" t="s">
        <v>43</v>
      </c>
      <c r="AD2171">
        <v>2</v>
      </c>
    </row>
    <row r="2172" spans="1:30">
      <c r="A2172" t="s">
        <v>2265</v>
      </c>
      <c r="B2172" t="s">
        <v>63</v>
      </c>
      <c r="C2172">
        <v>46.204391000000001</v>
      </c>
      <c r="D2172">
        <v>6.1431579999999997</v>
      </c>
      <c r="E2172" t="s">
        <v>78</v>
      </c>
      <c r="F2172" t="s">
        <v>127</v>
      </c>
      <c r="G2172" t="s">
        <v>47</v>
      </c>
      <c r="H2172" s="1">
        <v>45403</v>
      </c>
      <c r="I2172" t="s">
        <v>35</v>
      </c>
      <c r="J2172" t="s">
        <v>2000</v>
      </c>
      <c r="K2172">
        <v>2</v>
      </c>
      <c r="N2172">
        <v>779</v>
      </c>
      <c r="O2172">
        <v>100</v>
      </c>
      <c r="P2172" s="1">
        <v>45500</v>
      </c>
      <c r="Q2172" s="1"/>
      <c r="R2172">
        <v>779</v>
      </c>
      <c r="T2172">
        <v>0</v>
      </c>
      <c r="U2172" t="s">
        <v>428</v>
      </c>
      <c r="V2172">
        <v>0</v>
      </c>
      <c r="W2172">
        <v>0</v>
      </c>
      <c r="X2172">
        <v>0</v>
      </c>
      <c r="Y2172">
        <v>0</v>
      </c>
      <c r="Z2172">
        <v>0</v>
      </c>
      <c r="AA2172">
        <v>0</v>
      </c>
      <c r="AB2172">
        <v>0</v>
      </c>
      <c r="AC2172" t="s">
        <v>38</v>
      </c>
      <c r="AD2172">
        <v>5</v>
      </c>
    </row>
    <row r="2173" spans="1:30">
      <c r="A2173" t="s">
        <v>2266</v>
      </c>
      <c r="B2173" t="s">
        <v>45</v>
      </c>
      <c r="C2173">
        <v>41.902782000000002</v>
      </c>
      <c r="D2173">
        <v>12.496366</v>
      </c>
      <c r="E2173" t="s">
        <v>55</v>
      </c>
      <c r="F2173" t="s">
        <v>127</v>
      </c>
      <c r="G2173" t="s">
        <v>47</v>
      </c>
      <c r="H2173" s="1">
        <v>45414</v>
      </c>
      <c r="I2173" t="s">
        <v>35</v>
      </c>
      <c r="J2173" t="s">
        <v>2000</v>
      </c>
      <c r="K2173">
        <v>2</v>
      </c>
      <c r="N2173">
        <v>1083</v>
      </c>
      <c r="O2173">
        <v>40</v>
      </c>
      <c r="P2173" s="1">
        <v>45501</v>
      </c>
      <c r="Q2173" s="1"/>
      <c r="R2173">
        <v>433.2</v>
      </c>
      <c r="T2173">
        <v>0</v>
      </c>
      <c r="U2173" t="s">
        <v>428</v>
      </c>
      <c r="V2173">
        <v>0</v>
      </c>
      <c r="W2173">
        <v>0</v>
      </c>
      <c r="X2173">
        <v>0</v>
      </c>
      <c r="Y2173">
        <v>0</v>
      </c>
      <c r="Z2173">
        <v>0</v>
      </c>
      <c r="AA2173">
        <v>0</v>
      </c>
      <c r="AB2173">
        <v>0</v>
      </c>
      <c r="AC2173" t="s">
        <v>43</v>
      </c>
      <c r="AD2173">
        <v>2</v>
      </c>
    </row>
    <row r="2174" spans="1:30">
      <c r="A2174" t="s">
        <v>2267</v>
      </c>
      <c r="B2174" t="s">
        <v>63</v>
      </c>
      <c r="C2174">
        <v>46.204391000000001</v>
      </c>
      <c r="D2174">
        <v>6.1431579999999997</v>
      </c>
      <c r="E2174" t="s">
        <v>55</v>
      </c>
      <c r="F2174" t="s">
        <v>127</v>
      </c>
      <c r="G2174" t="s">
        <v>56</v>
      </c>
      <c r="H2174" s="1">
        <v>45418</v>
      </c>
      <c r="I2174" t="s">
        <v>57</v>
      </c>
      <c r="J2174" t="s">
        <v>2000</v>
      </c>
      <c r="K2174">
        <v>2</v>
      </c>
      <c r="N2174">
        <v>414</v>
      </c>
      <c r="O2174">
        <v>60</v>
      </c>
      <c r="P2174" s="1">
        <v>45754</v>
      </c>
      <c r="Q2174" s="1"/>
      <c r="R2174">
        <v>248.4</v>
      </c>
      <c r="T2174">
        <v>0</v>
      </c>
      <c r="U2174" t="s">
        <v>428</v>
      </c>
      <c r="V2174">
        <v>0</v>
      </c>
      <c r="W2174">
        <v>0</v>
      </c>
      <c r="X2174">
        <v>0</v>
      </c>
      <c r="Y2174">
        <v>0</v>
      </c>
      <c r="Z2174">
        <v>0</v>
      </c>
      <c r="AA2174">
        <v>0</v>
      </c>
      <c r="AB2174">
        <v>0</v>
      </c>
      <c r="AC2174" t="s">
        <v>52</v>
      </c>
      <c r="AD2174">
        <v>3</v>
      </c>
    </row>
    <row r="2175" spans="1:30">
      <c r="A2175" t="s">
        <v>2268</v>
      </c>
      <c r="B2175" t="s">
        <v>67</v>
      </c>
      <c r="C2175">
        <v>48.864716000000001</v>
      </c>
      <c r="D2175">
        <v>2.3490139999999999</v>
      </c>
      <c r="E2175" t="s">
        <v>55</v>
      </c>
      <c r="F2175" t="s">
        <v>127</v>
      </c>
      <c r="G2175" t="s">
        <v>42</v>
      </c>
      <c r="H2175" s="1">
        <v>45323</v>
      </c>
      <c r="I2175" t="s">
        <v>35</v>
      </c>
      <c r="J2175" t="s">
        <v>2000</v>
      </c>
      <c r="K2175">
        <v>2</v>
      </c>
      <c r="N2175">
        <v>472</v>
      </c>
      <c r="O2175">
        <v>20</v>
      </c>
      <c r="P2175" s="1">
        <v>45464</v>
      </c>
      <c r="Q2175" s="1"/>
      <c r="R2175">
        <v>94.4</v>
      </c>
      <c r="T2175">
        <v>0</v>
      </c>
      <c r="U2175" t="s">
        <v>428</v>
      </c>
      <c r="V2175">
        <v>0</v>
      </c>
      <c r="W2175">
        <v>0</v>
      </c>
      <c r="X2175">
        <v>0</v>
      </c>
      <c r="Y2175">
        <v>0</v>
      </c>
      <c r="Z2175">
        <v>0</v>
      </c>
      <c r="AA2175">
        <v>0</v>
      </c>
      <c r="AB2175">
        <v>0</v>
      </c>
      <c r="AC2175" t="s">
        <v>48</v>
      </c>
      <c r="AD2175">
        <v>1</v>
      </c>
    </row>
    <row r="2176" spans="1:30">
      <c r="A2176" t="s">
        <v>2269</v>
      </c>
      <c r="B2176" t="s">
        <v>50</v>
      </c>
      <c r="C2176">
        <v>52.520007999999997</v>
      </c>
      <c r="D2176">
        <v>13.404954</v>
      </c>
      <c r="E2176" t="s">
        <v>78</v>
      </c>
      <c r="F2176" t="s">
        <v>127</v>
      </c>
      <c r="G2176" t="s">
        <v>56</v>
      </c>
      <c r="H2176" s="1">
        <v>45426</v>
      </c>
      <c r="I2176" t="s">
        <v>35</v>
      </c>
      <c r="J2176" t="s">
        <v>2000</v>
      </c>
      <c r="K2176">
        <v>2</v>
      </c>
      <c r="N2176">
        <v>212</v>
      </c>
      <c r="O2176">
        <v>100</v>
      </c>
      <c r="P2176" s="1">
        <v>45738</v>
      </c>
      <c r="Q2176" s="1"/>
      <c r="R2176">
        <v>212</v>
      </c>
      <c r="T2176">
        <v>0</v>
      </c>
      <c r="U2176" t="s">
        <v>428</v>
      </c>
      <c r="V2176">
        <v>0</v>
      </c>
      <c r="W2176">
        <v>0</v>
      </c>
      <c r="X2176">
        <v>0</v>
      </c>
      <c r="Y2176">
        <v>0</v>
      </c>
      <c r="Z2176">
        <v>0</v>
      </c>
      <c r="AA2176">
        <v>0</v>
      </c>
      <c r="AB2176">
        <v>0</v>
      </c>
      <c r="AC2176" t="s">
        <v>38</v>
      </c>
      <c r="AD2176">
        <v>5</v>
      </c>
    </row>
    <row r="2177" spans="1:30">
      <c r="A2177" t="s">
        <v>2270</v>
      </c>
      <c r="B2177" t="s">
        <v>50</v>
      </c>
      <c r="C2177">
        <v>52.520007999999997</v>
      </c>
      <c r="D2177">
        <v>13.404954</v>
      </c>
      <c r="E2177" t="s">
        <v>78</v>
      </c>
      <c r="F2177" t="s">
        <v>127</v>
      </c>
      <c r="G2177" t="s">
        <v>56</v>
      </c>
      <c r="H2177" s="1">
        <v>45316</v>
      </c>
      <c r="I2177" t="s">
        <v>70</v>
      </c>
      <c r="J2177" t="s">
        <v>2000</v>
      </c>
      <c r="K2177">
        <v>2</v>
      </c>
      <c r="N2177">
        <v>911</v>
      </c>
      <c r="O2177">
        <v>50</v>
      </c>
      <c r="P2177" s="1">
        <v>45557</v>
      </c>
      <c r="Q2177" s="1"/>
      <c r="R2177">
        <v>455.5</v>
      </c>
      <c r="T2177">
        <v>0</v>
      </c>
      <c r="U2177" t="s">
        <v>428</v>
      </c>
      <c r="V2177">
        <v>0</v>
      </c>
      <c r="W2177">
        <v>0</v>
      </c>
      <c r="X2177">
        <v>0</v>
      </c>
      <c r="Y2177">
        <v>0</v>
      </c>
      <c r="Z2177">
        <v>0</v>
      </c>
      <c r="AA2177">
        <v>0</v>
      </c>
      <c r="AB2177">
        <v>0</v>
      </c>
      <c r="AC2177" t="s">
        <v>52</v>
      </c>
      <c r="AD2177">
        <v>3</v>
      </c>
    </row>
    <row r="2178" spans="1:30">
      <c r="A2178" t="s">
        <v>2271</v>
      </c>
      <c r="B2178" t="s">
        <v>59</v>
      </c>
      <c r="C2178">
        <v>51.260196999999998</v>
      </c>
      <c r="D2178">
        <v>4.4027710000000004</v>
      </c>
      <c r="E2178" t="s">
        <v>32</v>
      </c>
      <c r="F2178" t="s">
        <v>127</v>
      </c>
      <c r="G2178" t="s">
        <v>64</v>
      </c>
      <c r="H2178" s="1">
        <v>45413</v>
      </c>
      <c r="I2178" t="s">
        <v>57</v>
      </c>
      <c r="J2178" t="s">
        <v>2000</v>
      </c>
      <c r="K2178">
        <v>2</v>
      </c>
      <c r="N2178">
        <v>907</v>
      </c>
      <c r="O2178">
        <v>60</v>
      </c>
      <c r="P2178" s="1">
        <v>45651</v>
      </c>
      <c r="Q2178" s="1"/>
      <c r="R2178">
        <v>544.20000000000005</v>
      </c>
      <c r="T2178">
        <v>0</v>
      </c>
      <c r="U2178" t="s">
        <v>428</v>
      </c>
      <c r="V2178">
        <v>0</v>
      </c>
      <c r="W2178">
        <v>0</v>
      </c>
      <c r="X2178">
        <v>0</v>
      </c>
      <c r="Y2178">
        <v>0</v>
      </c>
      <c r="Z2178">
        <v>0</v>
      </c>
      <c r="AA2178">
        <v>0</v>
      </c>
      <c r="AB2178">
        <v>0</v>
      </c>
      <c r="AC2178" t="s">
        <v>52</v>
      </c>
      <c r="AD2178">
        <v>3</v>
      </c>
    </row>
    <row r="2179" spans="1:30">
      <c r="A2179" t="s">
        <v>2272</v>
      </c>
      <c r="B2179" t="s">
        <v>50</v>
      </c>
      <c r="C2179">
        <v>52.520007999999997</v>
      </c>
      <c r="D2179">
        <v>13.404954</v>
      </c>
      <c r="E2179" t="s">
        <v>78</v>
      </c>
      <c r="F2179" t="s">
        <v>127</v>
      </c>
      <c r="G2179" t="s">
        <v>56</v>
      </c>
      <c r="H2179" s="1">
        <v>45376</v>
      </c>
      <c r="I2179" t="s">
        <v>70</v>
      </c>
      <c r="J2179" t="s">
        <v>2000</v>
      </c>
      <c r="K2179">
        <v>2</v>
      </c>
      <c r="N2179">
        <v>588</v>
      </c>
      <c r="O2179">
        <v>20</v>
      </c>
      <c r="P2179" s="1">
        <v>45415</v>
      </c>
      <c r="Q2179" s="1"/>
      <c r="R2179">
        <v>117.6</v>
      </c>
      <c r="T2179">
        <v>0</v>
      </c>
      <c r="U2179" t="s">
        <v>428</v>
      </c>
      <c r="V2179">
        <v>0</v>
      </c>
      <c r="W2179">
        <v>0</v>
      </c>
      <c r="X2179">
        <v>0</v>
      </c>
      <c r="Y2179">
        <v>0</v>
      </c>
      <c r="Z2179">
        <v>0</v>
      </c>
      <c r="AA2179">
        <v>0</v>
      </c>
      <c r="AB2179">
        <v>0</v>
      </c>
      <c r="AC2179" t="s">
        <v>48</v>
      </c>
      <c r="AD2179">
        <v>1</v>
      </c>
    </row>
    <row r="2180" spans="1:30">
      <c r="A2180" t="s">
        <v>2273</v>
      </c>
      <c r="B2180" t="s">
        <v>67</v>
      </c>
      <c r="C2180">
        <v>48.864716000000001</v>
      </c>
      <c r="D2180">
        <v>2.3490139999999999</v>
      </c>
      <c r="E2180" t="s">
        <v>60</v>
      </c>
      <c r="F2180" t="s">
        <v>127</v>
      </c>
      <c r="G2180" t="s">
        <v>76</v>
      </c>
      <c r="H2180" s="1">
        <v>45438</v>
      </c>
      <c r="I2180" t="s">
        <v>35</v>
      </c>
      <c r="J2180" t="s">
        <v>2000</v>
      </c>
      <c r="K2180">
        <v>2</v>
      </c>
      <c r="N2180">
        <v>593</v>
      </c>
      <c r="O2180">
        <v>60</v>
      </c>
      <c r="P2180" s="1">
        <v>45676</v>
      </c>
      <c r="Q2180" s="1"/>
      <c r="R2180">
        <v>355.8</v>
      </c>
      <c r="T2180">
        <v>0</v>
      </c>
      <c r="U2180" t="s">
        <v>428</v>
      </c>
      <c r="V2180">
        <v>0</v>
      </c>
      <c r="W2180">
        <v>0</v>
      </c>
      <c r="X2180">
        <v>0</v>
      </c>
      <c r="Y2180">
        <v>0</v>
      </c>
      <c r="Z2180">
        <v>0</v>
      </c>
      <c r="AA2180">
        <v>0</v>
      </c>
      <c r="AB2180">
        <v>0</v>
      </c>
      <c r="AC2180" t="s">
        <v>52</v>
      </c>
      <c r="AD2180">
        <v>3</v>
      </c>
    </row>
    <row r="2181" spans="1:30">
      <c r="A2181" t="s">
        <v>2274</v>
      </c>
      <c r="B2181" t="s">
        <v>45</v>
      </c>
      <c r="C2181">
        <v>41.902782000000002</v>
      </c>
      <c r="D2181">
        <v>12.496366</v>
      </c>
      <c r="E2181" t="s">
        <v>55</v>
      </c>
      <c r="F2181" t="s">
        <v>127</v>
      </c>
      <c r="G2181" t="s">
        <v>87</v>
      </c>
      <c r="H2181" s="1">
        <v>45358</v>
      </c>
      <c r="I2181" t="s">
        <v>70</v>
      </c>
      <c r="J2181" t="s">
        <v>2000</v>
      </c>
      <c r="K2181">
        <v>2</v>
      </c>
      <c r="N2181">
        <v>615</v>
      </c>
      <c r="O2181">
        <v>30</v>
      </c>
      <c r="P2181" s="1">
        <v>45668</v>
      </c>
      <c r="Q2181" s="1"/>
      <c r="R2181">
        <v>184.5</v>
      </c>
      <c r="T2181">
        <v>0</v>
      </c>
      <c r="U2181" t="s">
        <v>428</v>
      </c>
      <c r="V2181">
        <v>0</v>
      </c>
      <c r="W2181">
        <v>0</v>
      </c>
      <c r="X2181">
        <v>0</v>
      </c>
      <c r="Y2181">
        <v>0</v>
      </c>
      <c r="Z2181">
        <v>0</v>
      </c>
      <c r="AA2181">
        <v>0</v>
      </c>
      <c r="AB2181">
        <v>0</v>
      </c>
      <c r="AC2181" t="s">
        <v>43</v>
      </c>
      <c r="AD2181">
        <v>2</v>
      </c>
    </row>
    <row r="2182" spans="1:30">
      <c r="A2182" t="s">
        <v>2275</v>
      </c>
      <c r="B2182" t="s">
        <v>67</v>
      </c>
      <c r="C2182">
        <v>48.864716000000001</v>
      </c>
      <c r="D2182">
        <v>2.3490139999999999</v>
      </c>
      <c r="E2182" t="s">
        <v>103</v>
      </c>
      <c r="F2182" t="s">
        <v>127</v>
      </c>
      <c r="G2182" t="s">
        <v>64</v>
      </c>
      <c r="H2182" s="1">
        <v>45394</v>
      </c>
      <c r="I2182" t="s">
        <v>57</v>
      </c>
      <c r="J2182" t="s">
        <v>2000</v>
      </c>
      <c r="K2182">
        <v>2</v>
      </c>
      <c r="N2182">
        <v>1138</v>
      </c>
      <c r="O2182">
        <v>20</v>
      </c>
      <c r="P2182" s="1">
        <v>45687</v>
      </c>
      <c r="Q2182" s="1"/>
      <c r="R2182">
        <v>227.6</v>
      </c>
      <c r="T2182">
        <v>0</v>
      </c>
      <c r="U2182" t="s">
        <v>428</v>
      </c>
      <c r="V2182">
        <v>0</v>
      </c>
      <c r="W2182">
        <v>0</v>
      </c>
      <c r="X2182">
        <v>0</v>
      </c>
      <c r="Y2182">
        <v>0</v>
      </c>
      <c r="Z2182">
        <v>0</v>
      </c>
      <c r="AA2182">
        <v>0</v>
      </c>
      <c r="AB2182">
        <v>0</v>
      </c>
      <c r="AC2182" t="s">
        <v>48</v>
      </c>
      <c r="AD2182">
        <v>1</v>
      </c>
    </row>
    <row r="2183" spans="1:30">
      <c r="A2183" t="s">
        <v>2276</v>
      </c>
      <c r="B2183" t="s">
        <v>40</v>
      </c>
      <c r="C2183">
        <v>40.416775000000001</v>
      </c>
      <c r="D2183">
        <v>-3.7037900000000001</v>
      </c>
      <c r="E2183" t="s">
        <v>60</v>
      </c>
      <c r="F2183" t="s">
        <v>127</v>
      </c>
      <c r="G2183" t="s">
        <v>56</v>
      </c>
      <c r="H2183" s="1">
        <v>45388</v>
      </c>
      <c r="I2183" t="s">
        <v>35</v>
      </c>
      <c r="J2183" t="s">
        <v>2000</v>
      </c>
      <c r="K2183">
        <v>2</v>
      </c>
      <c r="N2183">
        <v>273</v>
      </c>
      <c r="O2183">
        <v>20</v>
      </c>
      <c r="P2183" s="1">
        <v>45648</v>
      </c>
      <c r="Q2183" s="1"/>
      <c r="R2183">
        <v>54.6</v>
      </c>
      <c r="T2183">
        <v>0</v>
      </c>
      <c r="U2183" t="s">
        <v>428</v>
      </c>
      <c r="V2183">
        <v>0</v>
      </c>
      <c r="W2183">
        <v>0</v>
      </c>
      <c r="X2183">
        <v>0</v>
      </c>
      <c r="Y2183">
        <v>0</v>
      </c>
      <c r="Z2183">
        <v>0</v>
      </c>
      <c r="AA2183">
        <v>0</v>
      </c>
      <c r="AB2183">
        <v>0</v>
      </c>
      <c r="AC2183" t="s">
        <v>48</v>
      </c>
      <c r="AD2183">
        <v>1</v>
      </c>
    </row>
    <row r="2184" spans="1:30">
      <c r="A2184" t="s">
        <v>2277</v>
      </c>
      <c r="B2184" t="s">
        <v>59</v>
      </c>
      <c r="C2184">
        <v>51.260196999999998</v>
      </c>
      <c r="D2184">
        <v>4.4027710000000004</v>
      </c>
      <c r="E2184" t="s">
        <v>51</v>
      </c>
      <c r="F2184" t="s">
        <v>127</v>
      </c>
      <c r="G2184" t="s">
        <v>47</v>
      </c>
      <c r="H2184" s="1">
        <v>45392</v>
      </c>
      <c r="I2184" t="s">
        <v>35</v>
      </c>
      <c r="J2184" t="s">
        <v>2000</v>
      </c>
      <c r="K2184">
        <v>2</v>
      </c>
      <c r="N2184">
        <v>585</v>
      </c>
      <c r="O2184">
        <v>90</v>
      </c>
      <c r="P2184" s="1">
        <v>45453</v>
      </c>
      <c r="Q2184" s="1"/>
      <c r="R2184">
        <v>526.5</v>
      </c>
      <c r="T2184">
        <v>0</v>
      </c>
      <c r="U2184" t="s">
        <v>428</v>
      </c>
      <c r="V2184">
        <v>0</v>
      </c>
      <c r="W2184">
        <v>0</v>
      </c>
      <c r="X2184">
        <v>0</v>
      </c>
      <c r="Y2184">
        <v>0</v>
      </c>
      <c r="Z2184">
        <v>0</v>
      </c>
      <c r="AA2184">
        <v>0</v>
      </c>
      <c r="AB2184">
        <v>0</v>
      </c>
      <c r="AC2184" t="s">
        <v>38</v>
      </c>
      <c r="AD2184">
        <v>5</v>
      </c>
    </row>
    <row r="2185" spans="1:30">
      <c r="A2185" t="s">
        <v>2278</v>
      </c>
      <c r="B2185" t="s">
        <v>45</v>
      </c>
      <c r="C2185">
        <v>41.902782000000002</v>
      </c>
      <c r="D2185">
        <v>12.496366</v>
      </c>
      <c r="E2185" t="s">
        <v>55</v>
      </c>
      <c r="F2185" t="s">
        <v>127</v>
      </c>
      <c r="G2185" t="s">
        <v>64</v>
      </c>
      <c r="H2185" s="1">
        <v>45326</v>
      </c>
      <c r="I2185" t="s">
        <v>70</v>
      </c>
      <c r="J2185" t="s">
        <v>2000</v>
      </c>
      <c r="K2185">
        <v>2</v>
      </c>
      <c r="N2185">
        <v>414</v>
      </c>
      <c r="O2185">
        <v>30</v>
      </c>
      <c r="P2185" s="1">
        <v>45430</v>
      </c>
      <c r="Q2185" s="1"/>
      <c r="R2185">
        <v>124.2</v>
      </c>
      <c r="T2185">
        <v>0</v>
      </c>
      <c r="U2185" t="s">
        <v>428</v>
      </c>
      <c r="V2185">
        <v>0</v>
      </c>
      <c r="W2185">
        <v>0</v>
      </c>
      <c r="X2185">
        <v>0</v>
      </c>
      <c r="Y2185">
        <v>0</v>
      </c>
      <c r="Z2185">
        <v>0</v>
      </c>
      <c r="AA2185">
        <v>0</v>
      </c>
      <c r="AB2185">
        <v>0</v>
      </c>
      <c r="AC2185" t="s">
        <v>43</v>
      </c>
      <c r="AD2185">
        <v>2</v>
      </c>
    </row>
    <row r="2186" spans="1:30">
      <c r="A2186" t="s">
        <v>2279</v>
      </c>
      <c r="B2186" t="s">
        <v>67</v>
      </c>
      <c r="C2186">
        <v>48.864716000000001</v>
      </c>
      <c r="D2186">
        <v>2.3490139999999999</v>
      </c>
      <c r="E2186" t="s">
        <v>60</v>
      </c>
      <c r="F2186" t="s">
        <v>127</v>
      </c>
      <c r="G2186" t="s">
        <v>56</v>
      </c>
      <c r="H2186" s="1">
        <v>45429</v>
      </c>
      <c r="I2186" t="s">
        <v>35</v>
      </c>
      <c r="J2186" t="s">
        <v>2000</v>
      </c>
      <c r="K2186">
        <v>2</v>
      </c>
      <c r="N2186">
        <v>944</v>
      </c>
      <c r="O2186">
        <v>30</v>
      </c>
      <c r="P2186" s="1">
        <v>45743</v>
      </c>
      <c r="Q2186" s="1"/>
      <c r="R2186">
        <v>283.2</v>
      </c>
      <c r="T2186">
        <v>0</v>
      </c>
      <c r="U2186" t="s">
        <v>428</v>
      </c>
      <c r="V2186">
        <v>0</v>
      </c>
      <c r="W2186">
        <v>0</v>
      </c>
      <c r="X2186">
        <v>0</v>
      </c>
      <c r="Y2186">
        <v>0</v>
      </c>
      <c r="Z2186">
        <v>0</v>
      </c>
      <c r="AA2186">
        <v>0</v>
      </c>
      <c r="AB2186">
        <v>0</v>
      </c>
      <c r="AC2186" t="s">
        <v>43</v>
      </c>
      <c r="AD2186">
        <v>2</v>
      </c>
    </row>
    <row r="2187" spans="1:30">
      <c r="A2187" t="s">
        <v>2280</v>
      </c>
      <c r="B2187" t="s">
        <v>67</v>
      </c>
      <c r="C2187">
        <v>48.864716000000001</v>
      </c>
      <c r="D2187">
        <v>2.3490139999999999</v>
      </c>
      <c r="E2187" t="s">
        <v>60</v>
      </c>
      <c r="F2187" t="s">
        <v>127</v>
      </c>
      <c r="G2187" t="s">
        <v>34</v>
      </c>
      <c r="H2187" s="1">
        <v>45355</v>
      </c>
      <c r="I2187" t="s">
        <v>35</v>
      </c>
      <c r="J2187" t="s">
        <v>2000</v>
      </c>
      <c r="K2187">
        <v>2</v>
      </c>
      <c r="N2187">
        <v>922</v>
      </c>
      <c r="O2187">
        <v>100</v>
      </c>
      <c r="P2187" s="1">
        <v>45500</v>
      </c>
      <c r="Q2187" s="1"/>
      <c r="R2187">
        <v>922</v>
      </c>
      <c r="T2187">
        <v>0</v>
      </c>
      <c r="U2187" t="s">
        <v>428</v>
      </c>
      <c r="V2187">
        <v>0</v>
      </c>
      <c r="W2187">
        <v>0</v>
      </c>
      <c r="X2187">
        <v>0</v>
      </c>
      <c r="Y2187">
        <v>0</v>
      </c>
      <c r="Z2187">
        <v>0</v>
      </c>
      <c r="AA2187">
        <v>0</v>
      </c>
      <c r="AB2187">
        <v>0</v>
      </c>
      <c r="AC2187" t="s">
        <v>38</v>
      </c>
      <c r="AD2187">
        <v>5</v>
      </c>
    </row>
    <row r="2188" spans="1:30">
      <c r="A2188" t="s">
        <v>2281</v>
      </c>
      <c r="B2188" t="s">
        <v>40</v>
      </c>
      <c r="C2188">
        <v>40.416775000000001</v>
      </c>
      <c r="D2188">
        <v>-3.7037900000000001</v>
      </c>
      <c r="E2188" t="s">
        <v>100</v>
      </c>
      <c r="F2188" t="s">
        <v>127</v>
      </c>
      <c r="G2188" t="s">
        <v>85</v>
      </c>
      <c r="H2188" s="1">
        <v>45332</v>
      </c>
      <c r="I2188" t="s">
        <v>35</v>
      </c>
      <c r="J2188" t="s">
        <v>2000</v>
      </c>
      <c r="K2188">
        <v>2</v>
      </c>
      <c r="N2188">
        <v>499</v>
      </c>
      <c r="O2188">
        <v>30</v>
      </c>
      <c r="P2188" s="1">
        <v>45610</v>
      </c>
      <c r="Q2188" s="1"/>
      <c r="R2188">
        <v>149.69999999999999</v>
      </c>
      <c r="T2188">
        <v>0</v>
      </c>
      <c r="U2188" t="s">
        <v>428</v>
      </c>
      <c r="V2188">
        <v>0</v>
      </c>
      <c r="W2188">
        <v>0</v>
      </c>
      <c r="X2188">
        <v>0</v>
      </c>
      <c r="Y2188">
        <v>0</v>
      </c>
      <c r="Z2188">
        <v>0</v>
      </c>
      <c r="AA2188">
        <v>0</v>
      </c>
      <c r="AB2188">
        <v>0</v>
      </c>
      <c r="AC2188" t="s">
        <v>43</v>
      </c>
      <c r="AD2188">
        <v>2</v>
      </c>
    </row>
    <row r="2189" spans="1:30">
      <c r="A2189" t="s">
        <v>2282</v>
      </c>
      <c r="B2189" t="s">
        <v>63</v>
      </c>
      <c r="C2189">
        <v>46.204391000000001</v>
      </c>
      <c r="D2189">
        <v>6.1431579999999997</v>
      </c>
      <c r="E2189" t="s">
        <v>46</v>
      </c>
      <c r="F2189" t="s">
        <v>127</v>
      </c>
      <c r="G2189" t="s">
        <v>64</v>
      </c>
      <c r="H2189" s="1">
        <v>45403</v>
      </c>
      <c r="I2189" t="s">
        <v>70</v>
      </c>
      <c r="J2189" t="s">
        <v>2000</v>
      </c>
      <c r="K2189">
        <v>2</v>
      </c>
      <c r="N2189">
        <v>971</v>
      </c>
      <c r="O2189">
        <v>10</v>
      </c>
      <c r="P2189" s="1">
        <v>45768</v>
      </c>
      <c r="Q2189" s="1"/>
      <c r="R2189">
        <v>97.1</v>
      </c>
      <c r="T2189">
        <v>0</v>
      </c>
      <c r="U2189" t="s">
        <v>428</v>
      </c>
      <c r="V2189">
        <v>0</v>
      </c>
      <c r="W2189">
        <v>0</v>
      </c>
      <c r="X2189">
        <v>0</v>
      </c>
      <c r="Y2189">
        <v>0</v>
      </c>
      <c r="Z2189">
        <v>0</v>
      </c>
      <c r="AA2189">
        <v>0</v>
      </c>
      <c r="AB2189">
        <v>0</v>
      </c>
      <c r="AC2189" t="s">
        <v>48</v>
      </c>
      <c r="AD2189">
        <v>1</v>
      </c>
    </row>
    <row r="2190" spans="1:30">
      <c r="A2190" t="s">
        <v>2283</v>
      </c>
      <c r="B2190" t="s">
        <v>63</v>
      </c>
      <c r="C2190">
        <v>46.204391000000001</v>
      </c>
      <c r="D2190">
        <v>6.1431579999999997</v>
      </c>
      <c r="E2190" t="s">
        <v>55</v>
      </c>
      <c r="F2190" t="s">
        <v>127</v>
      </c>
      <c r="G2190" t="s">
        <v>42</v>
      </c>
      <c r="H2190" s="1">
        <v>45417</v>
      </c>
      <c r="I2190" t="s">
        <v>70</v>
      </c>
      <c r="J2190" t="s">
        <v>2000</v>
      </c>
      <c r="K2190">
        <v>2</v>
      </c>
      <c r="N2190">
        <v>334</v>
      </c>
      <c r="O2190">
        <v>30</v>
      </c>
      <c r="P2190" s="1">
        <v>45439</v>
      </c>
      <c r="Q2190" s="1"/>
      <c r="R2190">
        <v>100.2</v>
      </c>
      <c r="T2190">
        <v>0</v>
      </c>
      <c r="U2190" t="s">
        <v>428</v>
      </c>
      <c r="V2190">
        <v>0</v>
      </c>
      <c r="W2190">
        <v>0</v>
      </c>
      <c r="X2190">
        <v>0</v>
      </c>
      <c r="Y2190">
        <v>0</v>
      </c>
      <c r="Z2190">
        <v>0</v>
      </c>
      <c r="AA2190">
        <v>0</v>
      </c>
      <c r="AB2190">
        <v>0</v>
      </c>
      <c r="AC2190" t="s">
        <v>43</v>
      </c>
      <c r="AD2190">
        <v>2</v>
      </c>
    </row>
    <row r="2191" spans="1:30">
      <c r="A2191" t="s">
        <v>2284</v>
      </c>
      <c r="B2191" t="s">
        <v>63</v>
      </c>
      <c r="C2191">
        <v>46.204391000000001</v>
      </c>
      <c r="D2191">
        <v>6.1431579999999997</v>
      </c>
      <c r="E2191" t="s">
        <v>60</v>
      </c>
      <c r="F2191" t="s">
        <v>127</v>
      </c>
      <c r="G2191" t="s">
        <v>47</v>
      </c>
      <c r="H2191" s="1">
        <v>45331</v>
      </c>
      <c r="I2191" t="s">
        <v>35</v>
      </c>
      <c r="J2191" t="s">
        <v>2000</v>
      </c>
      <c r="K2191">
        <v>2</v>
      </c>
      <c r="N2191">
        <v>662</v>
      </c>
      <c r="O2191">
        <v>30</v>
      </c>
      <c r="P2191" s="1">
        <v>45695</v>
      </c>
      <c r="Q2191" s="1"/>
      <c r="R2191">
        <v>198.6</v>
      </c>
      <c r="T2191">
        <v>0</v>
      </c>
      <c r="U2191" t="s">
        <v>428</v>
      </c>
      <c r="V2191">
        <v>0</v>
      </c>
      <c r="W2191">
        <v>0</v>
      </c>
      <c r="X2191">
        <v>0</v>
      </c>
      <c r="Y2191">
        <v>0</v>
      </c>
      <c r="Z2191">
        <v>0</v>
      </c>
      <c r="AA2191">
        <v>0</v>
      </c>
      <c r="AB2191">
        <v>0</v>
      </c>
      <c r="AC2191" t="s">
        <v>43</v>
      </c>
      <c r="AD2191">
        <v>2</v>
      </c>
    </row>
    <row r="2192" spans="1:30">
      <c r="A2192" t="s">
        <v>2285</v>
      </c>
      <c r="B2192" t="s">
        <v>63</v>
      </c>
      <c r="C2192">
        <v>46.204391000000001</v>
      </c>
      <c r="D2192">
        <v>6.1431579999999997</v>
      </c>
      <c r="E2192" t="s">
        <v>55</v>
      </c>
      <c r="F2192" t="s">
        <v>127</v>
      </c>
      <c r="G2192" t="s">
        <v>56</v>
      </c>
      <c r="H2192" s="1">
        <v>45356</v>
      </c>
      <c r="I2192" t="s">
        <v>35</v>
      </c>
      <c r="J2192" t="s">
        <v>2000</v>
      </c>
      <c r="K2192">
        <v>2</v>
      </c>
      <c r="N2192">
        <v>618</v>
      </c>
      <c r="O2192">
        <v>40</v>
      </c>
      <c r="P2192" s="1">
        <v>45391</v>
      </c>
      <c r="Q2192" s="1"/>
      <c r="R2192">
        <v>247.2</v>
      </c>
      <c r="T2192">
        <v>0</v>
      </c>
      <c r="U2192" t="s">
        <v>428</v>
      </c>
      <c r="V2192">
        <v>0</v>
      </c>
      <c r="W2192">
        <v>0</v>
      </c>
      <c r="X2192">
        <v>0</v>
      </c>
      <c r="Y2192">
        <v>0</v>
      </c>
      <c r="Z2192">
        <v>0</v>
      </c>
      <c r="AA2192">
        <v>0</v>
      </c>
      <c r="AB2192">
        <v>0</v>
      </c>
      <c r="AC2192" t="s">
        <v>43</v>
      </c>
      <c r="AD2192">
        <v>2</v>
      </c>
    </row>
    <row r="2193" spans="1:30">
      <c r="A2193" t="s">
        <v>2286</v>
      </c>
      <c r="B2193" t="s">
        <v>63</v>
      </c>
      <c r="C2193">
        <v>46.204391000000001</v>
      </c>
      <c r="D2193">
        <v>6.1431579999999997</v>
      </c>
      <c r="E2193" t="s">
        <v>55</v>
      </c>
      <c r="F2193" t="s">
        <v>127</v>
      </c>
      <c r="G2193" t="s">
        <v>47</v>
      </c>
      <c r="H2193" s="1">
        <v>45410</v>
      </c>
      <c r="I2193" t="s">
        <v>35</v>
      </c>
      <c r="J2193" t="s">
        <v>2000</v>
      </c>
      <c r="K2193">
        <v>2</v>
      </c>
      <c r="N2193">
        <v>567</v>
      </c>
      <c r="O2193">
        <v>30</v>
      </c>
      <c r="P2193" s="1">
        <v>45746</v>
      </c>
      <c r="Q2193" s="1"/>
      <c r="R2193">
        <v>170.1</v>
      </c>
      <c r="T2193">
        <v>0</v>
      </c>
      <c r="U2193" t="s">
        <v>428</v>
      </c>
      <c r="V2193">
        <v>0</v>
      </c>
      <c r="W2193">
        <v>0</v>
      </c>
      <c r="X2193">
        <v>0</v>
      </c>
      <c r="Y2193">
        <v>0</v>
      </c>
      <c r="Z2193">
        <v>0</v>
      </c>
      <c r="AA2193">
        <v>0</v>
      </c>
      <c r="AB2193">
        <v>0</v>
      </c>
      <c r="AC2193" t="s">
        <v>43</v>
      </c>
      <c r="AD2193">
        <v>2</v>
      </c>
    </row>
    <row r="2194" spans="1:30">
      <c r="A2194" t="s">
        <v>2287</v>
      </c>
      <c r="B2194" t="s">
        <v>45</v>
      </c>
      <c r="C2194">
        <v>41.902782000000002</v>
      </c>
      <c r="D2194">
        <v>12.496366</v>
      </c>
      <c r="E2194" t="s">
        <v>60</v>
      </c>
      <c r="F2194" t="s">
        <v>127</v>
      </c>
      <c r="G2194" t="s">
        <v>76</v>
      </c>
      <c r="H2194" s="1">
        <v>45369</v>
      </c>
      <c r="I2194" t="s">
        <v>70</v>
      </c>
      <c r="J2194" t="s">
        <v>2000</v>
      </c>
      <c r="K2194">
        <v>2</v>
      </c>
      <c r="N2194">
        <v>604</v>
      </c>
      <c r="O2194">
        <v>40</v>
      </c>
      <c r="P2194" s="1">
        <v>45706</v>
      </c>
      <c r="Q2194" s="1"/>
      <c r="R2194">
        <v>241.6</v>
      </c>
      <c r="T2194">
        <v>0</v>
      </c>
      <c r="U2194" t="s">
        <v>428</v>
      </c>
      <c r="V2194">
        <v>0</v>
      </c>
      <c r="W2194">
        <v>0</v>
      </c>
      <c r="X2194">
        <v>0</v>
      </c>
      <c r="Y2194">
        <v>0</v>
      </c>
      <c r="Z2194">
        <v>0</v>
      </c>
      <c r="AA2194">
        <v>0</v>
      </c>
      <c r="AB2194">
        <v>0</v>
      </c>
      <c r="AC2194" t="s">
        <v>43</v>
      </c>
      <c r="AD2194">
        <v>2</v>
      </c>
    </row>
    <row r="2195" spans="1:30">
      <c r="A2195" t="s">
        <v>2288</v>
      </c>
      <c r="B2195" t="s">
        <v>31</v>
      </c>
      <c r="C2195">
        <v>52.370215999999999</v>
      </c>
      <c r="D2195">
        <v>4.895168</v>
      </c>
      <c r="E2195" t="s">
        <v>78</v>
      </c>
      <c r="F2195" t="s">
        <v>127</v>
      </c>
      <c r="G2195" t="s">
        <v>64</v>
      </c>
      <c r="H2195" s="1">
        <v>45363</v>
      </c>
      <c r="I2195" t="s">
        <v>70</v>
      </c>
      <c r="J2195" t="s">
        <v>2000</v>
      </c>
      <c r="K2195">
        <v>2</v>
      </c>
      <c r="N2195">
        <v>473</v>
      </c>
      <c r="O2195">
        <v>70</v>
      </c>
      <c r="P2195" s="1">
        <v>45424</v>
      </c>
      <c r="Q2195" s="1"/>
      <c r="R2195">
        <v>331.1</v>
      </c>
      <c r="T2195">
        <v>0</v>
      </c>
      <c r="U2195" t="s">
        <v>428</v>
      </c>
      <c r="V2195">
        <v>0</v>
      </c>
      <c r="W2195">
        <v>0</v>
      </c>
      <c r="X2195">
        <v>0</v>
      </c>
      <c r="Y2195">
        <v>0</v>
      </c>
      <c r="Z2195">
        <v>0</v>
      </c>
      <c r="AA2195">
        <v>0</v>
      </c>
      <c r="AB2195">
        <v>0</v>
      </c>
      <c r="AC2195" t="s">
        <v>65</v>
      </c>
      <c r="AD2195">
        <v>4</v>
      </c>
    </row>
    <row r="2196" spans="1:30">
      <c r="A2196" t="s">
        <v>2289</v>
      </c>
      <c r="B2196" t="s">
        <v>45</v>
      </c>
      <c r="C2196">
        <v>41.902782000000002</v>
      </c>
      <c r="D2196">
        <v>12.496366</v>
      </c>
      <c r="E2196" t="s">
        <v>60</v>
      </c>
      <c r="F2196" t="s">
        <v>127</v>
      </c>
      <c r="G2196" t="s">
        <v>34</v>
      </c>
      <c r="H2196" s="1">
        <v>45433</v>
      </c>
      <c r="I2196" t="s">
        <v>70</v>
      </c>
      <c r="J2196" t="s">
        <v>2000</v>
      </c>
      <c r="K2196">
        <v>2</v>
      </c>
      <c r="N2196">
        <v>633</v>
      </c>
      <c r="O2196">
        <v>50</v>
      </c>
      <c r="P2196" s="1">
        <v>45696</v>
      </c>
      <c r="Q2196" s="1"/>
      <c r="R2196">
        <v>316.5</v>
      </c>
      <c r="T2196">
        <v>0</v>
      </c>
      <c r="U2196" t="s">
        <v>428</v>
      </c>
      <c r="V2196">
        <v>0</v>
      </c>
      <c r="W2196">
        <v>0</v>
      </c>
      <c r="X2196">
        <v>0</v>
      </c>
      <c r="Y2196">
        <v>0</v>
      </c>
      <c r="Z2196">
        <v>0</v>
      </c>
      <c r="AA2196">
        <v>0</v>
      </c>
      <c r="AB2196">
        <v>0</v>
      </c>
      <c r="AC2196" t="s">
        <v>52</v>
      </c>
      <c r="AD2196">
        <v>3</v>
      </c>
    </row>
    <row r="2197" spans="1:30">
      <c r="A2197" t="s">
        <v>2290</v>
      </c>
      <c r="B2197" t="s">
        <v>80</v>
      </c>
      <c r="C2197">
        <v>38.736946000000003</v>
      </c>
      <c r="D2197">
        <v>-9.1426850000000002</v>
      </c>
      <c r="E2197" t="s">
        <v>32</v>
      </c>
      <c r="F2197" t="s">
        <v>127</v>
      </c>
      <c r="G2197" t="s">
        <v>56</v>
      </c>
      <c r="H2197" s="1">
        <v>45318</v>
      </c>
      <c r="I2197" t="s">
        <v>35</v>
      </c>
      <c r="J2197" t="s">
        <v>2000</v>
      </c>
      <c r="K2197">
        <v>2</v>
      </c>
      <c r="N2197">
        <v>536</v>
      </c>
      <c r="O2197">
        <v>40</v>
      </c>
      <c r="P2197" s="1">
        <v>45338</v>
      </c>
      <c r="Q2197" s="1"/>
      <c r="R2197">
        <v>214.4</v>
      </c>
      <c r="T2197">
        <v>0</v>
      </c>
      <c r="U2197" t="s">
        <v>428</v>
      </c>
      <c r="V2197">
        <v>0</v>
      </c>
      <c r="W2197">
        <v>0</v>
      </c>
      <c r="X2197">
        <v>0</v>
      </c>
      <c r="Y2197">
        <v>0</v>
      </c>
      <c r="Z2197">
        <v>0</v>
      </c>
      <c r="AA2197">
        <v>0</v>
      </c>
      <c r="AB2197">
        <v>0</v>
      </c>
      <c r="AC2197" t="s">
        <v>43</v>
      </c>
      <c r="AD2197">
        <v>2</v>
      </c>
    </row>
    <row r="2198" spans="1:30">
      <c r="A2198" t="s">
        <v>2291</v>
      </c>
      <c r="B2198" t="s">
        <v>50</v>
      </c>
      <c r="C2198">
        <v>52.520007999999997</v>
      </c>
      <c r="D2198">
        <v>13.404954</v>
      </c>
      <c r="E2198" t="s">
        <v>84</v>
      </c>
      <c r="F2198" t="s">
        <v>127</v>
      </c>
      <c r="G2198" t="s">
        <v>47</v>
      </c>
      <c r="H2198" s="1">
        <v>45438</v>
      </c>
      <c r="I2198" t="s">
        <v>35</v>
      </c>
      <c r="J2198" t="s">
        <v>2000</v>
      </c>
      <c r="K2198">
        <v>2</v>
      </c>
      <c r="N2198">
        <v>854</v>
      </c>
      <c r="O2198">
        <v>60</v>
      </c>
      <c r="P2198" s="1">
        <v>45475</v>
      </c>
      <c r="Q2198" s="1"/>
      <c r="R2198">
        <v>512.4</v>
      </c>
      <c r="T2198">
        <v>0</v>
      </c>
      <c r="U2198" t="s">
        <v>428</v>
      </c>
      <c r="V2198">
        <v>0</v>
      </c>
      <c r="W2198">
        <v>0</v>
      </c>
      <c r="X2198">
        <v>0</v>
      </c>
      <c r="Y2198">
        <v>0</v>
      </c>
      <c r="Z2198">
        <v>0</v>
      </c>
      <c r="AA2198">
        <v>0</v>
      </c>
      <c r="AB2198">
        <v>0</v>
      </c>
      <c r="AC2198" t="s">
        <v>52</v>
      </c>
      <c r="AD2198">
        <v>3</v>
      </c>
    </row>
    <row r="2199" spans="1:30">
      <c r="A2199" t="s">
        <v>2292</v>
      </c>
      <c r="B2199" t="s">
        <v>80</v>
      </c>
      <c r="C2199">
        <v>38.736946000000003</v>
      </c>
      <c r="D2199">
        <v>-9.1426850000000002</v>
      </c>
      <c r="E2199" t="s">
        <v>124</v>
      </c>
      <c r="F2199" t="s">
        <v>169</v>
      </c>
      <c r="G2199" t="s">
        <v>47</v>
      </c>
      <c r="H2199" s="1">
        <v>45432</v>
      </c>
      <c r="I2199" t="s">
        <v>70</v>
      </c>
      <c r="J2199" t="s">
        <v>2000</v>
      </c>
      <c r="K2199">
        <v>2</v>
      </c>
      <c r="N2199">
        <v>1839</v>
      </c>
      <c r="O2199">
        <v>80</v>
      </c>
      <c r="P2199" s="1">
        <v>45452</v>
      </c>
      <c r="Q2199" s="1"/>
      <c r="R2199">
        <v>1471.2</v>
      </c>
      <c r="T2199">
        <v>0</v>
      </c>
      <c r="U2199" t="s">
        <v>428</v>
      </c>
      <c r="V2199">
        <v>0</v>
      </c>
      <c r="W2199">
        <v>0</v>
      </c>
      <c r="X2199">
        <v>0</v>
      </c>
      <c r="Y2199">
        <v>0</v>
      </c>
      <c r="Z2199">
        <v>0</v>
      </c>
      <c r="AA2199">
        <v>0</v>
      </c>
      <c r="AB2199">
        <v>0</v>
      </c>
      <c r="AC2199" t="s">
        <v>65</v>
      </c>
      <c r="AD2199">
        <v>4</v>
      </c>
    </row>
    <row r="2200" spans="1:30">
      <c r="A2200" t="s">
        <v>2293</v>
      </c>
      <c r="B2200" t="s">
        <v>50</v>
      </c>
      <c r="C2200">
        <v>52.520007999999997</v>
      </c>
      <c r="D2200">
        <v>13.404954</v>
      </c>
      <c r="E2200" t="s">
        <v>32</v>
      </c>
      <c r="F2200" t="s">
        <v>169</v>
      </c>
      <c r="G2200" t="s">
        <v>56</v>
      </c>
      <c r="H2200" s="1">
        <v>45327</v>
      </c>
      <c r="I2200" t="s">
        <v>35</v>
      </c>
      <c r="J2200" t="s">
        <v>2000</v>
      </c>
      <c r="K2200">
        <v>2</v>
      </c>
      <c r="N2200">
        <v>1689</v>
      </c>
      <c r="O2200">
        <v>40</v>
      </c>
      <c r="P2200" s="1">
        <v>45411</v>
      </c>
      <c r="Q2200" s="1"/>
      <c r="R2200">
        <v>675.6</v>
      </c>
      <c r="T2200">
        <v>0</v>
      </c>
      <c r="U2200" t="s">
        <v>428</v>
      </c>
      <c r="V2200">
        <v>0</v>
      </c>
      <c r="W2200">
        <v>0</v>
      </c>
      <c r="X2200">
        <v>0</v>
      </c>
      <c r="Y2200">
        <v>0</v>
      </c>
      <c r="Z2200">
        <v>0</v>
      </c>
      <c r="AA2200">
        <v>0</v>
      </c>
      <c r="AB2200">
        <v>0</v>
      </c>
      <c r="AC2200" t="s">
        <v>43</v>
      </c>
      <c r="AD2200">
        <v>2</v>
      </c>
    </row>
    <row r="2201" spans="1:30">
      <c r="A2201" t="s">
        <v>2294</v>
      </c>
      <c r="B2201" t="s">
        <v>67</v>
      </c>
      <c r="C2201">
        <v>48.864716000000001</v>
      </c>
      <c r="D2201">
        <v>2.3490139999999999</v>
      </c>
      <c r="E2201" t="s">
        <v>46</v>
      </c>
      <c r="F2201" t="s">
        <v>169</v>
      </c>
      <c r="G2201" t="s">
        <v>64</v>
      </c>
      <c r="H2201" s="1">
        <v>45405</v>
      </c>
      <c r="I2201" t="s">
        <v>57</v>
      </c>
      <c r="J2201" t="s">
        <v>2000</v>
      </c>
      <c r="K2201">
        <v>2</v>
      </c>
      <c r="N2201">
        <v>984</v>
      </c>
      <c r="O2201">
        <v>30</v>
      </c>
      <c r="P2201" s="1">
        <v>45697</v>
      </c>
      <c r="Q2201" s="1"/>
      <c r="R2201">
        <v>295.2</v>
      </c>
      <c r="T2201">
        <v>0</v>
      </c>
      <c r="U2201" t="s">
        <v>428</v>
      </c>
      <c r="V2201">
        <v>0</v>
      </c>
      <c r="W2201">
        <v>0</v>
      </c>
      <c r="X2201">
        <v>0</v>
      </c>
      <c r="Y2201">
        <v>0</v>
      </c>
      <c r="Z2201">
        <v>0</v>
      </c>
      <c r="AA2201">
        <v>0</v>
      </c>
      <c r="AB2201">
        <v>0</v>
      </c>
      <c r="AC2201" t="s">
        <v>43</v>
      </c>
      <c r="AD2201">
        <v>2</v>
      </c>
    </row>
    <row r="2202" spans="1:30">
      <c r="A2202" t="s">
        <v>2295</v>
      </c>
      <c r="B2202" t="s">
        <v>67</v>
      </c>
      <c r="C2202">
        <v>48.864716000000001</v>
      </c>
      <c r="D2202">
        <v>2.3490139999999999</v>
      </c>
      <c r="E2202" t="s">
        <v>51</v>
      </c>
      <c r="F2202" t="s">
        <v>169</v>
      </c>
      <c r="G2202" t="s">
        <v>56</v>
      </c>
      <c r="H2202" s="1">
        <v>45362</v>
      </c>
      <c r="I2202" t="s">
        <v>35</v>
      </c>
      <c r="J2202" t="s">
        <v>2000</v>
      </c>
      <c r="K2202">
        <v>2</v>
      </c>
      <c r="N2202">
        <v>5945</v>
      </c>
      <c r="O2202">
        <v>20</v>
      </c>
      <c r="P2202" s="1">
        <v>45404</v>
      </c>
      <c r="Q2202" s="1"/>
      <c r="R2202">
        <v>1189</v>
      </c>
      <c r="T2202">
        <v>0</v>
      </c>
      <c r="U2202" t="s">
        <v>428</v>
      </c>
      <c r="V2202">
        <v>0</v>
      </c>
      <c r="W2202">
        <v>0</v>
      </c>
      <c r="X2202">
        <v>0</v>
      </c>
      <c r="Y2202">
        <v>0</v>
      </c>
      <c r="Z2202">
        <v>0</v>
      </c>
      <c r="AA2202">
        <v>0</v>
      </c>
      <c r="AB2202">
        <v>0</v>
      </c>
      <c r="AC2202" t="s">
        <v>48</v>
      </c>
      <c r="AD2202">
        <v>1</v>
      </c>
    </row>
    <row r="2203" spans="1:30">
      <c r="A2203" t="s">
        <v>2296</v>
      </c>
      <c r="B2203" t="s">
        <v>80</v>
      </c>
      <c r="C2203">
        <v>38.736946000000003</v>
      </c>
      <c r="D2203">
        <v>-9.1426850000000002</v>
      </c>
      <c r="E2203" t="s">
        <v>55</v>
      </c>
      <c r="F2203" t="s">
        <v>169</v>
      </c>
      <c r="G2203" t="s">
        <v>76</v>
      </c>
      <c r="H2203" s="1">
        <v>45366</v>
      </c>
      <c r="I2203" t="s">
        <v>70</v>
      </c>
      <c r="J2203" t="s">
        <v>2000</v>
      </c>
      <c r="K2203">
        <v>2</v>
      </c>
      <c r="N2203">
        <v>992</v>
      </c>
      <c r="O2203">
        <v>20</v>
      </c>
      <c r="P2203" s="1">
        <v>45430</v>
      </c>
      <c r="Q2203" s="1"/>
      <c r="R2203">
        <v>198.4</v>
      </c>
      <c r="T2203">
        <v>0</v>
      </c>
      <c r="U2203" t="s">
        <v>428</v>
      </c>
      <c r="V2203">
        <v>0</v>
      </c>
      <c r="W2203">
        <v>0</v>
      </c>
      <c r="X2203">
        <v>0</v>
      </c>
      <c r="Y2203">
        <v>0</v>
      </c>
      <c r="Z2203">
        <v>0</v>
      </c>
      <c r="AA2203">
        <v>0</v>
      </c>
      <c r="AB2203">
        <v>0</v>
      </c>
      <c r="AC2203" t="s">
        <v>48</v>
      </c>
      <c r="AD2203">
        <v>1</v>
      </c>
    </row>
    <row r="2204" spans="1:30">
      <c r="A2204" t="s">
        <v>2297</v>
      </c>
      <c r="B2204" t="s">
        <v>31</v>
      </c>
      <c r="C2204">
        <v>52.370215999999999</v>
      </c>
      <c r="D2204">
        <v>4.895168</v>
      </c>
      <c r="E2204" t="s">
        <v>55</v>
      </c>
      <c r="F2204" t="s">
        <v>169</v>
      </c>
      <c r="G2204" t="s">
        <v>64</v>
      </c>
      <c r="H2204" s="1">
        <v>45366</v>
      </c>
      <c r="I2204" t="s">
        <v>35</v>
      </c>
      <c r="J2204" t="s">
        <v>2000</v>
      </c>
      <c r="K2204">
        <v>2</v>
      </c>
      <c r="N2204">
        <v>1516</v>
      </c>
      <c r="O2204">
        <v>40</v>
      </c>
      <c r="P2204" s="1">
        <v>45478</v>
      </c>
      <c r="Q2204" s="1"/>
      <c r="R2204">
        <v>606.4</v>
      </c>
      <c r="T2204">
        <v>0</v>
      </c>
      <c r="U2204" t="s">
        <v>428</v>
      </c>
      <c r="V2204">
        <v>0</v>
      </c>
      <c r="W2204">
        <v>0</v>
      </c>
      <c r="X2204">
        <v>0</v>
      </c>
      <c r="Y2204">
        <v>0</v>
      </c>
      <c r="Z2204">
        <v>0</v>
      </c>
      <c r="AA2204">
        <v>0</v>
      </c>
      <c r="AB2204">
        <v>0</v>
      </c>
      <c r="AC2204" t="s">
        <v>43</v>
      </c>
      <c r="AD2204">
        <v>2</v>
      </c>
    </row>
    <row r="2205" spans="1:30">
      <c r="A2205" t="s">
        <v>2298</v>
      </c>
      <c r="B2205" t="s">
        <v>40</v>
      </c>
      <c r="C2205">
        <v>40.416775000000001</v>
      </c>
      <c r="D2205">
        <v>-3.7037900000000001</v>
      </c>
      <c r="E2205" t="s">
        <v>55</v>
      </c>
      <c r="F2205" t="s">
        <v>169</v>
      </c>
      <c r="G2205" t="s">
        <v>87</v>
      </c>
      <c r="H2205" s="1">
        <v>45323</v>
      </c>
      <c r="I2205" t="s">
        <v>70</v>
      </c>
      <c r="J2205" t="s">
        <v>2000</v>
      </c>
      <c r="K2205">
        <v>2</v>
      </c>
      <c r="N2205">
        <v>1937</v>
      </c>
      <c r="O2205">
        <v>60</v>
      </c>
      <c r="P2205" s="1">
        <v>45423</v>
      </c>
      <c r="Q2205" s="1"/>
      <c r="R2205">
        <v>1162.2</v>
      </c>
      <c r="T2205">
        <v>0</v>
      </c>
      <c r="U2205" t="s">
        <v>428</v>
      </c>
      <c r="V2205">
        <v>0</v>
      </c>
      <c r="W2205">
        <v>0</v>
      </c>
      <c r="X2205">
        <v>0</v>
      </c>
      <c r="Y2205">
        <v>0</v>
      </c>
      <c r="Z2205">
        <v>0</v>
      </c>
      <c r="AA2205">
        <v>0</v>
      </c>
      <c r="AB2205">
        <v>0</v>
      </c>
      <c r="AC2205" t="s">
        <v>52</v>
      </c>
      <c r="AD2205">
        <v>3</v>
      </c>
    </row>
    <row r="2206" spans="1:30">
      <c r="A2206" t="s">
        <v>2299</v>
      </c>
      <c r="B2206" t="s">
        <v>45</v>
      </c>
      <c r="C2206">
        <v>41.902782000000002</v>
      </c>
      <c r="D2206">
        <v>12.496366</v>
      </c>
      <c r="E2206" t="s">
        <v>32</v>
      </c>
      <c r="F2206" t="s">
        <v>169</v>
      </c>
      <c r="G2206" t="s">
        <v>85</v>
      </c>
      <c r="H2206" s="1">
        <v>45341</v>
      </c>
      <c r="I2206" t="s">
        <v>35</v>
      </c>
      <c r="J2206" t="s">
        <v>2000</v>
      </c>
      <c r="K2206">
        <v>2</v>
      </c>
      <c r="N2206">
        <v>377</v>
      </c>
      <c r="O2206">
        <v>40</v>
      </c>
      <c r="P2206" s="1">
        <v>45390</v>
      </c>
      <c r="Q2206" s="1"/>
      <c r="R2206">
        <v>150.80000000000001</v>
      </c>
      <c r="T2206">
        <v>0</v>
      </c>
      <c r="U2206" t="s">
        <v>428</v>
      </c>
      <c r="V2206">
        <v>0</v>
      </c>
      <c r="W2206">
        <v>0</v>
      </c>
      <c r="X2206">
        <v>0</v>
      </c>
      <c r="Y2206">
        <v>0</v>
      </c>
      <c r="Z2206">
        <v>0</v>
      </c>
      <c r="AA2206">
        <v>0</v>
      </c>
      <c r="AB2206">
        <v>0</v>
      </c>
      <c r="AC2206" t="s">
        <v>43</v>
      </c>
      <c r="AD2206">
        <v>2</v>
      </c>
    </row>
    <row r="2207" spans="1:30">
      <c r="A2207" t="s">
        <v>2300</v>
      </c>
      <c r="B2207" t="s">
        <v>40</v>
      </c>
      <c r="C2207">
        <v>40.416775000000001</v>
      </c>
      <c r="D2207">
        <v>-3.7037900000000001</v>
      </c>
      <c r="E2207" t="s">
        <v>32</v>
      </c>
      <c r="F2207" t="s">
        <v>169</v>
      </c>
      <c r="G2207" t="s">
        <v>56</v>
      </c>
      <c r="H2207" s="1">
        <v>45301</v>
      </c>
      <c r="I2207" t="s">
        <v>35</v>
      </c>
      <c r="J2207" t="s">
        <v>2000</v>
      </c>
      <c r="K2207">
        <v>2</v>
      </c>
      <c r="N2207">
        <v>7200</v>
      </c>
      <c r="O2207">
        <v>40</v>
      </c>
      <c r="P2207" s="1">
        <v>45501</v>
      </c>
      <c r="Q2207" s="1"/>
      <c r="R2207">
        <v>2880</v>
      </c>
      <c r="T2207">
        <v>0</v>
      </c>
      <c r="U2207" t="s">
        <v>428</v>
      </c>
      <c r="V2207">
        <v>0</v>
      </c>
      <c r="W2207">
        <v>0</v>
      </c>
      <c r="X2207">
        <v>0</v>
      </c>
      <c r="Y2207">
        <v>0</v>
      </c>
      <c r="Z2207">
        <v>0</v>
      </c>
      <c r="AA2207">
        <v>0</v>
      </c>
      <c r="AB2207">
        <v>0</v>
      </c>
      <c r="AC2207" t="s">
        <v>43</v>
      </c>
      <c r="AD2207">
        <v>2</v>
      </c>
    </row>
    <row r="2208" spans="1:30">
      <c r="A2208" t="s">
        <v>2301</v>
      </c>
      <c r="B2208" t="s">
        <v>31</v>
      </c>
      <c r="C2208">
        <v>52.370215999999999</v>
      </c>
      <c r="D2208">
        <v>4.895168</v>
      </c>
      <c r="E2208" t="s">
        <v>124</v>
      </c>
      <c r="F2208" t="s">
        <v>169</v>
      </c>
      <c r="G2208" t="s">
        <v>42</v>
      </c>
      <c r="H2208" s="1">
        <v>45387</v>
      </c>
      <c r="I2208" t="s">
        <v>35</v>
      </c>
      <c r="J2208" t="s">
        <v>2000</v>
      </c>
      <c r="K2208">
        <v>2</v>
      </c>
      <c r="N2208">
        <v>6884</v>
      </c>
      <c r="O2208">
        <v>100</v>
      </c>
      <c r="P2208" s="1">
        <v>45605</v>
      </c>
      <c r="Q2208" s="1"/>
      <c r="R2208">
        <v>6884</v>
      </c>
      <c r="T2208">
        <v>0</v>
      </c>
      <c r="U2208" t="s">
        <v>428</v>
      </c>
      <c r="V2208">
        <v>0</v>
      </c>
      <c r="W2208">
        <v>0</v>
      </c>
      <c r="X2208">
        <v>0</v>
      </c>
      <c r="Y2208">
        <v>0</v>
      </c>
      <c r="Z2208">
        <v>0</v>
      </c>
      <c r="AA2208">
        <v>0</v>
      </c>
      <c r="AB2208">
        <v>0</v>
      </c>
      <c r="AC2208" t="s">
        <v>38</v>
      </c>
      <c r="AD2208">
        <v>5</v>
      </c>
    </row>
    <row r="2209" spans="1:30">
      <c r="A2209" t="s">
        <v>2302</v>
      </c>
      <c r="B2209" t="s">
        <v>40</v>
      </c>
      <c r="C2209">
        <v>40.416775000000001</v>
      </c>
      <c r="D2209">
        <v>-3.7037900000000001</v>
      </c>
      <c r="E2209" t="s">
        <v>103</v>
      </c>
      <c r="F2209" t="s">
        <v>169</v>
      </c>
      <c r="G2209" t="s">
        <v>56</v>
      </c>
      <c r="H2209" s="1">
        <v>45352</v>
      </c>
      <c r="I2209" t="s">
        <v>70</v>
      </c>
      <c r="J2209" t="s">
        <v>2000</v>
      </c>
      <c r="K2209">
        <v>2</v>
      </c>
      <c r="N2209">
        <v>3935</v>
      </c>
      <c r="O2209">
        <v>70</v>
      </c>
      <c r="P2209" s="1">
        <v>45492</v>
      </c>
      <c r="Q2209" s="1"/>
      <c r="R2209">
        <v>2754.5</v>
      </c>
      <c r="T2209">
        <v>0</v>
      </c>
      <c r="U2209" t="s">
        <v>428</v>
      </c>
      <c r="V2209">
        <v>0</v>
      </c>
      <c r="W2209">
        <v>0</v>
      </c>
      <c r="X2209">
        <v>0</v>
      </c>
      <c r="Y2209">
        <v>0</v>
      </c>
      <c r="Z2209">
        <v>0</v>
      </c>
      <c r="AA2209">
        <v>0</v>
      </c>
      <c r="AB2209">
        <v>0</v>
      </c>
      <c r="AC2209" t="s">
        <v>65</v>
      </c>
      <c r="AD2209">
        <v>4</v>
      </c>
    </row>
    <row r="2210" spans="1:30">
      <c r="A2210" t="s">
        <v>2303</v>
      </c>
      <c r="B2210" t="s">
        <v>63</v>
      </c>
      <c r="C2210">
        <v>46.204391000000001</v>
      </c>
      <c r="D2210">
        <v>6.1431579999999997</v>
      </c>
      <c r="E2210" t="s">
        <v>32</v>
      </c>
      <c r="F2210" t="s">
        <v>169</v>
      </c>
      <c r="G2210" t="s">
        <v>85</v>
      </c>
      <c r="H2210" s="1">
        <v>45336</v>
      </c>
      <c r="I2210" t="s">
        <v>35</v>
      </c>
      <c r="J2210" t="s">
        <v>2000</v>
      </c>
      <c r="K2210">
        <v>2</v>
      </c>
      <c r="N2210">
        <v>5401</v>
      </c>
      <c r="O2210">
        <v>30</v>
      </c>
      <c r="P2210" s="1">
        <v>45664</v>
      </c>
      <c r="Q2210" s="1"/>
      <c r="R2210">
        <v>1620.3</v>
      </c>
      <c r="T2210">
        <v>0</v>
      </c>
      <c r="U2210" t="s">
        <v>428</v>
      </c>
      <c r="V2210">
        <v>0</v>
      </c>
      <c r="W2210">
        <v>0</v>
      </c>
      <c r="X2210">
        <v>0</v>
      </c>
      <c r="Y2210">
        <v>0</v>
      </c>
      <c r="Z2210">
        <v>0</v>
      </c>
      <c r="AA2210">
        <v>0</v>
      </c>
      <c r="AB2210">
        <v>0</v>
      </c>
      <c r="AC2210" t="s">
        <v>43</v>
      </c>
      <c r="AD2210">
        <v>2</v>
      </c>
    </row>
    <row r="2211" spans="1:30">
      <c r="A2211" t="s">
        <v>2304</v>
      </c>
      <c r="B2211" t="s">
        <v>50</v>
      </c>
      <c r="C2211">
        <v>52.520007999999997</v>
      </c>
      <c r="D2211">
        <v>13.404954</v>
      </c>
      <c r="E2211" t="s">
        <v>120</v>
      </c>
      <c r="F2211" t="s">
        <v>169</v>
      </c>
      <c r="G2211" t="s">
        <v>42</v>
      </c>
      <c r="H2211" s="1">
        <v>45336</v>
      </c>
      <c r="I2211" t="s">
        <v>35</v>
      </c>
      <c r="J2211" t="s">
        <v>2000</v>
      </c>
      <c r="K2211">
        <v>2</v>
      </c>
      <c r="N2211">
        <v>3336</v>
      </c>
      <c r="O2211">
        <v>40</v>
      </c>
      <c r="P2211" s="1">
        <v>45698</v>
      </c>
      <c r="Q2211" s="1"/>
      <c r="R2211">
        <v>1334.4</v>
      </c>
      <c r="T2211">
        <v>0</v>
      </c>
      <c r="U2211" t="s">
        <v>428</v>
      </c>
      <c r="V2211">
        <v>0</v>
      </c>
      <c r="W2211">
        <v>0</v>
      </c>
      <c r="X2211">
        <v>0</v>
      </c>
      <c r="Y2211">
        <v>0</v>
      </c>
      <c r="Z2211">
        <v>0</v>
      </c>
      <c r="AA2211">
        <v>0</v>
      </c>
      <c r="AB2211">
        <v>0</v>
      </c>
      <c r="AC2211" t="s">
        <v>43</v>
      </c>
      <c r="AD2211">
        <v>2</v>
      </c>
    </row>
    <row r="2212" spans="1:30">
      <c r="A2212" t="s">
        <v>2305</v>
      </c>
      <c r="B2212" t="s">
        <v>50</v>
      </c>
      <c r="C2212">
        <v>52.520007999999997</v>
      </c>
      <c r="D2212">
        <v>13.404954</v>
      </c>
      <c r="E2212" t="s">
        <v>32</v>
      </c>
      <c r="F2212" t="s">
        <v>169</v>
      </c>
      <c r="G2212" t="s">
        <v>56</v>
      </c>
      <c r="H2212" s="1">
        <v>45312</v>
      </c>
      <c r="I2212" t="s">
        <v>35</v>
      </c>
      <c r="J2212" t="s">
        <v>2000</v>
      </c>
      <c r="K2212">
        <v>2</v>
      </c>
      <c r="N2212">
        <v>2944</v>
      </c>
      <c r="O2212">
        <v>30</v>
      </c>
      <c r="P2212" s="1">
        <v>45406</v>
      </c>
      <c r="Q2212" s="1"/>
      <c r="R2212">
        <v>883.2</v>
      </c>
      <c r="T2212">
        <v>0</v>
      </c>
      <c r="U2212" t="s">
        <v>428</v>
      </c>
      <c r="V2212">
        <v>0</v>
      </c>
      <c r="W2212">
        <v>0</v>
      </c>
      <c r="X2212">
        <v>0</v>
      </c>
      <c r="Y2212">
        <v>0</v>
      </c>
      <c r="Z2212">
        <v>0</v>
      </c>
      <c r="AA2212">
        <v>0</v>
      </c>
      <c r="AB2212">
        <v>0</v>
      </c>
      <c r="AC2212" t="s">
        <v>43</v>
      </c>
      <c r="AD2212">
        <v>2</v>
      </c>
    </row>
    <row r="2213" spans="1:30">
      <c r="A2213" t="s">
        <v>2306</v>
      </c>
      <c r="B2213" t="s">
        <v>67</v>
      </c>
      <c r="C2213">
        <v>48.864716000000001</v>
      </c>
      <c r="D2213">
        <v>2.3490139999999999</v>
      </c>
      <c r="E2213" t="s">
        <v>84</v>
      </c>
      <c r="F2213" t="s">
        <v>169</v>
      </c>
      <c r="G2213" t="s">
        <v>47</v>
      </c>
      <c r="H2213" s="1">
        <v>45296</v>
      </c>
      <c r="I2213" t="s">
        <v>70</v>
      </c>
      <c r="J2213" t="s">
        <v>2000</v>
      </c>
      <c r="K2213">
        <v>2</v>
      </c>
      <c r="N2213">
        <v>2186</v>
      </c>
      <c r="O2213">
        <v>30</v>
      </c>
      <c r="P2213" s="1">
        <v>45457</v>
      </c>
      <c r="Q2213" s="1"/>
      <c r="R2213">
        <v>655.8</v>
      </c>
      <c r="T2213">
        <v>0</v>
      </c>
      <c r="U2213" t="s">
        <v>428</v>
      </c>
      <c r="V2213">
        <v>0</v>
      </c>
      <c r="W2213">
        <v>0</v>
      </c>
      <c r="X2213">
        <v>0</v>
      </c>
      <c r="Y2213">
        <v>0</v>
      </c>
      <c r="Z2213">
        <v>0</v>
      </c>
      <c r="AA2213">
        <v>0</v>
      </c>
      <c r="AB2213">
        <v>0</v>
      </c>
      <c r="AC2213" t="s">
        <v>43</v>
      </c>
      <c r="AD2213">
        <v>2</v>
      </c>
    </row>
    <row r="2214" spans="1:30">
      <c r="A2214" t="s">
        <v>2307</v>
      </c>
      <c r="B2214" t="s">
        <v>45</v>
      </c>
      <c r="C2214">
        <v>41.902782000000002</v>
      </c>
      <c r="D2214">
        <v>12.496366</v>
      </c>
      <c r="E2214" t="s">
        <v>46</v>
      </c>
      <c r="F2214" t="s">
        <v>169</v>
      </c>
      <c r="G2214" t="s">
        <v>42</v>
      </c>
      <c r="H2214" s="1">
        <v>45375</v>
      </c>
      <c r="I2214" t="s">
        <v>57</v>
      </c>
      <c r="J2214" t="s">
        <v>2000</v>
      </c>
      <c r="K2214">
        <v>2</v>
      </c>
      <c r="N2214">
        <v>6479</v>
      </c>
      <c r="O2214">
        <v>100</v>
      </c>
      <c r="P2214" s="1">
        <v>45621</v>
      </c>
      <c r="Q2214" s="1"/>
      <c r="R2214">
        <v>6479</v>
      </c>
      <c r="T2214">
        <v>0</v>
      </c>
      <c r="U2214" t="s">
        <v>428</v>
      </c>
      <c r="V2214">
        <v>0</v>
      </c>
      <c r="W2214">
        <v>0</v>
      </c>
      <c r="X2214">
        <v>0</v>
      </c>
      <c r="Y2214">
        <v>0</v>
      </c>
      <c r="Z2214">
        <v>0</v>
      </c>
      <c r="AA2214">
        <v>0</v>
      </c>
      <c r="AB2214">
        <v>0</v>
      </c>
      <c r="AC2214" t="s">
        <v>38</v>
      </c>
      <c r="AD2214">
        <v>5</v>
      </c>
    </row>
    <row r="2215" spans="1:30">
      <c r="A2215" t="s">
        <v>2308</v>
      </c>
      <c r="B2215" t="s">
        <v>67</v>
      </c>
      <c r="C2215">
        <v>48.864716000000001</v>
      </c>
      <c r="D2215">
        <v>2.3490139999999999</v>
      </c>
      <c r="E2215" t="s">
        <v>55</v>
      </c>
      <c r="F2215" t="s">
        <v>169</v>
      </c>
      <c r="G2215" t="s">
        <v>64</v>
      </c>
      <c r="H2215" s="1">
        <v>45310</v>
      </c>
      <c r="I2215" t="s">
        <v>35</v>
      </c>
      <c r="J2215" t="s">
        <v>2000</v>
      </c>
      <c r="K2215">
        <v>2</v>
      </c>
      <c r="N2215">
        <v>6526</v>
      </c>
      <c r="O2215">
        <v>10</v>
      </c>
      <c r="P2215" s="1">
        <v>45620</v>
      </c>
      <c r="Q2215" s="1"/>
      <c r="R2215">
        <v>652.6</v>
      </c>
      <c r="T2215">
        <v>0</v>
      </c>
      <c r="U2215" t="s">
        <v>428</v>
      </c>
      <c r="V2215">
        <v>0</v>
      </c>
      <c r="W2215">
        <v>0</v>
      </c>
      <c r="X2215">
        <v>0</v>
      </c>
      <c r="Y2215">
        <v>0</v>
      </c>
      <c r="Z2215">
        <v>0</v>
      </c>
      <c r="AA2215">
        <v>0</v>
      </c>
      <c r="AB2215">
        <v>0</v>
      </c>
      <c r="AC2215" t="s">
        <v>48</v>
      </c>
      <c r="AD2215">
        <v>1</v>
      </c>
    </row>
    <row r="2216" spans="1:30">
      <c r="A2216" t="s">
        <v>2309</v>
      </c>
      <c r="B2216" t="s">
        <v>63</v>
      </c>
      <c r="C2216">
        <v>46.204391000000001</v>
      </c>
      <c r="D2216">
        <v>6.1431579999999997</v>
      </c>
      <c r="E2216" t="s">
        <v>41</v>
      </c>
      <c r="F2216" t="s">
        <v>169</v>
      </c>
      <c r="G2216" t="s">
        <v>56</v>
      </c>
      <c r="H2216" s="1">
        <v>45404</v>
      </c>
      <c r="I2216" t="s">
        <v>35</v>
      </c>
      <c r="J2216" t="s">
        <v>2000</v>
      </c>
      <c r="K2216">
        <v>2</v>
      </c>
      <c r="N2216">
        <v>4638</v>
      </c>
      <c r="O2216">
        <v>40</v>
      </c>
      <c r="P2216" s="1">
        <v>45577</v>
      </c>
      <c r="Q2216" s="1"/>
      <c r="R2216">
        <v>1855.2</v>
      </c>
      <c r="T2216">
        <v>0</v>
      </c>
      <c r="U2216" t="s">
        <v>428</v>
      </c>
      <c r="V2216">
        <v>0</v>
      </c>
      <c r="W2216">
        <v>0</v>
      </c>
      <c r="X2216">
        <v>0</v>
      </c>
      <c r="Y2216">
        <v>0</v>
      </c>
      <c r="Z2216">
        <v>0</v>
      </c>
      <c r="AA2216">
        <v>0</v>
      </c>
      <c r="AB2216">
        <v>0</v>
      </c>
      <c r="AC2216" t="s">
        <v>43</v>
      </c>
      <c r="AD2216">
        <v>2</v>
      </c>
    </row>
    <row r="2217" spans="1:30">
      <c r="A2217" t="s">
        <v>2310</v>
      </c>
      <c r="B2217" t="s">
        <v>45</v>
      </c>
      <c r="C2217">
        <v>41.902782000000002</v>
      </c>
      <c r="D2217">
        <v>12.496366</v>
      </c>
      <c r="E2217" t="s">
        <v>32</v>
      </c>
      <c r="F2217" t="s">
        <v>169</v>
      </c>
      <c r="G2217" t="s">
        <v>64</v>
      </c>
      <c r="H2217" s="1">
        <v>45296</v>
      </c>
      <c r="I2217" t="s">
        <v>35</v>
      </c>
      <c r="J2217" t="s">
        <v>2000</v>
      </c>
      <c r="K2217">
        <v>2</v>
      </c>
      <c r="N2217">
        <v>4652</v>
      </c>
      <c r="O2217">
        <v>60</v>
      </c>
      <c r="P2217" s="1">
        <v>45326</v>
      </c>
      <c r="Q2217" s="1"/>
      <c r="R2217">
        <v>2791.2</v>
      </c>
      <c r="T2217">
        <v>0</v>
      </c>
      <c r="U2217" t="s">
        <v>428</v>
      </c>
      <c r="V2217">
        <v>0</v>
      </c>
      <c r="W2217">
        <v>0</v>
      </c>
      <c r="X2217">
        <v>0</v>
      </c>
      <c r="Y2217">
        <v>0</v>
      </c>
      <c r="Z2217">
        <v>0</v>
      </c>
      <c r="AA2217">
        <v>0</v>
      </c>
      <c r="AB2217">
        <v>0</v>
      </c>
      <c r="AC2217" t="s">
        <v>52</v>
      </c>
      <c r="AD2217">
        <v>3</v>
      </c>
    </row>
    <row r="2218" spans="1:30">
      <c r="A2218" t="s">
        <v>2311</v>
      </c>
      <c r="B2218" t="s">
        <v>45</v>
      </c>
      <c r="C2218">
        <v>41.902782000000002</v>
      </c>
      <c r="D2218">
        <v>12.496366</v>
      </c>
      <c r="E2218" t="s">
        <v>103</v>
      </c>
      <c r="F2218" t="s">
        <v>169</v>
      </c>
      <c r="G2218" t="s">
        <v>76</v>
      </c>
      <c r="H2218" s="1">
        <v>45297</v>
      </c>
      <c r="I2218" t="s">
        <v>70</v>
      </c>
      <c r="J2218" t="s">
        <v>2000</v>
      </c>
      <c r="K2218">
        <v>2</v>
      </c>
      <c r="N2218">
        <v>5941</v>
      </c>
      <c r="O2218">
        <v>50</v>
      </c>
      <c r="P2218" s="1">
        <v>45481</v>
      </c>
      <c r="Q2218" s="1"/>
      <c r="R2218">
        <v>2970.5</v>
      </c>
      <c r="T2218">
        <v>0</v>
      </c>
      <c r="U2218" t="s">
        <v>428</v>
      </c>
      <c r="V2218">
        <v>0</v>
      </c>
      <c r="W2218">
        <v>0</v>
      </c>
      <c r="X2218">
        <v>0</v>
      </c>
      <c r="Y2218">
        <v>0</v>
      </c>
      <c r="Z2218">
        <v>0</v>
      </c>
      <c r="AA2218">
        <v>0</v>
      </c>
      <c r="AB2218">
        <v>0</v>
      </c>
      <c r="AC2218" t="s">
        <v>52</v>
      </c>
      <c r="AD2218">
        <v>3</v>
      </c>
    </row>
    <row r="2219" spans="1:30">
      <c r="A2219" t="s">
        <v>2312</v>
      </c>
      <c r="B2219" t="s">
        <v>80</v>
      </c>
      <c r="C2219">
        <v>38.736946000000003</v>
      </c>
      <c r="D2219">
        <v>-9.1426850000000002</v>
      </c>
      <c r="E2219" t="s">
        <v>68</v>
      </c>
      <c r="F2219" t="s">
        <v>169</v>
      </c>
      <c r="G2219" t="s">
        <v>56</v>
      </c>
      <c r="H2219" s="1">
        <v>45396</v>
      </c>
      <c r="I2219" t="s">
        <v>35</v>
      </c>
      <c r="J2219" t="s">
        <v>2000</v>
      </c>
      <c r="K2219">
        <v>2</v>
      </c>
      <c r="N2219">
        <v>3370</v>
      </c>
      <c r="O2219">
        <v>50</v>
      </c>
      <c r="P2219" s="1">
        <v>45490</v>
      </c>
      <c r="Q2219" s="1"/>
      <c r="R2219">
        <v>1685</v>
      </c>
      <c r="T2219">
        <v>0</v>
      </c>
      <c r="U2219" t="s">
        <v>428</v>
      </c>
      <c r="V2219">
        <v>0</v>
      </c>
      <c r="W2219">
        <v>0</v>
      </c>
      <c r="X2219">
        <v>0</v>
      </c>
      <c r="Y2219">
        <v>0</v>
      </c>
      <c r="Z2219">
        <v>0</v>
      </c>
      <c r="AA2219">
        <v>0</v>
      </c>
      <c r="AB2219">
        <v>0</v>
      </c>
      <c r="AC2219" t="s">
        <v>52</v>
      </c>
      <c r="AD2219">
        <v>3</v>
      </c>
    </row>
    <row r="2220" spans="1:30">
      <c r="A2220" t="s">
        <v>2313</v>
      </c>
      <c r="B2220" t="s">
        <v>50</v>
      </c>
      <c r="C2220">
        <v>52.520007999999997</v>
      </c>
      <c r="D2220">
        <v>13.404954</v>
      </c>
      <c r="E2220" t="s">
        <v>84</v>
      </c>
      <c r="F2220" t="s">
        <v>169</v>
      </c>
      <c r="G2220" t="s">
        <v>56</v>
      </c>
      <c r="H2220" s="1">
        <v>45383</v>
      </c>
      <c r="I2220" t="s">
        <v>70</v>
      </c>
      <c r="J2220" t="s">
        <v>2000</v>
      </c>
      <c r="K2220">
        <v>2</v>
      </c>
      <c r="N2220">
        <v>7093</v>
      </c>
      <c r="O2220">
        <v>40</v>
      </c>
      <c r="P2220" s="1">
        <v>45747</v>
      </c>
      <c r="Q2220" s="1"/>
      <c r="R2220">
        <v>2837.2</v>
      </c>
      <c r="T2220">
        <v>0</v>
      </c>
      <c r="U2220" t="s">
        <v>428</v>
      </c>
      <c r="V2220">
        <v>0</v>
      </c>
      <c r="W2220">
        <v>0</v>
      </c>
      <c r="X2220">
        <v>0</v>
      </c>
      <c r="Y2220">
        <v>0</v>
      </c>
      <c r="Z2220">
        <v>0</v>
      </c>
      <c r="AA2220">
        <v>0</v>
      </c>
      <c r="AB2220">
        <v>0</v>
      </c>
      <c r="AC2220" t="s">
        <v>43</v>
      </c>
      <c r="AD2220">
        <v>2</v>
      </c>
    </row>
    <row r="2221" spans="1:30">
      <c r="A2221" t="s">
        <v>2314</v>
      </c>
      <c r="B2221" t="s">
        <v>67</v>
      </c>
      <c r="C2221">
        <v>48.864716000000001</v>
      </c>
      <c r="D2221">
        <v>2.3490139999999999</v>
      </c>
      <c r="E2221" t="s">
        <v>41</v>
      </c>
      <c r="F2221" t="s">
        <v>169</v>
      </c>
      <c r="G2221" t="s">
        <v>47</v>
      </c>
      <c r="H2221" s="1">
        <v>45442</v>
      </c>
      <c r="I2221" t="s">
        <v>70</v>
      </c>
      <c r="J2221" t="s">
        <v>2000</v>
      </c>
      <c r="K2221">
        <v>2</v>
      </c>
      <c r="N2221">
        <v>4407</v>
      </c>
      <c r="O2221">
        <v>40</v>
      </c>
      <c r="P2221" s="1">
        <v>45757</v>
      </c>
      <c r="Q2221" s="1"/>
      <c r="R2221">
        <v>1762.8</v>
      </c>
      <c r="T2221">
        <v>0</v>
      </c>
      <c r="U2221" t="s">
        <v>428</v>
      </c>
      <c r="V2221">
        <v>0</v>
      </c>
      <c r="W2221">
        <v>0</v>
      </c>
      <c r="X2221">
        <v>0</v>
      </c>
      <c r="Y2221">
        <v>0</v>
      </c>
      <c r="Z2221">
        <v>0</v>
      </c>
      <c r="AA2221">
        <v>0</v>
      </c>
      <c r="AB2221">
        <v>0</v>
      </c>
      <c r="AC2221" t="s">
        <v>43</v>
      </c>
      <c r="AD2221">
        <v>2</v>
      </c>
    </row>
    <row r="2222" spans="1:30">
      <c r="A2222" t="s">
        <v>2315</v>
      </c>
      <c r="B2222" t="s">
        <v>40</v>
      </c>
      <c r="C2222">
        <v>40.416775000000001</v>
      </c>
      <c r="D2222">
        <v>-3.7037900000000001</v>
      </c>
      <c r="E2222" t="s">
        <v>100</v>
      </c>
      <c r="F2222" t="s">
        <v>169</v>
      </c>
      <c r="G2222" t="s">
        <v>64</v>
      </c>
      <c r="H2222" s="1">
        <v>45404</v>
      </c>
      <c r="I2222" t="s">
        <v>70</v>
      </c>
      <c r="J2222" t="s">
        <v>2000</v>
      </c>
      <c r="K2222">
        <v>2</v>
      </c>
      <c r="N2222">
        <v>2950</v>
      </c>
      <c r="O2222">
        <v>30</v>
      </c>
      <c r="P2222" s="1">
        <v>45719</v>
      </c>
      <c r="Q2222" s="1"/>
      <c r="R2222">
        <v>885</v>
      </c>
      <c r="T2222">
        <v>0</v>
      </c>
      <c r="U2222" t="s">
        <v>428</v>
      </c>
      <c r="V2222">
        <v>0</v>
      </c>
      <c r="W2222">
        <v>0</v>
      </c>
      <c r="X2222">
        <v>0</v>
      </c>
      <c r="Y2222">
        <v>0</v>
      </c>
      <c r="Z2222">
        <v>0</v>
      </c>
      <c r="AA2222">
        <v>0</v>
      </c>
      <c r="AB2222">
        <v>0</v>
      </c>
      <c r="AC2222" t="s">
        <v>43</v>
      </c>
      <c r="AD2222">
        <v>2</v>
      </c>
    </row>
    <row r="2223" spans="1:30">
      <c r="A2223" t="s">
        <v>2316</v>
      </c>
      <c r="B2223" t="s">
        <v>80</v>
      </c>
      <c r="C2223">
        <v>38.736946000000003</v>
      </c>
      <c r="D2223">
        <v>-9.1426850000000002</v>
      </c>
      <c r="E2223" t="s">
        <v>51</v>
      </c>
      <c r="F2223" t="s">
        <v>169</v>
      </c>
      <c r="G2223" t="s">
        <v>87</v>
      </c>
      <c r="H2223" s="1">
        <v>45438</v>
      </c>
      <c r="I2223" t="s">
        <v>70</v>
      </c>
      <c r="J2223" t="s">
        <v>2000</v>
      </c>
      <c r="K2223">
        <v>2</v>
      </c>
      <c r="N2223">
        <v>2431</v>
      </c>
      <c r="O2223">
        <v>20</v>
      </c>
      <c r="P2223" s="1">
        <v>45605</v>
      </c>
      <c r="Q2223" s="1"/>
      <c r="R2223">
        <v>486.2</v>
      </c>
      <c r="T2223">
        <v>0</v>
      </c>
      <c r="U2223" t="s">
        <v>428</v>
      </c>
      <c r="V2223">
        <v>0</v>
      </c>
      <c r="W2223">
        <v>0</v>
      </c>
      <c r="X2223">
        <v>0</v>
      </c>
      <c r="Y2223">
        <v>0</v>
      </c>
      <c r="Z2223">
        <v>0</v>
      </c>
      <c r="AA2223">
        <v>0</v>
      </c>
      <c r="AB2223">
        <v>0</v>
      </c>
      <c r="AC2223" t="s">
        <v>48</v>
      </c>
      <c r="AD2223">
        <v>1</v>
      </c>
    </row>
    <row r="2224" spans="1:30">
      <c r="A2224" t="s">
        <v>2317</v>
      </c>
      <c r="B2224" t="s">
        <v>67</v>
      </c>
      <c r="C2224">
        <v>48.864716000000001</v>
      </c>
      <c r="D2224">
        <v>2.3490139999999999</v>
      </c>
      <c r="E2224" t="s">
        <v>103</v>
      </c>
      <c r="F2224" t="s">
        <v>169</v>
      </c>
      <c r="G2224" t="s">
        <v>64</v>
      </c>
      <c r="H2224" s="1">
        <v>45423</v>
      </c>
      <c r="I2224" t="s">
        <v>35</v>
      </c>
      <c r="J2224" t="s">
        <v>2000</v>
      </c>
      <c r="K2224">
        <v>2</v>
      </c>
      <c r="N2224">
        <v>2924</v>
      </c>
      <c r="O2224">
        <v>30</v>
      </c>
      <c r="P2224" s="1">
        <v>45725</v>
      </c>
      <c r="Q2224" s="1"/>
      <c r="R2224">
        <v>877.2</v>
      </c>
      <c r="T2224">
        <v>0</v>
      </c>
      <c r="U2224" t="s">
        <v>428</v>
      </c>
      <c r="V2224">
        <v>0</v>
      </c>
      <c r="W2224">
        <v>0</v>
      </c>
      <c r="X2224">
        <v>0</v>
      </c>
      <c r="Y2224">
        <v>0</v>
      </c>
      <c r="Z2224">
        <v>0</v>
      </c>
      <c r="AA2224">
        <v>0</v>
      </c>
      <c r="AB2224">
        <v>0</v>
      </c>
      <c r="AC2224" t="s">
        <v>43</v>
      </c>
      <c r="AD2224">
        <v>2</v>
      </c>
    </row>
    <row r="2225" spans="1:30">
      <c r="A2225" t="s">
        <v>2318</v>
      </c>
      <c r="B2225" t="s">
        <v>75</v>
      </c>
      <c r="C2225">
        <v>48.210033000000003</v>
      </c>
      <c r="D2225">
        <v>16.363448999999999</v>
      </c>
      <c r="E2225" t="s">
        <v>32</v>
      </c>
      <c r="F2225" t="s">
        <v>169</v>
      </c>
      <c r="G2225" t="s">
        <v>47</v>
      </c>
      <c r="H2225" s="1">
        <v>45317</v>
      </c>
      <c r="I2225" t="s">
        <v>70</v>
      </c>
      <c r="J2225" t="s">
        <v>2000</v>
      </c>
      <c r="K2225">
        <v>2</v>
      </c>
      <c r="N2225">
        <v>7400</v>
      </c>
      <c r="O2225">
        <v>30</v>
      </c>
      <c r="P2225" s="1">
        <v>45453</v>
      </c>
      <c r="Q2225" s="1"/>
      <c r="R2225">
        <v>2220</v>
      </c>
      <c r="T2225">
        <v>0</v>
      </c>
      <c r="U2225" t="s">
        <v>428</v>
      </c>
      <c r="V2225">
        <v>0</v>
      </c>
      <c r="W2225">
        <v>0</v>
      </c>
      <c r="X2225">
        <v>0</v>
      </c>
      <c r="Y2225">
        <v>0</v>
      </c>
      <c r="Z2225">
        <v>0</v>
      </c>
      <c r="AA2225">
        <v>0</v>
      </c>
      <c r="AB2225">
        <v>0</v>
      </c>
      <c r="AC2225" t="s">
        <v>43</v>
      </c>
      <c r="AD2225">
        <v>2</v>
      </c>
    </row>
    <row r="2226" spans="1:30">
      <c r="A2226" t="s">
        <v>2319</v>
      </c>
      <c r="B2226" t="s">
        <v>40</v>
      </c>
      <c r="C2226">
        <v>40.416775000000001</v>
      </c>
      <c r="D2226">
        <v>-3.7037900000000001</v>
      </c>
      <c r="E2226" t="s">
        <v>51</v>
      </c>
      <c r="F2226" t="s">
        <v>169</v>
      </c>
      <c r="G2226" t="s">
        <v>56</v>
      </c>
      <c r="H2226" s="1">
        <v>45345</v>
      </c>
      <c r="I2226" t="s">
        <v>35</v>
      </c>
      <c r="J2226" t="s">
        <v>2000</v>
      </c>
      <c r="K2226">
        <v>2</v>
      </c>
      <c r="N2226">
        <v>3191</v>
      </c>
      <c r="O2226">
        <v>40</v>
      </c>
      <c r="P2226" s="1">
        <v>45617</v>
      </c>
      <c r="Q2226" s="1"/>
      <c r="R2226">
        <v>1276.4000000000001</v>
      </c>
      <c r="T2226">
        <v>0</v>
      </c>
      <c r="U2226" t="s">
        <v>428</v>
      </c>
      <c r="V2226">
        <v>0</v>
      </c>
      <c r="W2226">
        <v>0</v>
      </c>
      <c r="X2226">
        <v>0</v>
      </c>
      <c r="Y2226">
        <v>0</v>
      </c>
      <c r="Z2226">
        <v>0</v>
      </c>
      <c r="AA2226">
        <v>0</v>
      </c>
      <c r="AB2226">
        <v>0</v>
      </c>
      <c r="AC2226" t="s">
        <v>43</v>
      </c>
      <c r="AD2226">
        <v>2</v>
      </c>
    </row>
    <row r="2227" spans="1:30">
      <c r="A2227" t="s">
        <v>2320</v>
      </c>
      <c r="B2227" t="s">
        <v>40</v>
      </c>
      <c r="C2227">
        <v>40.416775000000001</v>
      </c>
      <c r="D2227">
        <v>-3.7037900000000001</v>
      </c>
      <c r="E2227" t="s">
        <v>46</v>
      </c>
      <c r="F2227" t="s">
        <v>169</v>
      </c>
      <c r="G2227" t="s">
        <v>56</v>
      </c>
      <c r="H2227" s="1">
        <v>45332</v>
      </c>
      <c r="I2227" t="s">
        <v>70</v>
      </c>
      <c r="J2227" t="s">
        <v>2000</v>
      </c>
      <c r="K2227">
        <v>2</v>
      </c>
      <c r="N2227">
        <v>7968</v>
      </c>
      <c r="O2227">
        <v>20</v>
      </c>
      <c r="P2227" s="1">
        <v>45535</v>
      </c>
      <c r="Q2227" s="1"/>
      <c r="R2227">
        <v>1593.6</v>
      </c>
      <c r="T2227">
        <v>0</v>
      </c>
      <c r="U2227" t="s">
        <v>428</v>
      </c>
      <c r="V2227">
        <v>0</v>
      </c>
      <c r="W2227">
        <v>0</v>
      </c>
      <c r="X2227">
        <v>0</v>
      </c>
      <c r="Y2227">
        <v>0</v>
      </c>
      <c r="Z2227">
        <v>0</v>
      </c>
      <c r="AA2227">
        <v>0</v>
      </c>
      <c r="AB2227">
        <v>0</v>
      </c>
      <c r="AC2227" t="s">
        <v>48</v>
      </c>
      <c r="AD2227">
        <v>1</v>
      </c>
    </row>
    <row r="2228" spans="1:30">
      <c r="A2228" t="s">
        <v>2321</v>
      </c>
      <c r="B2228" t="s">
        <v>67</v>
      </c>
      <c r="C2228">
        <v>48.864716000000001</v>
      </c>
      <c r="D2228">
        <v>2.3490139999999999</v>
      </c>
      <c r="E2228" t="s">
        <v>32</v>
      </c>
      <c r="F2228" t="s">
        <v>169</v>
      </c>
      <c r="G2228" t="s">
        <v>47</v>
      </c>
      <c r="H2228" s="1">
        <v>45424</v>
      </c>
      <c r="I2228" t="s">
        <v>70</v>
      </c>
      <c r="J2228" t="s">
        <v>2000</v>
      </c>
      <c r="K2228">
        <v>2</v>
      </c>
      <c r="N2228">
        <v>5251</v>
      </c>
      <c r="O2228">
        <v>20</v>
      </c>
      <c r="P2228" s="1">
        <v>45527</v>
      </c>
      <c r="Q2228" s="1"/>
      <c r="R2228">
        <v>1050.2</v>
      </c>
      <c r="T2228">
        <v>0</v>
      </c>
      <c r="U2228" t="s">
        <v>428</v>
      </c>
      <c r="V2228">
        <v>0</v>
      </c>
      <c r="W2228">
        <v>0</v>
      </c>
      <c r="X2228">
        <v>0</v>
      </c>
      <c r="Y2228">
        <v>0</v>
      </c>
      <c r="Z2228">
        <v>0</v>
      </c>
      <c r="AA2228">
        <v>0</v>
      </c>
      <c r="AB2228">
        <v>0</v>
      </c>
      <c r="AC2228" t="s">
        <v>48</v>
      </c>
      <c r="AD2228">
        <v>1</v>
      </c>
    </row>
    <row r="2229" spans="1:30">
      <c r="A2229" t="s">
        <v>2322</v>
      </c>
      <c r="B2229" t="s">
        <v>63</v>
      </c>
      <c r="C2229">
        <v>46.204391000000001</v>
      </c>
      <c r="D2229">
        <v>6.1431579999999997</v>
      </c>
      <c r="E2229" t="s">
        <v>55</v>
      </c>
      <c r="F2229" t="s">
        <v>169</v>
      </c>
      <c r="G2229" t="s">
        <v>56</v>
      </c>
      <c r="H2229" s="1">
        <v>45346</v>
      </c>
      <c r="I2229" t="s">
        <v>70</v>
      </c>
      <c r="J2229" t="s">
        <v>2000</v>
      </c>
      <c r="K2229">
        <v>2</v>
      </c>
      <c r="N2229">
        <v>7458</v>
      </c>
      <c r="O2229">
        <v>40</v>
      </c>
      <c r="P2229" s="1">
        <v>45633</v>
      </c>
      <c r="Q2229" s="1"/>
      <c r="R2229">
        <v>2983.2</v>
      </c>
      <c r="T2229">
        <v>0</v>
      </c>
      <c r="U2229" t="s">
        <v>428</v>
      </c>
      <c r="V2229">
        <v>0</v>
      </c>
      <c r="W2229">
        <v>0</v>
      </c>
      <c r="X2229">
        <v>0</v>
      </c>
      <c r="Y2229">
        <v>0</v>
      </c>
      <c r="Z2229">
        <v>0</v>
      </c>
      <c r="AA2229">
        <v>0</v>
      </c>
      <c r="AB2229">
        <v>0</v>
      </c>
      <c r="AC2229" t="s">
        <v>43</v>
      </c>
      <c r="AD2229">
        <v>2</v>
      </c>
    </row>
    <row r="2230" spans="1:30">
      <c r="A2230" t="s">
        <v>2323</v>
      </c>
      <c r="B2230" t="s">
        <v>59</v>
      </c>
      <c r="C2230">
        <v>51.260196999999998</v>
      </c>
      <c r="D2230">
        <v>4.4027710000000004</v>
      </c>
      <c r="E2230" t="s">
        <v>60</v>
      </c>
      <c r="F2230" t="s">
        <v>169</v>
      </c>
      <c r="G2230" t="s">
        <v>42</v>
      </c>
      <c r="H2230" s="1">
        <v>45307</v>
      </c>
      <c r="I2230" t="s">
        <v>35</v>
      </c>
      <c r="J2230" t="s">
        <v>2000</v>
      </c>
      <c r="K2230">
        <v>2</v>
      </c>
      <c r="N2230">
        <v>2346</v>
      </c>
      <c r="O2230">
        <v>10</v>
      </c>
      <c r="P2230" s="1">
        <v>45498</v>
      </c>
      <c r="Q2230" s="1"/>
      <c r="R2230">
        <v>234.6</v>
      </c>
      <c r="T2230">
        <v>0</v>
      </c>
      <c r="U2230" t="s">
        <v>428</v>
      </c>
      <c r="V2230">
        <v>0</v>
      </c>
      <c r="W2230">
        <v>0</v>
      </c>
      <c r="X2230">
        <v>0</v>
      </c>
      <c r="Y2230">
        <v>0</v>
      </c>
      <c r="Z2230">
        <v>0</v>
      </c>
      <c r="AA2230">
        <v>0</v>
      </c>
      <c r="AB2230">
        <v>0</v>
      </c>
      <c r="AC2230" t="s">
        <v>48</v>
      </c>
      <c r="AD2230">
        <v>1</v>
      </c>
    </row>
    <row r="2231" spans="1:30">
      <c r="A2231" t="s">
        <v>2324</v>
      </c>
      <c r="B2231" t="s">
        <v>45</v>
      </c>
      <c r="C2231">
        <v>41.902782000000002</v>
      </c>
      <c r="D2231">
        <v>12.496366</v>
      </c>
      <c r="E2231" t="s">
        <v>78</v>
      </c>
      <c r="F2231" t="s">
        <v>169</v>
      </c>
      <c r="G2231" t="s">
        <v>47</v>
      </c>
      <c r="H2231" s="1">
        <v>45405</v>
      </c>
      <c r="I2231" t="s">
        <v>70</v>
      </c>
      <c r="J2231" t="s">
        <v>2000</v>
      </c>
      <c r="K2231">
        <v>2</v>
      </c>
      <c r="N2231">
        <v>354</v>
      </c>
      <c r="O2231">
        <v>30</v>
      </c>
      <c r="P2231" s="1">
        <v>45760</v>
      </c>
      <c r="Q2231" s="1"/>
      <c r="R2231">
        <v>106.2</v>
      </c>
      <c r="T2231">
        <v>0</v>
      </c>
      <c r="U2231" t="s">
        <v>428</v>
      </c>
      <c r="V2231">
        <v>0</v>
      </c>
      <c r="W2231">
        <v>0</v>
      </c>
      <c r="X2231">
        <v>0</v>
      </c>
      <c r="Y2231">
        <v>0</v>
      </c>
      <c r="Z2231">
        <v>0</v>
      </c>
      <c r="AA2231">
        <v>0</v>
      </c>
      <c r="AB2231">
        <v>0</v>
      </c>
      <c r="AC2231" t="s">
        <v>43</v>
      </c>
      <c r="AD2231">
        <v>2</v>
      </c>
    </row>
    <row r="2232" spans="1:30">
      <c r="A2232" t="s">
        <v>2325</v>
      </c>
      <c r="B2232" t="s">
        <v>80</v>
      </c>
      <c r="C2232">
        <v>38.736946000000003</v>
      </c>
      <c r="D2232">
        <v>-9.1426850000000002</v>
      </c>
      <c r="E2232" t="s">
        <v>84</v>
      </c>
      <c r="F2232" t="s">
        <v>169</v>
      </c>
      <c r="G2232" t="s">
        <v>47</v>
      </c>
      <c r="H2232" s="1">
        <v>45366</v>
      </c>
      <c r="I2232" t="s">
        <v>57</v>
      </c>
      <c r="J2232" t="s">
        <v>2000</v>
      </c>
      <c r="K2232">
        <v>2</v>
      </c>
      <c r="N2232">
        <v>3855</v>
      </c>
      <c r="O2232">
        <v>60</v>
      </c>
      <c r="P2232" s="1">
        <v>45460</v>
      </c>
      <c r="Q2232" s="1"/>
      <c r="R2232">
        <v>2313</v>
      </c>
      <c r="T2232">
        <v>0</v>
      </c>
      <c r="U2232" t="s">
        <v>428</v>
      </c>
      <c r="V2232">
        <v>0</v>
      </c>
      <c r="W2232">
        <v>0</v>
      </c>
      <c r="X2232">
        <v>0</v>
      </c>
      <c r="Y2232">
        <v>0</v>
      </c>
      <c r="Z2232">
        <v>0</v>
      </c>
      <c r="AA2232">
        <v>0</v>
      </c>
      <c r="AB2232">
        <v>0</v>
      </c>
      <c r="AC2232" t="s">
        <v>52</v>
      </c>
      <c r="AD2232">
        <v>3</v>
      </c>
    </row>
    <row r="2233" spans="1:30">
      <c r="A2233" t="s">
        <v>2326</v>
      </c>
      <c r="B2233" t="s">
        <v>45</v>
      </c>
      <c r="C2233">
        <v>41.902782000000002</v>
      </c>
      <c r="D2233">
        <v>12.496366</v>
      </c>
      <c r="E2233" t="s">
        <v>55</v>
      </c>
      <c r="F2233" t="s">
        <v>169</v>
      </c>
      <c r="G2233" t="s">
        <v>76</v>
      </c>
      <c r="H2233" s="1">
        <v>45380</v>
      </c>
      <c r="I2233" t="s">
        <v>35</v>
      </c>
      <c r="J2233" t="s">
        <v>2000</v>
      </c>
      <c r="K2233">
        <v>2</v>
      </c>
      <c r="N2233">
        <v>4368</v>
      </c>
      <c r="O2233">
        <v>20</v>
      </c>
      <c r="P2233" s="1">
        <v>45583</v>
      </c>
      <c r="Q2233" s="1"/>
      <c r="R2233">
        <v>873.6</v>
      </c>
      <c r="T2233">
        <v>0</v>
      </c>
      <c r="U2233" t="s">
        <v>428</v>
      </c>
      <c r="V2233">
        <v>0</v>
      </c>
      <c r="W2233">
        <v>0</v>
      </c>
      <c r="X2233">
        <v>0</v>
      </c>
      <c r="Y2233">
        <v>0</v>
      </c>
      <c r="Z2233">
        <v>0</v>
      </c>
      <c r="AA2233">
        <v>0</v>
      </c>
      <c r="AB2233">
        <v>0</v>
      </c>
      <c r="AC2233" t="s">
        <v>48</v>
      </c>
      <c r="AD2233">
        <v>1</v>
      </c>
    </row>
    <row r="2234" spans="1:30">
      <c r="A2234" t="s">
        <v>2327</v>
      </c>
      <c r="B2234" t="s">
        <v>45</v>
      </c>
      <c r="C2234">
        <v>41.902782000000002</v>
      </c>
      <c r="D2234">
        <v>12.496366</v>
      </c>
      <c r="E2234" t="s">
        <v>32</v>
      </c>
      <c r="F2234" t="s">
        <v>169</v>
      </c>
      <c r="G2234" t="s">
        <v>34</v>
      </c>
      <c r="H2234" s="1">
        <v>45347</v>
      </c>
      <c r="I2234" t="s">
        <v>70</v>
      </c>
      <c r="J2234" t="s">
        <v>2000</v>
      </c>
      <c r="K2234">
        <v>2</v>
      </c>
      <c r="N2234">
        <v>449</v>
      </c>
      <c r="O2234">
        <v>20</v>
      </c>
      <c r="P2234" s="1">
        <v>45703</v>
      </c>
      <c r="Q2234" s="1"/>
      <c r="R2234">
        <v>89.8</v>
      </c>
      <c r="T2234">
        <v>0</v>
      </c>
      <c r="U2234" t="s">
        <v>428</v>
      </c>
      <c r="V2234">
        <v>0</v>
      </c>
      <c r="W2234">
        <v>0</v>
      </c>
      <c r="X2234">
        <v>0</v>
      </c>
      <c r="Y2234">
        <v>0</v>
      </c>
      <c r="Z2234">
        <v>0</v>
      </c>
      <c r="AA2234">
        <v>0</v>
      </c>
      <c r="AB2234">
        <v>0</v>
      </c>
      <c r="AC2234" t="s">
        <v>48</v>
      </c>
      <c r="AD2234">
        <v>1</v>
      </c>
    </row>
    <row r="2235" spans="1:30">
      <c r="A2235" t="s">
        <v>2328</v>
      </c>
      <c r="B2235" t="s">
        <v>45</v>
      </c>
      <c r="C2235">
        <v>41.902782000000002</v>
      </c>
      <c r="D2235">
        <v>12.496366</v>
      </c>
      <c r="E2235" t="s">
        <v>100</v>
      </c>
      <c r="F2235" t="s">
        <v>169</v>
      </c>
      <c r="G2235" t="s">
        <v>42</v>
      </c>
      <c r="H2235" s="1">
        <v>45412</v>
      </c>
      <c r="I2235" t="s">
        <v>35</v>
      </c>
      <c r="J2235" t="s">
        <v>2000</v>
      </c>
      <c r="K2235">
        <v>2</v>
      </c>
      <c r="N2235">
        <v>5205</v>
      </c>
      <c r="O2235">
        <v>30</v>
      </c>
      <c r="P2235" s="1">
        <v>45459</v>
      </c>
      <c r="Q2235" s="1"/>
      <c r="R2235">
        <v>1561.5</v>
      </c>
      <c r="T2235">
        <v>0</v>
      </c>
      <c r="U2235" t="s">
        <v>428</v>
      </c>
      <c r="V2235">
        <v>0</v>
      </c>
      <c r="W2235">
        <v>0</v>
      </c>
      <c r="X2235">
        <v>0</v>
      </c>
      <c r="Y2235">
        <v>0</v>
      </c>
      <c r="Z2235">
        <v>0</v>
      </c>
      <c r="AA2235">
        <v>0</v>
      </c>
      <c r="AB2235">
        <v>0</v>
      </c>
      <c r="AC2235" t="s">
        <v>43</v>
      </c>
      <c r="AD2235">
        <v>2</v>
      </c>
    </row>
    <row r="2236" spans="1:30">
      <c r="A2236" t="s">
        <v>2329</v>
      </c>
      <c r="B2236" t="s">
        <v>45</v>
      </c>
      <c r="C2236">
        <v>41.902782000000002</v>
      </c>
      <c r="D2236">
        <v>12.496366</v>
      </c>
      <c r="E2236" t="s">
        <v>60</v>
      </c>
      <c r="F2236" t="s">
        <v>169</v>
      </c>
      <c r="G2236" t="s">
        <v>47</v>
      </c>
      <c r="H2236" s="1">
        <v>45311</v>
      </c>
      <c r="I2236" t="s">
        <v>70</v>
      </c>
      <c r="J2236" t="s">
        <v>2000</v>
      </c>
      <c r="K2236">
        <v>2</v>
      </c>
      <c r="N2236">
        <v>5539</v>
      </c>
      <c r="O2236">
        <v>100</v>
      </c>
      <c r="P2236" s="1">
        <v>45493</v>
      </c>
      <c r="Q2236" s="1"/>
      <c r="R2236">
        <v>5539</v>
      </c>
      <c r="T2236">
        <v>0</v>
      </c>
      <c r="U2236" t="s">
        <v>428</v>
      </c>
      <c r="V2236">
        <v>0</v>
      </c>
      <c r="W2236">
        <v>0</v>
      </c>
      <c r="X2236">
        <v>0</v>
      </c>
      <c r="Y2236">
        <v>0</v>
      </c>
      <c r="Z2236">
        <v>0</v>
      </c>
      <c r="AA2236">
        <v>0</v>
      </c>
      <c r="AB2236">
        <v>0</v>
      </c>
      <c r="AC2236" t="s">
        <v>38</v>
      </c>
      <c r="AD2236">
        <v>5</v>
      </c>
    </row>
    <row r="2237" spans="1:30">
      <c r="A2237" t="s">
        <v>2330</v>
      </c>
      <c r="B2237" t="s">
        <v>67</v>
      </c>
      <c r="C2237">
        <v>48.864716000000001</v>
      </c>
      <c r="D2237">
        <v>2.3490139999999999</v>
      </c>
      <c r="E2237" t="s">
        <v>32</v>
      </c>
      <c r="F2237" t="s">
        <v>169</v>
      </c>
      <c r="G2237" t="s">
        <v>87</v>
      </c>
      <c r="H2237" s="1">
        <v>45358</v>
      </c>
      <c r="I2237" t="s">
        <v>57</v>
      </c>
      <c r="J2237" t="s">
        <v>2000</v>
      </c>
      <c r="K2237">
        <v>2</v>
      </c>
      <c r="N2237">
        <v>4855</v>
      </c>
      <c r="O2237">
        <v>50</v>
      </c>
      <c r="P2237" s="1">
        <v>45623</v>
      </c>
      <c r="Q2237" s="1"/>
      <c r="R2237">
        <v>2427.5</v>
      </c>
      <c r="T2237">
        <v>0</v>
      </c>
      <c r="U2237" t="s">
        <v>428</v>
      </c>
      <c r="V2237">
        <v>0</v>
      </c>
      <c r="W2237">
        <v>0</v>
      </c>
      <c r="X2237">
        <v>0</v>
      </c>
      <c r="Y2237">
        <v>0</v>
      </c>
      <c r="Z2237">
        <v>0</v>
      </c>
      <c r="AA2237">
        <v>0</v>
      </c>
      <c r="AB2237">
        <v>0</v>
      </c>
      <c r="AC2237" t="s">
        <v>52</v>
      </c>
      <c r="AD2237">
        <v>3</v>
      </c>
    </row>
    <row r="2238" spans="1:30">
      <c r="A2238" t="s">
        <v>2331</v>
      </c>
      <c r="B2238" t="s">
        <v>45</v>
      </c>
      <c r="C2238">
        <v>41.902782000000002</v>
      </c>
      <c r="D2238">
        <v>12.496366</v>
      </c>
      <c r="E2238" t="s">
        <v>60</v>
      </c>
      <c r="F2238" t="s">
        <v>169</v>
      </c>
      <c r="G2238" t="s">
        <v>76</v>
      </c>
      <c r="H2238" s="1">
        <v>45433</v>
      </c>
      <c r="I2238" t="s">
        <v>35</v>
      </c>
      <c r="J2238" t="s">
        <v>2000</v>
      </c>
      <c r="K2238">
        <v>2</v>
      </c>
      <c r="N2238">
        <v>7008</v>
      </c>
      <c r="O2238">
        <v>70</v>
      </c>
      <c r="P2238" s="1">
        <v>45642</v>
      </c>
      <c r="Q2238" s="1"/>
      <c r="R2238">
        <v>4905.6000000000004</v>
      </c>
      <c r="T2238">
        <v>0</v>
      </c>
      <c r="U2238" t="s">
        <v>428</v>
      </c>
      <c r="V2238">
        <v>0</v>
      </c>
      <c r="W2238">
        <v>0</v>
      </c>
      <c r="X2238">
        <v>0</v>
      </c>
      <c r="Y2238">
        <v>0</v>
      </c>
      <c r="Z2238">
        <v>0</v>
      </c>
      <c r="AA2238">
        <v>0</v>
      </c>
      <c r="AB2238">
        <v>0</v>
      </c>
      <c r="AC2238" t="s">
        <v>65</v>
      </c>
      <c r="AD2238">
        <v>4</v>
      </c>
    </row>
    <row r="2239" spans="1:30">
      <c r="A2239" t="s">
        <v>2332</v>
      </c>
      <c r="B2239" t="s">
        <v>67</v>
      </c>
      <c r="C2239">
        <v>48.864716000000001</v>
      </c>
      <c r="D2239">
        <v>2.3490139999999999</v>
      </c>
      <c r="E2239" t="s">
        <v>84</v>
      </c>
      <c r="F2239" t="s">
        <v>169</v>
      </c>
      <c r="G2239" t="s">
        <v>64</v>
      </c>
      <c r="H2239" s="1">
        <v>45434</v>
      </c>
      <c r="I2239" t="s">
        <v>70</v>
      </c>
      <c r="J2239" t="s">
        <v>2000</v>
      </c>
      <c r="K2239">
        <v>2</v>
      </c>
      <c r="N2239">
        <v>5121</v>
      </c>
      <c r="O2239">
        <v>20</v>
      </c>
      <c r="P2239" s="1">
        <v>45512</v>
      </c>
      <c r="Q2239" s="1"/>
      <c r="R2239">
        <v>1024.2</v>
      </c>
      <c r="T2239">
        <v>0</v>
      </c>
      <c r="U2239" t="s">
        <v>428</v>
      </c>
      <c r="V2239">
        <v>0</v>
      </c>
      <c r="W2239">
        <v>0</v>
      </c>
      <c r="X2239">
        <v>0</v>
      </c>
      <c r="Y2239">
        <v>0</v>
      </c>
      <c r="Z2239">
        <v>0</v>
      </c>
      <c r="AA2239">
        <v>0</v>
      </c>
      <c r="AB2239">
        <v>0</v>
      </c>
      <c r="AC2239" t="s">
        <v>48</v>
      </c>
      <c r="AD2239">
        <v>1</v>
      </c>
    </row>
    <row r="2240" spans="1:30">
      <c r="A2240" t="s">
        <v>2333</v>
      </c>
      <c r="B2240" t="s">
        <v>80</v>
      </c>
      <c r="C2240">
        <v>38.736946000000003</v>
      </c>
      <c r="D2240">
        <v>-9.1426850000000002</v>
      </c>
      <c r="E2240" t="s">
        <v>32</v>
      </c>
      <c r="F2240" t="s">
        <v>169</v>
      </c>
      <c r="G2240" t="s">
        <v>76</v>
      </c>
      <c r="H2240" s="1">
        <v>45368</v>
      </c>
      <c r="I2240" t="s">
        <v>70</v>
      </c>
      <c r="J2240" t="s">
        <v>2000</v>
      </c>
      <c r="K2240">
        <v>2</v>
      </c>
      <c r="N2240">
        <v>6482</v>
      </c>
      <c r="O2240">
        <v>30</v>
      </c>
      <c r="P2240" s="1">
        <v>45418</v>
      </c>
      <c r="Q2240" s="1"/>
      <c r="R2240">
        <v>1944.6</v>
      </c>
      <c r="T2240">
        <v>0</v>
      </c>
      <c r="U2240" t="s">
        <v>428</v>
      </c>
      <c r="V2240">
        <v>0</v>
      </c>
      <c r="W2240">
        <v>0</v>
      </c>
      <c r="X2240">
        <v>0</v>
      </c>
      <c r="Y2240">
        <v>0</v>
      </c>
      <c r="Z2240">
        <v>0</v>
      </c>
      <c r="AA2240">
        <v>0</v>
      </c>
      <c r="AB2240">
        <v>0</v>
      </c>
      <c r="AC2240" t="s">
        <v>43</v>
      </c>
      <c r="AD2240">
        <v>2</v>
      </c>
    </row>
    <row r="2241" spans="1:30">
      <c r="A2241" t="s">
        <v>2334</v>
      </c>
      <c r="B2241" t="s">
        <v>63</v>
      </c>
      <c r="C2241">
        <v>46.204391000000001</v>
      </c>
      <c r="D2241">
        <v>6.1431579999999997</v>
      </c>
      <c r="E2241" t="s">
        <v>68</v>
      </c>
      <c r="F2241" t="s">
        <v>169</v>
      </c>
      <c r="G2241" t="s">
        <v>56</v>
      </c>
      <c r="H2241" s="1">
        <v>45435</v>
      </c>
      <c r="I2241" t="s">
        <v>57</v>
      </c>
      <c r="J2241" t="s">
        <v>2000</v>
      </c>
      <c r="K2241">
        <v>2</v>
      </c>
      <c r="N2241">
        <v>2686</v>
      </c>
      <c r="O2241">
        <v>70</v>
      </c>
      <c r="P2241" s="1">
        <v>45704</v>
      </c>
      <c r="Q2241" s="1"/>
      <c r="R2241">
        <v>1880.2</v>
      </c>
      <c r="T2241">
        <v>0</v>
      </c>
      <c r="U2241" t="s">
        <v>428</v>
      </c>
      <c r="V2241">
        <v>0</v>
      </c>
      <c r="W2241">
        <v>0</v>
      </c>
      <c r="X2241">
        <v>0</v>
      </c>
      <c r="Y2241">
        <v>0</v>
      </c>
      <c r="Z2241">
        <v>0</v>
      </c>
      <c r="AA2241">
        <v>0</v>
      </c>
      <c r="AB2241">
        <v>0</v>
      </c>
      <c r="AC2241" t="s">
        <v>65</v>
      </c>
      <c r="AD2241">
        <v>4</v>
      </c>
    </row>
    <row r="2242" spans="1:30">
      <c r="A2242" t="s">
        <v>2335</v>
      </c>
      <c r="B2242" t="s">
        <v>50</v>
      </c>
      <c r="C2242">
        <v>52.520007999999997</v>
      </c>
      <c r="D2242">
        <v>13.404954</v>
      </c>
      <c r="E2242" t="s">
        <v>78</v>
      </c>
      <c r="F2242" t="s">
        <v>169</v>
      </c>
      <c r="G2242" t="s">
        <v>42</v>
      </c>
      <c r="H2242" s="1">
        <v>45394</v>
      </c>
      <c r="I2242" t="s">
        <v>70</v>
      </c>
      <c r="J2242" t="s">
        <v>2000</v>
      </c>
      <c r="K2242">
        <v>2</v>
      </c>
      <c r="N2242">
        <v>7610</v>
      </c>
      <c r="O2242">
        <v>40</v>
      </c>
      <c r="P2242" s="1">
        <v>45633</v>
      </c>
      <c r="Q2242" s="1"/>
      <c r="R2242">
        <v>3044</v>
      </c>
      <c r="T2242">
        <v>0</v>
      </c>
      <c r="U2242" t="s">
        <v>428</v>
      </c>
      <c r="V2242">
        <v>0</v>
      </c>
      <c r="W2242">
        <v>0</v>
      </c>
      <c r="X2242">
        <v>0</v>
      </c>
      <c r="Y2242">
        <v>0</v>
      </c>
      <c r="Z2242">
        <v>0</v>
      </c>
      <c r="AA2242">
        <v>0</v>
      </c>
      <c r="AB2242">
        <v>0</v>
      </c>
      <c r="AC2242" t="s">
        <v>43</v>
      </c>
      <c r="AD2242">
        <v>2</v>
      </c>
    </row>
    <row r="2243" spans="1:30">
      <c r="A2243" t="s">
        <v>2336</v>
      </c>
      <c r="B2243" t="s">
        <v>80</v>
      </c>
      <c r="C2243">
        <v>38.736946000000003</v>
      </c>
      <c r="D2243">
        <v>-9.1426850000000002</v>
      </c>
      <c r="E2243" t="s">
        <v>32</v>
      </c>
      <c r="F2243" t="s">
        <v>169</v>
      </c>
      <c r="G2243" t="s">
        <v>42</v>
      </c>
      <c r="H2243" s="1">
        <v>45328</v>
      </c>
      <c r="I2243" t="s">
        <v>35</v>
      </c>
      <c r="J2243" t="s">
        <v>2000</v>
      </c>
      <c r="K2243">
        <v>2</v>
      </c>
      <c r="N2243">
        <v>5020</v>
      </c>
      <c r="O2243">
        <v>30</v>
      </c>
      <c r="P2243" s="1">
        <v>45598</v>
      </c>
      <c r="Q2243" s="1"/>
      <c r="R2243">
        <v>1506</v>
      </c>
      <c r="T2243">
        <v>0</v>
      </c>
      <c r="U2243" t="s">
        <v>428</v>
      </c>
      <c r="V2243">
        <v>0</v>
      </c>
      <c r="W2243">
        <v>0</v>
      </c>
      <c r="X2243">
        <v>0</v>
      </c>
      <c r="Y2243">
        <v>0</v>
      </c>
      <c r="Z2243">
        <v>0</v>
      </c>
      <c r="AA2243">
        <v>0</v>
      </c>
      <c r="AB2243">
        <v>0</v>
      </c>
      <c r="AC2243" t="s">
        <v>43</v>
      </c>
      <c r="AD2243">
        <v>2</v>
      </c>
    </row>
    <row r="2244" spans="1:30">
      <c r="A2244" t="s">
        <v>2337</v>
      </c>
      <c r="B2244" t="s">
        <v>50</v>
      </c>
      <c r="C2244">
        <v>52.520007999999997</v>
      </c>
      <c r="D2244">
        <v>13.404954</v>
      </c>
      <c r="E2244" t="s">
        <v>51</v>
      </c>
      <c r="F2244" t="s">
        <v>169</v>
      </c>
      <c r="G2244" t="s">
        <v>64</v>
      </c>
      <c r="H2244" s="1">
        <v>45434</v>
      </c>
      <c r="I2244" t="s">
        <v>35</v>
      </c>
      <c r="J2244" t="s">
        <v>2000</v>
      </c>
      <c r="K2244">
        <v>2</v>
      </c>
      <c r="N2244">
        <v>5132</v>
      </c>
      <c r="O2244">
        <v>30</v>
      </c>
      <c r="P2244" s="1">
        <v>45786</v>
      </c>
      <c r="Q2244" s="1"/>
      <c r="R2244">
        <v>1539.6</v>
      </c>
      <c r="T2244">
        <v>0</v>
      </c>
      <c r="U2244" t="s">
        <v>428</v>
      </c>
      <c r="V2244">
        <v>0</v>
      </c>
      <c r="W2244">
        <v>0</v>
      </c>
      <c r="X2244">
        <v>0</v>
      </c>
      <c r="Y2244">
        <v>0</v>
      </c>
      <c r="Z2244">
        <v>0</v>
      </c>
      <c r="AA2244">
        <v>0</v>
      </c>
      <c r="AB2244">
        <v>0</v>
      </c>
      <c r="AC2244" t="s">
        <v>43</v>
      </c>
      <c r="AD2244">
        <v>2</v>
      </c>
    </row>
    <row r="2245" spans="1:30">
      <c r="A2245" t="s">
        <v>2338</v>
      </c>
      <c r="B2245" t="s">
        <v>63</v>
      </c>
      <c r="C2245">
        <v>46.204391000000001</v>
      </c>
      <c r="D2245">
        <v>6.1431579999999997</v>
      </c>
      <c r="E2245" t="s">
        <v>103</v>
      </c>
      <c r="F2245" t="s">
        <v>169</v>
      </c>
      <c r="G2245" t="s">
        <v>47</v>
      </c>
      <c r="H2245" s="1">
        <v>45411</v>
      </c>
      <c r="I2245" t="s">
        <v>35</v>
      </c>
      <c r="J2245" t="s">
        <v>2000</v>
      </c>
      <c r="K2245">
        <v>2</v>
      </c>
      <c r="N2245">
        <v>4531</v>
      </c>
      <c r="O2245">
        <v>30</v>
      </c>
      <c r="P2245" s="1">
        <v>45463</v>
      </c>
      <c r="Q2245" s="1"/>
      <c r="R2245">
        <v>1359.3</v>
      </c>
      <c r="T2245">
        <v>0</v>
      </c>
      <c r="U2245" t="s">
        <v>428</v>
      </c>
      <c r="V2245">
        <v>0</v>
      </c>
      <c r="W2245">
        <v>0</v>
      </c>
      <c r="X2245">
        <v>0</v>
      </c>
      <c r="Y2245">
        <v>0</v>
      </c>
      <c r="Z2245">
        <v>0</v>
      </c>
      <c r="AA2245">
        <v>0</v>
      </c>
      <c r="AB2245">
        <v>0</v>
      </c>
      <c r="AC2245" t="s">
        <v>43</v>
      </c>
      <c r="AD2245">
        <v>2</v>
      </c>
    </row>
    <row r="2246" spans="1:30">
      <c r="A2246" t="s">
        <v>2339</v>
      </c>
      <c r="B2246" t="s">
        <v>67</v>
      </c>
      <c r="C2246">
        <v>48.864716000000001</v>
      </c>
      <c r="D2246">
        <v>2.3490139999999999</v>
      </c>
      <c r="E2246" t="s">
        <v>55</v>
      </c>
      <c r="F2246" t="s">
        <v>169</v>
      </c>
      <c r="G2246" t="s">
        <v>47</v>
      </c>
      <c r="H2246" s="1">
        <v>45297</v>
      </c>
      <c r="I2246" t="s">
        <v>35</v>
      </c>
      <c r="J2246" t="s">
        <v>2000</v>
      </c>
      <c r="K2246">
        <v>2</v>
      </c>
      <c r="N2246">
        <v>5617</v>
      </c>
      <c r="O2246">
        <v>40</v>
      </c>
      <c r="P2246" s="1">
        <v>45541</v>
      </c>
      <c r="Q2246" s="1"/>
      <c r="R2246">
        <v>2246.8000000000002</v>
      </c>
      <c r="T2246">
        <v>0</v>
      </c>
      <c r="U2246" t="s">
        <v>428</v>
      </c>
      <c r="V2246">
        <v>0</v>
      </c>
      <c r="W2246">
        <v>0</v>
      </c>
      <c r="X2246">
        <v>0</v>
      </c>
      <c r="Y2246">
        <v>0</v>
      </c>
      <c r="Z2246">
        <v>0</v>
      </c>
      <c r="AA2246">
        <v>0</v>
      </c>
      <c r="AB2246">
        <v>0</v>
      </c>
      <c r="AC2246" t="s">
        <v>43</v>
      </c>
      <c r="AD2246">
        <v>2</v>
      </c>
    </row>
    <row r="2247" spans="1:30">
      <c r="A2247" t="s">
        <v>2340</v>
      </c>
      <c r="B2247" t="s">
        <v>80</v>
      </c>
      <c r="C2247">
        <v>38.736946000000003</v>
      </c>
      <c r="D2247">
        <v>-9.1426850000000002</v>
      </c>
      <c r="E2247" t="s">
        <v>60</v>
      </c>
      <c r="F2247" t="s">
        <v>169</v>
      </c>
      <c r="G2247" t="s">
        <v>56</v>
      </c>
      <c r="H2247" s="1">
        <v>45322</v>
      </c>
      <c r="I2247" t="s">
        <v>70</v>
      </c>
      <c r="J2247" t="s">
        <v>2000</v>
      </c>
      <c r="K2247">
        <v>2</v>
      </c>
      <c r="N2247">
        <v>1250</v>
      </c>
      <c r="O2247">
        <v>50</v>
      </c>
      <c r="P2247" s="1">
        <v>45419</v>
      </c>
      <c r="Q2247" s="1"/>
      <c r="R2247">
        <v>625</v>
      </c>
      <c r="T2247">
        <v>0</v>
      </c>
      <c r="U2247" t="s">
        <v>428</v>
      </c>
      <c r="V2247">
        <v>0</v>
      </c>
      <c r="W2247">
        <v>0</v>
      </c>
      <c r="X2247">
        <v>0</v>
      </c>
      <c r="Y2247">
        <v>0</v>
      </c>
      <c r="Z2247">
        <v>0</v>
      </c>
      <c r="AA2247">
        <v>0</v>
      </c>
      <c r="AB2247">
        <v>0</v>
      </c>
      <c r="AC2247" t="s">
        <v>52</v>
      </c>
      <c r="AD2247">
        <v>3</v>
      </c>
    </row>
    <row r="2248" spans="1:30">
      <c r="A2248" t="s">
        <v>2341</v>
      </c>
      <c r="B2248" t="s">
        <v>67</v>
      </c>
      <c r="C2248">
        <v>48.864716000000001</v>
      </c>
      <c r="D2248">
        <v>2.3490139999999999</v>
      </c>
      <c r="E2248" t="s">
        <v>100</v>
      </c>
      <c r="F2248" t="s">
        <v>169</v>
      </c>
      <c r="G2248" t="s">
        <v>85</v>
      </c>
      <c r="H2248" s="1">
        <v>45394</v>
      </c>
      <c r="I2248" t="s">
        <v>70</v>
      </c>
      <c r="J2248" t="s">
        <v>2000</v>
      </c>
      <c r="K2248">
        <v>2</v>
      </c>
      <c r="N2248">
        <v>3831</v>
      </c>
      <c r="O2248">
        <v>60</v>
      </c>
      <c r="P2248" s="1">
        <v>45568</v>
      </c>
      <c r="Q2248" s="1"/>
      <c r="R2248">
        <v>2298.6</v>
      </c>
      <c r="T2248">
        <v>0</v>
      </c>
      <c r="U2248" t="s">
        <v>428</v>
      </c>
      <c r="V2248">
        <v>0</v>
      </c>
      <c r="W2248">
        <v>0</v>
      </c>
      <c r="X2248">
        <v>0</v>
      </c>
      <c r="Y2248">
        <v>0</v>
      </c>
      <c r="Z2248">
        <v>0</v>
      </c>
      <c r="AA2248">
        <v>0</v>
      </c>
      <c r="AB2248">
        <v>0</v>
      </c>
      <c r="AC2248" t="s">
        <v>52</v>
      </c>
      <c r="AD2248">
        <v>3</v>
      </c>
    </row>
    <row r="2249" spans="1:30">
      <c r="A2249" t="s">
        <v>2342</v>
      </c>
      <c r="B2249" t="s">
        <v>67</v>
      </c>
      <c r="C2249">
        <v>48.864716000000001</v>
      </c>
      <c r="D2249">
        <v>2.3490139999999999</v>
      </c>
      <c r="E2249" t="s">
        <v>72</v>
      </c>
      <c r="F2249" t="s">
        <v>169</v>
      </c>
      <c r="G2249" t="s">
        <v>56</v>
      </c>
      <c r="H2249" s="1">
        <v>45353</v>
      </c>
      <c r="I2249" t="s">
        <v>57</v>
      </c>
      <c r="J2249" t="s">
        <v>2000</v>
      </c>
      <c r="K2249">
        <v>2</v>
      </c>
      <c r="N2249">
        <v>3962</v>
      </c>
      <c r="O2249">
        <v>50</v>
      </c>
      <c r="P2249" s="1">
        <v>45496</v>
      </c>
      <c r="Q2249" s="1"/>
      <c r="R2249">
        <v>1981</v>
      </c>
      <c r="T2249">
        <v>0</v>
      </c>
      <c r="U2249" t="s">
        <v>428</v>
      </c>
      <c r="V2249">
        <v>0</v>
      </c>
      <c r="W2249">
        <v>0</v>
      </c>
      <c r="X2249">
        <v>0</v>
      </c>
      <c r="Y2249">
        <v>0</v>
      </c>
      <c r="Z2249">
        <v>0</v>
      </c>
      <c r="AA2249">
        <v>0</v>
      </c>
      <c r="AB2249">
        <v>0</v>
      </c>
      <c r="AC2249" t="s">
        <v>52</v>
      </c>
      <c r="AD2249">
        <v>3</v>
      </c>
    </row>
    <row r="2250" spans="1:30">
      <c r="A2250" t="s">
        <v>2343</v>
      </c>
      <c r="B2250" t="s">
        <v>45</v>
      </c>
      <c r="C2250">
        <v>41.902782000000002</v>
      </c>
      <c r="D2250">
        <v>12.496366</v>
      </c>
      <c r="E2250" t="s">
        <v>55</v>
      </c>
      <c r="F2250" t="s">
        <v>169</v>
      </c>
      <c r="G2250" t="s">
        <v>56</v>
      </c>
      <c r="H2250" s="1">
        <v>45315</v>
      </c>
      <c r="I2250" t="s">
        <v>70</v>
      </c>
      <c r="J2250" t="s">
        <v>2000</v>
      </c>
      <c r="K2250">
        <v>2</v>
      </c>
      <c r="N2250">
        <v>3657</v>
      </c>
      <c r="O2250">
        <v>40</v>
      </c>
      <c r="P2250" s="1">
        <v>45396</v>
      </c>
      <c r="Q2250" s="1"/>
      <c r="R2250">
        <v>1462.8</v>
      </c>
      <c r="T2250">
        <v>0</v>
      </c>
      <c r="U2250" t="s">
        <v>428</v>
      </c>
      <c r="V2250">
        <v>0</v>
      </c>
      <c r="W2250">
        <v>0</v>
      </c>
      <c r="X2250">
        <v>0</v>
      </c>
      <c r="Y2250">
        <v>0</v>
      </c>
      <c r="Z2250">
        <v>0</v>
      </c>
      <c r="AA2250">
        <v>0</v>
      </c>
      <c r="AB2250">
        <v>0</v>
      </c>
      <c r="AC2250" t="s">
        <v>43</v>
      </c>
      <c r="AD2250">
        <v>2</v>
      </c>
    </row>
    <row r="2251" spans="1:30">
      <c r="A2251" t="s">
        <v>2344</v>
      </c>
      <c r="B2251" t="s">
        <v>50</v>
      </c>
      <c r="C2251">
        <v>52.520007999999997</v>
      </c>
      <c r="D2251">
        <v>13.404954</v>
      </c>
      <c r="E2251" t="s">
        <v>41</v>
      </c>
      <c r="F2251" t="s">
        <v>169</v>
      </c>
      <c r="G2251" t="s">
        <v>64</v>
      </c>
      <c r="H2251" s="1">
        <v>45345</v>
      </c>
      <c r="I2251" t="s">
        <v>57</v>
      </c>
      <c r="J2251" t="s">
        <v>2000</v>
      </c>
      <c r="K2251">
        <v>2</v>
      </c>
      <c r="N2251">
        <v>3597</v>
      </c>
      <c r="O2251">
        <v>50</v>
      </c>
      <c r="P2251" s="1">
        <v>45416</v>
      </c>
      <c r="Q2251" s="1"/>
      <c r="R2251">
        <v>1798.5</v>
      </c>
      <c r="T2251">
        <v>0</v>
      </c>
      <c r="U2251" t="s">
        <v>428</v>
      </c>
      <c r="V2251">
        <v>0</v>
      </c>
      <c r="W2251">
        <v>0</v>
      </c>
      <c r="X2251">
        <v>0</v>
      </c>
      <c r="Y2251">
        <v>0</v>
      </c>
      <c r="Z2251">
        <v>0</v>
      </c>
      <c r="AA2251">
        <v>0</v>
      </c>
      <c r="AB2251">
        <v>0</v>
      </c>
      <c r="AC2251" t="s">
        <v>52</v>
      </c>
      <c r="AD2251">
        <v>3</v>
      </c>
    </row>
    <row r="2252" spans="1:30">
      <c r="A2252" t="s">
        <v>2345</v>
      </c>
      <c r="B2252" t="s">
        <v>40</v>
      </c>
      <c r="C2252">
        <v>40.416775000000001</v>
      </c>
      <c r="D2252">
        <v>-3.7037900000000001</v>
      </c>
      <c r="E2252" t="s">
        <v>84</v>
      </c>
      <c r="F2252" t="s">
        <v>169</v>
      </c>
      <c r="G2252" t="s">
        <v>85</v>
      </c>
      <c r="H2252" s="1">
        <v>45304</v>
      </c>
      <c r="I2252" t="s">
        <v>35</v>
      </c>
      <c r="J2252" t="s">
        <v>2000</v>
      </c>
      <c r="K2252">
        <v>2</v>
      </c>
      <c r="N2252">
        <v>5065</v>
      </c>
      <c r="O2252">
        <v>100</v>
      </c>
      <c r="P2252" s="1">
        <v>45606</v>
      </c>
      <c r="Q2252" s="1"/>
      <c r="R2252">
        <v>5065</v>
      </c>
      <c r="T2252">
        <v>0</v>
      </c>
      <c r="U2252" t="s">
        <v>428</v>
      </c>
      <c r="V2252">
        <v>0</v>
      </c>
      <c r="W2252">
        <v>0</v>
      </c>
      <c r="X2252">
        <v>0</v>
      </c>
      <c r="Y2252">
        <v>0</v>
      </c>
      <c r="Z2252">
        <v>0</v>
      </c>
      <c r="AA2252">
        <v>0</v>
      </c>
      <c r="AB2252">
        <v>0</v>
      </c>
      <c r="AC2252" t="s">
        <v>38</v>
      </c>
      <c r="AD2252">
        <v>5</v>
      </c>
    </row>
    <row r="2253" spans="1:30">
      <c r="A2253" t="s">
        <v>2346</v>
      </c>
      <c r="B2253" t="s">
        <v>63</v>
      </c>
      <c r="C2253">
        <v>46.204391000000001</v>
      </c>
      <c r="D2253">
        <v>6.1431579999999997</v>
      </c>
      <c r="E2253" t="s">
        <v>78</v>
      </c>
      <c r="F2253" t="s">
        <v>169</v>
      </c>
      <c r="G2253" t="s">
        <v>47</v>
      </c>
      <c r="H2253" s="1">
        <v>45401</v>
      </c>
      <c r="I2253" t="s">
        <v>70</v>
      </c>
      <c r="J2253" t="s">
        <v>2000</v>
      </c>
      <c r="K2253">
        <v>2</v>
      </c>
      <c r="N2253">
        <v>6487</v>
      </c>
      <c r="O2253">
        <v>20</v>
      </c>
      <c r="P2253" s="1">
        <v>45556</v>
      </c>
      <c r="Q2253" s="1"/>
      <c r="R2253">
        <v>1297.4000000000001</v>
      </c>
      <c r="T2253">
        <v>0</v>
      </c>
      <c r="U2253" t="s">
        <v>428</v>
      </c>
      <c r="V2253">
        <v>0</v>
      </c>
      <c r="W2253">
        <v>0</v>
      </c>
      <c r="X2253">
        <v>0</v>
      </c>
      <c r="Y2253">
        <v>0</v>
      </c>
      <c r="Z2253">
        <v>0</v>
      </c>
      <c r="AA2253">
        <v>0</v>
      </c>
      <c r="AB2253">
        <v>0</v>
      </c>
      <c r="AC2253" t="s">
        <v>48</v>
      </c>
      <c r="AD2253">
        <v>1</v>
      </c>
    </row>
    <row r="2254" spans="1:30">
      <c r="A2254" t="s">
        <v>2347</v>
      </c>
      <c r="B2254" t="s">
        <v>45</v>
      </c>
      <c r="C2254">
        <v>41.902782000000002</v>
      </c>
      <c r="D2254">
        <v>12.496366</v>
      </c>
      <c r="E2254" t="s">
        <v>60</v>
      </c>
      <c r="F2254" t="s">
        <v>169</v>
      </c>
      <c r="G2254" t="s">
        <v>42</v>
      </c>
      <c r="H2254" s="1">
        <v>45394</v>
      </c>
      <c r="I2254" t="s">
        <v>57</v>
      </c>
      <c r="J2254" t="s">
        <v>2000</v>
      </c>
      <c r="K2254">
        <v>2</v>
      </c>
      <c r="N2254">
        <v>4611</v>
      </c>
      <c r="O2254">
        <v>90</v>
      </c>
      <c r="P2254" s="1">
        <v>45447</v>
      </c>
      <c r="Q2254" s="1"/>
      <c r="R2254">
        <v>4149.8999999999996</v>
      </c>
      <c r="T2254">
        <v>0</v>
      </c>
      <c r="U2254" t="s">
        <v>428</v>
      </c>
      <c r="V2254">
        <v>0</v>
      </c>
      <c r="W2254">
        <v>0</v>
      </c>
      <c r="X2254">
        <v>0</v>
      </c>
      <c r="Y2254">
        <v>0</v>
      </c>
      <c r="Z2254">
        <v>0</v>
      </c>
      <c r="AA2254">
        <v>0</v>
      </c>
      <c r="AB2254">
        <v>0</v>
      </c>
      <c r="AC2254" t="s">
        <v>38</v>
      </c>
      <c r="AD2254">
        <v>5</v>
      </c>
    </row>
    <row r="2255" spans="1:30">
      <c r="A2255" t="s">
        <v>2348</v>
      </c>
      <c r="B2255" t="s">
        <v>45</v>
      </c>
      <c r="C2255">
        <v>41.902782000000002</v>
      </c>
      <c r="D2255">
        <v>12.496366</v>
      </c>
      <c r="E2255" t="s">
        <v>78</v>
      </c>
      <c r="F2255" t="s">
        <v>169</v>
      </c>
      <c r="G2255" t="s">
        <v>85</v>
      </c>
      <c r="H2255" s="1">
        <v>45401</v>
      </c>
      <c r="I2255" t="s">
        <v>57</v>
      </c>
      <c r="J2255" t="s">
        <v>2000</v>
      </c>
      <c r="K2255">
        <v>2</v>
      </c>
      <c r="N2255">
        <v>2657</v>
      </c>
      <c r="O2255">
        <v>30</v>
      </c>
      <c r="P2255" s="1">
        <v>45571</v>
      </c>
      <c r="Q2255" s="1"/>
      <c r="R2255">
        <v>797.1</v>
      </c>
      <c r="T2255">
        <v>0</v>
      </c>
      <c r="U2255" t="s">
        <v>428</v>
      </c>
      <c r="V2255">
        <v>0</v>
      </c>
      <c r="W2255">
        <v>0</v>
      </c>
      <c r="X2255">
        <v>0</v>
      </c>
      <c r="Y2255">
        <v>0</v>
      </c>
      <c r="Z2255">
        <v>0</v>
      </c>
      <c r="AA2255">
        <v>0</v>
      </c>
      <c r="AB2255">
        <v>0</v>
      </c>
      <c r="AC2255" t="s">
        <v>43</v>
      </c>
      <c r="AD2255">
        <v>2</v>
      </c>
    </row>
    <row r="2256" spans="1:30">
      <c r="A2256" t="s">
        <v>2349</v>
      </c>
      <c r="B2256" t="s">
        <v>59</v>
      </c>
      <c r="C2256">
        <v>51.260196999999998</v>
      </c>
      <c r="D2256">
        <v>4.4027710000000004</v>
      </c>
      <c r="E2256" t="s">
        <v>103</v>
      </c>
      <c r="F2256" t="s">
        <v>169</v>
      </c>
      <c r="G2256" t="s">
        <v>34</v>
      </c>
      <c r="H2256" s="1">
        <v>45328</v>
      </c>
      <c r="I2256" t="s">
        <v>35</v>
      </c>
      <c r="J2256" t="s">
        <v>2000</v>
      </c>
      <c r="K2256">
        <v>2</v>
      </c>
      <c r="N2256">
        <v>5314</v>
      </c>
      <c r="O2256">
        <v>10</v>
      </c>
      <c r="P2256" s="1">
        <v>45502</v>
      </c>
      <c r="Q2256" s="1"/>
      <c r="R2256">
        <v>531.4</v>
      </c>
      <c r="T2256">
        <v>0</v>
      </c>
      <c r="U2256" t="s">
        <v>428</v>
      </c>
      <c r="V2256">
        <v>0</v>
      </c>
      <c r="W2256">
        <v>0</v>
      </c>
      <c r="X2256">
        <v>0</v>
      </c>
      <c r="Y2256">
        <v>0</v>
      </c>
      <c r="Z2256">
        <v>0</v>
      </c>
      <c r="AA2256">
        <v>0</v>
      </c>
      <c r="AB2256">
        <v>0</v>
      </c>
      <c r="AC2256" t="s">
        <v>48</v>
      </c>
      <c r="AD2256">
        <v>1</v>
      </c>
    </row>
    <row r="2257" spans="1:30">
      <c r="A2257" t="s">
        <v>2350</v>
      </c>
      <c r="B2257" t="s">
        <v>50</v>
      </c>
      <c r="C2257">
        <v>52.520007999999997</v>
      </c>
      <c r="D2257">
        <v>13.404954</v>
      </c>
      <c r="E2257" t="s">
        <v>103</v>
      </c>
      <c r="F2257" t="s">
        <v>169</v>
      </c>
      <c r="G2257" t="s">
        <v>85</v>
      </c>
      <c r="H2257" s="1">
        <v>45347</v>
      </c>
      <c r="I2257" t="s">
        <v>70</v>
      </c>
      <c r="J2257" t="s">
        <v>2000</v>
      </c>
      <c r="K2257">
        <v>2</v>
      </c>
      <c r="N2257">
        <v>7450</v>
      </c>
      <c r="O2257">
        <v>70</v>
      </c>
      <c r="P2257" s="1">
        <v>45413</v>
      </c>
      <c r="Q2257" s="1"/>
      <c r="R2257">
        <v>5215</v>
      </c>
      <c r="T2257">
        <v>0</v>
      </c>
      <c r="U2257" t="s">
        <v>428</v>
      </c>
      <c r="V2257">
        <v>0</v>
      </c>
      <c r="W2257">
        <v>0</v>
      </c>
      <c r="X2257">
        <v>0</v>
      </c>
      <c r="Y2257">
        <v>0</v>
      </c>
      <c r="Z2257">
        <v>0</v>
      </c>
      <c r="AA2257">
        <v>0</v>
      </c>
      <c r="AB2257">
        <v>0</v>
      </c>
      <c r="AC2257" t="s">
        <v>65</v>
      </c>
      <c r="AD2257">
        <v>4</v>
      </c>
    </row>
    <row r="2258" spans="1:30">
      <c r="A2258" t="s">
        <v>2351</v>
      </c>
      <c r="B2258" t="s">
        <v>80</v>
      </c>
      <c r="C2258">
        <v>38.736946000000003</v>
      </c>
      <c r="D2258">
        <v>-9.1426850000000002</v>
      </c>
      <c r="E2258" t="s">
        <v>41</v>
      </c>
      <c r="F2258" t="s">
        <v>169</v>
      </c>
      <c r="G2258" t="s">
        <v>76</v>
      </c>
      <c r="H2258" s="1">
        <v>45378</v>
      </c>
      <c r="I2258" t="s">
        <v>35</v>
      </c>
      <c r="J2258" t="s">
        <v>2000</v>
      </c>
      <c r="K2258">
        <v>2</v>
      </c>
      <c r="N2258">
        <v>5717</v>
      </c>
      <c r="O2258">
        <v>60</v>
      </c>
      <c r="P2258" s="1">
        <v>45564</v>
      </c>
      <c r="Q2258" s="1"/>
      <c r="R2258">
        <v>3430.2</v>
      </c>
      <c r="T2258">
        <v>0</v>
      </c>
      <c r="U2258" t="s">
        <v>428</v>
      </c>
      <c r="V2258">
        <v>0</v>
      </c>
      <c r="W2258">
        <v>0</v>
      </c>
      <c r="X2258">
        <v>0</v>
      </c>
      <c r="Y2258">
        <v>0</v>
      </c>
      <c r="Z2258">
        <v>0</v>
      </c>
      <c r="AA2258">
        <v>0</v>
      </c>
      <c r="AB2258">
        <v>0</v>
      </c>
      <c r="AC2258" t="s">
        <v>52</v>
      </c>
      <c r="AD2258">
        <v>3</v>
      </c>
    </row>
    <row r="2259" spans="1:30">
      <c r="A2259" t="s">
        <v>2352</v>
      </c>
      <c r="B2259" t="s">
        <v>50</v>
      </c>
      <c r="C2259">
        <v>52.520007999999997</v>
      </c>
      <c r="D2259">
        <v>13.404954</v>
      </c>
      <c r="E2259" t="s">
        <v>103</v>
      </c>
      <c r="F2259" t="s">
        <v>169</v>
      </c>
      <c r="G2259" t="s">
        <v>47</v>
      </c>
      <c r="H2259" s="1">
        <v>45357</v>
      </c>
      <c r="I2259" t="s">
        <v>35</v>
      </c>
      <c r="J2259" t="s">
        <v>2000</v>
      </c>
      <c r="K2259">
        <v>2</v>
      </c>
      <c r="N2259">
        <v>1475</v>
      </c>
      <c r="O2259">
        <v>20</v>
      </c>
      <c r="P2259" s="1">
        <v>45418</v>
      </c>
      <c r="Q2259" s="1"/>
      <c r="R2259">
        <v>295</v>
      </c>
      <c r="T2259">
        <v>0</v>
      </c>
      <c r="U2259" t="s">
        <v>428</v>
      </c>
      <c r="V2259">
        <v>0</v>
      </c>
      <c r="W2259">
        <v>0</v>
      </c>
      <c r="X2259">
        <v>0</v>
      </c>
      <c r="Y2259">
        <v>0</v>
      </c>
      <c r="Z2259">
        <v>0</v>
      </c>
      <c r="AA2259">
        <v>0</v>
      </c>
      <c r="AB2259">
        <v>0</v>
      </c>
      <c r="AC2259" t="s">
        <v>48</v>
      </c>
      <c r="AD2259">
        <v>1</v>
      </c>
    </row>
    <row r="2260" spans="1:30">
      <c r="A2260" t="s">
        <v>2353</v>
      </c>
      <c r="B2260" t="s">
        <v>63</v>
      </c>
      <c r="C2260">
        <v>46.204391000000001</v>
      </c>
      <c r="D2260">
        <v>6.1431579999999997</v>
      </c>
      <c r="E2260" t="s">
        <v>55</v>
      </c>
      <c r="F2260" t="s">
        <v>169</v>
      </c>
      <c r="G2260" t="s">
        <v>56</v>
      </c>
      <c r="H2260" s="1">
        <v>45319</v>
      </c>
      <c r="I2260" t="s">
        <v>70</v>
      </c>
      <c r="J2260" t="s">
        <v>2000</v>
      </c>
      <c r="K2260">
        <v>2</v>
      </c>
      <c r="N2260">
        <v>623</v>
      </c>
      <c r="O2260">
        <v>20</v>
      </c>
      <c r="P2260" s="1">
        <v>45412</v>
      </c>
      <c r="Q2260" s="1"/>
      <c r="R2260">
        <v>124.6</v>
      </c>
      <c r="T2260">
        <v>0</v>
      </c>
      <c r="U2260" t="s">
        <v>428</v>
      </c>
      <c r="V2260">
        <v>0</v>
      </c>
      <c r="W2260">
        <v>0</v>
      </c>
      <c r="X2260">
        <v>0</v>
      </c>
      <c r="Y2260">
        <v>0</v>
      </c>
      <c r="Z2260">
        <v>0</v>
      </c>
      <c r="AA2260">
        <v>0</v>
      </c>
      <c r="AB2260">
        <v>0</v>
      </c>
      <c r="AC2260" t="s">
        <v>48</v>
      </c>
      <c r="AD2260">
        <v>1</v>
      </c>
    </row>
    <row r="2261" spans="1:30">
      <c r="A2261" t="s">
        <v>2354</v>
      </c>
      <c r="B2261" t="s">
        <v>67</v>
      </c>
      <c r="C2261">
        <v>48.864716000000001</v>
      </c>
      <c r="D2261">
        <v>2.3490139999999999</v>
      </c>
      <c r="E2261" t="s">
        <v>60</v>
      </c>
      <c r="F2261" t="s">
        <v>169</v>
      </c>
      <c r="G2261" t="s">
        <v>87</v>
      </c>
      <c r="H2261" s="1">
        <v>45429</v>
      </c>
      <c r="I2261" t="s">
        <v>57</v>
      </c>
      <c r="J2261" t="s">
        <v>2000</v>
      </c>
      <c r="K2261">
        <v>2</v>
      </c>
      <c r="N2261">
        <v>4917</v>
      </c>
      <c r="O2261">
        <v>20</v>
      </c>
      <c r="P2261" s="1">
        <v>45670</v>
      </c>
      <c r="Q2261" s="1"/>
      <c r="R2261">
        <v>983.4</v>
      </c>
      <c r="T2261">
        <v>0</v>
      </c>
      <c r="U2261" t="s">
        <v>428</v>
      </c>
      <c r="V2261">
        <v>0</v>
      </c>
      <c r="W2261">
        <v>0</v>
      </c>
      <c r="X2261">
        <v>0</v>
      </c>
      <c r="Y2261">
        <v>0</v>
      </c>
      <c r="Z2261">
        <v>0</v>
      </c>
      <c r="AA2261">
        <v>0</v>
      </c>
      <c r="AB2261">
        <v>0</v>
      </c>
      <c r="AC2261" t="s">
        <v>48</v>
      </c>
      <c r="AD2261">
        <v>1</v>
      </c>
    </row>
    <row r="2262" spans="1:30">
      <c r="A2262" t="s">
        <v>2355</v>
      </c>
      <c r="B2262" t="s">
        <v>63</v>
      </c>
      <c r="C2262">
        <v>46.204391000000001</v>
      </c>
      <c r="D2262">
        <v>6.1431579999999997</v>
      </c>
      <c r="E2262" t="s">
        <v>103</v>
      </c>
      <c r="F2262" t="s">
        <v>169</v>
      </c>
      <c r="G2262" t="s">
        <v>47</v>
      </c>
      <c r="H2262" s="1">
        <v>45346</v>
      </c>
      <c r="I2262" t="s">
        <v>70</v>
      </c>
      <c r="J2262" t="s">
        <v>2000</v>
      </c>
      <c r="K2262">
        <v>2</v>
      </c>
      <c r="N2262">
        <v>7208</v>
      </c>
      <c r="O2262">
        <v>50</v>
      </c>
      <c r="P2262" s="1">
        <v>45583</v>
      </c>
      <c r="Q2262" s="1"/>
      <c r="R2262">
        <v>3604</v>
      </c>
      <c r="T2262">
        <v>0</v>
      </c>
      <c r="U2262" t="s">
        <v>428</v>
      </c>
      <c r="V2262">
        <v>0</v>
      </c>
      <c r="W2262">
        <v>0</v>
      </c>
      <c r="X2262">
        <v>0</v>
      </c>
      <c r="Y2262">
        <v>0</v>
      </c>
      <c r="Z2262">
        <v>0</v>
      </c>
      <c r="AA2262">
        <v>0</v>
      </c>
      <c r="AB2262">
        <v>0</v>
      </c>
      <c r="AC2262" t="s">
        <v>52</v>
      </c>
      <c r="AD2262">
        <v>3</v>
      </c>
    </row>
    <row r="2263" spans="1:30">
      <c r="A2263" t="s">
        <v>2356</v>
      </c>
      <c r="B2263" t="s">
        <v>63</v>
      </c>
      <c r="C2263">
        <v>46.204391000000001</v>
      </c>
      <c r="D2263">
        <v>6.1431579999999997</v>
      </c>
      <c r="E2263" t="s">
        <v>72</v>
      </c>
      <c r="F2263" t="s">
        <v>169</v>
      </c>
      <c r="G2263" t="s">
        <v>47</v>
      </c>
      <c r="H2263" s="1">
        <v>45300</v>
      </c>
      <c r="I2263" t="s">
        <v>35</v>
      </c>
      <c r="J2263" t="s">
        <v>2000</v>
      </c>
      <c r="K2263">
        <v>2</v>
      </c>
      <c r="N2263">
        <v>4534</v>
      </c>
      <c r="O2263">
        <v>10</v>
      </c>
      <c r="P2263" s="1">
        <v>45332</v>
      </c>
      <c r="Q2263" s="1"/>
      <c r="R2263">
        <v>453.4</v>
      </c>
      <c r="T2263">
        <v>0</v>
      </c>
      <c r="U2263" t="s">
        <v>428</v>
      </c>
      <c r="V2263">
        <v>0</v>
      </c>
      <c r="W2263">
        <v>0</v>
      </c>
      <c r="X2263">
        <v>0</v>
      </c>
      <c r="Y2263">
        <v>0</v>
      </c>
      <c r="Z2263">
        <v>0</v>
      </c>
      <c r="AA2263">
        <v>0</v>
      </c>
      <c r="AB2263">
        <v>0</v>
      </c>
      <c r="AC2263" t="s">
        <v>48</v>
      </c>
      <c r="AD2263">
        <v>1</v>
      </c>
    </row>
    <row r="2264" spans="1:30">
      <c r="A2264" t="s">
        <v>2357</v>
      </c>
      <c r="B2264" t="s">
        <v>45</v>
      </c>
      <c r="C2264">
        <v>41.902782000000002</v>
      </c>
      <c r="D2264">
        <v>12.496366</v>
      </c>
      <c r="E2264" t="s">
        <v>46</v>
      </c>
      <c r="F2264" t="s">
        <v>169</v>
      </c>
      <c r="G2264" t="s">
        <v>56</v>
      </c>
      <c r="H2264" s="1">
        <v>45388</v>
      </c>
      <c r="I2264" t="s">
        <v>35</v>
      </c>
      <c r="J2264" t="s">
        <v>2000</v>
      </c>
      <c r="K2264">
        <v>2</v>
      </c>
      <c r="N2264">
        <v>7112</v>
      </c>
      <c r="O2264">
        <v>40</v>
      </c>
      <c r="P2264" s="1">
        <v>45529</v>
      </c>
      <c r="Q2264" s="1"/>
      <c r="R2264">
        <v>2844.8</v>
      </c>
      <c r="T2264">
        <v>0</v>
      </c>
      <c r="U2264" t="s">
        <v>428</v>
      </c>
      <c r="V2264">
        <v>0</v>
      </c>
      <c r="W2264">
        <v>0</v>
      </c>
      <c r="X2264">
        <v>0</v>
      </c>
      <c r="Y2264">
        <v>0</v>
      </c>
      <c r="Z2264">
        <v>0</v>
      </c>
      <c r="AA2264">
        <v>0</v>
      </c>
      <c r="AB2264">
        <v>0</v>
      </c>
      <c r="AC2264" t="s">
        <v>43</v>
      </c>
      <c r="AD2264">
        <v>2</v>
      </c>
    </row>
    <row r="2265" spans="1:30">
      <c r="A2265" t="s">
        <v>2358</v>
      </c>
      <c r="B2265" t="s">
        <v>45</v>
      </c>
      <c r="C2265">
        <v>41.902782000000002</v>
      </c>
      <c r="D2265">
        <v>12.496366</v>
      </c>
      <c r="E2265" t="s">
        <v>32</v>
      </c>
      <c r="F2265" t="s">
        <v>169</v>
      </c>
      <c r="G2265" t="s">
        <v>42</v>
      </c>
      <c r="H2265" s="1">
        <v>45300</v>
      </c>
      <c r="I2265" t="s">
        <v>70</v>
      </c>
      <c r="J2265" t="s">
        <v>2000</v>
      </c>
      <c r="K2265">
        <v>2</v>
      </c>
      <c r="N2265">
        <v>2505</v>
      </c>
      <c r="O2265">
        <v>60</v>
      </c>
      <c r="P2265" s="1">
        <v>45545</v>
      </c>
      <c r="Q2265" s="1"/>
      <c r="R2265">
        <v>1503</v>
      </c>
      <c r="T2265">
        <v>0</v>
      </c>
      <c r="U2265" t="s">
        <v>428</v>
      </c>
      <c r="V2265">
        <v>0</v>
      </c>
      <c r="W2265">
        <v>0</v>
      </c>
      <c r="X2265">
        <v>0</v>
      </c>
      <c r="Y2265">
        <v>0</v>
      </c>
      <c r="Z2265">
        <v>0</v>
      </c>
      <c r="AA2265">
        <v>0</v>
      </c>
      <c r="AB2265">
        <v>0</v>
      </c>
      <c r="AC2265" t="s">
        <v>52</v>
      </c>
      <c r="AD2265">
        <v>3</v>
      </c>
    </row>
    <row r="2266" spans="1:30">
      <c r="A2266" t="s">
        <v>2359</v>
      </c>
      <c r="B2266" t="s">
        <v>45</v>
      </c>
      <c r="C2266">
        <v>41.902782000000002</v>
      </c>
      <c r="D2266">
        <v>12.496366</v>
      </c>
      <c r="E2266" t="s">
        <v>32</v>
      </c>
      <c r="F2266" t="s">
        <v>169</v>
      </c>
      <c r="G2266" t="s">
        <v>64</v>
      </c>
      <c r="H2266" s="1">
        <v>45370</v>
      </c>
      <c r="I2266" t="s">
        <v>70</v>
      </c>
      <c r="J2266" t="s">
        <v>2000</v>
      </c>
      <c r="K2266">
        <v>2</v>
      </c>
      <c r="N2266">
        <v>2181</v>
      </c>
      <c r="O2266">
        <v>100</v>
      </c>
      <c r="P2266" s="1">
        <v>45616</v>
      </c>
      <c r="Q2266" s="1"/>
      <c r="R2266">
        <v>2181</v>
      </c>
      <c r="T2266">
        <v>0</v>
      </c>
      <c r="U2266" t="s">
        <v>428</v>
      </c>
      <c r="V2266">
        <v>0</v>
      </c>
      <c r="W2266">
        <v>0</v>
      </c>
      <c r="X2266">
        <v>0</v>
      </c>
      <c r="Y2266">
        <v>0</v>
      </c>
      <c r="Z2266">
        <v>0</v>
      </c>
      <c r="AA2266">
        <v>0</v>
      </c>
      <c r="AB2266">
        <v>0</v>
      </c>
      <c r="AC2266" t="s">
        <v>38</v>
      </c>
      <c r="AD2266">
        <v>5</v>
      </c>
    </row>
    <row r="2267" spans="1:30">
      <c r="A2267" t="s">
        <v>2360</v>
      </c>
      <c r="B2267" t="s">
        <v>63</v>
      </c>
      <c r="C2267">
        <v>46.204391000000001</v>
      </c>
      <c r="D2267">
        <v>6.1431579999999997</v>
      </c>
      <c r="E2267" t="s">
        <v>72</v>
      </c>
      <c r="F2267" t="s">
        <v>169</v>
      </c>
      <c r="G2267" t="s">
        <v>56</v>
      </c>
      <c r="H2267" s="1">
        <v>45302</v>
      </c>
      <c r="I2267" t="s">
        <v>70</v>
      </c>
      <c r="J2267" t="s">
        <v>2000</v>
      </c>
      <c r="K2267">
        <v>2</v>
      </c>
      <c r="N2267">
        <v>5144</v>
      </c>
      <c r="O2267">
        <v>40</v>
      </c>
      <c r="P2267" s="1">
        <v>45494</v>
      </c>
      <c r="Q2267" s="1"/>
      <c r="R2267">
        <v>2057.6</v>
      </c>
      <c r="T2267">
        <v>0</v>
      </c>
      <c r="U2267" t="s">
        <v>428</v>
      </c>
      <c r="V2267">
        <v>0</v>
      </c>
      <c r="W2267">
        <v>0</v>
      </c>
      <c r="X2267">
        <v>0</v>
      </c>
      <c r="Y2267">
        <v>0</v>
      </c>
      <c r="Z2267">
        <v>0</v>
      </c>
      <c r="AA2267">
        <v>0</v>
      </c>
      <c r="AB2267">
        <v>0</v>
      </c>
      <c r="AC2267" t="s">
        <v>43</v>
      </c>
      <c r="AD2267">
        <v>2</v>
      </c>
    </row>
    <row r="2268" spans="1:30">
      <c r="A2268" t="s">
        <v>2361</v>
      </c>
      <c r="B2268" t="s">
        <v>40</v>
      </c>
      <c r="C2268">
        <v>40.416775000000001</v>
      </c>
      <c r="D2268">
        <v>-3.7037900000000001</v>
      </c>
      <c r="E2268" t="s">
        <v>60</v>
      </c>
      <c r="F2268" t="s">
        <v>169</v>
      </c>
      <c r="G2268" t="s">
        <v>56</v>
      </c>
      <c r="H2268" s="1">
        <v>45311</v>
      </c>
      <c r="I2268" t="s">
        <v>35</v>
      </c>
      <c r="J2268" t="s">
        <v>2000</v>
      </c>
      <c r="K2268">
        <v>2</v>
      </c>
      <c r="N2268">
        <v>2097</v>
      </c>
      <c r="O2268">
        <v>20</v>
      </c>
      <c r="P2268" s="1">
        <v>45638</v>
      </c>
      <c r="Q2268" s="1"/>
      <c r="R2268">
        <v>419.4</v>
      </c>
      <c r="T2268">
        <v>0</v>
      </c>
      <c r="U2268" t="s">
        <v>428</v>
      </c>
      <c r="V2268">
        <v>0</v>
      </c>
      <c r="W2268">
        <v>0</v>
      </c>
      <c r="X2268">
        <v>0</v>
      </c>
      <c r="Y2268">
        <v>0</v>
      </c>
      <c r="Z2268">
        <v>0</v>
      </c>
      <c r="AA2268">
        <v>0</v>
      </c>
      <c r="AB2268">
        <v>0</v>
      </c>
      <c r="AC2268" t="s">
        <v>48</v>
      </c>
      <c r="AD2268">
        <v>1</v>
      </c>
    </row>
    <row r="2269" spans="1:30">
      <c r="A2269" t="s">
        <v>2362</v>
      </c>
      <c r="B2269" t="s">
        <v>67</v>
      </c>
      <c r="C2269">
        <v>48.864716000000001</v>
      </c>
      <c r="D2269">
        <v>2.3490139999999999</v>
      </c>
      <c r="E2269" t="s">
        <v>120</v>
      </c>
      <c r="F2269" t="s">
        <v>169</v>
      </c>
      <c r="G2269" t="s">
        <v>56</v>
      </c>
      <c r="H2269" s="1">
        <v>45429</v>
      </c>
      <c r="I2269" t="s">
        <v>57</v>
      </c>
      <c r="J2269" t="s">
        <v>2000</v>
      </c>
      <c r="K2269">
        <v>2</v>
      </c>
      <c r="N2269">
        <v>4640</v>
      </c>
      <c r="O2269">
        <v>20</v>
      </c>
      <c r="P2269" s="1">
        <v>45710</v>
      </c>
      <c r="Q2269" s="1"/>
      <c r="R2269">
        <v>928</v>
      </c>
      <c r="T2269">
        <v>0</v>
      </c>
      <c r="U2269" t="s">
        <v>428</v>
      </c>
      <c r="V2269">
        <v>0</v>
      </c>
      <c r="W2269">
        <v>0</v>
      </c>
      <c r="X2269">
        <v>0</v>
      </c>
      <c r="Y2269">
        <v>0</v>
      </c>
      <c r="Z2269">
        <v>0</v>
      </c>
      <c r="AA2269">
        <v>0</v>
      </c>
      <c r="AB2269">
        <v>0</v>
      </c>
      <c r="AC2269" t="s">
        <v>48</v>
      </c>
      <c r="AD2269">
        <v>1</v>
      </c>
    </row>
    <row r="2270" spans="1:30">
      <c r="A2270" t="s">
        <v>2363</v>
      </c>
      <c r="B2270" t="s">
        <v>67</v>
      </c>
      <c r="C2270">
        <v>48.864716000000001</v>
      </c>
      <c r="D2270">
        <v>2.3490139999999999</v>
      </c>
      <c r="E2270" t="s">
        <v>124</v>
      </c>
      <c r="F2270" t="s">
        <v>169</v>
      </c>
      <c r="G2270" t="s">
        <v>56</v>
      </c>
      <c r="H2270" s="1">
        <v>45331</v>
      </c>
      <c r="I2270" t="s">
        <v>35</v>
      </c>
      <c r="J2270" t="s">
        <v>2000</v>
      </c>
      <c r="K2270">
        <v>2</v>
      </c>
      <c r="N2270">
        <v>3447</v>
      </c>
      <c r="O2270">
        <v>40</v>
      </c>
      <c r="P2270" s="1">
        <v>45669</v>
      </c>
      <c r="Q2270" s="1"/>
      <c r="R2270">
        <v>1378.8</v>
      </c>
      <c r="T2270">
        <v>0</v>
      </c>
      <c r="U2270" t="s">
        <v>428</v>
      </c>
      <c r="V2270">
        <v>0</v>
      </c>
      <c r="W2270">
        <v>0</v>
      </c>
      <c r="X2270">
        <v>0</v>
      </c>
      <c r="Y2270">
        <v>0</v>
      </c>
      <c r="Z2270">
        <v>0</v>
      </c>
      <c r="AA2270">
        <v>0</v>
      </c>
      <c r="AB2270">
        <v>0</v>
      </c>
      <c r="AC2270" t="s">
        <v>43</v>
      </c>
      <c r="AD2270">
        <v>2</v>
      </c>
    </row>
    <row r="2271" spans="1:30">
      <c r="A2271" t="s">
        <v>2364</v>
      </c>
      <c r="B2271" t="s">
        <v>67</v>
      </c>
      <c r="C2271">
        <v>48.864716000000001</v>
      </c>
      <c r="D2271">
        <v>2.3490139999999999</v>
      </c>
      <c r="E2271" t="s">
        <v>51</v>
      </c>
      <c r="F2271" t="s">
        <v>169</v>
      </c>
      <c r="G2271" t="s">
        <v>56</v>
      </c>
      <c r="H2271" s="1">
        <v>45368</v>
      </c>
      <c r="I2271" t="s">
        <v>35</v>
      </c>
      <c r="J2271" t="s">
        <v>2000</v>
      </c>
      <c r="K2271">
        <v>2</v>
      </c>
      <c r="N2271">
        <v>7072</v>
      </c>
      <c r="O2271">
        <v>80</v>
      </c>
      <c r="P2271" s="1">
        <v>45388</v>
      </c>
      <c r="Q2271" s="1"/>
      <c r="R2271">
        <v>5657.6</v>
      </c>
      <c r="T2271">
        <v>0</v>
      </c>
      <c r="U2271" t="s">
        <v>428</v>
      </c>
      <c r="V2271">
        <v>0</v>
      </c>
      <c r="W2271">
        <v>0</v>
      </c>
      <c r="X2271">
        <v>0</v>
      </c>
      <c r="Y2271">
        <v>0</v>
      </c>
      <c r="Z2271">
        <v>0</v>
      </c>
      <c r="AA2271">
        <v>0</v>
      </c>
      <c r="AB2271">
        <v>0</v>
      </c>
      <c r="AC2271" t="s">
        <v>65</v>
      </c>
      <c r="AD2271">
        <v>4</v>
      </c>
    </row>
    <row r="2272" spans="1:30">
      <c r="A2272" t="s">
        <v>2365</v>
      </c>
      <c r="B2272" t="s">
        <v>59</v>
      </c>
      <c r="C2272">
        <v>51.260196999999998</v>
      </c>
      <c r="D2272">
        <v>4.4027710000000004</v>
      </c>
      <c r="E2272" t="s">
        <v>55</v>
      </c>
      <c r="F2272" t="s">
        <v>169</v>
      </c>
      <c r="G2272" t="s">
        <v>47</v>
      </c>
      <c r="H2272" s="1">
        <v>45349</v>
      </c>
      <c r="I2272" t="s">
        <v>70</v>
      </c>
      <c r="J2272" t="s">
        <v>2000</v>
      </c>
      <c r="K2272">
        <v>2</v>
      </c>
      <c r="N2272">
        <v>4044</v>
      </c>
      <c r="O2272">
        <v>40</v>
      </c>
      <c r="P2272" s="1">
        <v>45522</v>
      </c>
      <c r="Q2272" s="1"/>
      <c r="R2272">
        <v>1617.6</v>
      </c>
      <c r="T2272">
        <v>0</v>
      </c>
      <c r="U2272" t="s">
        <v>428</v>
      </c>
      <c r="V2272">
        <v>0</v>
      </c>
      <c r="W2272">
        <v>0</v>
      </c>
      <c r="X2272">
        <v>0</v>
      </c>
      <c r="Y2272">
        <v>0</v>
      </c>
      <c r="Z2272">
        <v>0</v>
      </c>
      <c r="AA2272">
        <v>0</v>
      </c>
      <c r="AB2272">
        <v>0</v>
      </c>
      <c r="AC2272" t="s">
        <v>43</v>
      </c>
      <c r="AD2272">
        <v>2</v>
      </c>
    </row>
    <row r="2273" spans="1:30">
      <c r="A2273" t="s">
        <v>2366</v>
      </c>
      <c r="B2273" t="s">
        <v>50</v>
      </c>
      <c r="C2273">
        <v>52.520007999999997</v>
      </c>
      <c r="D2273">
        <v>13.404954</v>
      </c>
      <c r="E2273" t="s">
        <v>100</v>
      </c>
      <c r="F2273" t="s">
        <v>169</v>
      </c>
      <c r="G2273" t="s">
        <v>47</v>
      </c>
      <c r="H2273" s="1">
        <v>45322</v>
      </c>
      <c r="I2273" t="s">
        <v>35</v>
      </c>
      <c r="J2273" t="s">
        <v>2000</v>
      </c>
      <c r="K2273">
        <v>2</v>
      </c>
      <c r="N2273">
        <v>6569</v>
      </c>
      <c r="O2273">
        <v>90</v>
      </c>
      <c r="P2273" s="1">
        <v>45387</v>
      </c>
      <c r="Q2273" s="1"/>
      <c r="R2273">
        <v>5912.1</v>
      </c>
      <c r="T2273">
        <v>0</v>
      </c>
      <c r="U2273" t="s">
        <v>428</v>
      </c>
      <c r="V2273">
        <v>0</v>
      </c>
      <c r="W2273">
        <v>0</v>
      </c>
      <c r="X2273">
        <v>0</v>
      </c>
      <c r="Y2273">
        <v>0</v>
      </c>
      <c r="Z2273">
        <v>0</v>
      </c>
      <c r="AA2273">
        <v>0</v>
      </c>
      <c r="AB2273">
        <v>0</v>
      </c>
      <c r="AC2273" t="s">
        <v>38</v>
      </c>
      <c r="AD2273">
        <v>5</v>
      </c>
    </row>
    <row r="2274" spans="1:30">
      <c r="A2274" t="s">
        <v>2367</v>
      </c>
      <c r="B2274" t="s">
        <v>45</v>
      </c>
      <c r="C2274">
        <v>41.902782000000002</v>
      </c>
      <c r="D2274">
        <v>12.496366</v>
      </c>
      <c r="E2274" t="s">
        <v>32</v>
      </c>
      <c r="F2274" t="s">
        <v>169</v>
      </c>
      <c r="G2274" t="s">
        <v>85</v>
      </c>
      <c r="H2274" s="1">
        <v>45368</v>
      </c>
      <c r="I2274" t="s">
        <v>70</v>
      </c>
      <c r="J2274" t="s">
        <v>2000</v>
      </c>
      <c r="K2274">
        <v>2</v>
      </c>
      <c r="N2274">
        <v>2969</v>
      </c>
      <c r="O2274">
        <v>30</v>
      </c>
      <c r="P2274" s="1">
        <v>45466</v>
      </c>
      <c r="Q2274" s="1"/>
      <c r="R2274">
        <v>890.7</v>
      </c>
      <c r="T2274">
        <v>0</v>
      </c>
      <c r="U2274" t="s">
        <v>428</v>
      </c>
      <c r="V2274">
        <v>0</v>
      </c>
      <c r="W2274">
        <v>0</v>
      </c>
      <c r="X2274">
        <v>0</v>
      </c>
      <c r="Y2274">
        <v>0</v>
      </c>
      <c r="Z2274">
        <v>0</v>
      </c>
      <c r="AA2274">
        <v>0</v>
      </c>
      <c r="AB2274">
        <v>0</v>
      </c>
      <c r="AC2274" t="s">
        <v>43</v>
      </c>
      <c r="AD2274">
        <v>2</v>
      </c>
    </row>
    <row r="2275" spans="1:30">
      <c r="A2275" t="s">
        <v>2368</v>
      </c>
      <c r="B2275" t="s">
        <v>67</v>
      </c>
      <c r="C2275">
        <v>48.864716000000001</v>
      </c>
      <c r="D2275">
        <v>2.3490139999999999</v>
      </c>
      <c r="E2275" t="s">
        <v>60</v>
      </c>
      <c r="F2275" t="s">
        <v>169</v>
      </c>
      <c r="G2275" t="s">
        <v>85</v>
      </c>
      <c r="H2275" s="1">
        <v>45328</v>
      </c>
      <c r="I2275" t="s">
        <v>57</v>
      </c>
      <c r="J2275" t="s">
        <v>2000</v>
      </c>
      <c r="K2275">
        <v>2</v>
      </c>
      <c r="N2275">
        <v>4957</v>
      </c>
      <c r="O2275">
        <v>90</v>
      </c>
      <c r="P2275" s="1">
        <v>45640</v>
      </c>
      <c r="Q2275" s="1"/>
      <c r="R2275">
        <v>4461.3</v>
      </c>
      <c r="T2275">
        <v>0</v>
      </c>
      <c r="U2275" t="s">
        <v>428</v>
      </c>
      <c r="V2275">
        <v>0</v>
      </c>
      <c r="W2275">
        <v>0</v>
      </c>
      <c r="X2275">
        <v>0</v>
      </c>
      <c r="Y2275">
        <v>0</v>
      </c>
      <c r="Z2275">
        <v>0</v>
      </c>
      <c r="AA2275">
        <v>0</v>
      </c>
      <c r="AB2275">
        <v>0</v>
      </c>
      <c r="AC2275" t="s">
        <v>38</v>
      </c>
      <c r="AD2275">
        <v>5</v>
      </c>
    </row>
    <row r="2276" spans="1:30">
      <c r="A2276" t="s">
        <v>2369</v>
      </c>
      <c r="B2276" t="s">
        <v>45</v>
      </c>
      <c r="C2276">
        <v>41.902782000000002</v>
      </c>
      <c r="D2276">
        <v>12.496366</v>
      </c>
      <c r="E2276" t="s">
        <v>60</v>
      </c>
      <c r="F2276" t="s">
        <v>169</v>
      </c>
      <c r="G2276" t="s">
        <v>64</v>
      </c>
      <c r="H2276" s="1">
        <v>45424</v>
      </c>
      <c r="I2276" t="s">
        <v>70</v>
      </c>
      <c r="J2276" t="s">
        <v>2000</v>
      </c>
      <c r="K2276">
        <v>2</v>
      </c>
      <c r="N2276">
        <v>6457</v>
      </c>
      <c r="O2276">
        <v>30</v>
      </c>
      <c r="P2276" s="1">
        <v>45722</v>
      </c>
      <c r="Q2276" s="1"/>
      <c r="R2276">
        <v>1937.1</v>
      </c>
      <c r="T2276">
        <v>0</v>
      </c>
      <c r="U2276" t="s">
        <v>428</v>
      </c>
      <c r="V2276">
        <v>0</v>
      </c>
      <c r="W2276">
        <v>0</v>
      </c>
      <c r="X2276">
        <v>0</v>
      </c>
      <c r="Y2276">
        <v>0</v>
      </c>
      <c r="Z2276">
        <v>0</v>
      </c>
      <c r="AA2276">
        <v>0</v>
      </c>
      <c r="AB2276">
        <v>0</v>
      </c>
      <c r="AC2276" t="s">
        <v>43</v>
      </c>
      <c r="AD2276">
        <v>2</v>
      </c>
    </row>
    <row r="2277" spans="1:30">
      <c r="A2277" t="s">
        <v>2370</v>
      </c>
      <c r="B2277" t="s">
        <v>80</v>
      </c>
      <c r="C2277">
        <v>38.736946000000003</v>
      </c>
      <c r="D2277">
        <v>-9.1426850000000002</v>
      </c>
      <c r="E2277" t="s">
        <v>60</v>
      </c>
      <c r="F2277" t="s">
        <v>169</v>
      </c>
      <c r="G2277" t="s">
        <v>42</v>
      </c>
      <c r="H2277" s="1">
        <v>45364</v>
      </c>
      <c r="I2277" t="s">
        <v>35</v>
      </c>
      <c r="J2277" t="s">
        <v>2000</v>
      </c>
      <c r="K2277">
        <v>2</v>
      </c>
      <c r="N2277">
        <v>2032</v>
      </c>
      <c r="O2277">
        <v>20</v>
      </c>
      <c r="P2277" s="1">
        <v>45728</v>
      </c>
      <c r="Q2277" s="1"/>
      <c r="R2277">
        <v>406.4</v>
      </c>
      <c r="T2277">
        <v>0</v>
      </c>
      <c r="U2277" t="s">
        <v>428</v>
      </c>
      <c r="V2277">
        <v>0</v>
      </c>
      <c r="W2277">
        <v>0</v>
      </c>
      <c r="X2277">
        <v>0</v>
      </c>
      <c r="Y2277">
        <v>0</v>
      </c>
      <c r="Z2277">
        <v>0</v>
      </c>
      <c r="AA2277">
        <v>0</v>
      </c>
      <c r="AB2277">
        <v>0</v>
      </c>
      <c r="AC2277" t="s">
        <v>48</v>
      </c>
      <c r="AD2277">
        <v>1</v>
      </c>
    </row>
    <row r="2278" spans="1:30">
      <c r="A2278" t="s">
        <v>2371</v>
      </c>
      <c r="B2278" t="s">
        <v>80</v>
      </c>
      <c r="C2278">
        <v>38.736946000000003</v>
      </c>
      <c r="D2278">
        <v>-9.1426850000000002</v>
      </c>
      <c r="E2278" t="s">
        <v>55</v>
      </c>
      <c r="F2278" t="s">
        <v>169</v>
      </c>
      <c r="G2278" t="s">
        <v>42</v>
      </c>
      <c r="H2278" s="1">
        <v>45325</v>
      </c>
      <c r="I2278" t="s">
        <v>35</v>
      </c>
      <c r="J2278" t="s">
        <v>2000</v>
      </c>
      <c r="K2278">
        <v>2</v>
      </c>
      <c r="N2278">
        <v>1523</v>
      </c>
      <c r="O2278">
        <v>60</v>
      </c>
      <c r="P2278" s="1">
        <v>45669</v>
      </c>
      <c r="Q2278" s="1"/>
      <c r="R2278">
        <v>913.8</v>
      </c>
      <c r="T2278">
        <v>0</v>
      </c>
      <c r="U2278" t="s">
        <v>428</v>
      </c>
      <c r="V2278">
        <v>0</v>
      </c>
      <c r="W2278">
        <v>0</v>
      </c>
      <c r="X2278">
        <v>0</v>
      </c>
      <c r="Y2278">
        <v>0</v>
      </c>
      <c r="Z2278">
        <v>0</v>
      </c>
      <c r="AA2278">
        <v>0</v>
      </c>
      <c r="AB2278">
        <v>0</v>
      </c>
      <c r="AC2278" t="s">
        <v>52</v>
      </c>
      <c r="AD2278">
        <v>3</v>
      </c>
    </row>
    <row r="2279" spans="1:30">
      <c r="A2279" t="s">
        <v>2372</v>
      </c>
      <c r="B2279" t="s">
        <v>31</v>
      </c>
      <c r="C2279">
        <v>52.370215999999999</v>
      </c>
      <c r="D2279">
        <v>4.895168</v>
      </c>
      <c r="E2279" t="s">
        <v>32</v>
      </c>
      <c r="F2279" t="s">
        <v>169</v>
      </c>
      <c r="G2279" t="s">
        <v>56</v>
      </c>
      <c r="H2279" s="1">
        <v>45338</v>
      </c>
      <c r="I2279" t="s">
        <v>57</v>
      </c>
      <c r="J2279" t="s">
        <v>2000</v>
      </c>
      <c r="K2279">
        <v>2</v>
      </c>
      <c r="N2279">
        <v>4986</v>
      </c>
      <c r="O2279">
        <v>60</v>
      </c>
      <c r="P2279" s="1">
        <v>45655</v>
      </c>
      <c r="Q2279" s="1"/>
      <c r="R2279">
        <v>2991.6</v>
      </c>
      <c r="T2279">
        <v>0</v>
      </c>
      <c r="U2279" t="s">
        <v>428</v>
      </c>
      <c r="V2279">
        <v>0</v>
      </c>
      <c r="W2279">
        <v>0</v>
      </c>
      <c r="X2279">
        <v>0</v>
      </c>
      <c r="Y2279">
        <v>0</v>
      </c>
      <c r="Z2279">
        <v>0</v>
      </c>
      <c r="AA2279">
        <v>0</v>
      </c>
      <c r="AB2279">
        <v>0</v>
      </c>
      <c r="AC2279" t="s">
        <v>52</v>
      </c>
      <c r="AD2279">
        <v>3</v>
      </c>
    </row>
    <row r="2280" spans="1:30">
      <c r="A2280" t="s">
        <v>2373</v>
      </c>
      <c r="B2280" t="s">
        <v>40</v>
      </c>
      <c r="C2280">
        <v>40.416775000000001</v>
      </c>
      <c r="D2280">
        <v>-3.7037900000000001</v>
      </c>
      <c r="E2280" t="s">
        <v>32</v>
      </c>
      <c r="F2280" t="s">
        <v>169</v>
      </c>
      <c r="G2280" t="s">
        <v>56</v>
      </c>
      <c r="H2280" s="1">
        <v>45415</v>
      </c>
      <c r="I2280" t="s">
        <v>70</v>
      </c>
      <c r="J2280" t="s">
        <v>2000</v>
      </c>
      <c r="K2280">
        <v>2</v>
      </c>
      <c r="N2280">
        <v>3346</v>
      </c>
      <c r="O2280">
        <v>50</v>
      </c>
      <c r="P2280" s="1">
        <v>45741</v>
      </c>
      <c r="Q2280" s="1"/>
      <c r="R2280">
        <v>1673</v>
      </c>
      <c r="T2280">
        <v>0</v>
      </c>
      <c r="U2280" t="s">
        <v>428</v>
      </c>
      <c r="V2280">
        <v>0</v>
      </c>
      <c r="W2280">
        <v>0</v>
      </c>
      <c r="X2280">
        <v>0</v>
      </c>
      <c r="Y2280">
        <v>0</v>
      </c>
      <c r="Z2280">
        <v>0</v>
      </c>
      <c r="AA2280">
        <v>0</v>
      </c>
      <c r="AB2280">
        <v>0</v>
      </c>
      <c r="AC2280" t="s">
        <v>52</v>
      </c>
      <c r="AD2280">
        <v>3</v>
      </c>
    </row>
    <row r="2281" spans="1:30">
      <c r="A2281" t="s">
        <v>2374</v>
      </c>
      <c r="B2281" t="s">
        <v>75</v>
      </c>
      <c r="C2281">
        <v>48.210033000000003</v>
      </c>
      <c r="D2281">
        <v>16.363448999999999</v>
      </c>
      <c r="E2281" t="s">
        <v>68</v>
      </c>
      <c r="F2281" t="s">
        <v>169</v>
      </c>
      <c r="G2281" t="s">
        <v>64</v>
      </c>
      <c r="H2281" s="1">
        <v>45368</v>
      </c>
      <c r="I2281" t="s">
        <v>70</v>
      </c>
      <c r="J2281" t="s">
        <v>2000</v>
      </c>
      <c r="K2281">
        <v>2</v>
      </c>
      <c r="N2281">
        <v>6674</v>
      </c>
      <c r="O2281">
        <v>30</v>
      </c>
      <c r="P2281" s="1">
        <v>45545</v>
      </c>
      <c r="Q2281" s="1"/>
      <c r="R2281">
        <v>2002.2</v>
      </c>
      <c r="T2281">
        <v>0</v>
      </c>
      <c r="U2281" t="s">
        <v>428</v>
      </c>
      <c r="V2281">
        <v>0</v>
      </c>
      <c r="W2281">
        <v>0</v>
      </c>
      <c r="X2281">
        <v>0</v>
      </c>
      <c r="Y2281">
        <v>0</v>
      </c>
      <c r="Z2281">
        <v>0</v>
      </c>
      <c r="AA2281">
        <v>0</v>
      </c>
      <c r="AB2281">
        <v>0</v>
      </c>
      <c r="AC2281" t="s">
        <v>43</v>
      </c>
      <c r="AD2281">
        <v>2</v>
      </c>
    </row>
    <row r="2282" spans="1:30">
      <c r="A2282" t="s">
        <v>2375</v>
      </c>
      <c r="B2282" t="s">
        <v>50</v>
      </c>
      <c r="C2282">
        <v>52.520007999999997</v>
      </c>
      <c r="D2282">
        <v>13.404954</v>
      </c>
      <c r="E2282" t="s">
        <v>32</v>
      </c>
      <c r="F2282" t="s">
        <v>169</v>
      </c>
      <c r="G2282" t="s">
        <v>56</v>
      </c>
      <c r="H2282" s="1">
        <v>45358</v>
      </c>
      <c r="I2282" t="s">
        <v>35</v>
      </c>
      <c r="J2282" t="s">
        <v>2000</v>
      </c>
      <c r="K2282">
        <v>2</v>
      </c>
      <c r="N2282">
        <v>7677</v>
      </c>
      <c r="O2282">
        <v>40</v>
      </c>
      <c r="P2282" s="1">
        <v>45564</v>
      </c>
      <c r="Q2282" s="1"/>
      <c r="R2282">
        <v>3070.8</v>
      </c>
      <c r="T2282">
        <v>0</v>
      </c>
      <c r="U2282" t="s">
        <v>428</v>
      </c>
      <c r="V2282">
        <v>0</v>
      </c>
      <c r="W2282">
        <v>0</v>
      </c>
      <c r="X2282">
        <v>0</v>
      </c>
      <c r="Y2282">
        <v>0</v>
      </c>
      <c r="Z2282">
        <v>0</v>
      </c>
      <c r="AA2282">
        <v>0</v>
      </c>
      <c r="AB2282">
        <v>0</v>
      </c>
      <c r="AC2282" t="s">
        <v>43</v>
      </c>
      <c r="AD2282">
        <v>2</v>
      </c>
    </row>
    <row r="2283" spans="1:30">
      <c r="A2283" t="s">
        <v>2376</v>
      </c>
      <c r="B2283" t="s">
        <v>45</v>
      </c>
      <c r="C2283">
        <v>41.902782000000002</v>
      </c>
      <c r="D2283">
        <v>12.496366</v>
      </c>
      <c r="E2283" t="s">
        <v>51</v>
      </c>
      <c r="F2283" t="s">
        <v>169</v>
      </c>
      <c r="G2283" t="s">
        <v>64</v>
      </c>
      <c r="H2283" s="1">
        <v>45298</v>
      </c>
      <c r="I2283" t="s">
        <v>35</v>
      </c>
      <c r="J2283" t="s">
        <v>2000</v>
      </c>
      <c r="K2283">
        <v>2</v>
      </c>
      <c r="N2283">
        <v>1132</v>
      </c>
      <c r="O2283">
        <v>30</v>
      </c>
      <c r="P2283" s="1">
        <v>45452</v>
      </c>
      <c r="Q2283" s="1"/>
      <c r="R2283">
        <v>339.6</v>
      </c>
      <c r="T2283">
        <v>0</v>
      </c>
      <c r="U2283" t="s">
        <v>428</v>
      </c>
      <c r="V2283">
        <v>0</v>
      </c>
      <c r="W2283">
        <v>0</v>
      </c>
      <c r="X2283">
        <v>0</v>
      </c>
      <c r="Y2283">
        <v>0</v>
      </c>
      <c r="Z2283">
        <v>0</v>
      </c>
      <c r="AA2283">
        <v>0</v>
      </c>
      <c r="AB2283">
        <v>0</v>
      </c>
      <c r="AC2283" t="s">
        <v>43</v>
      </c>
      <c r="AD2283">
        <v>2</v>
      </c>
    </row>
    <row r="2284" spans="1:30">
      <c r="A2284" t="s">
        <v>2377</v>
      </c>
      <c r="B2284" t="s">
        <v>63</v>
      </c>
      <c r="C2284">
        <v>46.204391000000001</v>
      </c>
      <c r="D2284">
        <v>6.1431579999999997</v>
      </c>
      <c r="E2284" t="s">
        <v>103</v>
      </c>
      <c r="F2284" t="s">
        <v>169</v>
      </c>
      <c r="G2284" t="s">
        <v>56</v>
      </c>
      <c r="H2284" s="1">
        <v>45372</v>
      </c>
      <c r="I2284" t="s">
        <v>57</v>
      </c>
      <c r="J2284" t="s">
        <v>2000</v>
      </c>
      <c r="K2284">
        <v>2</v>
      </c>
      <c r="N2284">
        <v>639</v>
      </c>
      <c r="O2284">
        <v>50</v>
      </c>
      <c r="P2284" s="1">
        <v>45442</v>
      </c>
      <c r="Q2284" s="1"/>
      <c r="R2284">
        <v>319.5</v>
      </c>
      <c r="T2284">
        <v>0</v>
      </c>
      <c r="U2284" t="s">
        <v>428</v>
      </c>
      <c r="V2284">
        <v>0</v>
      </c>
      <c r="W2284">
        <v>0</v>
      </c>
      <c r="X2284">
        <v>0</v>
      </c>
      <c r="Y2284">
        <v>0</v>
      </c>
      <c r="Z2284">
        <v>0</v>
      </c>
      <c r="AA2284">
        <v>0</v>
      </c>
      <c r="AB2284">
        <v>0</v>
      </c>
      <c r="AC2284" t="s">
        <v>52</v>
      </c>
      <c r="AD2284">
        <v>3</v>
      </c>
    </row>
    <row r="2285" spans="1:30">
      <c r="A2285" t="s">
        <v>2378</v>
      </c>
      <c r="B2285" t="s">
        <v>63</v>
      </c>
      <c r="C2285">
        <v>46.204391000000001</v>
      </c>
      <c r="D2285">
        <v>6.1431579999999997</v>
      </c>
      <c r="E2285" t="s">
        <v>46</v>
      </c>
      <c r="F2285" t="s">
        <v>169</v>
      </c>
      <c r="G2285" t="s">
        <v>76</v>
      </c>
      <c r="H2285" s="1">
        <v>45395</v>
      </c>
      <c r="I2285" t="s">
        <v>57</v>
      </c>
      <c r="J2285" t="s">
        <v>2000</v>
      </c>
      <c r="K2285">
        <v>2</v>
      </c>
      <c r="N2285">
        <v>257</v>
      </c>
      <c r="O2285">
        <v>20</v>
      </c>
      <c r="P2285" s="1">
        <v>45447</v>
      </c>
      <c r="Q2285" s="1"/>
      <c r="R2285">
        <v>51.4</v>
      </c>
      <c r="T2285">
        <v>0</v>
      </c>
      <c r="U2285" t="s">
        <v>428</v>
      </c>
      <c r="V2285">
        <v>0</v>
      </c>
      <c r="W2285">
        <v>0</v>
      </c>
      <c r="X2285">
        <v>0</v>
      </c>
      <c r="Y2285">
        <v>0</v>
      </c>
      <c r="Z2285">
        <v>0</v>
      </c>
      <c r="AA2285">
        <v>0</v>
      </c>
      <c r="AB2285">
        <v>0</v>
      </c>
      <c r="AC2285" t="s">
        <v>48</v>
      </c>
      <c r="AD2285">
        <v>1</v>
      </c>
    </row>
    <row r="2286" spans="1:30">
      <c r="A2286" t="s">
        <v>2379</v>
      </c>
      <c r="B2286" t="s">
        <v>50</v>
      </c>
      <c r="C2286">
        <v>52.520007999999997</v>
      </c>
      <c r="D2286">
        <v>13.404954</v>
      </c>
      <c r="E2286" t="s">
        <v>32</v>
      </c>
      <c r="F2286" t="s">
        <v>169</v>
      </c>
      <c r="G2286" t="s">
        <v>34</v>
      </c>
      <c r="H2286" s="1">
        <v>45330</v>
      </c>
      <c r="I2286" t="s">
        <v>35</v>
      </c>
      <c r="J2286" t="s">
        <v>2000</v>
      </c>
      <c r="K2286">
        <v>2</v>
      </c>
      <c r="N2286">
        <v>5783</v>
      </c>
      <c r="O2286">
        <v>40</v>
      </c>
      <c r="P2286" s="1">
        <v>45388</v>
      </c>
      <c r="Q2286" s="1"/>
      <c r="R2286">
        <v>2313.1999999999998</v>
      </c>
      <c r="T2286">
        <v>0</v>
      </c>
      <c r="U2286" t="s">
        <v>428</v>
      </c>
      <c r="V2286">
        <v>0</v>
      </c>
      <c r="W2286">
        <v>0</v>
      </c>
      <c r="X2286">
        <v>0</v>
      </c>
      <c r="Y2286">
        <v>0</v>
      </c>
      <c r="Z2286">
        <v>0</v>
      </c>
      <c r="AA2286">
        <v>0</v>
      </c>
      <c r="AB2286">
        <v>0</v>
      </c>
      <c r="AC2286" t="s">
        <v>43</v>
      </c>
      <c r="AD2286">
        <v>2</v>
      </c>
    </row>
    <row r="2287" spans="1:30">
      <c r="A2287" t="s">
        <v>2380</v>
      </c>
      <c r="B2287" t="s">
        <v>80</v>
      </c>
      <c r="C2287">
        <v>38.736946000000003</v>
      </c>
      <c r="D2287">
        <v>-9.1426850000000002</v>
      </c>
      <c r="E2287" t="s">
        <v>68</v>
      </c>
      <c r="F2287" t="s">
        <v>169</v>
      </c>
      <c r="G2287" t="s">
        <v>56</v>
      </c>
      <c r="H2287" s="1">
        <v>45408</v>
      </c>
      <c r="I2287" t="s">
        <v>57</v>
      </c>
      <c r="J2287" t="s">
        <v>2000</v>
      </c>
      <c r="K2287">
        <v>2</v>
      </c>
      <c r="N2287">
        <v>1490</v>
      </c>
      <c r="O2287">
        <v>40</v>
      </c>
      <c r="P2287" s="1">
        <v>45637</v>
      </c>
      <c r="Q2287" s="1"/>
      <c r="R2287">
        <v>596</v>
      </c>
      <c r="T2287">
        <v>0</v>
      </c>
      <c r="U2287" t="s">
        <v>428</v>
      </c>
      <c r="V2287">
        <v>0</v>
      </c>
      <c r="W2287">
        <v>0</v>
      </c>
      <c r="X2287">
        <v>0</v>
      </c>
      <c r="Y2287">
        <v>0</v>
      </c>
      <c r="Z2287">
        <v>0</v>
      </c>
      <c r="AA2287">
        <v>0</v>
      </c>
      <c r="AB2287">
        <v>0</v>
      </c>
      <c r="AC2287" t="s">
        <v>43</v>
      </c>
      <c r="AD2287">
        <v>2</v>
      </c>
    </row>
    <row r="2288" spans="1:30">
      <c r="A2288" t="s">
        <v>2381</v>
      </c>
      <c r="B2288" t="s">
        <v>45</v>
      </c>
      <c r="C2288">
        <v>41.902782000000002</v>
      </c>
      <c r="D2288">
        <v>12.496366</v>
      </c>
      <c r="E2288" t="s">
        <v>46</v>
      </c>
      <c r="F2288" t="s">
        <v>169</v>
      </c>
      <c r="G2288" t="s">
        <v>56</v>
      </c>
      <c r="H2288" s="1">
        <v>45320</v>
      </c>
      <c r="I2288" t="s">
        <v>57</v>
      </c>
      <c r="J2288" t="s">
        <v>2000</v>
      </c>
      <c r="K2288">
        <v>2</v>
      </c>
      <c r="N2288">
        <v>3366</v>
      </c>
      <c r="O2288">
        <v>10</v>
      </c>
      <c r="P2288" s="1">
        <v>45623</v>
      </c>
      <c r="Q2288" s="1"/>
      <c r="R2288">
        <v>336.6</v>
      </c>
      <c r="T2288">
        <v>0</v>
      </c>
      <c r="U2288" t="s">
        <v>428</v>
      </c>
      <c r="V2288">
        <v>0</v>
      </c>
      <c r="W2288">
        <v>0</v>
      </c>
      <c r="X2288">
        <v>0</v>
      </c>
      <c r="Y2288">
        <v>0</v>
      </c>
      <c r="Z2288">
        <v>0</v>
      </c>
      <c r="AA2288">
        <v>0</v>
      </c>
      <c r="AB2288">
        <v>0</v>
      </c>
      <c r="AC2288" t="s">
        <v>48</v>
      </c>
      <c r="AD2288">
        <v>1</v>
      </c>
    </row>
    <row r="2289" spans="1:30">
      <c r="A2289" t="s">
        <v>2382</v>
      </c>
      <c r="B2289" t="s">
        <v>80</v>
      </c>
      <c r="C2289">
        <v>38.736946000000003</v>
      </c>
      <c r="D2289">
        <v>-9.1426850000000002</v>
      </c>
      <c r="E2289" t="s">
        <v>32</v>
      </c>
      <c r="F2289" t="s">
        <v>169</v>
      </c>
      <c r="G2289" t="s">
        <v>64</v>
      </c>
      <c r="H2289" s="1">
        <v>45384</v>
      </c>
      <c r="I2289" t="s">
        <v>70</v>
      </c>
      <c r="J2289" t="s">
        <v>2000</v>
      </c>
      <c r="K2289">
        <v>2</v>
      </c>
      <c r="N2289">
        <v>1686</v>
      </c>
      <c r="O2289">
        <v>60</v>
      </c>
      <c r="P2289" s="1">
        <v>45654</v>
      </c>
      <c r="Q2289" s="1"/>
      <c r="R2289">
        <v>1011.6</v>
      </c>
      <c r="T2289">
        <v>0</v>
      </c>
      <c r="U2289" t="s">
        <v>428</v>
      </c>
      <c r="V2289">
        <v>0</v>
      </c>
      <c r="W2289">
        <v>0</v>
      </c>
      <c r="X2289">
        <v>0</v>
      </c>
      <c r="Y2289">
        <v>0</v>
      </c>
      <c r="Z2289">
        <v>0</v>
      </c>
      <c r="AA2289">
        <v>0</v>
      </c>
      <c r="AB2289">
        <v>0</v>
      </c>
      <c r="AC2289" t="s">
        <v>52</v>
      </c>
      <c r="AD2289">
        <v>3</v>
      </c>
    </row>
    <row r="2290" spans="1:30">
      <c r="A2290" t="s">
        <v>2383</v>
      </c>
      <c r="B2290" t="s">
        <v>50</v>
      </c>
      <c r="C2290">
        <v>52.520007999999997</v>
      </c>
      <c r="D2290">
        <v>13.404954</v>
      </c>
      <c r="E2290" t="s">
        <v>46</v>
      </c>
      <c r="F2290" t="s">
        <v>169</v>
      </c>
      <c r="G2290" t="s">
        <v>47</v>
      </c>
      <c r="H2290" s="1">
        <v>45333</v>
      </c>
      <c r="I2290" t="s">
        <v>70</v>
      </c>
      <c r="J2290" t="s">
        <v>2000</v>
      </c>
      <c r="K2290">
        <v>2</v>
      </c>
      <c r="N2290">
        <v>2609</v>
      </c>
      <c r="O2290">
        <v>10</v>
      </c>
      <c r="P2290" s="1">
        <v>45558</v>
      </c>
      <c r="Q2290" s="1"/>
      <c r="R2290">
        <v>260.89999999999998</v>
      </c>
      <c r="T2290">
        <v>0</v>
      </c>
      <c r="U2290" t="s">
        <v>428</v>
      </c>
      <c r="V2290">
        <v>0</v>
      </c>
      <c r="W2290">
        <v>0</v>
      </c>
      <c r="X2290">
        <v>0</v>
      </c>
      <c r="Y2290">
        <v>0</v>
      </c>
      <c r="Z2290">
        <v>0</v>
      </c>
      <c r="AA2290">
        <v>0</v>
      </c>
      <c r="AB2290">
        <v>0</v>
      </c>
      <c r="AC2290" t="s">
        <v>48</v>
      </c>
      <c r="AD2290">
        <v>1</v>
      </c>
    </row>
    <row r="2291" spans="1:30">
      <c r="A2291" t="s">
        <v>2384</v>
      </c>
      <c r="B2291" t="s">
        <v>63</v>
      </c>
      <c r="C2291">
        <v>46.204391000000001</v>
      </c>
      <c r="D2291">
        <v>6.1431579999999997</v>
      </c>
      <c r="E2291" t="s">
        <v>120</v>
      </c>
      <c r="F2291" t="s">
        <v>169</v>
      </c>
      <c r="G2291" t="s">
        <v>56</v>
      </c>
      <c r="H2291" s="1">
        <v>45348</v>
      </c>
      <c r="I2291" t="s">
        <v>35</v>
      </c>
      <c r="J2291" t="s">
        <v>2000</v>
      </c>
      <c r="K2291">
        <v>2</v>
      </c>
      <c r="N2291">
        <v>1564</v>
      </c>
      <c r="O2291">
        <v>80</v>
      </c>
      <c r="P2291" s="1">
        <v>45606</v>
      </c>
      <c r="Q2291" s="1"/>
      <c r="R2291">
        <v>1251.2</v>
      </c>
      <c r="T2291">
        <v>0</v>
      </c>
      <c r="U2291" t="s">
        <v>428</v>
      </c>
      <c r="V2291">
        <v>0</v>
      </c>
      <c r="W2291">
        <v>0</v>
      </c>
      <c r="X2291">
        <v>0</v>
      </c>
      <c r="Y2291">
        <v>0</v>
      </c>
      <c r="Z2291">
        <v>0</v>
      </c>
      <c r="AA2291">
        <v>0</v>
      </c>
      <c r="AB2291">
        <v>0</v>
      </c>
      <c r="AC2291" t="s">
        <v>65</v>
      </c>
      <c r="AD2291">
        <v>4</v>
      </c>
    </row>
    <row r="2292" spans="1:30">
      <c r="A2292" t="s">
        <v>2385</v>
      </c>
      <c r="B2292" t="s">
        <v>45</v>
      </c>
      <c r="C2292">
        <v>41.902782000000002</v>
      </c>
      <c r="D2292">
        <v>12.496366</v>
      </c>
      <c r="E2292" t="s">
        <v>55</v>
      </c>
      <c r="F2292" t="s">
        <v>169</v>
      </c>
      <c r="G2292" t="s">
        <v>56</v>
      </c>
      <c r="H2292" s="1">
        <v>45380</v>
      </c>
      <c r="I2292" t="s">
        <v>35</v>
      </c>
      <c r="J2292" t="s">
        <v>2000</v>
      </c>
      <c r="K2292">
        <v>2</v>
      </c>
      <c r="N2292">
        <v>4067</v>
      </c>
      <c r="O2292">
        <v>10</v>
      </c>
      <c r="P2292" s="1">
        <v>45580</v>
      </c>
      <c r="Q2292" s="1"/>
      <c r="R2292">
        <v>406.7</v>
      </c>
      <c r="T2292">
        <v>0</v>
      </c>
      <c r="U2292" t="s">
        <v>428</v>
      </c>
      <c r="V2292">
        <v>0</v>
      </c>
      <c r="W2292">
        <v>0</v>
      </c>
      <c r="X2292">
        <v>0</v>
      </c>
      <c r="Y2292">
        <v>0</v>
      </c>
      <c r="Z2292">
        <v>0</v>
      </c>
      <c r="AA2292">
        <v>0</v>
      </c>
      <c r="AB2292">
        <v>0</v>
      </c>
      <c r="AC2292" t="s">
        <v>48</v>
      </c>
      <c r="AD2292">
        <v>1</v>
      </c>
    </row>
    <row r="2293" spans="1:30">
      <c r="A2293" t="s">
        <v>2386</v>
      </c>
      <c r="B2293" t="s">
        <v>50</v>
      </c>
      <c r="C2293">
        <v>52.520007999999997</v>
      </c>
      <c r="D2293">
        <v>13.404954</v>
      </c>
      <c r="E2293" t="s">
        <v>55</v>
      </c>
      <c r="F2293" t="s">
        <v>169</v>
      </c>
      <c r="G2293" t="s">
        <v>87</v>
      </c>
      <c r="H2293" s="1">
        <v>45438</v>
      </c>
      <c r="I2293" t="s">
        <v>35</v>
      </c>
      <c r="J2293" t="s">
        <v>2000</v>
      </c>
      <c r="K2293">
        <v>2</v>
      </c>
      <c r="N2293">
        <v>1309</v>
      </c>
      <c r="O2293">
        <v>30</v>
      </c>
      <c r="P2293" s="1">
        <v>45541</v>
      </c>
      <c r="Q2293" s="1"/>
      <c r="R2293">
        <v>392.7</v>
      </c>
      <c r="T2293">
        <v>0</v>
      </c>
      <c r="U2293" t="s">
        <v>428</v>
      </c>
      <c r="V2293">
        <v>0</v>
      </c>
      <c r="W2293">
        <v>0</v>
      </c>
      <c r="X2293">
        <v>0</v>
      </c>
      <c r="Y2293">
        <v>0</v>
      </c>
      <c r="Z2293">
        <v>0</v>
      </c>
      <c r="AA2293">
        <v>0</v>
      </c>
      <c r="AB2293">
        <v>0</v>
      </c>
      <c r="AC2293" t="s">
        <v>43</v>
      </c>
      <c r="AD2293">
        <v>2</v>
      </c>
    </row>
    <row r="2294" spans="1:30">
      <c r="A2294" t="s">
        <v>2387</v>
      </c>
      <c r="B2294" t="s">
        <v>67</v>
      </c>
      <c r="C2294">
        <v>48.864716000000001</v>
      </c>
      <c r="D2294">
        <v>2.3490139999999999</v>
      </c>
      <c r="E2294" t="s">
        <v>51</v>
      </c>
      <c r="F2294" t="s">
        <v>169</v>
      </c>
      <c r="G2294" t="s">
        <v>64</v>
      </c>
      <c r="H2294" s="1">
        <v>45363</v>
      </c>
      <c r="I2294" t="s">
        <v>70</v>
      </c>
      <c r="J2294" t="s">
        <v>2000</v>
      </c>
      <c r="K2294">
        <v>2</v>
      </c>
      <c r="N2294">
        <v>7137</v>
      </c>
      <c r="O2294">
        <v>10</v>
      </c>
      <c r="P2294" s="1">
        <v>45566</v>
      </c>
      <c r="Q2294" s="1"/>
      <c r="R2294">
        <v>713.7</v>
      </c>
      <c r="T2294">
        <v>0</v>
      </c>
      <c r="U2294" t="s">
        <v>428</v>
      </c>
      <c r="V2294">
        <v>0</v>
      </c>
      <c r="W2294">
        <v>0</v>
      </c>
      <c r="X2294">
        <v>0</v>
      </c>
      <c r="Y2294">
        <v>0</v>
      </c>
      <c r="Z2294">
        <v>0</v>
      </c>
      <c r="AA2294">
        <v>0</v>
      </c>
      <c r="AB2294">
        <v>0</v>
      </c>
      <c r="AC2294" t="s">
        <v>48</v>
      </c>
      <c r="AD2294">
        <v>1</v>
      </c>
    </row>
    <row r="2295" spans="1:30">
      <c r="A2295" t="s">
        <v>2388</v>
      </c>
      <c r="B2295" t="s">
        <v>75</v>
      </c>
      <c r="C2295">
        <v>48.210033000000003</v>
      </c>
      <c r="D2295">
        <v>16.363448999999999</v>
      </c>
      <c r="E2295" t="s">
        <v>103</v>
      </c>
      <c r="F2295" t="s">
        <v>169</v>
      </c>
      <c r="G2295" t="s">
        <v>64</v>
      </c>
      <c r="H2295" s="1">
        <v>45404</v>
      </c>
      <c r="I2295" t="s">
        <v>70</v>
      </c>
      <c r="J2295" t="s">
        <v>2000</v>
      </c>
      <c r="K2295">
        <v>2</v>
      </c>
      <c r="N2295">
        <v>4458</v>
      </c>
      <c r="O2295">
        <v>50</v>
      </c>
      <c r="P2295" s="1">
        <v>45550</v>
      </c>
      <c r="Q2295" s="1"/>
      <c r="R2295">
        <v>2229</v>
      </c>
      <c r="T2295">
        <v>0</v>
      </c>
      <c r="U2295" t="s">
        <v>428</v>
      </c>
      <c r="V2295">
        <v>0</v>
      </c>
      <c r="W2295">
        <v>0</v>
      </c>
      <c r="X2295">
        <v>0</v>
      </c>
      <c r="Y2295">
        <v>0</v>
      </c>
      <c r="Z2295">
        <v>0</v>
      </c>
      <c r="AA2295">
        <v>0</v>
      </c>
      <c r="AB2295">
        <v>0</v>
      </c>
      <c r="AC2295" t="s">
        <v>52</v>
      </c>
      <c r="AD2295">
        <v>3</v>
      </c>
    </row>
    <row r="2296" spans="1:30">
      <c r="A2296" t="s">
        <v>2389</v>
      </c>
      <c r="B2296" t="s">
        <v>75</v>
      </c>
      <c r="C2296">
        <v>48.210033000000003</v>
      </c>
      <c r="D2296">
        <v>16.363448999999999</v>
      </c>
      <c r="E2296" t="s">
        <v>55</v>
      </c>
      <c r="F2296" t="s">
        <v>169</v>
      </c>
      <c r="G2296" t="s">
        <v>47</v>
      </c>
      <c r="H2296" s="1">
        <v>45322</v>
      </c>
      <c r="I2296" t="s">
        <v>70</v>
      </c>
      <c r="J2296" t="s">
        <v>2000</v>
      </c>
      <c r="K2296">
        <v>2</v>
      </c>
      <c r="N2296">
        <v>5419</v>
      </c>
      <c r="O2296">
        <v>50</v>
      </c>
      <c r="P2296" s="1">
        <v>45616</v>
      </c>
      <c r="Q2296" s="1"/>
      <c r="R2296">
        <v>2709.5</v>
      </c>
      <c r="T2296">
        <v>0</v>
      </c>
      <c r="U2296" t="s">
        <v>428</v>
      </c>
      <c r="V2296">
        <v>0</v>
      </c>
      <c r="W2296">
        <v>0</v>
      </c>
      <c r="X2296">
        <v>0</v>
      </c>
      <c r="Y2296">
        <v>0</v>
      </c>
      <c r="Z2296">
        <v>0</v>
      </c>
      <c r="AA2296">
        <v>0</v>
      </c>
      <c r="AB2296">
        <v>0</v>
      </c>
      <c r="AC2296" t="s">
        <v>52</v>
      </c>
      <c r="AD2296">
        <v>3</v>
      </c>
    </row>
    <row r="2297" spans="1:30">
      <c r="A2297" t="s">
        <v>2390</v>
      </c>
      <c r="B2297" t="s">
        <v>75</v>
      </c>
      <c r="C2297">
        <v>48.210033000000003</v>
      </c>
      <c r="D2297">
        <v>16.363448999999999</v>
      </c>
      <c r="E2297" t="s">
        <v>55</v>
      </c>
      <c r="F2297" t="s">
        <v>169</v>
      </c>
      <c r="G2297" t="s">
        <v>42</v>
      </c>
      <c r="H2297" s="1">
        <v>45294</v>
      </c>
      <c r="I2297" t="s">
        <v>70</v>
      </c>
      <c r="J2297" t="s">
        <v>2000</v>
      </c>
      <c r="K2297">
        <v>2</v>
      </c>
      <c r="N2297">
        <v>1938</v>
      </c>
      <c r="O2297">
        <v>40</v>
      </c>
      <c r="P2297" s="1">
        <v>45636</v>
      </c>
      <c r="Q2297" s="1"/>
      <c r="R2297">
        <v>775.2</v>
      </c>
      <c r="T2297">
        <v>0</v>
      </c>
      <c r="U2297" t="s">
        <v>428</v>
      </c>
      <c r="V2297">
        <v>0</v>
      </c>
      <c r="W2297">
        <v>0</v>
      </c>
      <c r="X2297">
        <v>0</v>
      </c>
      <c r="Y2297">
        <v>0</v>
      </c>
      <c r="Z2297">
        <v>0</v>
      </c>
      <c r="AA2297">
        <v>0</v>
      </c>
      <c r="AB2297">
        <v>0</v>
      </c>
      <c r="AC2297" t="s">
        <v>43</v>
      </c>
      <c r="AD2297">
        <v>2</v>
      </c>
    </row>
    <row r="2298" spans="1:30">
      <c r="A2298" t="s">
        <v>2391</v>
      </c>
      <c r="B2298" t="s">
        <v>45</v>
      </c>
      <c r="C2298">
        <v>41.902782000000002</v>
      </c>
      <c r="D2298">
        <v>12.496366</v>
      </c>
      <c r="E2298" t="s">
        <v>68</v>
      </c>
      <c r="F2298" t="s">
        <v>169</v>
      </c>
      <c r="G2298" t="s">
        <v>56</v>
      </c>
      <c r="H2298" s="1">
        <v>45322</v>
      </c>
      <c r="I2298" t="s">
        <v>70</v>
      </c>
      <c r="J2298" t="s">
        <v>2000</v>
      </c>
      <c r="K2298">
        <v>2</v>
      </c>
      <c r="N2298">
        <v>3660</v>
      </c>
      <c r="O2298">
        <v>90</v>
      </c>
      <c r="P2298" s="1">
        <v>45639</v>
      </c>
      <c r="Q2298" s="1"/>
      <c r="R2298">
        <v>3294</v>
      </c>
      <c r="T2298">
        <v>0</v>
      </c>
      <c r="U2298" t="s">
        <v>428</v>
      </c>
      <c r="V2298">
        <v>0</v>
      </c>
      <c r="W2298">
        <v>0</v>
      </c>
      <c r="X2298">
        <v>0</v>
      </c>
      <c r="Y2298">
        <v>0</v>
      </c>
      <c r="Z2298">
        <v>0</v>
      </c>
      <c r="AA2298">
        <v>0</v>
      </c>
      <c r="AB2298">
        <v>0</v>
      </c>
      <c r="AC2298" t="s">
        <v>38</v>
      </c>
      <c r="AD2298">
        <v>5</v>
      </c>
    </row>
    <row r="2299" spans="1:30">
      <c r="A2299" t="s">
        <v>2392</v>
      </c>
      <c r="B2299" t="s">
        <v>50</v>
      </c>
      <c r="C2299">
        <v>52.520007999999997</v>
      </c>
      <c r="D2299">
        <v>13.404954</v>
      </c>
      <c r="E2299" t="s">
        <v>60</v>
      </c>
      <c r="F2299" t="s">
        <v>169</v>
      </c>
      <c r="G2299" t="s">
        <v>47</v>
      </c>
      <c r="H2299" s="1">
        <v>45404</v>
      </c>
      <c r="I2299" t="s">
        <v>57</v>
      </c>
      <c r="J2299" t="s">
        <v>2000</v>
      </c>
      <c r="K2299">
        <v>2</v>
      </c>
      <c r="N2299">
        <v>5705</v>
      </c>
      <c r="O2299">
        <v>60</v>
      </c>
      <c r="P2299" s="1">
        <v>45450</v>
      </c>
      <c r="Q2299" s="1"/>
      <c r="R2299">
        <v>3423</v>
      </c>
      <c r="T2299">
        <v>0</v>
      </c>
      <c r="U2299" t="s">
        <v>428</v>
      </c>
      <c r="V2299">
        <v>0</v>
      </c>
      <c r="W2299">
        <v>0</v>
      </c>
      <c r="X2299">
        <v>0</v>
      </c>
      <c r="Y2299">
        <v>0</v>
      </c>
      <c r="Z2299">
        <v>0</v>
      </c>
      <c r="AA2299">
        <v>0</v>
      </c>
      <c r="AB2299">
        <v>0</v>
      </c>
      <c r="AC2299" t="s">
        <v>52</v>
      </c>
      <c r="AD2299">
        <v>3</v>
      </c>
    </row>
    <row r="2300" spans="1:30">
      <c r="A2300" t="s">
        <v>2393</v>
      </c>
      <c r="B2300" t="s">
        <v>50</v>
      </c>
      <c r="C2300">
        <v>52.520007999999997</v>
      </c>
      <c r="D2300">
        <v>13.404954</v>
      </c>
      <c r="E2300" t="s">
        <v>84</v>
      </c>
      <c r="F2300" t="s">
        <v>169</v>
      </c>
      <c r="G2300" t="s">
        <v>47</v>
      </c>
      <c r="H2300" s="1">
        <v>45304</v>
      </c>
      <c r="I2300" t="s">
        <v>70</v>
      </c>
      <c r="J2300" t="s">
        <v>2000</v>
      </c>
      <c r="K2300">
        <v>2</v>
      </c>
      <c r="N2300">
        <v>353</v>
      </c>
      <c r="O2300">
        <v>10</v>
      </c>
      <c r="P2300" s="1">
        <v>45341</v>
      </c>
      <c r="Q2300" s="1"/>
      <c r="R2300">
        <v>35.299999999999997</v>
      </c>
      <c r="T2300">
        <v>0</v>
      </c>
      <c r="U2300" t="s">
        <v>428</v>
      </c>
      <c r="V2300">
        <v>0</v>
      </c>
      <c r="W2300">
        <v>0</v>
      </c>
      <c r="X2300">
        <v>0</v>
      </c>
      <c r="Y2300">
        <v>0</v>
      </c>
      <c r="Z2300">
        <v>0</v>
      </c>
      <c r="AA2300">
        <v>0</v>
      </c>
      <c r="AB2300">
        <v>0</v>
      </c>
      <c r="AC2300" t="s">
        <v>48</v>
      </c>
      <c r="AD2300">
        <v>1</v>
      </c>
    </row>
    <row r="2301" spans="1:30">
      <c r="A2301" t="s">
        <v>2394</v>
      </c>
      <c r="B2301" t="s">
        <v>63</v>
      </c>
      <c r="C2301">
        <v>46.204391000000001</v>
      </c>
      <c r="D2301">
        <v>6.1431579999999997</v>
      </c>
      <c r="E2301" t="s">
        <v>55</v>
      </c>
      <c r="F2301" t="s">
        <v>169</v>
      </c>
      <c r="G2301" t="s">
        <v>87</v>
      </c>
      <c r="H2301" s="1">
        <v>45341</v>
      </c>
      <c r="I2301" t="s">
        <v>57</v>
      </c>
      <c r="J2301" t="s">
        <v>2000</v>
      </c>
      <c r="K2301">
        <v>2</v>
      </c>
      <c r="N2301">
        <v>332</v>
      </c>
      <c r="O2301">
        <v>80</v>
      </c>
      <c r="P2301" s="1">
        <v>45639</v>
      </c>
      <c r="Q2301" s="1"/>
      <c r="R2301">
        <v>265.60000000000002</v>
      </c>
      <c r="T2301">
        <v>0</v>
      </c>
      <c r="U2301" t="s">
        <v>428</v>
      </c>
      <c r="V2301">
        <v>0</v>
      </c>
      <c r="W2301">
        <v>0</v>
      </c>
      <c r="X2301">
        <v>0</v>
      </c>
      <c r="Y2301">
        <v>0</v>
      </c>
      <c r="Z2301">
        <v>0</v>
      </c>
      <c r="AA2301">
        <v>0</v>
      </c>
      <c r="AB2301">
        <v>0</v>
      </c>
      <c r="AC2301" t="s">
        <v>65</v>
      </c>
      <c r="AD2301">
        <v>4</v>
      </c>
    </row>
    <row r="2302" spans="1:30">
      <c r="A2302" t="s">
        <v>2395</v>
      </c>
      <c r="B2302" t="s">
        <v>45</v>
      </c>
      <c r="C2302">
        <v>41.902782000000002</v>
      </c>
      <c r="D2302">
        <v>12.496366</v>
      </c>
      <c r="E2302" t="s">
        <v>32</v>
      </c>
      <c r="F2302" t="s">
        <v>169</v>
      </c>
      <c r="G2302" t="s">
        <v>64</v>
      </c>
      <c r="H2302" s="1">
        <v>45336</v>
      </c>
      <c r="I2302" t="s">
        <v>70</v>
      </c>
      <c r="J2302" t="s">
        <v>2000</v>
      </c>
      <c r="K2302">
        <v>2</v>
      </c>
      <c r="N2302">
        <v>6283</v>
      </c>
      <c r="O2302">
        <v>40</v>
      </c>
      <c r="P2302" s="1">
        <v>45607</v>
      </c>
      <c r="Q2302" s="1"/>
      <c r="R2302">
        <v>2513.1999999999998</v>
      </c>
      <c r="T2302">
        <v>0</v>
      </c>
      <c r="U2302" t="s">
        <v>428</v>
      </c>
      <c r="V2302">
        <v>0</v>
      </c>
      <c r="W2302">
        <v>0</v>
      </c>
      <c r="X2302">
        <v>0</v>
      </c>
      <c r="Y2302">
        <v>0</v>
      </c>
      <c r="Z2302">
        <v>0</v>
      </c>
      <c r="AA2302">
        <v>0</v>
      </c>
      <c r="AB2302">
        <v>0</v>
      </c>
      <c r="AC2302" t="s">
        <v>43</v>
      </c>
      <c r="AD2302">
        <v>2</v>
      </c>
    </row>
    <row r="2303" spans="1:30">
      <c r="A2303" t="s">
        <v>2396</v>
      </c>
      <c r="B2303" t="s">
        <v>80</v>
      </c>
      <c r="C2303">
        <v>38.736946000000003</v>
      </c>
      <c r="D2303">
        <v>-9.1426850000000002</v>
      </c>
      <c r="E2303" t="s">
        <v>84</v>
      </c>
      <c r="F2303" t="s">
        <v>169</v>
      </c>
      <c r="G2303" t="s">
        <v>47</v>
      </c>
      <c r="H2303" s="1">
        <v>45392</v>
      </c>
      <c r="I2303" t="s">
        <v>57</v>
      </c>
      <c r="J2303" t="s">
        <v>2000</v>
      </c>
      <c r="K2303">
        <v>2</v>
      </c>
      <c r="N2303">
        <v>6709</v>
      </c>
      <c r="O2303">
        <v>20</v>
      </c>
      <c r="P2303" s="1">
        <v>45675</v>
      </c>
      <c r="Q2303" s="1"/>
      <c r="R2303">
        <v>1341.8</v>
      </c>
      <c r="T2303">
        <v>0</v>
      </c>
      <c r="U2303" t="s">
        <v>428</v>
      </c>
      <c r="V2303">
        <v>0</v>
      </c>
      <c r="W2303">
        <v>0</v>
      </c>
      <c r="X2303">
        <v>0</v>
      </c>
      <c r="Y2303">
        <v>0</v>
      </c>
      <c r="Z2303">
        <v>0</v>
      </c>
      <c r="AA2303">
        <v>0</v>
      </c>
      <c r="AB2303">
        <v>0</v>
      </c>
      <c r="AC2303" t="s">
        <v>48</v>
      </c>
      <c r="AD2303">
        <v>1</v>
      </c>
    </row>
    <row r="2304" spans="1:30">
      <c r="A2304" t="s">
        <v>2397</v>
      </c>
      <c r="B2304" t="s">
        <v>63</v>
      </c>
      <c r="C2304">
        <v>46.204391000000001</v>
      </c>
      <c r="D2304">
        <v>6.1431579999999997</v>
      </c>
      <c r="E2304" t="s">
        <v>32</v>
      </c>
      <c r="F2304" t="s">
        <v>169</v>
      </c>
      <c r="G2304" t="s">
        <v>85</v>
      </c>
      <c r="H2304" s="1">
        <v>45385</v>
      </c>
      <c r="I2304" t="s">
        <v>57</v>
      </c>
      <c r="J2304" t="s">
        <v>2000</v>
      </c>
      <c r="K2304">
        <v>2</v>
      </c>
      <c r="N2304">
        <v>982</v>
      </c>
      <c r="O2304">
        <v>40</v>
      </c>
      <c r="P2304" s="1">
        <v>45680</v>
      </c>
      <c r="Q2304" s="1"/>
      <c r="R2304">
        <v>392.8</v>
      </c>
      <c r="T2304">
        <v>0</v>
      </c>
      <c r="U2304" t="s">
        <v>428</v>
      </c>
      <c r="V2304">
        <v>0</v>
      </c>
      <c r="W2304">
        <v>0</v>
      </c>
      <c r="X2304">
        <v>0</v>
      </c>
      <c r="Y2304">
        <v>0</v>
      </c>
      <c r="Z2304">
        <v>0</v>
      </c>
      <c r="AA2304">
        <v>0</v>
      </c>
      <c r="AB2304">
        <v>0</v>
      </c>
      <c r="AC2304" t="s">
        <v>43</v>
      </c>
      <c r="AD2304">
        <v>2</v>
      </c>
    </row>
    <row r="2305" spans="1:30">
      <c r="A2305" t="s">
        <v>2398</v>
      </c>
      <c r="B2305" t="s">
        <v>80</v>
      </c>
      <c r="C2305">
        <v>38.736946000000003</v>
      </c>
      <c r="D2305">
        <v>-9.1426850000000002</v>
      </c>
      <c r="E2305" t="s">
        <v>60</v>
      </c>
      <c r="F2305" t="s">
        <v>169</v>
      </c>
      <c r="G2305" t="s">
        <v>85</v>
      </c>
      <c r="H2305" s="1">
        <v>45344</v>
      </c>
      <c r="I2305" t="s">
        <v>70</v>
      </c>
      <c r="J2305" t="s">
        <v>2000</v>
      </c>
      <c r="K2305">
        <v>2</v>
      </c>
      <c r="N2305">
        <v>6298</v>
      </c>
      <c r="O2305">
        <v>90</v>
      </c>
      <c r="P2305" s="1">
        <v>45657</v>
      </c>
      <c r="Q2305" s="1"/>
      <c r="R2305">
        <v>5668.2</v>
      </c>
      <c r="T2305">
        <v>0</v>
      </c>
      <c r="U2305" t="s">
        <v>428</v>
      </c>
      <c r="V2305">
        <v>0</v>
      </c>
      <c r="W2305">
        <v>0</v>
      </c>
      <c r="X2305">
        <v>0</v>
      </c>
      <c r="Y2305">
        <v>0</v>
      </c>
      <c r="Z2305">
        <v>0</v>
      </c>
      <c r="AA2305">
        <v>0</v>
      </c>
      <c r="AB2305">
        <v>0</v>
      </c>
      <c r="AC2305" t="s">
        <v>38</v>
      </c>
      <c r="AD2305">
        <v>5</v>
      </c>
    </row>
    <row r="2306" spans="1:30">
      <c r="A2306" t="s">
        <v>2399</v>
      </c>
      <c r="B2306" t="s">
        <v>75</v>
      </c>
      <c r="C2306">
        <v>48.210033000000003</v>
      </c>
      <c r="D2306">
        <v>16.363448999999999</v>
      </c>
      <c r="E2306" t="s">
        <v>78</v>
      </c>
      <c r="F2306" t="s">
        <v>169</v>
      </c>
      <c r="G2306" t="s">
        <v>56</v>
      </c>
      <c r="H2306" s="1">
        <v>45358</v>
      </c>
      <c r="I2306" t="s">
        <v>35</v>
      </c>
      <c r="J2306" t="s">
        <v>2000</v>
      </c>
      <c r="K2306">
        <v>2</v>
      </c>
      <c r="N2306">
        <v>4983</v>
      </c>
      <c r="O2306">
        <v>10</v>
      </c>
      <c r="P2306" s="1">
        <v>45701</v>
      </c>
      <c r="Q2306" s="1"/>
      <c r="R2306">
        <v>498.3</v>
      </c>
      <c r="T2306">
        <v>0</v>
      </c>
      <c r="U2306" t="s">
        <v>428</v>
      </c>
      <c r="V2306">
        <v>0</v>
      </c>
      <c r="W2306">
        <v>0</v>
      </c>
      <c r="X2306">
        <v>0</v>
      </c>
      <c r="Y2306">
        <v>0</v>
      </c>
      <c r="Z2306">
        <v>0</v>
      </c>
      <c r="AA2306">
        <v>0</v>
      </c>
      <c r="AB2306">
        <v>0</v>
      </c>
      <c r="AC2306" t="s">
        <v>48</v>
      </c>
      <c r="AD2306">
        <v>1</v>
      </c>
    </row>
    <row r="2307" spans="1:30">
      <c r="A2307" t="s">
        <v>2400</v>
      </c>
      <c r="B2307" t="s">
        <v>80</v>
      </c>
      <c r="C2307">
        <v>38.736946000000003</v>
      </c>
      <c r="D2307">
        <v>-9.1426850000000002</v>
      </c>
      <c r="E2307" t="s">
        <v>51</v>
      </c>
      <c r="F2307" t="s">
        <v>169</v>
      </c>
      <c r="G2307" t="s">
        <v>76</v>
      </c>
      <c r="H2307" s="1">
        <v>45300</v>
      </c>
      <c r="I2307" t="s">
        <v>57</v>
      </c>
      <c r="J2307" t="s">
        <v>2000</v>
      </c>
      <c r="K2307">
        <v>2</v>
      </c>
      <c r="N2307">
        <v>4937</v>
      </c>
      <c r="O2307">
        <v>50</v>
      </c>
      <c r="P2307" s="1">
        <v>45530</v>
      </c>
      <c r="Q2307" s="1"/>
      <c r="R2307">
        <v>2468.5</v>
      </c>
      <c r="T2307">
        <v>0</v>
      </c>
      <c r="U2307" t="s">
        <v>428</v>
      </c>
      <c r="V2307">
        <v>0</v>
      </c>
      <c r="W2307">
        <v>0</v>
      </c>
      <c r="X2307">
        <v>0</v>
      </c>
      <c r="Y2307">
        <v>0</v>
      </c>
      <c r="Z2307">
        <v>0</v>
      </c>
      <c r="AA2307">
        <v>0</v>
      </c>
      <c r="AB2307">
        <v>0</v>
      </c>
      <c r="AC2307" t="s">
        <v>52</v>
      </c>
      <c r="AD2307">
        <v>3</v>
      </c>
    </row>
    <row r="2308" spans="1:30">
      <c r="A2308" t="s">
        <v>2401</v>
      </c>
      <c r="B2308" t="s">
        <v>50</v>
      </c>
      <c r="C2308">
        <v>52.520007999999997</v>
      </c>
      <c r="D2308">
        <v>13.404954</v>
      </c>
      <c r="E2308" t="s">
        <v>41</v>
      </c>
      <c r="F2308" t="s">
        <v>169</v>
      </c>
      <c r="G2308" t="s">
        <v>47</v>
      </c>
      <c r="H2308" s="1">
        <v>45339</v>
      </c>
      <c r="I2308" t="s">
        <v>35</v>
      </c>
      <c r="J2308" t="s">
        <v>2000</v>
      </c>
      <c r="K2308">
        <v>2</v>
      </c>
      <c r="N2308">
        <v>5953</v>
      </c>
      <c r="O2308">
        <v>20</v>
      </c>
      <c r="P2308" s="1">
        <v>45381</v>
      </c>
      <c r="Q2308" s="1"/>
      <c r="R2308">
        <v>1190.5999999999999</v>
      </c>
      <c r="T2308">
        <v>0</v>
      </c>
      <c r="U2308" t="s">
        <v>428</v>
      </c>
      <c r="V2308">
        <v>0</v>
      </c>
      <c r="W2308">
        <v>0</v>
      </c>
      <c r="X2308">
        <v>0</v>
      </c>
      <c r="Y2308">
        <v>0</v>
      </c>
      <c r="Z2308">
        <v>0</v>
      </c>
      <c r="AA2308">
        <v>0</v>
      </c>
      <c r="AB2308">
        <v>0</v>
      </c>
      <c r="AC2308" t="s">
        <v>48</v>
      </c>
      <c r="AD2308">
        <v>1</v>
      </c>
    </row>
    <row r="2309" spans="1:30">
      <c r="A2309" t="s">
        <v>2402</v>
      </c>
      <c r="B2309" t="s">
        <v>45</v>
      </c>
      <c r="C2309">
        <v>41.902782000000002</v>
      </c>
      <c r="D2309">
        <v>12.496366</v>
      </c>
      <c r="E2309" t="s">
        <v>41</v>
      </c>
      <c r="F2309" t="s">
        <v>169</v>
      </c>
      <c r="G2309" t="s">
        <v>56</v>
      </c>
      <c r="H2309" s="1">
        <v>45352</v>
      </c>
      <c r="I2309" t="s">
        <v>70</v>
      </c>
      <c r="J2309" t="s">
        <v>2000</v>
      </c>
      <c r="K2309">
        <v>2</v>
      </c>
      <c r="N2309">
        <v>6065</v>
      </c>
      <c r="O2309">
        <v>30</v>
      </c>
      <c r="P2309" s="1">
        <v>45569</v>
      </c>
      <c r="Q2309" s="1"/>
      <c r="R2309">
        <v>1819.5</v>
      </c>
      <c r="T2309">
        <v>0</v>
      </c>
      <c r="U2309" t="s">
        <v>428</v>
      </c>
      <c r="V2309">
        <v>0</v>
      </c>
      <c r="W2309">
        <v>0</v>
      </c>
      <c r="X2309">
        <v>0</v>
      </c>
      <c r="Y2309">
        <v>0</v>
      </c>
      <c r="Z2309">
        <v>0</v>
      </c>
      <c r="AA2309">
        <v>0</v>
      </c>
      <c r="AB2309">
        <v>0</v>
      </c>
      <c r="AC2309" t="s">
        <v>43</v>
      </c>
      <c r="AD2309">
        <v>2</v>
      </c>
    </row>
    <row r="2310" spans="1:30">
      <c r="A2310" t="s">
        <v>2403</v>
      </c>
      <c r="B2310" t="s">
        <v>67</v>
      </c>
      <c r="C2310">
        <v>48.864716000000001</v>
      </c>
      <c r="D2310">
        <v>2.3490139999999999</v>
      </c>
      <c r="E2310" t="s">
        <v>55</v>
      </c>
      <c r="F2310" t="s">
        <v>169</v>
      </c>
      <c r="G2310" t="s">
        <v>34</v>
      </c>
      <c r="H2310" s="1">
        <v>45433</v>
      </c>
      <c r="I2310" t="s">
        <v>35</v>
      </c>
      <c r="J2310" t="s">
        <v>2000</v>
      </c>
      <c r="K2310">
        <v>2</v>
      </c>
      <c r="N2310">
        <v>1341</v>
      </c>
      <c r="O2310">
        <v>60</v>
      </c>
      <c r="P2310" s="1">
        <v>45543</v>
      </c>
      <c r="Q2310" s="1"/>
      <c r="R2310">
        <v>804.6</v>
      </c>
      <c r="T2310">
        <v>0</v>
      </c>
      <c r="U2310" t="s">
        <v>428</v>
      </c>
      <c r="V2310">
        <v>0</v>
      </c>
      <c r="W2310">
        <v>0</v>
      </c>
      <c r="X2310">
        <v>0</v>
      </c>
      <c r="Y2310">
        <v>0</v>
      </c>
      <c r="Z2310">
        <v>0</v>
      </c>
      <c r="AA2310">
        <v>0</v>
      </c>
      <c r="AB2310">
        <v>0</v>
      </c>
      <c r="AC2310" t="s">
        <v>52</v>
      </c>
      <c r="AD2310">
        <v>3</v>
      </c>
    </row>
    <row r="2311" spans="1:30">
      <c r="A2311" t="s">
        <v>2404</v>
      </c>
      <c r="B2311" t="s">
        <v>75</v>
      </c>
      <c r="C2311">
        <v>48.210033000000003</v>
      </c>
      <c r="D2311">
        <v>16.363448999999999</v>
      </c>
      <c r="E2311" t="s">
        <v>124</v>
      </c>
      <c r="F2311" t="s">
        <v>169</v>
      </c>
      <c r="G2311" t="s">
        <v>56</v>
      </c>
      <c r="H2311" s="1">
        <v>45348</v>
      </c>
      <c r="I2311" t="s">
        <v>57</v>
      </c>
      <c r="J2311" t="s">
        <v>2000</v>
      </c>
      <c r="K2311">
        <v>2</v>
      </c>
      <c r="N2311">
        <v>4659</v>
      </c>
      <c r="O2311">
        <v>100</v>
      </c>
      <c r="P2311" s="1">
        <v>45467</v>
      </c>
      <c r="Q2311" s="1"/>
      <c r="R2311">
        <v>4659</v>
      </c>
      <c r="T2311">
        <v>0</v>
      </c>
      <c r="U2311" t="s">
        <v>428</v>
      </c>
      <c r="V2311">
        <v>0</v>
      </c>
      <c r="W2311">
        <v>0</v>
      </c>
      <c r="X2311">
        <v>0</v>
      </c>
      <c r="Y2311">
        <v>0</v>
      </c>
      <c r="Z2311">
        <v>0</v>
      </c>
      <c r="AA2311">
        <v>0</v>
      </c>
      <c r="AB2311">
        <v>0</v>
      </c>
      <c r="AC2311" t="s">
        <v>38</v>
      </c>
      <c r="AD2311">
        <v>5</v>
      </c>
    </row>
    <row r="2312" spans="1:30">
      <c r="A2312" t="s">
        <v>2405</v>
      </c>
      <c r="B2312" t="s">
        <v>45</v>
      </c>
      <c r="C2312">
        <v>41.902782000000002</v>
      </c>
      <c r="D2312">
        <v>12.496366</v>
      </c>
      <c r="E2312" t="s">
        <v>46</v>
      </c>
      <c r="F2312" t="s">
        <v>169</v>
      </c>
      <c r="G2312" t="s">
        <v>85</v>
      </c>
      <c r="H2312" s="1">
        <v>45346</v>
      </c>
      <c r="I2312" t="s">
        <v>70</v>
      </c>
      <c r="J2312" t="s">
        <v>2000</v>
      </c>
      <c r="K2312">
        <v>2</v>
      </c>
      <c r="N2312">
        <v>6927</v>
      </c>
      <c r="O2312">
        <v>40</v>
      </c>
      <c r="P2312" s="1">
        <v>45608</v>
      </c>
      <c r="Q2312" s="1"/>
      <c r="R2312">
        <v>2770.8</v>
      </c>
      <c r="T2312">
        <v>0</v>
      </c>
      <c r="U2312" t="s">
        <v>428</v>
      </c>
      <c r="V2312">
        <v>0</v>
      </c>
      <c r="W2312">
        <v>0</v>
      </c>
      <c r="X2312">
        <v>0</v>
      </c>
      <c r="Y2312">
        <v>0</v>
      </c>
      <c r="Z2312">
        <v>0</v>
      </c>
      <c r="AA2312">
        <v>0</v>
      </c>
      <c r="AB2312">
        <v>0</v>
      </c>
      <c r="AC2312" t="s">
        <v>43</v>
      </c>
      <c r="AD2312">
        <v>2</v>
      </c>
    </row>
    <row r="2313" spans="1:30">
      <c r="A2313" t="s">
        <v>2406</v>
      </c>
      <c r="B2313" t="s">
        <v>45</v>
      </c>
      <c r="C2313">
        <v>41.902782000000002</v>
      </c>
      <c r="D2313">
        <v>12.496366</v>
      </c>
      <c r="E2313" t="s">
        <v>60</v>
      </c>
      <c r="F2313" t="s">
        <v>169</v>
      </c>
      <c r="G2313" t="s">
        <v>85</v>
      </c>
      <c r="H2313" s="1">
        <v>45436</v>
      </c>
      <c r="I2313" t="s">
        <v>57</v>
      </c>
      <c r="J2313" t="s">
        <v>2000</v>
      </c>
      <c r="K2313">
        <v>2</v>
      </c>
      <c r="N2313">
        <v>4714</v>
      </c>
      <c r="O2313">
        <v>40</v>
      </c>
      <c r="P2313" s="1">
        <v>45591</v>
      </c>
      <c r="Q2313" s="1"/>
      <c r="R2313">
        <v>1885.6</v>
      </c>
      <c r="T2313">
        <v>0</v>
      </c>
      <c r="U2313" t="s">
        <v>428</v>
      </c>
      <c r="V2313">
        <v>0</v>
      </c>
      <c r="W2313">
        <v>0</v>
      </c>
      <c r="X2313">
        <v>0</v>
      </c>
      <c r="Y2313">
        <v>0</v>
      </c>
      <c r="Z2313">
        <v>0</v>
      </c>
      <c r="AA2313">
        <v>0</v>
      </c>
      <c r="AB2313">
        <v>0</v>
      </c>
      <c r="AC2313" t="s">
        <v>43</v>
      </c>
      <c r="AD2313">
        <v>2</v>
      </c>
    </row>
    <row r="2314" spans="1:30">
      <c r="A2314" t="s">
        <v>2407</v>
      </c>
      <c r="B2314" t="s">
        <v>40</v>
      </c>
      <c r="C2314">
        <v>40.416775000000001</v>
      </c>
      <c r="D2314">
        <v>-3.7037900000000001</v>
      </c>
      <c r="E2314" t="s">
        <v>55</v>
      </c>
      <c r="F2314" t="s">
        <v>169</v>
      </c>
      <c r="G2314" t="s">
        <v>34</v>
      </c>
      <c r="H2314" s="1">
        <v>45309</v>
      </c>
      <c r="I2314" t="s">
        <v>35</v>
      </c>
      <c r="J2314" t="s">
        <v>2000</v>
      </c>
      <c r="K2314">
        <v>2</v>
      </c>
      <c r="N2314">
        <v>3326</v>
      </c>
      <c r="O2314">
        <v>40</v>
      </c>
      <c r="P2314" s="1">
        <v>45540</v>
      </c>
      <c r="Q2314" s="1"/>
      <c r="R2314">
        <v>1330.4</v>
      </c>
      <c r="T2314">
        <v>0</v>
      </c>
      <c r="U2314" t="s">
        <v>428</v>
      </c>
      <c r="V2314">
        <v>0</v>
      </c>
      <c r="W2314">
        <v>0</v>
      </c>
      <c r="X2314">
        <v>0</v>
      </c>
      <c r="Y2314">
        <v>0</v>
      </c>
      <c r="Z2314">
        <v>0</v>
      </c>
      <c r="AA2314">
        <v>0</v>
      </c>
      <c r="AB2314">
        <v>0</v>
      </c>
      <c r="AC2314" t="s">
        <v>43</v>
      </c>
      <c r="AD2314">
        <v>2</v>
      </c>
    </row>
    <row r="2315" spans="1:30">
      <c r="A2315" t="s">
        <v>2408</v>
      </c>
      <c r="B2315" t="s">
        <v>50</v>
      </c>
      <c r="C2315">
        <v>52.520007999999997</v>
      </c>
      <c r="D2315">
        <v>13.404954</v>
      </c>
      <c r="E2315" t="s">
        <v>55</v>
      </c>
      <c r="F2315" t="s">
        <v>169</v>
      </c>
      <c r="G2315" t="s">
        <v>34</v>
      </c>
      <c r="H2315" s="1">
        <v>45364</v>
      </c>
      <c r="I2315" t="s">
        <v>70</v>
      </c>
      <c r="J2315" t="s">
        <v>2000</v>
      </c>
      <c r="K2315">
        <v>2</v>
      </c>
      <c r="N2315">
        <v>7823</v>
      </c>
      <c r="O2315">
        <v>30</v>
      </c>
      <c r="P2315" s="1">
        <v>45437</v>
      </c>
      <c r="Q2315" s="1"/>
      <c r="R2315">
        <v>2346.9</v>
      </c>
      <c r="T2315">
        <v>0</v>
      </c>
      <c r="U2315" t="s">
        <v>428</v>
      </c>
      <c r="V2315">
        <v>0</v>
      </c>
      <c r="W2315">
        <v>0</v>
      </c>
      <c r="X2315">
        <v>0</v>
      </c>
      <c r="Y2315">
        <v>0</v>
      </c>
      <c r="Z2315">
        <v>0</v>
      </c>
      <c r="AA2315">
        <v>0</v>
      </c>
      <c r="AB2315">
        <v>0</v>
      </c>
      <c r="AC2315" t="s">
        <v>43</v>
      </c>
      <c r="AD2315">
        <v>2</v>
      </c>
    </row>
    <row r="2316" spans="1:30">
      <c r="A2316" t="s">
        <v>2409</v>
      </c>
      <c r="B2316" t="s">
        <v>80</v>
      </c>
      <c r="C2316">
        <v>38.736946000000003</v>
      </c>
      <c r="D2316">
        <v>-9.1426850000000002</v>
      </c>
      <c r="E2316" t="s">
        <v>78</v>
      </c>
      <c r="F2316" t="s">
        <v>169</v>
      </c>
      <c r="G2316" t="s">
        <v>56</v>
      </c>
      <c r="H2316" s="1">
        <v>45315</v>
      </c>
      <c r="I2316" t="s">
        <v>70</v>
      </c>
      <c r="J2316" t="s">
        <v>2000</v>
      </c>
      <c r="K2316">
        <v>2</v>
      </c>
      <c r="N2316">
        <v>5707</v>
      </c>
      <c r="O2316">
        <v>50</v>
      </c>
      <c r="P2316" s="1">
        <v>45385</v>
      </c>
      <c r="Q2316" s="1"/>
      <c r="R2316">
        <v>2853.5</v>
      </c>
      <c r="T2316">
        <v>0</v>
      </c>
      <c r="U2316" t="s">
        <v>428</v>
      </c>
      <c r="V2316">
        <v>0</v>
      </c>
      <c r="W2316">
        <v>0</v>
      </c>
      <c r="X2316">
        <v>0</v>
      </c>
      <c r="Y2316">
        <v>0</v>
      </c>
      <c r="Z2316">
        <v>0</v>
      </c>
      <c r="AA2316">
        <v>0</v>
      </c>
      <c r="AB2316">
        <v>0</v>
      </c>
      <c r="AC2316" t="s">
        <v>52</v>
      </c>
      <c r="AD2316">
        <v>3</v>
      </c>
    </row>
    <row r="2317" spans="1:30">
      <c r="A2317" t="s">
        <v>2410</v>
      </c>
      <c r="B2317" t="s">
        <v>45</v>
      </c>
      <c r="C2317">
        <v>41.902782000000002</v>
      </c>
      <c r="D2317">
        <v>12.496366</v>
      </c>
      <c r="E2317" t="s">
        <v>72</v>
      </c>
      <c r="F2317" t="s">
        <v>169</v>
      </c>
      <c r="G2317" t="s">
        <v>85</v>
      </c>
      <c r="H2317" s="1">
        <v>45399</v>
      </c>
      <c r="I2317" t="s">
        <v>35</v>
      </c>
      <c r="J2317" t="s">
        <v>2000</v>
      </c>
      <c r="K2317">
        <v>2</v>
      </c>
      <c r="N2317">
        <v>6509</v>
      </c>
      <c r="O2317">
        <v>70</v>
      </c>
      <c r="P2317" s="1">
        <v>45700</v>
      </c>
      <c r="Q2317" s="1"/>
      <c r="R2317">
        <v>4556.3</v>
      </c>
      <c r="T2317">
        <v>0</v>
      </c>
      <c r="U2317" t="s">
        <v>428</v>
      </c>
      <c r="V2317">
        <v>0</v>
      </c>
      <c r="W2317">
        <v>0</v>
      </c>
      <c r="X2317">
        <v>0</v>
      </c>
      <c r="Y2317">
        <v>0</v>
      </c>
      <c r="Z2317">
        <v>0</v>
      </c>
      <c r="AA2317">
        <v>0</v>
      </c>
      <c r="AB2317">
        <v>0</v>
      </c>
      <c r="AC2317" t="s">
        <v>65</v>
      </c>
      <c r="AD2317">
        <v>4</v>
      </c>
    </row>
    <row r="2318" spans="1:30">
      <c r="A2318" t="s">
        <v>2411</v>
      </c>
      <c r="B2318" t="s">
        <v>50</v>
      </c>
      <c r="C2318">
        <v>52.520007999999997</v>
      </c>
      <c r="D2318">
        <v>13.404954</v>
      </c>
      <c r="E2318" t="s">
        <v>32</v>
      </c>
      <c r="F2318" t="s">
        <v>169</v>
      </c>
      <c r="G2318" t="s">
        <v>76</v>
      </c>
      <c r="H2318" s="1">
        <v>45352</v>
      </c>
      <c r="I2318" t="s">
        <v>57</v>
      </c>
      <c r="J2318" t="s">
        <v>2000</v>
      </c>
      <c r="K2318">
        <v>2</v>
      </c>
      <c r="N2318">
        <v>2420</v>
      </c>
      <c r="O2318">
        <v>50</v>
      </c>
      <c r="P2318" s="1">
        <v>45563</v>
      </c>
      <c r="Q2318" s="1"/>
      <c r="R2318">
        <v>1210</v>
      </c>
      <c r="T2318">
        <v>0</v>
      </c>
      <c r="U2318" t="s">
        <v>428</v>
      </c>
      <c r="V2318">
        <v>0</v>
      </c>
      <c r="W2318">
        <v>0</v>
      </c>
      <c r="X2318">
        <v>0</v>
      </c>
      <c r="Y2318">
        <v>0</v>
      </c>
      <c r="Z2318">
        <v>0</v>
      </c>
      <c r="AA2318">
        <v>0</v>
      </c>
      <c r="AB2318">
        <v>0</v>
      </c>
      <c r="AC2318" t="s">
        <v>52</v>
      </c>
      <c r="AD2318">
        <v>3</v>
      </c>
    </row>
    <row r="2319" spans="1:30">
      <c r="A2319" t="s">
        <v>2412</v>
      </c>
      <c r="B2319" t="s">
        <v>50</v>
      </c>
      <c r="C2319">
        <v>52.520007999999997</v>
      </c>
      <c r="D2319">
        <v>13.404954</v>
      </c>
      <c r="E2319" t="s">
        <v>55</v>
      </c>
      <c r="F2319" t="s">
        <v>169</v>
      </c>
      <c r="G2319" t="s">
        <v>56</v>
      </c>
      <c r="H2319" s="1">
        <v>45338</v>
      </c>
      <c r="I2319" t="s">
        <v>35</v>
      </c>
      <c r="J2319" t="s">
        <v>2000</v>
      </c>
      <c r="K2319">
        <v>2</v>
      </c>
      <c r="N2319">
        <v>7198</v>
      </c>
      <c r="O2319">
        <v>30</v>
      </c>
      <c r="P2319" s="1">
        <v>45574</v>
      </c>
      <c r="Q2319" s="1"/>
      <c r="R2319">
        <v>2159.4</v>
      </c>
      <c r="T2319">
        <v>0</v>
      </c>
      <c r="U2319" t="s">
        <v>428</v>
      </c>
      <c r="V2319">
        <v>0</v>
      </c>
      <c r="W2319">
        <v>0</v>
      </c>
      <c r="X2319">
        <v>0</v>
      </c>
      <c r="Y2319">
        <v>0</v>
      </c>
      <c r="Z2319">
        <v>0</v>
      </c>
      <c r="AA2319">
        <v>0</v>
      </c>
      <c r="AB2319">
        <v>0</v>
      </c>
      <c r="AC2319" t="s">
        <v>43</v>
      </c>
      <c r="AD2319">
        <v>2</v>
      </c>
    </row>
    <row r="2320" spans="1:30">
      <c r="A2320" t="s">
        <v>2413</v>
      </c>
      <c r="B2320" t="s">
        <v>40</v>
      </c>
      <c r="C2320">
        <v>40.416775000000001</v>
      </c>
      <c r="D2320">
        <v>-3.7037900000000001</v>
      </c>
      <c r="E2320" t="s">
        <v>32</v>
      </c>
      <c r="F2320" t="s">
        <v>169</v>
      </c>
      <c r="G2320" t="s">
        <v>47</v>
      </c>
      <c r="H2320" s="1">
        <v>45365</v>
      </c>
      <c r="I2320" t="s">
        <v>70</v>
      </c>
      <c r="J2320" t="s">
        <v>2000</v>
      </c>
      <c r="K2320">
        <v>2</v>
      </c>
      <c r="N2320">
        <v>1418</v>
      </c>
      <c r="O2320">
        <v>10</v>
      </c>
      <c r="P2320" s="1">
        <v>45605</v>
      </c>
      <c r="Q2320" s="1"/>
      <c r="R2320">
        <v>141.80000000000001</v>
      </c>
      <c r="T2320">
        <v>0</v>
      </c>
      <c r="U2320" t="s">
        <v>428</v>
      </c>
      <c r="V2320">
        <v>0</v>
      </c>
      <c r="W2320">
        <v>0</v>
      </c>
      <c r="X2320">
        <v>0</v>
      </c>
      <c r="Y2320">
        <v>0</v>
      </c>
      <c r="Z2320">
        <v>0</v>
      </c>
      <c r="AA2320">
        <v>0</v>
      </c>
      <c r="AB2320">
        <v>0</v>
      </c>
      <c r="AC2320" t="s">
        <v>48</v>
      </c>
      <c r="AD2320">
        <v>1</v>
      </c>
    </row>
    <row r="2321" spans="1:30">
      <c r="A2321" t="s">
        <v>2414</v>
      </c>
      <c r="B2321" t="s">
        <v>67</v>
      </c>
      <c r="C2321">
        <v>48.864716000000001</v>
      </c>
      <c r="D2321">
        <v>2.3490139999999999</v>
      </c>
      <c r="E2321" t="s">
        <v>32</v>
      </c>
      <c r="F2321" t="s">
        <v>169</v>
      </c>
      <c r="G2321" t="s">
        <v>87</v>
      </c>
      <c r="H2321" s="1">
        <v>45319</v>
      </c>
      <c r="I2321" t="s">
        <v>70</v>
      </c>
      <c r="J2321" t="s">
        <v>2000</v>
      </c>
      <c r="K2321">
        <v>2</v>
      </c>
      <c r="N2321">
        <v>3488</v>
      </c>
      <c r="O2321">
        <v>40</v>
      </c>
      <c r="P2321" s="1">
        <v>45579</v>
      </c>
      <c r="Q2321" s="1"/>
      <c r="R2321">
        <v>1395.2</v>
      </c>
      <c r="T2321">
        <v>0</v>
      </c>
      <c r="U2321" t="s">
        <v>428</v>
      </c>
      <c r="V2321">
        <v>0</v>
      </c>
      <c r="W2321">
        <v>0</v>
      </c>
      <c r="X2321">
        <v>0</v>
      </c>
      <c r="Y2321">
        <v>0</v>
      </c>
      <c r="Z2321">
        <v>0</v>
      </c>
      <c r="AA2321">
        <v>0</v>
      </c>
      <c r="AB2321">
        <v>0</v>
      </c>
      <c r="AC2321" t="s">
        <v>43</v>
      </c>
      <c r="AD2321">
        <v>2</v>
      </c>
    </row>
    <row r="2322" spans="1:30">
      <c r="A2322" t="s">
        <v>2415</v>
      </c>
      <c r="B2322" t="s">
        <v>45</v>
      </c>
      <c r="C2322">
        <v>41.902782000000002</v>
      </c>
      <c r="D2322">
        <v>12.496366</v>
      </c>
      <c r="E2322" t="s">
        <v>32</v>
      </c>
      <c r="F2322" t="s">
        <v>169</v>
      </c>
      <c r="G2322" t="s">
        <v>64</v>
      </c>
      <c r="H2322" s="1">
        <v>45393</v>
      </c>
      <c r="I2322" t="s">
        <v>35</v>
      </c>
      <c r="J2322" t="s">
        <v>2000</v>
      </c>
      <c r="K2322">
        <v>2</v>
      </c>
      <c r="N2322">
        <v>6456</v>
      </c>
      <c r="O2322">
        <v>30</v>
      </c>
      <c r="P2322" s="1">
        <v>45513</v>
      </c>
      <c r="Q2322" s="1"/>
      <c r="R2322">
        <v>1936.8</v>
      </c>
      <c r="T2322">
        <v>0</v>
      </c>
      <c r="U2322" t="s">
        <v>428</v>
      </c>
      <c r="V2322">
        <v>0</v>
      </c>
      <c r="W2322">
        <v>0</v>
      </c>
      <c r="X2322">
        <v>0</v>
      </c>
      <c r="Y2322">
        <v>0</v>
      </c>
      <c r="Z2322">
        <v>0</v>
      </c>
      <c r="AA2322">
        <v>0</v>
      </c>
      <c r="AB2322">
        <v>0</v>
      </c>
      <c r="AC2322" t="s">
        <v>43</v>
      </c>
      <c r="AD2322">
        <v>2</v>
      </c>
    </row>
    <row r="2323" spans="1:30">
      <c r="A2323" t="s">
        <v>2416</v>
      </c>
      <c r="B2323" t="s">
        <v>31</v>
      </c>
      <c r="C2323">
        <v>52.370215999999999</v>
      </c>
      <c r="D2323">
        <v>4.895168</v>
      </c>
      <c r="E2323" t="s">
        <v>120</v>
      </c>
      <c r="F2323" t="s">
        <v>169</v>
      </c>
      <c r="G2323" t="s">
        <v>85</v>
      </c>
      <c r="H2323" s="1">
        <v>45314</v>
      </c>
      <c r="I2323" t="s">
        <v>70</v>
      </c>
      <c r="J2323" t="s">
        <v>2000</v>
      </c>
      <c r="K2323">
        <v>2</v>
      </c>
      <c r="N2323">
        <v>7122</v>
      </c>
      <c r="O2323">
        <v>30</v>
      </c>
      <c r="P2323" s="1">
        <v>45412</v>
      </c>
      <c r="Q2323" s="1"/>
      <c r="R2323">
        <v>2136.6</v>
      </c>
      <c r="T2323">
        <v>0</v>
      </c>
      <c r="U2323" t="s">
        <v>428</v>
      </c>
      <c r="V2323">
        <v>0</v>
      </c>
      <c r="W2323">
        <v>0</v>
      </c>
      <c r="X2323">
        <v>0</v>
      </c>
      <c r="Y2323">
        <v>0</v>
      </c>
      <c r="Z2323">
        <v>0</v>
      </c>
      <c r="AA2323">
        <v>0</v>
      </c>
      <c r="AB2323">
        <v>0</v>
      </c>
      <c r="AC2323" t="s">
        <v>43</v>
      </c>
      <c r="AD2323">
        <v>2</v>
      </c>
    </row>
    <row r="2324" spans="1:30">
      <c r="A2324" t="s">
        <v>2417</v>
      </c>
      <c r="B2324" t="s">
        <v>31</v>
      </c>
      <c r="C2324">
        <v>52.370215999999999</v>
      </c>
      <c r="D2324">
        <v>4.895168</v>
      </c>
      <c r="E2324" t="s">
        <v>60</v>
      </c>
      <c r="F2324" t="s">
        <v>169</v>
      </c>
      <c r="G2324" t="s">
        <v>64</v>
      </c>
      <c r="H2324" s="1">
        <v>45417</v>
      </c>
      <c r="I2324" t="s">
        <v>70</v>
      </c>
      <c r="J2324" t="s">
        <v>2000</v>
      </c>
      <c r="K2324">
        <v>2</v>
      </c>
      <c r="N2324">
        <v>782</v>
      </c>
      <c r="O2324">
        <v>60</v>
      </c>
      <c r="P2324" s="1">
        <v>45581</v>
      </c>
      <c r="Q2324" s="1"/>
      <c r="R2324">
        <v>469.2</v>
      </c>
      <c r="T2324">
        <v>0</v>
      </c>
      <c r="U2324" t="s">
        <v>428</v>
      </c>
      <c r="V2324">
        <v>0</v>
      </c>
      <c r="W2324">
        <v>0</v>
      </c>
      <c r="X2324">
        <v>0</v>
      </c>
      <c r="Y2324">
        <v>0</v>
      </c>
      <c r="Z2324">
        <v>0</v>
      </c>
      <c r="AA2324">
        <v>0</v>
      </c>
      <c r="AB2324">
        <v>0</v>
      </c>
      <c r="AC2324" t="s">
        <v>52</v>
      </c>
      <c r="AD2324">
        <v>3</v>
      </c>
    </row>
    <row r="2325" spans="1:30">
      <c r="A2325" t="s">
        <v>2418</v>
      </c>
      <c r="B2325" t="s">
        <v>50</v>
      </c>
      <c r="C2325">
        <v>52.520007999999997</v>
      </c>
      <c r="D2325">
        <v>13.404954</v>
      </c>
      <c r="E2325" t="s">
        <v>78</v>
      </c>
      <c r="F2325" t="s">
        <v>169</v>
      </c>
      <c r="G2325" t="s">
        <v>56</v>
      </c>
      <c r="H2325" s="1">
        <v>45366</v>
      </c>
      <c r="I2325" t="s">
        <v>70</v>
      </c>
      <c r="J2325" t="s">
        <v>2000</v>
      </c>
      <c r="K2325">
        <v>2</v>
      </c>
      <c r="N2325">
        <v>7885</v>
      </c>
      <c r="O2325">
        <v>10</v>
      </c>
      <c r="P2325" s="1">
        <v>45450</v>
      </c>
      <c r="Q2325" s="1"/>
      <c r="R2325">
        <v>788.5</v>
      </c>
      <c r="T2325">
        <v>0</v>
      </c>
      <c r="U2325" t="s">
        <v>428</v>
      </c>
      <c r="V2325">
        <v>0</v>
      </c>
      <c r="W2325">
        <v>0</v>
      </c>
      <c r="X2325">
        <v>0</v>
      </c>
      <c r="Y2325">
        <v>0</v>
      </c>
      <c r="Z2325">
        <v>0</v>
      </c>
      <c r="AA2325">
        <v>0</v>
      </c>
      <c r="AB2325">
        <v>0</v>
      </c>
      <c r="AC2325" t="s">
        <v>48</v>
      </c>
      <c r="AD2325">
        <v>1</v>
      </c>
    </row>
    <row r="2326" spans="1:30">
      <c r="A2326" t="s">
        <v>2419</v>
      </c>
      <c r="B2326" t="s">
        <v>80</v>
      </c>
      <c r="C2326">
        <v>38.736946000000003</v>
      </c>
      <c r="D2326">
        <v>-9.1426850000000002</v>
      </c>
      <c r="E2326" t="s">
        <v>51</v>
      </c>
      <c r="F2326" t="s">
        <v>169</v>
      </c>
      <c r="G2326" t="s">
        <v>64</v>
      </c>
      <c r="H2326" s="1">
        <v>45378</v>
      </c>
      <c r="I2326" t="s">
        <v>70</v>
      </c>
      <c r="J2326" t="s">
        <v>2000</v>
      </c>
      <c r="K2326">
        <v>2</v>
      </c>
      <c r="N2326">
        <v>2409</v>
      </c>
      <c r="O2326">
        <v>30</v>
      </c>
      <c r="P2326" s="1">
        <v>45715</v>
      </c>
      <c r="Q2326" s="1"/>
      <c r="R2326">
        <v>722.7</v>
      </c>
      <c r="T2326">
        <v>0</v>
      </c>
      <c r="U2326" t="s">
        <v>428</v>
      </c>
      <c r="V2326">
        <v>0</v>
      </c>
      <c r="W2326">
        <v>0</v>
      </c>
      <c r="X2326">
        <v>0</v>
      </c>
      <c r="Y2326">
        <v>0</v>
      </c>
      <c r="Z2326">
        <v>0</v>
      </c>
      <c r="AA2326">
        <v>0</v>
      </c>
      <c r="AB2326">
        <v>0</v>
      </c>
      <c r="AC2326" t="s">
        <v>43</v>
      </c>
      <c r="AD2326">
        <v>2</v>
      </c>
    </row>
    <row r="2327" spans="1:30">
      <c r="A2327" t="s">
        <v>2420</v>
      </c>
      <c r="B2327" t="s">
        <v>45</v>
      </c>
      <c r="C2327">
        <v>41.902782000000002</v>
      </c>
      <c r="D2327">
        <v>12.496366</v>
      </c>
      <c r="E2327" t="s">
        <v>51</v>
      </c>
      <c r="F2327" t="s">
        <v>169</v>
      </c>
      <c r="G2327" t="s">
        <v>56</v>
      </c>
      <c r="H2327" s="1">
        <v>45374</v>
      </c>
      <c r="I2327" t="s">
        <v>70</v>
      </c>
      <c r="J2327" t="s">
        <v>2000</v>
      </c>
      <c r="K2327">
        <v>2</v>
      </c>
      <c r="N2327">
        <v>1661</v>
      </c>
      <c r="O2327">
        <v>30</v>
      </c>
      <c r="P2327" s="1">
        <v>45686</v>
      </c>
      <c r="Q2327" s="1"/>
      <c r="R2327">
        <v>498.3</v>
      </c>
      <c r="T2327">
        <v>0</v>
      </c>
      <c r="U2327" t="s">
        <v>428</v>
      </c>
      <c r="V2327">
        <v>0</v>
      </c>
      <c r="W2327">
        <v>0</v>
      </c>
      <c r="X2327">
        <v>0</v>
      </c>
      <c r="Y2327">
        <v>0</v>
      </c>
      <c r="Z2327">
        <v>0</v>
      </c>
      <c r="AA2327">
        <v>0</v>
      </c>
      <c r="AB2327">
        <v>0</v>
      </c>
      <c r="AC2327" t="s">
        <v>43</v>
      </c>
      <c r="AD2327">
        <v>2</v>
      </c>
    </row>
    <row r="2328" spans="1:30">
      <c r="A2328" t="s">
        <v>2421</v>
      </c>
      <c r="B2328" t="s">
        <v>45</v>
      </c>
      <c r="C2328">
        <v>41.902782000000002</v>
      </c>
      <c r="D2328">
        <v>12.496366</v>
      </c>
      <c r="E2328" t="s">
        <v>32</v>
      </c>
      <c r="F2328" t="s">
        <v>169</v>
      </c>
      <c r="G2328" t="s">
        <v>47</v>
      </c>
      <c r="H2328" s="1">
        <v>45366</v>
      </c>
      <c r="I2328" t="s">
        <v>35</v>
      </c>
      <c r="J2328" t="s">
        <v>2000</v>
      </c>
      <c r="K2328">
        <v>2</v>
      </c>
      <c r="N2328">
        <v>6285</v>
      </c>
      <c r="O2328">
        <v>50</v>
      </c>
      <c r="P2328" s="1">
        <v>45554</v>
      </c>
      <c r="Q2328" s="1"/>
      <c r="R2328">
        <v>3142.5</v>
      </c>
      <c r="T2328">
        <v>0</v>
      </c>
      <c r="U2328" t="s">
        <v>428</v>
      </c>
      <c r="V2328">
        <v>0</v>
      </c>
      <c r="W2328">
        <v>0</v>
      </c>
      <c r="X2328">
        <v>0</v>
      </c>
      <c r="Y2328">
        <v>0</v>
      </c>
      <c r="Z2328">
        <v>0</v>
      </c>
      <c r="AA2328">
        <v>0</v>
      </c>
      <c r="AB2328">
        <v>0</v>
      </c>
      <c r="AC2328" t="s">
        <v>52</v>
      </c>
      <c r="AD2328">
        <v>3</v>
      </c>
    </row>
    <row r="2329" spans="1:30">
      <c r="A2329" t="s">
        <v>2422</v>
      </c>
      <c r="B2329" t="s">
        <v>40</v>
      </c>
      <c r="C2329">
        <v>40.416775000000001</v>
      </c>
      <c r="D2329">
        <v>-3.7037900000000001</v>
      </c>
      <c r="E2329" t="s">
        <v>60</v>
      </c>
      <c r="F2329" t="s">
        <v>169</v>
      </c>
      <c r="G2329" t="s">
        <v>56</v>
      </c>
      <c r="H2329" s="1">
        <v>45306</v>
      </c>
      <c r="I2329" t="s">
        <v>70</v>
      </c>
      <c r="J2329" t="s">
        <v>2000</v>
      </c>
      <c r="K2329">
        <v>2</v>
      </c>
      <c r="N2329">
        <v>7964</v>
      </c>
      <c r="O2329">
        <v>40</v>
      </c>
      <c r="P2329" s="1">
        <v>45353</v>
      </c>
      <c r="Q2329" s="1"/>
      <c r="R2329">
        <v>3185.6</v>
      </c>
      <c r="T2329">
        <v>0</v>
      </c>
      <c r="U2329" t="s">
        <v>428</v>
      </c>
      <c r="V2329">
        <v>0</v>
      </c>
      <c r="W2329">
        <v>0</v>
      </c>
      <c r="X2329">
        <v>0</v>
      </c>
      <c r="Y2329">
        <v>0</v>
      </c>
      <c r="Z2329">
        <v>0</v>
      </c>
      <c r="AA2329">
        <v>0</v>
      </c>
      <c r="AB2329">
        <v>0</v>
      </c>
      <c r="AC2329" t="s">
        <v>43</v>
      </c>
      <c r="AD2329">
        <v>2</v>
      </c>
    </row>
    <row r="2330" spans="1:30">
      <c r="A2330" t="s">
        <v>2423</v>
      </c>
      <c r="B2330" t="s">
        <v>63</v>
      </c>
      <c r="C2330">
        <v>46.204391000000001</v>
      </c>
      <c r="D2330">
        <v>6.1431579999999997</v>
      </c>
      <c r="E2330" t="s">
        <v>103</v>
      </c>
      <c r="F2330" t="s">
        <v>169</v>
      </c>
      <c r="G2330" t="s">
        <v>42</v>
      </c>
      <c r="H2330" s="1">
        <v>45325</v>
      </c>
      <c r="I2330" t="s">
        <v>70</v>
      </c>
      <c r="J2330" t="s">
        <v>2000</v>
      </c>
      <c r="K2330">
        <v>2</v>
      </c>
      <c r="N2330">
        <v>5051</v>
      </c>
      <c r="O2330">
        <v>20</v>
      </c>
      <c r="P2330" s="1">
        <v>45546</v>
      </c>
      <c r="Q2330" s="1"/>
      <c r="R2330">
        <v>1010.2</v>
      </c>
      <c r="T2330">
        <v>0</v>
      </c>
      <c r="U2330" t="s">
        <v>428</v>
      </c>
      <c r="V2330">
        <v>0</v>
      </c>
      <c r="W2330">
        <v>0</v>
      </c>
      <c r="X2330">
        <v>0</v>
      </c>
      <c r="Y2330">
        <v>0</v>
      </c>
      <c r="Z2330">
        <v>0</v>
      </c>
      <c r="AA2330">
        <v>0</v>
      </c>
      <c r="AB2330">
        <v>0</v>
      </c>
      <c r="AC2330" t="s">
        <v>48</v>
      </c>
      <c r="AD2330">
        <v>1</v>
      </c>
    </row>
    <row r="2331" spans="1:30">
      <c r="A2331" t="s">
        <v>2424</v>
      </c>
      <c r="B2331" t="s">
        <v>67</v>
      </c>
      <c r="C2331">
        <v>48.864716000000001</v>
      </c>
      <c r="D2331">
        <v>2.3490139999999999</v>
      </c>
      <c r="E2331" t="s">
        <v>51</v>
      </c>
      <c r="F2331" t="s">
        <v>169</v>
      </c>
      <c r="G2331" t="s">
        <v>34</v>
      </c>
      <c r="H2331" s="1">
        <v>45366</v>
      </c>
      <c r="I2331" t="s">
        <v>35</v>
      </c>
      <c r="J2331" t="s">
        <v>2000</v>
      </c>
      <c r="K2331">
        <v>2</v>
      </c>
      <c r="N2331">
        <v>632</v>
      </c>
      <c r="O2331">
        <v>50</v>
      </c>
      <c r="P2331" s="1">
        <v>45637</v>
      </c>
      <c r="Q2331" s="1"/>
      <c r="R2331">
        <v>316</v>
      </c>
      <c r="T2331">
        <v>0</v>
      </c>
      <c r="U2331" t="s">
        <v>428</v>
      </c>
      <c r="V2331">
        <v>0</v>
      </c>
      <c r="W2331">
        <v>0</v>
      </c>
      <c r="X2331">
        <v>0</v>
      </c>
      <c r="Y2331">
        <v>0</v>
      </c>
      <c r="Z2331">
        <v>0</v>
      </c>
      <c r="AA2331">
        <v>0</v>
      </c>
      <c r="AB2331">
        <v>0</v>
      </c>
      <c r="AC2331" t="s">
        <v>52</v>
      </c>
      <c r="AD2331">
        <v>3</v>
      </c>
    </row>
    <row r="2332" spans="1:30">
      <c r="A2332" t="s">
        <v>2425</v>
      </c>
      <c r="B2332" t="s">
        <v>31</v>
      </c>
      <c r="C2332">
        <v>52.370215999999999</v>
      </c>
      <c r="D2332">
        <v>4.895168</v>
      </c>
      <c r="E2332" t="s">
        <v>78</v>
      </c>
      <c r="F2332" t="s">
        <v>169</v>
      </c>
      <c r="G2332" t="s">
        <v>64</v>
      </c>
      <c r="H2332" s="1">
        <v>45371</v>
      </c>
      <c r="I2332" t="s">
        <v>70</v>
      </c>
      <c r="J2332" t="s">
        <v>2000</v>
      </c>
      <c r="K2332">
        <v>2</v>
      </c>
      <c r="N2332">
        <v>1725</v>
      </c>
      <c r="O2332">
        <v>30</v>
      </c>
      <c r="P2332" s="1">
        <v>45525</v>
      </c>
      <c r="Q2332" s="1"/>
      <c r="R2332">
        <v>517.5</v>
      </c>
      <c r="T2332">
        <v>0</v>
      </c>
      <c r="U2332" t="s">
        <v>428</v>
      </c>
      <c r="V2332">
        <v>0</v>
      </c>
      <c r="W2332">
        <v>0</v>
      </c>
      <c r="X2332">
        <v>0</v>
      </c>
      <c r="Y2332">
        <v>0</v>
      </c>
      <c r="Z2332">
        <v>0</v>
      </c>
      <c r="AA2332">
        <v>0</v>
      </c>
      <c r="AB2332">
        <v>0</v>
      </c>
      <c r="AC2332" t="s">
        <v>43</v>
      </c>
      <c r="AD2332">
        <v>2</v>
      </c>
    </row>
    <row r="2333" spans="1:30">
      <c r="A2333" t="s">
        <v>2426</v>
      </c>
      <c r="B2333" t="s">
        <v>80</v>
      </c>
      <c r="C2333">
        <v>38.736946000000003</v>
      </c>
      <c r="D2333">
        <v>-9.1426850000000002</v>
      </c>
      <c r="E2333" t="s">
        <v>55</v>
      </c>
      <c r="F2333" t="s">
        <v>169</v>
      </c>
      <c r="G2333" t="s">
        <v>56</v>
      </c>
      <c r="H2333" s="1">
        <v>45425</v>
      </c>
      <c r="I2333" t="s">
        <v>70</v>
      </c>
      <c r="J2333" t="s">
        <v>2000</v>
      </c>
      <c r="K2333">
        <v>2</v>
      </c>
      <c r="N2333">
        <v>5678</v>
      </c>
      <c r="O2333">
        <v>60</v>
      </c>
      <c r="P2333" s="1">
        <v>45763</v>
      </c>
      <c r="Q2333" s="1"/>
      <c r="R2333">
        <v>3406.8</v>
      </c>
      <c r="T2333">
        <v>0</v>
      </c>
      <c r="U2333" t="s">
        <v>428</v>
      </c>
      <c r="V2333">
        <v>0</v>
      </c>
      <c r="W2333">
        <v>0</v>
      </c>
      <c r="X2333">
        <v>0</v>
      </c>
      <c r="Y2333">
        <v>0</v>
      </c>
      <c r="Z2333">
        <v>0</v>
      </c>
      <c r="AA2333">
        <v>0</v>
      </c>
      <c r="AB2333">
        <v>0</v>
      </c>
      <c r="AC2333" t="s">
        <v>52</v>
      </c>
      <c r="AD2333">
        <v>3</v>
      </c>
    </row>
    <row r="2334" spans="1:30">
      <c r="A2334" t="s">
        <v>2427</v>
      </c>
      <c r="B2334" t="s">
        <v>67</v>
      </c>
      <c r="C2334">
        <v>48.864716000000001</v>
      </c>
      <c r="D2334">
        <v>2.3490139999999999</v>
      </c>
      <c r="E2334" t="s">
        <v>120</v>
      </c>
      <c r="F2334" t="s">
        <v>169</v>
      </c>
      <c r="G2334" t="s">
        <v>85</v>
      </c>
      <c r="H2334" s="1">
        <v>45392</v>
      </c>
      <c r="I2334" t="s">
        <v>70</v>
      </c>
      <c r="J2334" t="s">
        <v>2000</v>
      </c>
      <c r="K2334">
        <v>2</v>
      </c>
      <c r="N2334">
        <v>4954</v>
      </c>
      <c r="O2334">
        <v>30</v>
      </c>
      <c r="P2334" s="1">
        <v>45603</v>
      </c>
      <c r="Q2334" s="1"/>
      <c r="R2334">
        <v>1486.2</v>
      </c>
      <c r="T2334">
        <v>0</v>
      </c>
      <c r="U2334" t="s">
        <v>428</v>
      </c>
      <c r="V2334">
        <v>0</v>
      </c>
      <c r="W2334">
        <v>0</v>
      </c>
      <c r="X2334">
        <v>0</v>
      </c>
      <c r="Y2334">
        <v>0</v>
      </c>
      <c r="Z2334">
        <v>0</v>
      </c>
      <c r="AA2334">
        <v>0</v>
      </c>
      <c r="AB2334">
        <v>0</v>
      </c>
      <c r="AC2334" t="s">
        <v>43</v>
      </c>
      <c r="AD2334">
        <v>2</v>
      </c>
    </row>
    <row r="2335" spans="1:30">
      <c r="A2335" t="s">
        <v>2428</v>
      </c>
      <c r="B2335" t="s">
        <v>50</v>
      </c>
      <c r="C2335">
        <v>52.520007999999997</v>
      </c>
      <c r="D2335">
        <v>13.404954</v>
      </c>
      <c r="E2335" t="s">
        <v>55</v>
      </c>
      <c r="F2335" t="s">
        <v>169</v>
      </c>
      <c r="G2335" t="s">
        <v>76</v>
      </c>
      <c r="H2335" s="1">
        <v>45303</v>
      </c>
      <c r="I2335" t="s">
        <v>70</v>
      </c>
      <c r="J2335" t="s">
        <v>2000</v>
      </c>
      <c r="K2335">
        <v>2</v>
      </c>
      <c r="N2335">
        <v>4879</v>
      </c>
      <c r="O2335">
        <v>20</v>
      </c>
      <c r="P2335" s="1">
        <v>45490</v>
      </c>
      <c r="Q2335" s="1"/>
      <c r="R2335">
        <v>975.8</v>
      </c>
      <c r="T2335">
        <v>0</v>
      </c>
      <c r="U2335" t="s">
        <v>428</v>
      </c>
      <c r="V2335">
        <v>0</v>
      </c>
      <c r="W2335">
        <v>0</v>
      </c>
      <c r="X2335">
        <v>0</v>
      </c>
      <c r="Y2335">
        <v>0</v>
      </c>
      <c r="Z2335">
        <v>0</v>
      </c>
      <c r="AA2335">
        <v>0</v>
      </c>
      <c r="AB2335">
        <v>0</v>
      </c>
      <c r="AC2335" t="s">
        <v>48</v>
      </c>
      <c r="AD2335">
        <v>1</v>
      </c>
    </row>
    <row r="2336" spans="1:30">
      <c r="A2336" t="s">
        <v>2429</v>
      </c>
      <c r="B2336" t="s">
        <v>80</v>
      </c>
      <c r="C2336">
        <v>38.736946000000003</v>
      </c>
      <c r="D2336">
        <v>-9.1426850000000002</v>
      </c>
      <c r="E2336" t="s">
        <v>51</v>
      </c>
      <c r="F2336" t="s">
        <v>169</v>
      </c>
      <c r="G2336" t="s">
        <v>47</v>
      </c>
      <c r="H2336" s="1">
        <v>45382</v>
      </c>
      <c r="I2336" t="s">
        <v>70</v>
      </c>
      <c r="J2336" t="s">
        <v>2000</v>
      </c>
      <c r="K2336">
        <v>2</v>
      </c>
      <c r="N2336">
        <v>1183</v>
      </c>
      <c r="O2336">
        <v>30</v>
      </c>
      <c r="P2336" s="1">
        <v>45620</v>
      </c>
      <c r="Q2336" s="1"/>
      <c r="R2336">
        <v>354.9</v>
      </c>
      <c r="T2336">
        <v>0</v>
      </c>
      <c r="U2336" t="s">
        <v>428</v>
      </c>
      <c r="V2336">
        <v>0</v>
      </c>
      <c r="W2336">
        <v>0</v>
      </c>
      <c r="X2336">
        <v>0</v>
      </c>
      <c r="Y2336">
        <v>0</v>
      </c>
      <c r="Z2336">
        <v>0</v>
      </c>
      <c r="AA2336">
        <v>0</v>
      </c>
      <c r="AB2336">
        <v>0</v>
      </c>
      <c r="AC2336" t="s">
        <v>43</v>
      </c>
      <c r="AD2336">
        <v>2</v>
      </c>
    </row>
    <row r="2337" spans="1:30">
      <c r="A2337" t="s">
        <v>2430</v>
      </c>
      <c r="B2337" t="s">
        <v>67</v>
      </c>
      <c r="C2337">
        <v>48.864716000000001</v>
      </c>
      <c r="D2337">
        <v>2.3490139999999999</v>
      </c>
      <c r="E2337" t="s">
        <v>60</v>
      </c>
      <c r="F2337" t="s">
        <v>169</v>
      </c>
      <c r="G2337" t="s">
        <v>56</v>
      </c>
      <c r="H2337" s="1">
        <v>45378</v>
      </c>
      <c r="I2337" t="s">
        <v>35</v>
      </c>
      <c r="J2337" t="s">
        <v>2000</v>
      </c>
      <c r="K2337">
        <v>2</v>
      </c>
      <c r="N2337">
        <v>5257</v>
      </c>
      <c r="O2337">
        <v>100</v>
      </c>
      <c r="P2337" s="1">
        <v>45641</v>
      </c>
      <c r="Q2337" s="1"/>
      <c r="R2337">
        <v>5257</v>
      </c>
      <c r="T2337">
        <v>0</v>
      </c>
      <c r="U2337" t="s">
        <v>428</v>
      </c>
      <c r="V2337">
        <v>0</v>
      </c>
      <c r="W2337">
        <v>0</v>
      </c>
      <c r="X2337">
        <v>0</v>
      </c>
      <c r="Y2337">
        <v>0</v>
      </c>
      <c r="Z2337">
        <v>0</v>
      </c>
      <c r="AA2337">
        <v>0</v>
      </c>
      <c r="AB2337">
        <v>0</v>
      </c>
      <c r="AC2337" t="s">
        <v>38</v>
      </c>
      <c r="AD2337">
        <v>5</v>
      </c>
    </row>
    <row r="2338" spans="1:30">
      <c r="A2338" t="s">
        <v>2431</v>
      </c>
      <c r="B2338" t="s">
        <v>45</v>
      </c>
      <c r="C2338">
        <v>41.902782000000002</v>
      </c>
      <c r="D2338">
        <v>12.496366</v>
      </c>
      <c r="E2338" t="s">
        <v>60</v>
      </c>
      <c r="F2338" t="s">
        <v>169</v>
      </c>
      <c r="G2338" t="s">
        <v>56</v>
      </c>
      <c r="H2338" s="1">
        <v>45431</v>
      </c>
      <c r="I2338" t="s">
        <v>35</v>
      </c>
      <c r="J2338" t="s">
        <v>2000</v>
      </c>
      <c r="K2338">
        <v>2</v>
      </c>
      <c r="N2338">
        <v>830</v>
      </c>
      <c r="O2338">
        <v>40</v>
      </c>
      <c r="P2338" s="1">
        <v>45473</v>
      </c>
      <c r="Q2338" s="1"/>
      <c r="R2338">
        <v>332</v>
      </c>
      <c r="T2338">
        <v>0</v>
      </c>
      <c r="U2338" t="s">
        <v>428</v>
      </c>
      <c r="V2338">
        <v>0</v>
      </c>
      <c r="W2338">
        <v>0</v>
      </c>
      <c r="X2338">
        <v>0</v>
      </c>
      <c r="Y2338">
        <v>0</v>
      </c>
      <c r="Z2338">
        <v>0</v>
      </c>
      <c r="AA2338">
        <v>0</v>
      </c>
      <c r="AB2338">
        <v>0</v>
      </c>
      <c r="AC2338" t="s">
        <v>43</v>
      </c>
      <c r="AD2338">
        <v>2</v>
      </c>
    </row>
    <row r="2339" spans="1:30">
      <c r="A2339" t="s">
        <v>2432</v>
      </c>
      <c r="B2339" t="s">
        <v>40</v>
      </c>
      <c r="C2339">
        <v>40.416775000000001</v>
      </c>
      <c r="D2339">
        <v>-3.7037900000000001</v>
      </c>
      <c r="E2339" t="s">
        <v>51</v>
      </c>
      <c r="F2339" t="s">
        <v>169</v>
      </c>
      <c r="G2339" t="s">
        <v>85</v>
      </c>
      <c r="H2339" s="1">
        <v>45425</v>
      </c>
      <c r="I2339" t="s">
        <v>70</v>
      </c>
      <c r="J2339" t="s">
        <v>2000</v>
      </c>
      <c r="K2339">
        <v>2</v>
      </c>
      <c r="N2339">
        <v>2420</v>
      </c>
      <c r="O2339">
        <v>60</v>
      </c>
      <c r="P2339" s="1">
        <v>45736</v>
      </c>
      <c r="Q2339" s="1"/>
      <c r="R2339">
        <v>1452</v>
      </c>
      <c r="T2339">
        <v>0</v>
      </c>
      <c r="U2339" t="s">
        <v>428</v>
      </c>
      <c r="V2339">
        <v>0</v>
      </c>
      <c r="W2339">
        <v>0</v>
      </c>
      <c r="X2339">
        <v>0</v>
      </c>
      <c r="Y2339">
        <v>0</v>
      </c>
      <c r="Z2339">
        <v>0</v>
      </c>
      <c r="AA2339">
        <v>0</v>
      </c>
      <c r="AB2339">
        <v>0</v>
      </c>
      <c r="AC2339" t="s">
        <v>52</v>
      </c>
      <c r="AD2339">
        <v>3</v>
      </c>
    </row>
    <row r="2340" spans="1:30">
      <c r="A2340" t="s">
        <v>2433</v>
      </c>
      <c r="B2340" t="s">
        <v>45</v>
      </c>
      <c r="C2340">
        <v>41.902782000000002</v>
      </c>
      <c r="D2340">
        <v>12.496366</v>
      </c>
      <c r="E2340" t="s">
        <v>41</v>
      </c>
      <c r="F2340" t="s">
        <v>169</v>
      </c>
      <c r="G2340" t="s">
        <v>47</v>
      </c>
      <c r="H2340" s="1">
        <v>45347</v>
      </c>
      <c r="I2340" t="s">
        <v>35</v>
      </c>
      <c r="J2340" t="s">
        <v>2000</v>
      </c>
      <c r="K2340">
        <v>2</v>
      </c>
      <c r="N2340">
        <v>2956</v>
      </c>
      <c r="O2340">
        <v>40</v>
      </c>
      <c r="P2340" s="1">
        <v>45712</v>
      </c>
      <c r="Q2340" s="1"/>
      <c r="R2340">
        <v>1182.4000000000001</v>
      </c>
      <c r="T2340">
        <v>0</v>
      </c>
      <c r="U2340" t="s">
        <v>428</v>
      </c>
      <c r="V2340">
        <v>0</v>
      </c>
      <c r="W2340">
        <v>0</v>
      </c>
      <c r="X2340">
        <v>0</v>
      </c>
      <c r="Y2340">
        <v>0</v>
      </c>
      <c r="Z2340">
        <v>0</v>
      </c>
      <c r="AA2340">
        <v>0</v>
      </c>
      <c r="AB2340">
        <v>0</v>
      </c>
      <c r="AC2340" t="s">
        <v>43</v>
      </c>
      <c r="AD2340">
        <v>2</v>
      </c>
    </row>
    <row r="2341" spans="1:30">
      <c r="A2341" t="s">
        <v>2434</v>
      </c>
      <c r="B2341" t="s">
        <v>40</v>
      </c>
      <c r="C2341">
        <v>40.416775000000001</v>
      </c>
      <c r="D2341">
        <v>-3.7037900000000001</v>
      </c>
      <c r="E2341" t="s">
        <v>51</v>
      </c>
      <c r="F2341" t="s">
        <v>169</v>
      </c>
      <c r="G2341" t="s">
        <v>64</v>
      </c>
      <c r="H2341" s="1">
        <v>45304</v>
      </c>
      <c r="I2341" t="s">
        <v>70</v>
      </c>
      <c r="J2341" t="s">
        <v>2000</v>
      </c>
      <c r="K2341">
        <v>2</v>
      </c>
      <c r="N2341">
        <v>6011</v>
      </c>
      <c r="O2341">
        <v>50</v>
      </c>
      <c r="P2341" s="1">
        <v>45441</v>
      </c>
      <c r="Q2341" s="1"/>
      <c r="R2341">
        <v>3005.5</v>
      </c>
      <c r="T2341">
        <v>0</v>
      </c>
      <c r="U2341" t="s">
        <v>428</v>
      </c>
      <c r="V2341">
        <v>0</v>
      </c>
      <c r="W2341">
        <v>0</v>
      </c>
      <c r="X2341">
        <v>0</v>
      </c>
      <c r="Y2341">
        <v>0</v>
      </c>
      <c r="Z2341">
        <v>0</v>
      </c>
      <c r="AA2341">
        <v>0</v>
      </c>
      <c r="AB2341">
        <v>0</v>
      </c>
      <c r="AC2341" t="s">
        <v>52</v>
      </c>
      <c r="AD2341">
        <v>3</v>
      </c>
    </row>
    <row r="2342" spans="1:30">
      <c r="A2342" t="s">
        <v>2435</v>
      </c>
      <c r="B2342" t="s">
        <v>50</v>
      </c>
      <c r="C2342">
        <v>52.520007999999997</v>
      </c>
      <c r="D2342">
        <v>13.404954</v>
      </c>
      <c r="E2342" t="s">
        <v>55</v>
      </c>
      <c r="F2342" t="s">
        <v>169</v>
      </c>
      <c r="G2342" t="s">
        <v>76</v>
      </c>
      <c r="H2342" s="1">
        <v>45367</v>
      </c>
      <c r="I2342" t="s">
        <v>35</v>
      </c>
      <c r="J2342" t="s">
        <v>2000</v>
      </c>
      <c r="K2342">
        <v>2</v>
      </c>
      <c r="N2342">
        <v>2199</v>
      </c>
      <c r="O2342">
        <v>20</v>
      </c>
      <c r="P2342" s="1">
        <v>45556</v>
      </c>
      <c r="Q2342" s="1"/>
      <c r="R2342">
        <v>439.8</v>
      </c>
      <c r="T2342">
        <v>0</v>
      </c>
      <c r="U2342" t="s">
        <v>428</v>
      </c>
      <c r="V2342">
        <v>0</v>
      </c>
      <c r="W2342">
        <v>0</v>
      </c>
      <c r="X2342">
        <v>0</v>
      </c>
      <c r="Y2342">
        <v>0</v>
      </c>
      <c r="Z2342">
        <v>0</v>
      </c>
      <c r="AA2342">
        <v>0</v>
      </c>
      <c r="AB2342">
        <v>0</v>
      </c>
      <c r="AC2342" t="s">
        <v>48</v>
      </c>
      <c r="AD2342">
        <v>1</v>
      </c>
    </row>
    <row r="2343" spans="1:30">
      <c r="A2343" t="s">
        <v>2436</v>
      </c>
      <c r="B2343" t="s">
        <v>67</v>
      </c>
      <c r="C2343">
        <v>48.864716000000001</v>
      </c>
      <c r="D2343">
        <v>2.3490139999999999</v>
      </c>
      <c r="E2343" t="s">
        <v>32</v>
      </c>
      <c r="F2343" t="s">
        <v>169</v>
      </c>
      <c r="G2343" t="s">
        <v>87</v>
      </c>
      <c r="H2343" s="1">
        <v>45397</v>
      </c>
      <c r="I2343" t="s">
        <v>70</v>
      </c>
      <c r="J2343" t="s">
        <v>2000</v>
      </c>
      <c r="K2343">
        <v>2</v>
      </c>
      <c r="N2343">
        <v>3395</v>
      </c>
      <c r="O2343">
        <v>50</v>
      </c>
      <c r="P2343" s="1">
        <v>45441</v>
      </c>
      <c r="Q2343" s="1"/>
      <c r="R2343">
        <v>1697.5</v>
      </c>
      <c r="T2343">
        <v>0</v>
      </c>
      <c r="U2343" t="s">
        <v>428</v>
      </c>
      <c r="V2343">
        <v>0</v>
      </c>
      <c r="W2343">
        <v>0</v>
      </c>
      <c r="X2343">
        <v>0</v>
      </c>
      <c r="Y2343">
        <v>0</v>
      </c>
      <c r="Z2343">
        <v>0</v>
      </c>
      <c r="AA2343">
        <v>0</v>
      </c>
      <c r="AB2343">
        <v>0</v>
      </c>
      <c r="AC2343" t="s">
        <v>52</v>
      </c>
      <c r="AD2343">
        <v>3</v>
      </c>
    </row>
    <row r="2344" spans="1:30">
      <c r="A2344" t="s">
        <v>2437</v>
      </c>
      <c r="B2344" t="s">
        <v>67</v>
      </c>
      <c r="C2344">
        <v>48.864716000000001</v>
      </c>
      <c r="D2344">
        <v>2.3490139999999999</v>
      </c>
      <c r="E2344" t="s">
        <v>46</v>
      </c>
      <c r="F2344" t="s">
        <v>169</v>
      </c>
      <c r="G2344" t="s">
        <v>85</v>
      </c>
      <c r="H2344" s="1">
        <v>45294</v>
      </c>
      <c r="I2344" t="s">
        <v>57</v>
      </c>
      <c r="J2344" t="s">
        <v>2000</v>
      </c>
      <c r="K2344">
        <v>2</v>
      </c>
      <c r="N2344">
        <v>6029</v>
      </c>
      <c r="O2344">
        <v>40</v>
      </c>
      <c r="P2344" s="1">
        <v>45650</v>
      </c>
      <c r="Q2344" s="1"/>
      <c r="R2344">
        <v>2411.6</v>
      </c>
      <c r="T2344">
        <v>0</v>
      </c>
      <c r="U2344" t="s">
        <v>428</v>
      </c>
      <c r="V2344">
        <v>0</v>
      </c>
      <c r="W2344">
        <v>0</v>
      </c>
      <c r="X2344">
        <v>0</v>
      </c>
      <c r="Y2344">
        <v>0</v>
      </c>
      <c r="Z2344">
        <v>0</v>
      </c>
      <c r="AA2344">
        <v>0</v>
      </c>
      <c r="AB2344">
        <v>0</v>
      </c>
      <c r="AC2344" t="s">
        <v>43</v>
      </c>
      <c r="AD2344">
        <v>2</v>
      </c>
    </row>
    <row r="2345" spans="1:30">
      <c r="A2345" t="s">
        <v>2438</v>
      </c>
      <c r="B2345" t="s">
        <v>45</v>
      </c>
      <c r="C2345">
        <v>41.902782000000002</v>
      </c>
      <c r="D2345">
        <v>12.496366</v>
      </c>
      <c r="E2345" t="s">
        <v>32</v>
      </c>
      <c r="F2345" t="s">
        <v>169</v>
      </c>
      <c r="G2345" t="s">
        <v>42</v>
      </c>
      <c r="H2345" s="1">
        <v>45365</v>
      </c>
      <c r="I2345" t="s">
        <v>70</v>
      </c>
      <c r="J2345" t="s">
        <v>2000</v>
      </c>
      <c r="K2345">
        <v>2</v>
      </c>
      <c r="N2345">
        <v>1413</v>
      </c>
      <c r="O2345">
        <v>70</v>
      </c>
      <c r="P2345" s="1">
        <v>45639</v>
      </c>
      <c r="Q2345" s="1"/>
      <c r="R2345">
        <v>989.1</v>
      </c>
      <c r="T2345">
        <v>0</v>
      </c>
      <c r="U2345" t="s">
        <v>428</v>
      </c>
      <c r="V2345">
        <v>0</v>
      </c>
      <c r="W2345">
        <v>0</v>
      </c>
      <c r="X2345">
        <v>0</v>
      </c>
      <c r="Y2345">
        <v>0</v>
      </c>
      <c r="Z2345">
        <v>0</v>
      </c>
      <c r="AA2345">
        <v>0</v>
      </c>
      <c r="AB2345">
        <v>0</v>
      </c>
      <c r="AC2345" t="s">
        <v>65</v>
      </c>
      <c r="AD2345">
        <v>4</v>
      </c>
    </row>
    <row r="2346" spans="1:30">
      <c r="A2346" t="s">
        <v>2439</v>
      </c>
      <c r="B2346" t="s">
        <v>80</v>
      </c>
      <c r="C2346">
        <v>38.736946000000003</v>
      </c>
      <c r="D2346">
        <v>-9.1426850000000002</v>
      </c>
      <c r="E2346" t="s">
        <v>55</v>
      </c>
      <c r="F2346" t="s">
        <v>169</v>
      </c>
      <c r="G2346" t="s">
        <v>34</v>
      </c>
      <c r="H2346" s="1">
        <v>45376</v>
      </c>
      <c r="I2346" t="s">
        <v>70</v>
      </c>
      <c r="J2346" t="s">
        <v>2000</v>
      </c>
      <c r="K2346">
        <v>2</v>
      </c>
      <c r="N2346">
        <v>6922</v>
      </c>
      <c r="O2346">
        <v>90</v>
      </c>
      <c r="P2346" s="1">
        <v>45660</v>
      </c>
      <c r="Q2346" s="1"/>
      <c r="R2346">
        <v>6229.8</v>
      </c>
      <c r="T2346">
        <v>0</v>
      </c>
      <c r="U2346" t="s">
        <v>428</v>
      </c>
      <c r="V2346">
        <v>0</v>
      </c>
      <c r="W2346">
        <v>0</v>
      </c>
      <c r="X2346">
        <v>0</v>
      </c>
      <c r="Y2346">
        <v>0</v>
      </c>
      <c r="Z2346">
        <v>0</v>
      </c>
      <c r="AA2346">
        <v>0</v>
      </c>
      <c r="AB2346">
        <v>0</v>
      </c>
      <c r="AC2346" t="s">
        <v>38</v>
      </c>
      <c r="AD2346">
        <v>5</v>
      </c>
    </row>
    <row r="2347" spans="1:30">
      <c r="A2347" t="s">
        <v>2440</v>
      </c>
      <c r="B2347" t="s">
        <v>63</v>
      </c>
      <c r="C2347">
        <v>46.204391000000001</v>
      </c>
      <c r="D2347">
        <v>6.1431579999999997</v>
      </c>
      <c r="E2347" t="s">
        <v>55</v>
      </c>
      <c r="F2347" t="s">
        <v>169</v>
      </c>
      <c r="G2347" t="s">
        <v>64</v>
      </c>
      <c r="H2347" s="1">
        <v>45353</v>
      </c>
      <c r="I2347" t="s">
        <v>35</v>
      </c>
      <c r="J2347" t="s">
        <v>2000</v>
      </c>
      <c r="K2347">
        <v>2</v>
      </c>
      <c r="N2347">
        <v>6394</v>
      </c>
      <c r="O2347">
        <v>30</v>
      </c>
      <c r="P2347" s="1">
        <v>45462</v>
      </c>
      <c r="Q2347" s="1"/>
      <c r="R2347">
        <v>1918.2</v>
      </c>
      <c r="T2347">
        <v>0</v>
      </c>
      <c r="U2347" t="s">
        <v>428</v>
      </c>
      <c r="V2347">
        <v>0</v>
      </c>
      <c r="W2347">
        <v>0</v>
      </c>
      <c r="X2347">
        <v>0</v>
      </c>
      <c r="Y2347">
        <v>0</v>
      </c>
      <c r="Z2347">
        <v>0</v>
      </c>
      <c r="AA2347">
        <v>0</v>
      </c>
      <c r="AB2347">
        <v>0</v>
      </c>
      <c r="AC2347" t="s">
        <v>43</v>
      </c>
      <c r="AD2347">
        <v>2</v>
      </c>
    </row>
    <row r="2348" spans="1:30">
      <c r="A2348" t="s">
        <v>2441</v>
      </c>
      <c r="B2348" t="s">
        <v>45</v>
      </c>
      <c r="C2348">
        <v>41.902782000000002</v>
      </c>
      <c r="D2348">
        <v>12.496366</v>
      </c>
      <c r="E2348" t="s">
        <v>46</v>
      </c>
      <c r="F2348" t="s">
        <v>169</v>
      </c>
      <c r="G2348" t="s">
        <v>64</v>
      </c>
      <c r="H2348" s="1">
        <v>45356</v>
      </c>
      <c r="I2348" t="s">
        <v>70</v>
      </c>
      <c r="J2348" t="s">
        <v>2000</v>
      </c>
      <c r="K2348">
        <v>2</v>
      </c>
      <c r="N2348">
        <v>7411</v>
      </c>
      <c r="O2348">
        <v>20</v>
      </c>
      <c r="P2348" s="1">
        <v>45430</v>
      </c>
      <c r="Q2348" s="1"/>
      <c r="R2348">
        <v>1482.2</v>
      </c>
      <c r="T2348">
        <v>0</v>
      </c>
      <c r="U2348" t="s">
        <v>428</v>
      </c>
      <c r="V2348">
        <v>0</v>
      </c>
      <c r="W2348">
        <v>0</v>
      </c>
      <c r="X2348">
        <v>0</v>
      </c>
      <c r="Y2348">
        <v>0</v>
      </c>
      <c r="Z2348">
        <v>0</v>
      </c>
      <c r="AA2348">
        <v>0</v>
      </c>
      <c r="AB2348">
        <v>0</v>
      </c>
      <c r="AC2348" t="s">
        <v>48</v>
      </c>
      <c r="AD2348">
        <v>1</v>
      </c>
    </row>
    <row r="2349" spans="1:30">
      <c r="A2349" t="s">
        <v>2442</v>
      </c>
      <c r="B2349" t="s">
        <v>50</v>
      </c>
      <c r="C2349">
        <v>52.520007999999997</v>
      </c>
      <c r="D2349">
        <v>13.404954</v>
      </c>
      <c r="E2349" t="s">
        <v>68</v>
      </c>
      <c r="F2349" t="s">
        <v>169</v>
      </c>
      <c r="G2349" t="s">
        <v>47</v>
      </c>
      <c r="H2349" s="1">
        <v>45321</v>
      </c>
      <c r="I2349" t="s">
        <v>70</v>
      </c>
      <c r="J2349" t="s">
        <v>2000</v>
      </c>
      <c r="K2349">
        <v>2</v>
      </c>
      <c r="N2349">
        <v>1343</v>
      </c>
      <c r="O2349">
        <v>100</v>
      </c>
      <c r="P2349" s="1">
        <v>45609</v>
      </c>
      <c r="Q2349" s="1"/>
      <c r="R2349">
        <v>1343</v>
      </c>
      <c r="T2349">
        <v>0</v>
      </c>
      <c r="U2349" t="s">
        <v>428</v>
      </c>
      <c r="V2349">
        <v>0</v>
      </c>
      <c r="W2349">
        <v>0</v>
      </c>
      <c r="X2349">
        <v>0</v>
      </c>
      <c r="Y2349">
        <v>0</v>
      </c>
      <c r="Z2349">
        <v>0</v>
      </c>
      <c r="AA2349">
        <v>0</v>
      </c>
      <c r="AB2349">
        <v>0</v>
      </c>
      <c r="AC2349" t="s">
        <v>38</v>
      </c>
      <c r="AD2349">
        <v>5</v>
      </c>
    </row>
    <row r="2350" spans="1:30">
      <c r="A2350" t="s">
        <v>2443</v>
      </c>
      <c r="B2350" t="s">
        <v>50</v>
      </c>
      <c r="C2350">
        <v>52.520007999999997</v>
      </c>
      <c r="D2350">
        <v>13.404954</v>
      </c>
      <c r="E2350" t="s">
        <v>55</v>
      </c>
      <c r="F2350" t="s">
        <v>169</v>
      </c>
      <c r="G2350" t="s">
        <v>42</v>
      </c>
      <c r="H2350" s="1">
        <v>45394</v>
      </c>
      <c r="I2350" t="s">
        <v>35</v>
      </c>
      <c r="J2350" t="s">
        <v>2000</v>
      </c>
      <c r="K2350">
        <v>2</v>
      </c>
      <c r="N2350">
        <v>667</v>
      </c>
      <c r="O2350">
        <v>40</v>
      </c>
      <c r="P2350" s="1">
        <v>45575</v>
      </c>
      <c r="Q2350" s="1"/>
      <c r="R2350">
        <v>266.8</v>
      </c>
      <c r="T2350">
        <v>0</v>
      </c>
      <c r="U2350" t="s">
        <v>428</v>
      </c>
      <c r="V2350">
        <v>0</v>
      </c>
      <c r="W2350">
        <v>0</v>
      </c>
      <c r="X2350">
        <v>0</v>
      </c>
      <c r="Y2350">
        <v>0</v>
      </c>
      <c r="Z2350">
        <v>0</v>
      </c>
      <c r="AA2350">
        <v>0</v>
      </c>
      <c r="AB2350">
        <v>0</v>
      </c>
      <c r="AC2350" t="s">
        <v>43</v>
      </c>
      <c r="AD2350">
        <v>2</v>
      </c>
    </row>
    <row r="2351" spans="1:30">
      <c r="A2351" t="s">
        <v>2444</v>
      </c>
      <c r="B2351" t="s">
        <v>67</v>
      </c>
      <c r="C2351">
        <v>48.864716000000001</v>
      </c>
      <c r="D2351">
        <v>2.3490139999999999</v>
      </c>
      <c r="E2351" t="s">
        <v>41</v>
      </c>
      <c r="F2351" t="s">
        <v>169</v>
      </c>
      <c r="G2351" t="s">
        <v>34</v>
      </c>
      <c r="H2351" s="1">
        <v>45352</v>
      </c>
      <c r="I2351" t="s">
        <v>57</v>
      </c>
      <c r="J2351" t="s">
        <v>2000</v>
      </c>
      <c r="K2351">
        <v>2</v>
      </c>
      <c r="N2351">
        <v>4704</v>
      </c>
      <c r="O2351">
        <v>90</v>
      </c>
      <c r="P2351" s="1">
        <v>45528</v>
      </c>
      <c r="Q2351" s="1"/>
      <c r="R2351">
        <v>4233.6000000000004</v>
      </c>
      <c r="T2351">
        <v>0</v>
      </c>
      <c r="U2351" t="s">
        <v>428</v>
      </c>
      <c r="V2351">
        <v>0</v>
      </c>
      <c r="W2351">
        <v>0</v>
      </c>
      <c r="X2351">
        <v>0</v>
      </c>
      <c r="Y2351">
        <v>0</v>
      </c>
      <c r="Z2351">
        <v>0</v>
      </c>
      <c r="AA2351">
        <v>0</v>
      </c>
      <c r="AB2351">
        <v>0</v>
      </c>
      <c r="AC2351" t="s">
        <v>38</v>
      </c>
      <c r="AD2351">
        <v>5</v>
      </c>
    </row>
    <row r="2352" spans="1:30">
      <c r="A2352" t="s">
        <v>2445</v>
      </c>
      <c r="B2352" t="s">
        <v>50</v>
      </c>
      <c r="C2352">
        <v>52.520007999999997</v>
      </c>
      <c r="D2352">
        <v>13.404954</v>
      </c>
      <c r="E2352" t="s">
        <v>72</v>
      </c>
      <c r="F2352" t="s">
        <v>169</v>
      </c>
      <c r="G2352" t="s">
        <v>42</v>
      </c>
      <c r="H2352" s="1">
        <v>45350</v>
      </c>
      <c r="I2352" t="s">
        <v>70</v>
      </c>
      <c r="J2352" t="s">
        <v>2000</v>
      </c>
      <c r="K2352">
        <v>2</v>
      </c>
      <c r="N2352">
        <v>1937</v>
      </c>
      <c r="O2352">
        <v>70</v>
      </c>
      <c r="P2352" s="1">
        <v>45635</v>
      </c>
      <c r="Q2352" s="1"/>
      <c r="R2352">
        <v>1355.9</v>
      </c>
      <c r="T2352">
        <v>0</v>
      </c>
      <c r="U2352" t="s">
        <v>428</v>
      </c>
      <c r="V2352">
        <v>0</v>
      </c>
      <c r="W2352">
        <v>0</v>
      </c>
      <c r="X2352">
        <v>0</v>
      </c>
      <c r="Y2352">
        <v>0</v>
      </c>
      <c r="Z2352">
        <v>0</v>
      </c>
      <c r="AA2352">
        <v>0</v>
      </c>
      <c r="AB2352">
        <v>0</v>
      </c>
      <c r="AC2352" t="s">
        <v>65</v>
      </c>
      <c r="AD2352">
        <v>4</v>
      </c>
    </row>
    <row r="2353" spans="1:30">
      <c r="A2353" t="s">
        <v>2446</v>
      </c>
      <c r="B2353" t="s">
        <v>59</v>
      </c>
      <c r="C2353">
        <v>51.260196999999998</v>
      </c>
      <c r="D2353">
        <v>4.4027710000000004</v>
      </c>
      <c r="E2353" t="s">
        <v>78</v>
      </c>
      <c r="F2353" t="s">
        <v>169</v>
      </c>
      <c r="G2353" t="s">
        <v>42</v>
      </c>
      <c r="H2353" s="1">
        <v>45436</v>
      </c>
      <c r="I2353" t="s">
        <v>70</v>
      </c>
      <c r="J2353" t="s">
        <v>2000</v>
      </c>
      <c r="K2353">
        <v>2</v>
      </c>
      <c r="N2353">
        <v>3060</v>
      </c>
      <c r="O2353">
        <v>20</v>
      </c>
      <c r="P2353" s="1">
        <v>45485</v>
      </c>
      <c r="Q2353" s="1"/>
      <c r="R2353">
        <v>612</v>
      </c>
      <c r="T2353">
        <v>0</v>
      </c>
      <c r="U2353" t="s">
        <v>428</v>
      </c>
      <c r="V2353">
        <v>0</v>
      </c>
      <c r="W2353">
        <v>0</v>
      </c>
      <c r="X2353">
        <v>0</v>
      </c>
      <c r="Y2353">
        <v>0</v>
      </c>
      <c r="Z2353">
        <v>0</v>
      </c>
      <c r="AA2353">
        <v>0</v>
      </c>
      <c r="AB2353">
        <v>0</v>
      </c>
      <c r="AC2353" t="s">
        <v>48</v>
      </c>
      <c r="AD2353">
        <v>1</v>
      </c>
    </row>
    <row r="2354" spans="1:30">
      <c r="A2354" t="s">
        <v>2447</v>
      </c>
      <c r="B2354" t="s">
        <v>50</v>
      </c>
      <c r="C2354">
        <v>52.520007999999997</v>
      </c>
      <c r="D2354">
        <v>13.404954</v>
      </c>
      <c r="E2354" t="s">
        <v>55</v>
      </c>
      <c r="F2354" t="s">
        <v>169</v>
      </c>
      <c r="G2354" t="s">
        <v>56</v>
      </c>
      <c r="H2354" s="1">
        <v>45326</v>
      </c>
      <c r="I2354" t="s">
        <v>70</v>
      </c>
      <c r="J2354" t="s">
        <v>2000</v>
      </c>
      <c r="K2354">
        <v>2</v>
      </c>
      <c r="N2354">
        <v>656</v>
      </c>
      <c r="O2354">
        <v>60</v>
      </c>
      <c r="P2354" s="1">
        <v>45513</v>
      </c>
      <c r="Q2354" s="1"/>
      <c r="R2354">
        <v>393.6</v>
      </c>
      <c r="T2354">
        <v>0</v>
      </c>
      <c r="U2354" t="s">
        <v>428</v>
      </c>
      <c r="V2354">
        <v>0</v>
      </c>
      <c r="W2354">
        <v>0</v>
      </c>
      <c r="X2354">
        <v>0</v>
      </c>
      <c r="Y2354">
        <v>0</v>
      </c>
      <c r="Z2354">
        <v>0</v>
      </c>
      <c r="AA2354">
        <v>0</v>
      </c>
      <c r="AB2354">
        <v>0</v>
      </c>
      <c r="AC2354" t="s">
        <v>52</v>
      </c>
      <c r="AD2354">
        <v>3</v>
      </c>
    </row>
    <row r="2355" spans="1:30">
      <c r="A2355" t="s">
        <v>2448</v>
      </c>
      <c r="B2355" t="s">
        <v>50</v>
      </c>
      <c r="C2355">
        <v>52.520007999999997</v>
      </c>
      <c r="D2355">
        <v>13.404954</v>
      </c>
      <c r="E2355" t="s">
        <v>78</v>
      </c>
      <c r="F2355" t="s">
        <v>169</v>
      </c>
      <c r="G2355" t="s">
        <v>42</v>
      </c>
      <c r="H2355" s="1">
        <v>45308</v>
      </c>
      <c r="I2355" t="s">
        <v>70</v>
      </c>
      <c r="J2355" t="s">
        <v>2000</v>
      </c>
      <c r="K2355">
        <v>2</v>
      </c>
      <c r="N2355">
        <v>6655</v>
      </c>
      <c r="O2355">
        <v>60</v>
      </c>
      <c r="P2355" s="1">
        <v>45468</v>
      </c>
      <c r="Q2355" s="1"/>
      <c r="R2355">
        <v>3993</v>
      </c>
      <c r="T2355">
        <v>0</v>
      </c>
      <c r="U2355" t="s">
        <v>428</v>
      </c>
      <c r="V2355">
        <v>0</v>
      </c>
      <c r="W2355">
        <v>0</v>
      </c>
      <c r="X2355">
        <v>0</v>
      </c>
      <c r="Y2355">
        <v>0</v>
      </c>
      <c r="Z2355">
        <v>0</v>
      </c>
      <c r="AA2355">
        <v>0</v>
      </c>
      <c r="AB2355">
        <v>0</v>
      </c>
      <c r="AC2355" t="s">
        <v>52</v>
      </c>
      <c r="AD2355">
        <v>3</v>
      </c>
    </row>
    <row r="2356" spans="1:30">
      <c r="A2356" t="s">
        <v>2449</v>
      </c>
      <c r="B2356" t="s">
        <v>50</v>
      </c>
      <c r="C2356">
        <v>52.520007999999997</v>
      </c>
      <c r="D2356">
        <v>13.404954</v>
      </c>
      <c r="E2356" t="s">
        <v>78</v>
      </c>
      <c r="F2356" t="s">
        <v>169</v>
      </c>
      <c r="G2356" t="s">
        <v>76</v>
      </c>
      <c r="H2356" s="1">
        <v>45417</v>
      </c>
      <c r="I2356" t="s">
        <v>70</v>
      </c>
      <c r="J2356" t="s">
        <v>2000</v>
      </c>
      <c r="K2356">
        <v>2</v>
      </c>
      <c r="N2356">
        <v>7229</v>
      </c>
      <c r="O2356">
        <v>70</v>
      </c>
      <c r="P2356" s="1">
        <v>45589</v>
      </c>
      <c r="Q2356" s="1"/>
      <c r="R2356">
        <v>5060.3</v>
      </c>
      <c r="T2356">
        <v>0</v>
      </c>
      <c r="U2356" t="s">
        <v>428</v>
      </c>
      <c r="V2356">
        <v>0</v>
      </c>
      <c r="W2356">
        <v>0</v>
      </c>
      <c r="X2356">
        <v>0</v>
      </c>
      <c r="Y2356">
        <v>0</v>
      </c>
      <c r="Z2356">
        <v>0</v>
      </c>
      <c r="AA2356">
        <v>0</v>
      </c>
      <c r="AB2356">
        <v>0</v>
      </c>
      <c r="AC2356" t="s">
        <v>65</v>
      </c>
      <c r="AD2356">
        <v>4</v>
      </c>
    </row>
    <row r="2357" spans="1:30">
      <c r="A2357" t="s">
        <v>2450</v>
      </c>
      <c r="B2357" t="s">
        <v>50</v>
      </c>
      <c r="C2357">
        <v>52.520007999999997</v>
      </c>
      <c r="D2357">
        <v>13.404954</v>
      </c>
      <c r="E2357" t="s">
        <v>78</v>
      </c>
      <c r="F2357" t="s">
        <v>169</v>
      </c>
      <c r="G2357" t="s">
        <v>64</v>
      </c>
      <c r="H2357" s="1">
        <v>45393</v>
      </c>
      <c r="I2357" t="s">
        <v>57</v>
      </c>
      <c r="J2357" t="s">
        <v>2000</v>
      </c>
      <c r="K2357">
        <v>2</v>
      </c>
      <c r="N2357">
        <v>549</v>
      </c>
      <c r="O2357">
        <v>60</v>
      </c>
      <c r="P2357" s="1">
        <v>45677</v>
      </c>
      <c r="Q2357" s="1"/>
      <c r="R2357">
        <v>329.4</v>
      </c>
      <c r="T2357">
        <v>0</v>
      </c>
      <c r="U2357" t="s">
        <v>428</v>
      </c>
      <c r="V2357">
        <v>0</v>
      </c>
      <c r="W2357">
        <v>0</v>
      </c>
      <c r="X2357">
        <v>0</v>
      </c>
      <c r="Y2357">
        <v>0</v>
      </c>
      <c r="Z2357">
        <v>0</v>
      </c>
      <c r="AA2357">
        <v>0</v>
      </c>
      <c r="AB2357">
        <v>0</v>
      </c>
      <c r="AC2357" t="s">
        <v>52</v>
      </c>
      <c r="AD2357">
        <v>3</v>
      </c>
    </row>
    <row r="2358" spans="1:30">
      <c r="A2358" t="s">
        <v>2451</v>
      </c>
      <c r="B2358" t="s">
        <v>63</v>
      </c>
      <c r="C2358">
        <v>46.204391000000001</v>
      </c>
      <c r="D2358">
        <v>6.1431579999999997</v>
      </c>
      <c r="E2358" t="s">
        <v>78</v>
      </c>
      <c r="F2358" t="s">
        <v>169</v>
      </c>
      <c r="G2358" t="s">
        <v>56</v>
      </c>
      <c r="H2358" s="1">
        <v>45409</v>
      </c>
      <c r="I2358" t="s">
        <v>70</v>
      </c>
      <c r="J2358" t="s">
        <v>2000</v>
      </c>
      <c r="K2358">
        <v>2</v>
      </c>
      <c r="N2358">
        <v>5561</v>
      </c>
      <c r="O2358">
        <v>40</v>
      </c>
      <c r="P2358" s="1">
        <v>45755</v>
      </c>
      <c r="Q2358" s="1"/>
      <c r="R2358">
        <v>2224.4</v>
      </c>
      <c r="T2358">
        <v>0</v>
      </c>
      <c r="U2358" t="s">
        <v>428</v>
      </c>
      <c r="V2358">
        <v>0</v>
      </c>
      <c r="W2358">
        <v>0</v>
      </c>
      <c r="X2358">
        <v>0</v>
      </c>
      <c r="Y2358">
        <v>0</v>
      </c>
      <c r="Z2358">
        <v>0</v>
      </c>
      <c r="AA2358">
        <v>0</v>
      </c>
      <c r="AB2358">
        <v>0</v>
      </c>
      <c r="AC2358" t="s">
        <v>43</v>
      </c>
      <c r="AD2358">
        <v>2</v>
      </c>
    </row>
    <row r="2359" spans="1:30">
      <c r="A2359" t="s">
        <v>2452</v>
      </c>
      <c r="B2359" t="s">
        <v>40</v>
      </c>
      <c r="C2359">
        <v>40.416775000000001</v>
      </c>
      <c r="D2359">
        <v>-3.7037900000000001</v>
      </c>
      <c r="E2359" t="s">
        <v>60</v>
      </c>
      <c r="F2359" t="s">
        <v>169</v>
      </c>
      <c r="G2359" t="s">
        <v>87</v>
      </c>
      <c r="H2359" s="1">
        <v>45380</v>
      </c>
      <c r="I2359" t="s">
        <v>57</v>
      </c>
      <c r="J2359" t="s">
        <v>2000</v>
      </c>
      <c r="K2359">
        <v>2</v>
      </c>
      <c r="N2359">
        <v>4742</v>
      </c>
      <c r="O2359">
        <v>10</v>
      </c>
      <c r="P2359" s="1">
        <v>45482</v>
      </c>
      <c r="Q2359" s="1"/>
      <c r="R2359">
        <v>474.2</v>
      </c>
      <c r="T2359">
        <v>0</v>
      </c>
      <c r="U2359" t="s">
        <v>428</v>
      </c>
      <c r="V2359">
        <v>0</v>
      </c>
      <c r="W2359">
        <v>0</v>
      </c>
      <c r="X2359">
        <v>0</v>
      </c>
      <c r="Y2359">
        <v>0</v>
      </c>
      <c r="Z2359">
        <v>0</v>
      </c>
      <c r="AA2359">
        <v>0</v>
      </c>
      <c r="AB2359">
        <v>0</v>
      </c>
      <c r="AC2359" t="s">
        <v>48</v>
      </c>
      <c r="AD2359">
        <v>1</v>
      </c>
    </row>
    <row r="2360" spans="1:30">
      <c r="A2360" t="s">
        <v>2453</v>
      </c>
      <c r="B2360" t="s">
        <v>50</v>
      </c>
      <c r="C2360">
        <v>52.520007999999997</v>
      </c>
      <c r="D2360">
        <v>13.404954</v>
      </c>
      <c r="E2360" t="s">
        <v>46</v>
      </c>
      <c r="F2360" t="s">
        <v>169</v>
      </c>
      <c r="G2360" t="s">
        <v>85</v>
      </c>
      <c r="H2360" s="1">
        <v>45428</v>
      </c>
      <c r="I2360" t="s">
        <v>57</v>
      </c>
      <c r="J2360" t="s">
        <v>2000</v>
      </c>
      <c r="K2360">
        <v>2</v>
      </c>
      <c r="N2360">
        <v>2684</v>
      </c>
      <c r="O2360">
        <v>50</v>
      </c>
      <c r="P2360" s="1">
        <v>45467</v>
      </c>
      <c r="Q2360" s="1"/>
      <c r="R2360">
        <v>1342</v>
      </c>
      <c r="T2360">
        <v>0</v>
      </c>
      <c r="U2360" t="s">
        <v>428</v>
      </c>
      <c r="V2360">
        <v>0</v>
      </c>
      <c r="W2360">
        <v>0</v>
      </c>
      <c r="X2360">
        <v>0</v>
      </c>
      <c r="Y2360">
        <v>0</v>
      </c>
      <c r="Z2360">
        <v>0</v>
      </c>
      <c r="AA2360">
        <v>0</v>
      </c>
      <c r="AB2360">
        <v>0</v>
      </c>
      <c r="AC2360" t="s">
        <v>52</v>
      </c>
      <c r="AD2360">
        <v>3</v>
      </c>
    </row>
    <row r="2361" spans="1:30">
      <c r="A2361" t="s">
        <v>2454</v>
      </c>
      <c r="B2361" t="s">
        <v>40</v>
      </c>
      <c r="C2361">
        <v>40.416775000000001</v>
      </c>
      <c r="D2361">
        <v>-3.7037900000000001</v>
      </c>
      <c r="E2361" t="s">
        <v>78</v>
      </c>
      <c r="F2361" t="s">
        <v>169</v>
      </c>
      <c r="G2361" t="s">
        <v>64</v>
      </c>
      <c r="H2361" s="1">
        <v>45313</v>
      </c>
      <c r="I2361" t="s">
        <v>35</v>
      </c>
      <c r="J2361" t="s">
        <v>2000</v>
      </c>
      <c r="K2361">
        <v>2</v>
      </c>
      <c r="N2361">
        <v>3052</v>
      </c>
      <c r="O2361">
        <v>30</v>
      </c>
      <c r="P2361" s="1">
        <v>45400</v>
      </c>
      <c r="Q2361" s="1"/>
      <c r="R2361">
        <v>915.6</v>
      </c>
      <c r="T2361">
        <v>0</v>
      </c>
      <c r="U2361" t="s">
        <v>428</v>
      </c>
      <c r="V2361">
        <v>0</v>
      </c>
      <c r="W2361">
        <v>0</v>
      </c>
      <c r="X2361">
        <v>0</v>
      </c>
      <c r="Y2361">
        <v>0</v>
      </c>
      <c r="Z2361">
        <v>0</v>
      </c>
      <c r="AA2361">
        <v>0</v>
      </c>
      <c r="AB2361">
        <v>0</v>
      </c>
      <c r="AC2361" t="s">
        <v>43</v>
      </c>
      <c r="AD2361">
        <v>2</v>
      </c>
    </row>
    <row r="2362" spans="1:30">
      <c r="A2362" t="s">
        <v>2455</v>
      </c>
      <c r="B2362" t="s">
        <v>45</v>
      </c>
      <c r="C2362">
        <v>41.902782000000002</v>
      </c>
      <c r="D2362">
        <v>12.496366</v>
      </c>
      <c r="E2362" t="s">
        <v>120</v>
      </c>
      <c r="F2362" t="s">
        <v>169</v>
      </c>
      <c r="G2362" t="s">
        <v>56</v>
      </c>
      <c r="H2362" s="1">
        <v>45392</v>
      </c>
      <c r="I2362" t="s">
        <v>70</v>
      </c>
      <c r="J2362" t="s">
        <v>2000</v>
      </c>
      <c r="K2362">
        <v>2</v>
      </c>
      <c r="N2362">
        <v>2877</v>
      </c>
      <c r="O2362">
        <v>100</v>
      </c>
      <c r="P2362" s="1">
        <v>45689</v>
      </c>
      <c r="Q2362" s="1"/>
      <c r="R2362">
        <v>2877</v>
      </c>
      <c r="T2362">
        <v>0</v>
      </c>
      <c r="U2362" t="s">
        <v>428</v>
      </c>
      <c r="V2362">
        <v>0</v>
      </c>
      <c r="W2362">
        <v>0</v>
      </c>
      <c r="X2362">
        <v>0</v>
      </c>
      <c r="Y2362">
        <v>0</v>
      </c>
      <c r="Z2362">
        <v>0</v>
      </c>
      <c r="AA2362">
        <v>0</v>
      </c>
      <c r="AB2362">
        <v>0</v>
      </c>
      <c r="AC2362" t="s">
        <v>38</v>
      </c>
      <c r="AD2362">
        <v>5</v>
      </c>
    </row>
    <row r="2363" spans="1:30">
      <c r="A2363" t="s">
        <v>2456</v>
      </c>
      <c r="B2363" t="s">
        <v>75</v>
      </c>
      <c r="C2363">
        <v>48.210033000000003</v>
      </c>
      <c r="D2363">
        <v>16.363448999999999</v>
      </c>
      <c r="E2363" t="s">
        <v>84</v>
      </c>
      <c r="F2363" t="s">
        <v>169</v>
      </c>
      <c r="G2363" t="s">
        <v>85</v>
      </c>
      <c r="H2363" s="1">
        <v>45302</v>
      </c>
      <c r="I2363" t="s">
        <v>70</v>
      </c>
      <c r="J2363" t="s">
        <v>2000</v>
      </c>
      <c r="K2363">
        <v>2</v>
      </c>
      <c r="N2363">
        <v>2716</v>
      </c>
      <c r="O2363">
        <v>30</v>
      </c>
      <c r="P2363" s="1">
        <v>45657</v>
      </c>
      <c r="Q2363" s="1"/>
      <c r="R2363">
        <v>814.8</v>
      </c>
      <c r="T2363">
        <v>0</v>
      </c>
      <c r="U2363" t="s">
        <v>428</v>
      </c>
      <c r="V2363">
        <v>0</v>
      </c>
      <c r="W2363">
        <v>0</v>
      </c>
      <c r="X2363">
        <v>0</v>
      </c>
      <c r="Y2363">
        <v>0</v>
      </c>
      <c r="Z2363">
        <v>0</v>
      </c>
      <c r="AA2363">
        <v>0</v>
      </c>
      <c r="AB2363">
        <v>0</v>
      </c>
      <c r="AC2363" t="s">
        <v>43</v>
      </c>
      <c r="AD2363">
        <v>2</v>
      </c>
    </row>
    <row r="2364" spans="1:30">
      <c r="A2364" t="s">
        <v>2457</v>
      </c>
      <c r="B2364" t="s">
        <v>50</v>
      </c>
      <c r="C2364">
        <v>52.520007999999997</v>
      </c>
      <c r="D2364">
        <v>13.404954</v>
      </c>
      <c r="E2364" t="s">
        <v>46</v>
      </c>
      <c r="F2364" t="s">
        <v>169</v>
      </c>
      <c r="G2364" t="s">
        <v>64</v>
      </c>
      <c r="H2364" s="1">
        <v>45345</v>
      </c>
      <c r="I2364" t="s">
        <v>35</v>
      </c>
      <c r="J2364" t="s">
        <v>2000</v>
      </c>
      <c r="K2364">
        <v>2</v>
      </c>
      <c r="N2364">
        <v>4548</v>
      </c>
      <c r="O2364">
        <v>20</v>
      </c>
      <c r="P2364" s="1">
        <v>45507</v>
      </c>
      <c r="Q2364" s="1"/>
      <c r="R2364">
        <v>909.6</v>
      </c>
      <c r="T2364">
        <v>0</v>
      </c>
      <c r="U2364" t="s">
        <v>428</v>
      </c>
      <c r="V2364">
        <v>0</v>
      </c>
      <c r="W2364">
        <v>0</v>
      </c>
      <c r="X2364">
        <v>0</v>
      </c>
      <c r="Y2364">
        <v>0</v>
      </c>
      <c r="Z2364">
        <v>0</v>
      </c>
      <c r="AA2364">
        <v>0</v>
      </c>
      <c r="AB2364">
        <v>0</v>
      </c>
      <c r="AC2364" t="s">
        <v>48</v>
      </c>
      <c r="AD2364">
        <v>1</v>
      </c>
    </row>
    <row r="2365" spans="1:30">
      <c r="A2365" t="s">
        <v>2458</v>
      </c>
      <c r="B2365" t="s">
        <v>45</v>
      </c>
      <c r="C2365">
        <v>41.902782000000002</v>
      </c>
      <c r="D2365">
        <v>12.496366</v>
      </c>
      <c r="E2365" t="s">
        <v>60</v>
      </c>
      <c r="F2365" t="s">
        <v>169</v>
      </c>
      <c r="G2365" t="s">
        <v>56</v>
      </c>
      <c r="H2365" s="1">
        <v>45400</v>
      </c>
      <c r="I2365" t="s">
        <v>70</v>
      </c>
      <c r="J2365" t="s">
        <v>2000</v>
      </c>
      <c r="K2365">
        <v>2</v>
      </c>
      <c r="N2365">
        <v>7713</v>
      </c>
      <c r="O2365">
        <v>60</v>
      </c>
      <c r="P2365" s="1">
        <v>45581</v>
      </c>
      <c r="Q2365" s="1"/>
      <c r="R2365">
        <v>4627.8</v>
      </c>
      <c r="T2365">
        <v>0</v>
      </c>
      <c r="U2365" t="s">
        <v>428</v>
      </c>
      <c r="V2365">
        <v>0</v>
      </c>
      <c r="W2365">
        <v>0</v>
      </c>
      <c r="X2365">
        <v>0</v>
      </c>
      <c r="Y2365">
        <v>0</v>
      </c>
      <c r="Z2365">
        <v>0</v>
      </c>
      <c r="AA2365">
        <v>0</v>
      </c>
      <c r="AB2365">
        <v>0</v>
      </c>
      <c r="AC2365" t="s">
        <v>52</v>
      </c>
      <c r="AD2365">
        <v>3</v>
      </c>
    </row>
    <row r="2366" spans="1:30">
      <c r="A2366" t="s">
        <v>2459</v>
      </c>
      <c r="B2366" t="s">
        <v>31</v>
      </c>
      <c r="C2366">
        <v>52.370215999999999</v>
      </c>
      <c r="D2366">
        <v>4.895168</v>
      </c>
      <c r="E2366" t="s">
        <v>55</v>
      </c>
      <c r="F2366" t="s">
        <v>169</v>
      </c>
      <c r="G2366" t="s">
        <v>76</v>
      </c>
      <c r="H2366" s="1">
        <v>45388</v>
      </c>
      <c r="I2366" t="s">
        <v>35</v>
      </c>
      <c r="J2366" t="s">
        <v>2000</v>
      </c>
      <c r="K2366">
        <v>2</v>
      </c>
      <c r="N2366">
        <v>3681</v>
      </c>
      <c r="O2366">
        <v>40</v>
      </c>
      <c r="P2366" s="1">
        <v>45472</v>
      </c>
      <c r="Q2366" s="1"/>
      <c r="R2366">
        <v>1472.4</v>
      </c>
      <c r="T2366">
        <v>0</v>
      </c>
      <c r="U2366" t="s">
        <v>428</v>
      </c>
      <c r="V2366">
        <v>0</v>
      </c>
      <c r="W2366">
        <v>0</v>
      </c>
      <c r="X2366">
        <v>0</v>
      </c>
      <c r="Y2366">
        <v>0</v>
      </c>
      <c r="Z2366">
        <v>0</v>
      </c>
      <c r="AA2366">
        <v>0</v>
      </c>
      <c r="AB2366">
        <v>0</v>
      </c>
      <c r="AC2366" t="s">
        <v>43</v>
      </c>
      <c r="AD2366">
        <v>2</v>
      </c>
    </row>
    <row r="2367" spans="1:30">
      <c r="A2367" t="s">
        <v>2460</v>
      </c>
      <c r="B2367" t="s">
        <v>31</v>
      </c>
      <c r="C2367">
        <v>52.370215999999999</v>
      </c>
      <c r="D2367">
        <v>4.895168</v>
      </c>
      <c r="E2367" t="s">
        <v>100</v>
      </c>
      <c r="F2367" t="s">
        <v>169</v>
      </c>
      <c r="G2367" t="s">
        <v>34</v>
      </c>
      <c r="H2367" s="1">
        <v>45403</v>
      </c>
      <c r="I2367" t="s">
        <v>35</v>
      </c>
      <c r="J2367" t="s">
        <v>2000</v>
      </c>
      <c r="K2367">
        <v>2</v>
      </c>
      <c r="N2367">
        <v>4976</v>
      </c>
      <c r="O2367">
        <v>20</v>
      </c>
      <c r="P2367" s="1">
        <v>45598</v>
      </c>
      <c r="Q2367" s="1"/>
      <c r="R2367">
        <v>995.2</v>
      </c>
      <c r="T2367">
        <v>0</v>
      </c>
      <c r="U2367" t="s">
        <v>428</v>
      </c>
      <c r="V2367">
        <v>0</v>
      </c>
      <c r="W2367">
        <v>0</v>
      </c>
      <c r="X2367">
        <v>0</v>
      </c>
      <c r="Y2367">
        <v>0</v>
      </c>
      <c r="Z2367">
        <v>0</v>
      </c>
      <c r="AA2367">
        <v>0</v>
      </c>
      <c r="AB2367">
        <v>0</v>
      </c>
      <c r="AC2367" t="s">
        <v>48</v>
      </c>
      <c r="AD2367">
        <v>1</v>
      </c>
    </row>
    <row r="2368" spans="1:30">
      <c r="A2368" t="s">
        <v>2461</v>
      </c>
      <c r="B2368" t="s">
        <v>67</v>
      </c>
      <c r="C2368">
        <v>48.864716000000001</v>
      </c>
      <c r="D2368">
        <v>2.3490139999999999</v>
      </c>
      <c r="E2368" t="s">
        <v>55</v>
      </c>
      <c r="F2368" t="s">
        <v>169</v>
      </c>
      <c r="G2368" t="s">
        <v>64</v>
      </c>
      <c r="H2368" s="1">
        <v>45307</v>
      </c>
      <c r="I2368" t="s">
        <v>70</v>
      </c>
      <c r="J2368" t="s">
        <v>2000</v>
      </c>
      <c r="K2368">
        <v>2</v>
      </c>
      <c r="N2368">
        <v>4089</v>
      </c>
      <c r="O2368">
        <v>40</v>
      </c>
      <c r="P2368" s="1">
        <v>45545</v>
      </c>
      <c r="Q2368" s="1"/>
      <c r="R2368">
        <v>1635.6</v>
      </c>
      <c r="T2368">
        <v>0</v>
      </c>
      <c r="U2368" t="s">
        <v>428</v>
      </c>
      <c r="V2368">
        <v>0</v>
      </c>
      <c r="W2368">
        <v>0</v>
      </c>
      <c r="X2368">
        <v>0</v>
      </c>
      <c r="Y2368">
        <v>0</v>
      </c>
      <c r="Z2368">
        <v>0</v>
      </c>
      <c r="AA2368">
        <v>0</v>
      </c>
      <c r="AB2368">
        <v>0</v>
      </c>
      <c r="AC2368" t="s">
        <v>43</v>
      </c>
      <c r="AD2368">
        <v>2</v>
      </c>
    </row>
    <row r="2369" spans="1:30">
      <c r="A2369" t="s">
        <v>2462</v>
      </c>
      <c r="B2369" t="s">
        <v>59</v>
      </c>
      <c r="C2369">
        <v>51.260196999999998</v>
      </c>
      <c r="D2369">
        <v>4.4027710000000004</v>
      </c>
      <c r="E2369" t="s">
        <v>72</v>
      </c>
      <c r="F2369" t="s">
        <v>169</v>
      </c>
      <c r="G2369" t="s">
        <v>76</v>
      </c>
      <c r="H2369" s="1">
        <v>45338</v>
      </c>
      <c r="I2369" t="s">
        <v>35</v>
      </c>
      <c r="J2369" t="s">
        <v>2000</v>
      </c>
      <c r="K2369">
        <v>2</v>
      </c>
      <c r="N2369">
        <v>2882</v>
      </c>
      <c r="O2369">
        <v>20</v>
      </c>
      <c r="P2369" s="1">
        <v>45363</v>
      </c>
      <c r="Q2369" s="1"/>
      <c r="R2369">
        <v>576.4</v>
      </c>
      <c r="T2369">
        <v>0</v>
      </c>
      <c r="U2369" t="s">
        <v>428</v>
      </c>
      <c r="V2369">
        <v>0</v>
      </c>
      <c r="W2369">
        <v>0</v>
      </c>
      <c r="X2369">
        <v>0</v>
      </c>
      <c r="Y2369">
        <v>0</v>
      </c>
      <c r="Z2369">
        <v>0</v>
      </c>
      <c r="AA2369">
        <v>0</v>
      </c>
      <c r="AB2369">
        <v>0</v>
      </c>
      <c r="AC2369" t="s">
        <v>48</v>
      </c>
      <c r="AD2369">
        <v>1</v>
      </c>
    </row>
    <row r="2370" spans="1:30">
      <c r="A2370" t="s">
        <v>2463</v>
      </c>
      <c r="B2370" t="s">
        <v>45</v>
      </c>
      <c r="C2370">
        <v>41.902782000000002</v>
      </c>
      <c r="D2370">
        <v>12.496366</v>
      </c>
      <c r="E2370" t="s">
        <v>120</v>
      </c>
      <c r="F2370" t="s">
        <v>169</v>
      </c>
      <c r="G2370" t="s">
        <v>76</v>
      </c>
      <c r="H2370" s="1">
        <v>45294</v>
      </c>
      <c r="I2370" t="s">
        <v>57</v>
      </c>
      <c r="J2370" t="s">
        <v>2000</v>
      </c>
      <c r="K2370">
        <v>2</v>
      </c>
      <c r="N2370">
        <v>6936</v>
      </c>
      <c r="O2370">
        <v>40</v>
      </c>
      <c r="P2370" s="1">
        <v>45360</v>
      </c>
      <c r="Q2370" s="1"/>
      <c r="R2370">
        <v>2774.4</v>
      </c>
      <c r="T2370">
        <v>0</v>
      </c>
      <c r="U2370" t="s">
        <v>428</v>
      </c>
      <c r="V2370">
        <v>0</v>
      </c>
      <c r="W2370">
        <v>0</v>
      </c>
      <c r="X2370">
        <v>0</v>
      </c>
      <c r="Y2370">
        <v>0</v>
      </c>
      <c r="Z2370">
        <v>0</v>
      </c>
      <c r="AA2370">
        <v>0</v>
      </c>
      <c r="AB2370">
        <v>0</v>
      </c>
      <c r="AC2370" t="s">
        <v>43</v>
      </c>
      <c r="AD2370">
        <v>2</v>
      </c>
    </row>
    <row r="2371" spans="1:30">
      <c r="A2371" t="s">
        <v>2464</v>
      </c>
      <c r="B2371" t="s">
        <v>67</v>
      </c>
      <c r="C2371">
        <v>48.864716000000001</v>
      </c>
      <c r="D2371">
        <v>2.3490139999999999</v>
      </c>
      <c r="E2371" t="s">
        <v>55</v>
      </c>
      <c r="F2371" t="s">
        <v>169</v>
      </c>
      <c r="G2371" t="s">
        <v>47</v>
      </c>
      <c r="H2371" s="1">
        <v>45320</v>
      </c>
      <c r="I2371" t="s">
        <v>35</v>
      </c>
      <c r="J2371" t="s">
        <v>2000</v>
      </c>
      <c r="K2371">
        <v>2</v>
      </c>
      <c r="N2371">
        <v>7679</v>
      </c>
      <c r="O2371">
        <v>20</v>
      </c>
      <c r="P2371" s="1">
        <v>45385</v>
      </c>
      <c r="Q2371" s="1"/>
      <c r="R2371">
        <v>1535.8</v>
      </c>
      <c r="T2371">
        <v>0</v>
      </c>
      <c r="U2371" t="s">
        <v>428</v>
      </c>
      <c r="V2371">
        <v>0</v>
      </c>
      <c r="W2371">
        <v>0</v>
      </c>
      <c r="X2371">
        <v>0</v>
      </c>
      <c r="Y2371">
        <v>0</v>
      </c>
      <c r="Z2371">
        <v>0</v>
      </c>
      <c r="AA2371">
        <v>0</v>
      </c>
      <c r="AB2371">
        <v>0</v>
      </c>
      <c r="AC2371" t="s">
        <v>48</v>
      </c>
      <c r="AD2371">
        <v>1</v>
      </c>
    </row>
    <row r="2372" spans="1:30">
      <c r="A2372" t="s">
        <v>2465</v>
      </c>
      <c r="B2372" t="s">
        <v>45</v>
      </c>
      <c r="C2372">
        <v>41.902782000000002</v>
      </c>
      <c r="D2372">
        <v>12.496366</v>
      </c>
      <c r="E2372" t="s">
        <v>60</v>
      </c>
      <c r="F2372" t="s">
        <v>169</v>
      </c>
      <c r="G2372" t="s">
        <v>64</v>
      </c>
      <c r="H2372" s="1">
        <v>45300</v>
      </c>
      <c r="I2372" t="s">
        <v>70</v>
      </c>
      <c r="J2372" t="s">
        <v>2000</v>
      </c>
      <c r="K2372">
        <v>2</v>
      </c>
      <c r="N2372">
        <v>3169</v>
      </c>
      <c r="O2372">
        <v>50</v>
      </c>
      <c r="P2372" s="1">
        <v>45617</v>
      </c>
      <c r="Q2372" s="1"/>
      <c r="R2372">
        <v>1584.5</v>
      </c>
      <c r="T2372">
        <v>0</v>
      </c>
      <c r="U2372" t="s">
        <v>428</v>
      </c>
      <c r="V2372">
        <v>0</v>
      </c>
      <c r="W2372">
        <v>0</v>
      </c>
      <c r="X2372">
        <v>0</v>
      </c>
      <c r="Y2372">
        <v>0</v>
      </c>
      <c r="Z2372">
        <v>0</v>
      </c>
      <c r="AA2372">
        <v>0</v>
      </c>
      <c r="AB2372">
        <v>0</v>
      </c>
      <c r="AC2372" t="s">
        <v>52</v>
      </c>
      <c r="AD2372">
        <v>3</v>
      </c>
    </row>
    <row r="2373" spans="1:30">
      <c r="A2373" t="s">
        <v>2466</v>
      </c>
      <c r="B2373" t="s">
        <v>50</v>
      </c>
      <c r="C2373">
        <v>52.520007999999997</v>
      </c>
      <c r="D2373">
        <v>13.404954</v>
      </c>
      <c r="E2373" t="s">
        <v>78</v>
      </c>
      <c r="F2373" t="s">
        <v>169</v>
      </c>
      <c r="G2373" t="s">
        <v>42</v>
      </c>
      <c r="H2373" s="1">
        <v>45328</v>
      </c>
      <c r="I2373" t="s">
        <v>57</v>
      </c>
      <c r="J2373" t="s">
        <v>2000</v>
      </c>
      <c r="K2373">
        <v>2</v>
      </c>
      <c r="N2373">
        <v>1182</v>
      </c>
      <c r="O2373">
        <v>10</v>
      </c>
      <c r="P2373" s="1">
        <v>45429</v>
      </c>
      <c r="Q2373" s="1"/>
      <c r="R2373">
        <v>118.2</v>
      </c>
      <c r="T2373">
        <v>0</v>
      </c>
      <c r="U2373" t="s">
        <v>428</v>
      </c>
      <c r="V2373">
        <v>0</v>
      </c>
      <c r="W2373">
        <v>0</v>
      </c>
      <c r="X2373">
        <v>0</v>
      </c>
      <c r="Y2373">
        <v>0</v>
      </c>
      <c r="Z2373">
        <v>0</v>
      </c>
      <c r="AA2373">
        <v>0</v>
      </c>
      <c r="AB2373">
        <v>0</v>
      </c>
      <c r="AC2373" t="s">
        <v>48</v>
      </c>
      <c r="AD2373">
        <v>1</v>
      </c>
    </row>
    <row r="2374" spans="1:30">
      <c r="A2374" t="s">
        <v>2467</v>
      </c>
      <c r="B2374" t="s">
        <v>63</v>
      </c>
      <c r="C2374">
        <v>46.204391000000001</v>
      </c>
      <c r="D2374">
        <v>6.1431579999999997</v>
      </c>
      <c r="E2374" t="s">
        <v>60</v>
      </c>
      <c r="F2374" t="s">
        <v>169</v>
      </c>
      <c r="G2374" t="s">
        <v>85</v>
      </c>
      <c r="H2374" s="1">
        <v>45328</v>
      </c>
      <c r="I2374" t="s">
        <v>70</v>
      </c>
      <c r="J2374" t="s">
        <v>2000</v>
      </c>
      <c r="K2374">
        <v>2</v>
      </c>
      <c r="N2374">
        <v>3183</v>
      </c>
      <c r="O2374">
        <v>50</v>
      </c>
      <c r="P2374" s="1">
        <v>45479</v>
      </c>
      <c r="Q2374" s="1"/>
      <c r="R2374">
        <v>1591.5</v>
      </c>
      <c r="T2374">
        <v>0</v>
      </c>
      <c r="U2374" t="s">
        <v>428</v>
      </c>
      <c r="V2374">
        <v>0</v>
      </c>
      <c r="W2374">
        <v>0</v>
      </c>
      <c r="X2374">
        <v>0</v>
      </c>
      <c r="Y2374">
        <v>0</v>
      </c>
      <c r="Z2374">
        <v>0</v>
      </c>
      <c r="AA2374">
        <v>0</v>
      </c>
      <c r="AB2374">
        <v>0</v>
      </c>
      <c r="AC2374" t="s">
        <v>52</v>
      </c>
      <c r="AD2374">
        <v>3</v>
      </c>
    </row>
    <row r="2375" spans="1:30">
      <c r="A2375" t="s">
        <v>2468</v>
      </c>
      <c r="B2375" t="s">
        <v>59</v>
      </c>
      <c r="C2375">
        <v>51.260196999999998</v>
      </c>
      <c r="D2375">
        <v>4.4027710000000004</v>
      </c>
      <c r="E2375" t="s">
        <v>60</v>
      </c>
      <c r="F2375" t="s">
        <v>169</v>
      </c>
      <c r="G2375" t="s">
        <v>85</v>
      </c>
      <c r="H2375" s="1">
        <v>45413</v>
      </c>
      <c r="I2375" t="s">
        <v>70</v>
      </c>
      <c r="J2375" t="s">
        <v>2000</v>
      </c>
      <c r="K2375">
        <v>2</v>
      </c>
      <c r="N2375">
        <v>4996</v>
      </c>
      <c r="O2375">
        <v>40</v>
      </c>
      <c r="P2375" s="1">
        <v>45660</v>
      </c>
      <c r="Q2375" s="1"/>
      <c r="R2375">
        <v>1998.4</v>
      </c>
      <c r="T2375">
        <v>0</v>
      </c>
      <c r="U2375" t="s">
        <v>428</v>
      </c>
      <c r="V2375">
        <v>0</v>
      </c>
      <c r="W2375">
        <v>0</v>
      </c>
      <c r="X2375">
        <v>0</v>
      </c>
      <c r="Y2375">
        <v>0</v>
      </c>
      <c r="Z2375">
        <v>0</v>
      </c>
      <c r="AA2375">
        <v>0</v>
      </c>
      <c r="AB2375">
        <v>0</v>
      </c>
      <c r="AC2375" t="s">
        <v>43</v>
      </c>
      <c r="AD2375">
        <v>2</v>
      </c>
    </row>
    <row r="2376" spans="1:30">
      <c r="A2376" t="s">
        <v>2469</v>
      </c>
      <c r="B2376" t="s">
        <v>67</v>
      </c>
      <c r="C2376">
        <v>48.864716000000001</v>
      </c>
      <c r="D2376">
        <v>2.3490139999999999</v>
      </c>
      <c r="E2376" t="s">
        <v>78</v>
      </c>
      <c r="F2376" t="s">
        <v>169</v>
      </c>
      <c r="G2376" t="s">
        <v>47</v>
      </c>
      <c r="H2376" s="1">
        <v>45349</v>
      </c>
      <c r="I2376" t="s">
        <v>57</v>
      </c>
      <c r="J2376" t="s">
        <v>2000</v>
      </c>
      <c r="K2376">
        <v>2</v>
      </c>
      <c r="N2376">
        <v>7982</v>
      </c>
      <c r="O2376">
        <v>20</v>
      </c>
      <c r="P2376" s="1">
        <v>45487</v>
      </c>
      <c r="Q2376" s="1"/>
      <c r="R2376">
        <v>1596.4</v>
      </c>
      <c r="T2376">
        <v>0</v>
      </c>
      <c r="U2376" t="s">
        <v>428</v>
      </c>
      <c r="V2376">
        <v>0</v>
      </c>
      <c r="W2376">
        <v>0</v>
      </c>
      <c r="X2376">
        <v>0</v>
      </c>
      <c r="Y2376">
        <v>0</v>
      </c>
      <c r="Z2376">
        <v>0</v>
      </c>
      <c r="AA2376">
        <v>0</v>
      </c>
      <c r="AB2376">
        <v>0</v>
      </c>
      <c r="AC2376" t="s">
        <v>48</v>
      </c>
      <c r="AD2376">
        <v>1</v>
      </c>
    </row>
    <row r="2377" spans="1:30">
      <c r="A2377" t="s">
        <v>2470</v>
      </c>
      <c r="B2377" t="s">
        <v>31</v>
      </c>
      <c r="C2377">
        <v>52.370215999999999</v>
      </c>
      <c r="D2377">
        <v>4.895168</v>
      </c>
      <c r="E2377" t="s">
        <v>55</v>
      </c>
      <c r="F2377" t="s">
        <v>169</v>
      </c>
      <c r="G2377" t="s">
        <v>56</v>
      </c>
      <c r="H2377" s="1">
        <v>45327</v>
      </c>
      <c r="I2377" t="s">
        <v>57</v>
      </c>
      <c r="J2377" t="s">
        <v>2000</v>
      </c>
      <c r="K2377">
        <v>2</v>
      </c>
      <c r="N2377">
        <v>2860</v>
      </c>
      <c r="O2377">
        <v>40</v>
      </c>
      <c r="P2377" s="1">
        <v>45583</v>
      </c>
      <c r="Q2377" s="1"/>
      <c r="R2377">
        <v>1144</v>
      </c>
      <c r="T2377">
        <v>0</v>
      </c>
      <c r="U2377" t="s">
        <v>428</v>
      </c>
      <c r="V2377">
        <v>0</v>
      </c>
      <c r="W2377">
        <v>0</v>
      </c>
      <c r="X2377">
        <v>0</v>
      </c>
      <c r="Y2377">
        <v>0</v>
      </c>
      <c r="Z2377">
        <v>0</v>
      </c>
      <c r="AA2377">
        <v>0</v>
      </c>
      <c r="AB2377">
        <v>0</v>
      </c>
      <c r="AC2377" t="s">
        <v>43</v>
      </c>
      <c r="AD2377">
        <v>2</v>
      </c>
    </row>
    <row r="2378" spans="1:30">
      <c r="A2378" t="s">
        <v>2471</v>
      </c>
      <c r="B2378" t="s">
        <v>45</v>
      </c>
      <c r="C2378">
        <v>41.902782000000002</v>
      </c>
      <c r="D2378">
        <v>12.496366</v>
      </c>
      <c r="E2378" t="s">
        <v>103</v>
      </c>
      <c r="F2378" t="s">
        <v>169</v>
      </c>
      <c r="G2378" t="s">
        <v>56</v>
      </c>
      <c r="H2378" s="1">
        <v>45383</v>
      </c>
      <c r="I2378" t="s">
        <v>35</v>
      </c>
      <c r="J2378" t="s">
        <v>2000</v>
      </c>
      <c r="K2378">
        <v>2</v>
      </c>
      <c r="N2378">
        <v>2517</v>
      </c>
      <c r="O2378">
        <v>20</v>
      </c>
      <c r="P2378" s="1">
        <v>45628</v>
      </c>
      <c r="Q2378" s="1"/>
      <c r="R2378">
        <v>503.4</v>
      </c>
      <c r="T2378">
        <v>0</v>
      </c>
      <c r="U2378" t="s">
        <v>428</v>
      </c>
      <c r="V2378">
        <v>0</v>
      </c>
      <c r="W2378">
        <v>0</v>
      </c>
      <c r="X2378">
        <v>0</v>
      </c>
      <c r="Y2378">
        <v>0</v>
      </c>
      <c r="Z2378">
        <v>0</v>
      </c>
      <c r="AA2378">
        <v>0</v>
      </c>
      <c r="AB2378">
        <v>0</v>
      </c>
      <c r="AC2378" t="s">
        <v>48</v>
      </c>
      <c r="AD2378">
        <v>1</v>
      </c>
    </row>
    <row r="2379" spans="1:30">
      <c r="A2379" t="s">
        <v>2472</v>
      </c>
      <c r="B2379" t="s">
        <v>45</v>
      </c>
      <c r="C2379">
        <v>41.902782000000002</v>
      </c>
      <c r="D2379">
        <v>12.496366</v>
      </c>
      <c r="E2379" t="s">
        <v>78</v>
      </c>
      <c r="F2379" t="s">
        <v>169</v>
      </c>
      <c r="G2379" t="s">
        <v>87</v>
      </c>
      <c r="H2379" s="1">
        <v>45347</v>
      </c>
      <c r="I2379" t="s">
        <v>35</v>
      </c>
      <c r="J2379" t="s">
        <v>2000</v>
      </c>
      <c r="K2379">
        <v>2</v>
      </c>
      <c r="N2379">
        <v>7513</v>
      </c>
      <c r="O2379">
        <v>40</v>
      </c>
      <c r="P2379" s="1">
        <v>45631</v>
      </c>
      <c r="Q2379" s="1"/>
      <c r="R2379">
        <v>3005.2</v>
      </c>
      <c r="T2379">
        <v>0</v>
      </c>
      <c r="U2379" t="s">
        <v>428</v>
      </c>
      <c r="V2379">
        <v>0</v>
      </c>
      <c r="W2379">
        <v>0</v>
      </c>
      <c r="X2379">
        <v>0</v>
      </c>
      <c r="Y2379">
        <v>0</v>
      </c>
      <c r="Z2379">
        <v>0</v>
      </c>
      <c r="AA2379">
        <v>0</v>
      </c>
      <c r="AB2379">
        <v>0</v>
      </c>
      <c r="AC2379" t="s">
        <v>43</v>
      </c>
      <c r="AD2379">
        <v>2</v>
      </c>
    </row>
    <row r="2380" spans="1:30">
      <c r="A2380" t="s">
        <v>2473</v>
      </c>
      <c r="B2380" t="s">
        <v>45</v>
      </c>
      <c r="C2380">
        <v>41.902782000000002</v>
      </c>
      <c r="D2380">
        <v>12.496366</v>
      </c>
      <c r="E2380" t="s">
        <v>46</v>
      </c>
      <c r="F2380" t="s">
        <v>169</v>
      </c>
      <c r="G2380" t="s">
        <v>64</v>
      </c>
      <c r="H2380" s="1">
        <v>45397</v>
      </c>
      <c r="I2380" t="s">
        <v>35</v>
      </c>
      <c r="J2380" t="s">
        <v>2000</v>
      </c>
      <c r="K2380">
        <v>2</v>
      </c>
      <c r="N2380">
        <v>1920</v>
      </c>
      <c r="O2380">
        <v>40</v>
      </c>
      <c r="P2380" s="1">
        <v>45579</v>
      </c>
      <c r="Q2380" s="1"/>
      <c r="R2380">
        <v>768</v>
      </c>
      <c r="T2380">
        <v>0</v>
      </c>
      <c r="U2380" t="s">
        <v>428</v>
      </c>
      <c r="V2380">
        <v>0</v>
      </c>
      <c r="W2380">
        <v>0</v>
      </c>
      <c r="X2380">
        <v>0</v>
      </c>
      <c r="Y2380">
        <v>0</v>
      </c>
      <c r="Z2380">
        <v>0</v>
      </c>
      <c r="AA2380">
        <v>0</v>
      </c>
      <c r="AB2380">
        <v>0</v>
      </c>
      <c r="AC2380" t="s">
        <v>43</v>
      </c>
      <c r="AD2380">
        <v>2</v>
      </c>
    </row>
    <row r="2381" spans="1:30">
      <c r="A2381" t="s">
        <v>2474</v>
      </c>
      <c r="B2381" t="s">
        <v>40</v>
      </c>
      <c r="C2381">
        <v>40.416775000000001</v>
      </c>
      <c r="D2381">
        <v>-3.7037900000000001</v>
      </c>
      <c r="E2381" t="s">
        <v>32</v>
      </c>
      <c r="F2381" t="s">
        <v>169</v>
      </c>
      <c r="G2381" t="s">
        <v>56</v>
      </c>
      <c r="H2381" s="1">
        <v>45293</v>
      </c>
      <c r="I2381" t="s">
        <v>57</v>
      </c>
      <c r="J2381" t="s">
        <v>2000</v>
      </c>
      <c r="K2381">
        <v>2</v>
      </c>
      <c r="N2381">
        <v>7974</v>
      </c>
      <c r="O2381">
        <v>60</v>
      </c>
      <c r="P2381" s="1">
        <v>45574</v>
      </c>
      <c r="Q2381" s="1"/>
      <c r="R2381">
        <v>4784.3999999999996</v>
      </c>
      <c r="T2381">
        <v>0</v>
      </c>
      <c r="U2381" t="s">
        <v>428</v>
      </c>
      <c r="V2381">
        <v>0</v>
      </c>
      <c r="W2381">
        <v>0</v>
      </c>
      <c r="X2381">
        <v>0</v>
      </c>
      <c r="Y2381">
        <v>0</v>
      </c>
      <c r="Z2381">
        <v>0</v>
      </c>
      <c r="AA2381">
        <v>0</v>
      </c>
      <c r="AB2381">
        <v>0</v>
      </c>
      <c r="AC2381" t="s">
        <v>52</v>
      </c>
      <c r="AD2381">
        <v>3</v>
      </c>
    </row>
    <row r="2382" spans="1:30">
      <c r="A2382" t="s">
        <v>2475</v>
      </c>
      <c r="B2382" t="s">
        <v>67</v>
      </c>
      <c r="C2382">
        <v>48.864716000000001</v>
      </c>
      <c r="D2382">
        <v>2.3490139999999999</v>
      </c>
      <c r="E2382" t="s">
        <v>32</v>
      </c>
      <c r="F2382" t="s">
        <v>169</v>
      </c>
      <c r="G2382" t="s">
        <v>56</v>
      </c>
      <c r="H2382" s="1">
        <v>45413</v>
      </c>
      <c r="I2382" t="s">
        <v>35</v>
      </c>
      <c r="J2382" t="s">
        <v>2000</v>
      </c>
      <c r="K2382">
        <v>2</v>
      </c>
      <c r="N2382">
        <v>7600</v>
      </c>
      <c r="O2382">
        <v>40</v>
      </c>
      <c r="P2382" s="1">
        <v>45479</v>
      </c>
      <c r="Q2382" s="1"/>
      <c r="R2382">
        <v>3040</v>
      </c>
      <c r="T2382">
        <v>0</v>
      </c>
      <c r="U2382" t="s">
        <v>428</v>
      </c>
      <c r="V2382">
        <v>0</v>
      </c>
      <c r="W2382">
        <v>0</v>
      </c>
      <c r="X2382">
        <v>0</v>
      </c>
      <c r="Y2382">
        <v>0</v>
      </c>
      <c r="Z2382">
        <v>0</v>
      </c>
      <c r="AA2382">
        <v>0</v>
      </c>
      <c r="AB2382">
        <v>0</v>
      </c>
      <c r="AC2382" t="s">
        <v>43</v>
      </c>
      <c r="AD2382">
        <v>2</v>
      </c>
    </row>
    <row r="2383" spans="1:30">
      <c r="A2383" t="s">
        <v>2476</v>
      </c>
      <c r="B2383" t="s">
        <v>40</v>
      </c>
      <c r="C2383">
        <v>40.416775000000001</v>
      </c>
      <c r="D2383">
        <v>-3.7037900000000001</v>
      </c>
      <c r="E2383" t="s">
        <v>78</v>
      </c>
      <c r="F2383" t="s">
        <v>169</v>
      </c>
      <c r="G2383" t="s">
        <v>56</v>
      </c>
      <c r="H2383" s="1">
        <v>45328</v>
      </c>
      <c r="I2383" t="s">
        <v>35</v>
      </c>
      <c r="J2383" t="s">
        <v>2000</v>
      </c>
      <c r="K2383">
        <v>2</v>
      </c>
      <c r="N2383">
        <v>294</v>
      </c>
      <c r="O2383">
        <v>40</v>
      </c>
      <c r="P2383" s="1">
        <v>45647</v>
      </c>
      <c r="Q2383" s="1"/>
      <c r="R2383">
        <v>117.6</v>
      </c>
      <c r="T2383">
        <v>0</v>
      </c>
      <c r="U2383" t="s">
        <v>428</v>
      </c>
      <c r="V2383">
        <v>0</v>
      </c>
      <c r="W2383">
        <v>0</v>
      </c>
      <c r="X2383">
        <v>0</v>
      </c>
      <c r="Y2383">
        <v>0</v>
      </c>
      <c r="Z2383">
        <v>0</v>
      </c>
      <c r="AA2383">
        <v>0</v>
      </c>
      <c r="AB2383">
        <v>0</v>
      </c>
      <c r="AC2383" t="s">
        <v>43</v>
      </c>
      <c r="AD2383">
        <v>2</v>
      </c>
    </row>
    <row r="2384" spans="1:30">
      <c r="A2384" t="s">
        <v>2477</v>
      </c>
      <c r="B2384" t="s">
        <v>59</v>
      </c>
      <c r="C2384">
        <v>51.260196999999998</v>
      </c>
      <c r="D2384">
        <v>4.4027710000000004</v>
      </c>
      <c r="E2384" t="s">
        <v>68</v>
      </c>
      <c r="F2384" t="s">
        <v>169</v>
      </c>
      <c r="G2384" t="s">
        <v>47</v>
      </c>
      <c r="H2384" s="1">
        <v>45348</v>
      </c>
      <c r="I2384" t="s">
        <v>70</v>
      </c>
      <c r="J2384" t="s">
        <v>2000</v>
      </c>
      <c r="K2384">
        <v>2</v>
      </c>
      <c r="N2384">
        <v>6756</v>
      </c>
      <c r="O2384">
        <v>60</v>
      </c>
      <c r="P2384" s="1">
        <v>45372</v>
      </c>
      <c r="Q2384" s="1"/>
      <c r="R2384">
        <v>4053.6</v>
      </c>
      <c r="T2384">
        <v>0</v>
      </c>
      <c r="U2384" t="s">
        <v>428</v>
      </c>
      <c r="V2384">
        <v>0</v>
      </c>
      <c r="W2384">
        <v>0</v>
      </c>
      <c r="X2384">
        <v>0</v>
      </c>
      <c r="Y2384">
        <v>0</v>
      </c>
      <c r="Z2384">
        <v>0</v>
      </c>
      <c r="AA2384">
        <v>0</v>
      </c>
      <c r="AB2384">
        <v>0</v>
      </c>
      <c r="AC2384" t="s">
        <v>52</v>
      </c>
      <c r="AD2384">
        <v>3</v>
      </c>
    </row>
    <row r="2385" spans="1:30">
      <c r="A2385" t="s">
        <v>2478</v>
      </c>
      <c r="B2385" t="s">
        <v>45</v>
      </c>
      <c r="C2385">
        <v>41.902782000000002</v>
      </c>
      <c r="D2385">
        <v>12.496366</v>
      </c>
      <c r="E2385" t="s">
        <v>55</v>
      </c>
      <c r="F2385" t="s">
        <v>169</v>
      </c>
      <c r="G2385" t="s">
        <v>64</v>
      </c>
      <c r="H2385" s="1">
        <v>45401</v>
      </c>
      <c r="I2385" t="s">
        <v>57</v>
      </c>
      <c r="J2385" t="s">
        <v>2000</v>
      </c>
      <c r="K2385">
        <v>2</v>
      </c>
      <c r="N2385">
        <v>6193</v>
      </c>
      <c r="O2385">
        <v>40</v>
      </c>
      <c r="P2385" s="1">
        <v>45465</v>
      </c>
      <c r="Q2385" s="1"/>
      <c r="R2385">
        <v>2477.1999999999998</v>
      </c>
      <c r="T2385">
        <v>0</v>
      </c>
      <c r="U2385" t="s">
        <v>428</v>
      </c>
      <c r="V2385">
        <v>0</v>
      </c>
      <c r="W2385">
        <v>0</v>
      </c>
      <c r="X2385">
        <v>0</v>
      </c>
      <c r="Y2385">
        <v>0</v>
      </c>
      <c r="Z2385">
        <v>0</v>
      </c>
      <c r="AA2385">
        <v>0</v>
      </c>
      <c r="AB2385">
        <v>0</v>
      </c>
      <c r="AC2385" t="s">
        <v>43</v>
      </c>
      <c r="AD2385">
        <v>2</v>
      </c>
    </row>
    <row r="2386" spans="1:30">
      <c r="A2386" t="s">
        <v>2479</v>
      </c>
      <c r="B2386" t="s">
        <v>63</v>
      </c>
      <c r="C2386">
        <v>46.204391000000001</v>
      </c>
      <c r="D2386">
        <v>6.1431579999999997</v>
      </c>
      <c r="E2386" t="s">
        <v>120</v>
      </c>
      <c r="F2386" t="s">
        <v>169</v>
      </c>
      <c r="G2386" t="s">
        <v>76</v>
      </c>
      <c r="H2386" s="1">
        <v>45327</v>
      </c>
      <c r="I2386" t="s">
        <v>57</v>
      </c>
      <c r="J2386" t="s">
        <v>2000</v>
      </c>
      <c r="K2386">
        <v>2</v>
      </c>
      <c r="N2386">
        <v>497</v>
      </c>
      <c r="O2386">
        <v>100</v>
      </c>
      <c r="P2386" s="1">
        <v>45411</v>
      </c>
      <c r="Q2386" s="1"/>
      <c r="R2386">
        <v>497</v>
      </c>
      <c r="T2386">
        <v>0</v>
      </c>
      <c r="U2386" t="s">
        <v>428</v>
      </c>
      <c r="V2386">
        <v>0</v>
      </c>
      <c r="W2386">
        <v>0</v>
      </c>
      <c r="X2386">
        <v>0</v>
      </c>
      <c r="Y2386">
        <v>0</v>
      </c>
      <c r="Z2386">
        <v>0</v>
      </c>
      <c r="AA2386">
        <v>0</v>
      </c>
      <c r="AB2386">
        <v>0</v>
      </c>
      <c r="AC2386" t="s">
        <v>38</v>
      </c>
      <c r="AD2386">
        <v>5</v>
      </c>
    </row>
    <row r="2387" spans="1:30">
      <c r="A2387" t="s">
        <v>2480</v>
      </c>
      <c r="B2387" t="s">
        <v>67</v>
      </c>
      <c r="C2387">
        <v>48.864716000000001</v>
      </c>
      <c r="D2387">
        <v>2.3490139999999999</v>
      </c>
      <c r="E2387" t="s">
        <v>68</v>
      </c>
      <c r="F2387" t="s">
        <v>169</v>
      </c>
      <c r="G2387" t="s">
        <v>87</v>
      </c>
      <c r="H2387" s="1">
        <v>45350</v>
      </c>
      <c r="I2387" t="s">
        <v>35</v>
      </c>
      <c r="J2387" t="s">
        <v>2000</v>
      </c>
      <c r="K2387">
        <v>2</v>
      </c>
      <c r="N2387">
        <v>1304</v>
      </c>
      <c r="O2387">
        <v>20</v>
      </c>
      <c r="P2387" s="1">
        <v>45573</v>
      </c>
      <c r="Q2387" s="1"/>
      <c r="R2387">
        <v>260.8</v>
      </c>
      <c r="T2387">
        <v>0</v>
      </c>
      <c r="U2387" t="s">
        <v>428</v>
      </c>
      <c r="V2387">
        <v>0</v>
      </c>
      <c r="W2387">
        <v>0</v>
      </c>
      <c r="X2387">
        <v>0</v>
      </c>
      <c r="Y2387">
        <v>0</v>
      </c>
      <c r="Z2387">
        <v>0</v>
      </c>
      <c r="AA2387">
        <v>0</v>
      </c>
      <c r="AB2387">
        <v>0</v>
      </c>
      <c r="AC2387" t="s">
        <v>48</v>
      </c>
      <c r="AD2387">
        <v>1</v>
      </c>
    </row>
    <row r="2388" spans="1:30">
      <c r="A2388" t="s">
        <v>2481</v>
      </c>
      <c r="B2388" t="s">
        <v>45</v>
      </c>
      <c r="C2388">
        <v>41.902782000000002</v>
      </c>
      <c r="D2388">
        <v>12.496366</v>
      </c>
      <c r="E2388" t="s">
        <v>100</v>
      </c>
      <c r="F2388" t="s">
        <v>169</v>
      </c>
      <c r="G2388" t="s">
        <v>76</v>
      </c>
      <c r="H2388" s="1">
        <v>45359</v>
      </c>
      <c r="I2388" t="s">
        <v>70</v>
      </c>
      <c r="J2388" t="s">
        <v>2000</v>
      </c>
      <c r="K2388">
        <v>2</v>
      </c>
      <c r="N2388">
        <v>3809</v>
      </c>
      <c r="O2388">
        <v>90</v>
      </c>
      <c r="P2388" s="1">
        <v>45408</v>
      </c>
      <c r="Q2388" s="1"/>
      <c r="R2388">
        <v>3428.1</v>
      </c>
      <c r="T2388">
        <v>0</v>
      </c>
      <c r="U2388" t="s">
        <v>428</v>
      </c>
      <c r="V2388">
        <v>0</v>
      </c>
      <c r="W2388">
        <v>0</v>
      </c>
      <c r="X2388">
        <v>0</v>
      </c>
      <c r="Y2388">
        <v>0</v>
      </c>
      <c r="Z2388">
        <v>0</v>
      </c>
      <c r="AA2388">
        <v>0</v>
      </c>
      <c r="AB2388">
        <v>0</v>
      </c>
      <c r="AC2388" t="s">
        <v>38</v>
      </c>
      <c r="AD2388">
        <v>5</v>
      </c>
    </row>
    <row r="2389" spans="1:30">
      <c r="A2389" t="s">
        <v>2482</v>
      </c>
      <c r="B2389" t="s">
        <v>75</v>
      </c>
      <c r="C2389">
        <v>48.210033000000003</v>
      </c>
      <c r="D2389">
        <v>16.363448999999999</v>
      </c>
      <c r="E2389" t="s">
        <v>32</v>
      </c>
      <c r="F2389" t="s">
        <v>169</v>
      </c>
      <c r="G2389" t="s">
        <v>47</v>
      </c>
      <c r="H2389" s="1">
        <v>45321</v>
      </c>
      <c r="I2389" t="s">
        <v>70</v>
      </c>
      <c r="J2389" t="s">
        <v>2000</v>
      </c>
      <c r="K2389">
        <v>2</v>
      </c>
      <c r="N2389">
        <v>310</v>
      </c>
      <c r="O2389">
        <v>40</v>
      </c>
      <c r="P2389" s="1">
        <v>45369</v>
      </c>
      <c r="Q2389" s="1"/>
      <c r="R2389">
        <v>124</v>
      </c>
      <c r="T2389">
        <v>0</v>
      </c>
      <c r="U2389" t="s">
        <v>428</v>
      </c>
      <c r="V2389">
        <v>0</v>
      </c>
      <c r="W2389">
        <v>0</v>
      </c>
      <c r="X2389">
        <v>0</v>
      </c>
      <c r="Y2389">
        <v>0</v>
      </c>
      <c r="Z2389">
        <v>0</v>
      </c>
      <c r="AA2389">
        <v>0</v>
      </c>
      <c r="AB2389">
        <v>0</v>
      </c>
      <c r="AC2389" t="s">
        <v>43</v>
      </c>
      <c r="AD2389">
        <v>2</v>
      </c>
    </row>
    <row r="2390" spans="1:30">
      <c r="A2390" t="s">
        <v>2483</v>
      </c>
      <c r="B2390" t="s">
        <v>45</v>
      </c>
      <c r="C2390">
        <v>41.902782000000002</v>
      </c>
      <c r="D2390">
        <v>12.496366</v>
      </c>
      <c r="E2390" t="s">
        <v>55</v>
      </c>
      <c r="F2390" t="s">
        <v>169</v>
      </c>
      <c r="G2390" t="s">
        <v>47</v>
      </c>
      <c r="H2390" s="1">
        <v>45336</v>
      </c>
      <c r="I2390" t="s">
        <v>70</v>
      </c>
      <c r="J2390" t="s">
        <v>2000</v>
      </c>
      <c r="K2390">
        <v>2</v>
      </c>
      <c r="N2390">
        <v>1032</v>
      </c>
      <c r="O2390">
        <v>60</v>
      </c>
      <c r="P2390" s="1">
        <v>45532</v>
      </c>
      <c r="Q2390" s="1"/>
      <c r="R2390">
        <v>619.20000000000005</v>
      </c>
      <c r="T2390">
        <v>0</v>
      </c>
      <c r="U2390" t="s">
        <v>428</v>
      </c>
      <c r="V2390">
        <v>0</v>
      </c>
      <c r="W2390">
        <v>0</v>
      </c>
      <c r="X2390">
        <v>0</v>
      </c>
      <c r="Y2390">
        <v>0</v>
      </c>
      <c r="Z2390">
        <v>0</v>
      </c>
      <c r="AA2390">
        <v>0</v>
      </c>
      <c r="AB2390">
        <v>0</v>
      </c>
      <c r="AC2390" t="s">
        <v>52</v>
      </c>
      <c r="AD2390">
        <v>3</v>
      </c>
    </row>
    <row r="2391" spans="1:30">
      <c r="A2391" t="s">
        <v>2484</v>
      </c>
      <c r="B2391" t="s">
        <v>45</v>
      </c>
      <c r="C2391">
        <v>41.902782000000002</v>
      </c>
      <c r="D2391">
        <v>12.496366</v>
      </c>
      <c r="E2391" t="s">
        <v>55</v>
      </c>
      <c r="F2391" t="s">
        <v>169</v>
      </c>
      <c r="G2391" t="s">
        <v>87</v>
      </c>
      <c r="H2391" s="1">
        <v>45436</v>
      </c>
      <c r="I2391" t="s">
        <v>35</v>
      </c>
      <c r="J2391" t="s">
        <v>2000</v>
      </c>
      <c r="K2391">
        <v>2</v>
      </c>
      <c r="N2391">
        <v>6064</v>
      </c>
      <c r="O2391">
        <v>60</v>
      </c>
      <c r="P2391" s="1">
        <v>45723</v>
      </c>
      <c r="Q2391" s="1"/>
      <c r="R2391">
        <v>3638.4</v>
      </c>
      <c r="T2391">
        <v>0</v>
      </c>
      <c r="U2391" t="s">
        <v>428</v>
      </c>
      <c r="V2391">
        <v>0</v>
      </c>
      <c r="W2391">
        <v>0</v>
      </c>
      <c r="X2391">
        <v>0</v>
      </c>
      <c r="Y2391">
        <v>0</v>
      </c>
      <c r="Z2391">
        <v>0</v>
      </c>
      <c r="AA2391">
        <v>0</v>
      </c>
      <c r="AB2391">
        <v>0</v>
      </c>
      <c r="AC2391" t="s">
        <v>52</v>
      </c>
      <c r="AD2391">
        <v>3</v>
      </c>
    </row>
    <row r="2392" spans="1:30">
      <c r="A2392" t="s">
        <v>2485</v>
      </c>
      <c r="B2392" t="s">
        <v>45</v>
      </c>
      <c r="C2392">
        <v>41.902782000000002</v>
      </c>
      <c r="D2392">
        <v>12.496366</v>
      </c>
      <c r="E2392" t="s">
        <v>41</v>
      </c>
      <c r="F2392" t="s">
        <v>169</v>
      </c>
      <c r="G2392" t="s">
        <v>64</v>
      </c>
      <c r="H2392" s="1">
        <v>45374</v>
      </c>
      <c r="I2392" t="s">
        <v>70</v>
      </c>
      <c r="J2392" t="s">
        <v>2000</v>
      </c>
      <c r="K2392">
        <v>2</v>
      </c>
      <c r="N2392">
        <v>6973</v>
      </c>
      <c r="O2392">
        <v>30</v>
      </c>
      <c r="P2392" s="1">
        <v>45484</v>
      </c>
      <c r="Q2392" s="1"/>
      <c r="R2392">
        <v>2091.9</v>
      </c>
      <c r="T2392">
        <v>0</v>
      </c>
      <c r="U2392" t="s">
        <v>428</v>
      </c>
      <c r="V2392">
        <v>0</v>
      </c>
      <c r="W2392">
        <v>0</v>
      </c>
      <c r="X2392">
        <v>0</v>
      </c>
      <c r="Y2392">
        <v>0</v>
      </c>
      <c r="Z2392">
        <v>0</v>
      </c>
      <c r="AA2392">
        <v>0</v>
      </c>
      <c r="AB2392">
        <v>0</v>
      </c>
      <c r="AC2392" t="s">
        <v>43</v>
      </c>
      <c r="AD2392">
        <v>2</v>
      </c>
    </row>
    <row r="2393" spans="1:30">
      <c r="A2393" t="s">
        <v>2486</v>
      </c>
      <c r="B2393" t="s">
        <v>75</v>
      </c>
      <c r="C2393">
        <v>48.210033000000003</v>
      </c>
      <c r="D2393">
        <v>16.363448999999999</v>
      </c>
      <c r="E2393" t="s">
        <v>32</v>
      </c>
      <c r="F2393" t="s">
        <v>169</v>
      </c>
      <c r="G2393" t="s">
        <v>47</v>
      </c>
      <c r="H2393" s="1">
        <v>45319</v>
      </c>
      <c r="I2393" t="s">
        <v>35</v>
      </c>
      <c r="J2393" t="s">
        <v>2000</v>
      </c>
      <c r="K2393">
        <v>2</v>
      </c>
      <c r="N2393">
        <v>2036</v>
      </c>
      <c r="O2393">
        <v>60</v>
      </c>
      <c r="P2393" s="1">
        <v>45526</v>
      </c>
      <c r="Q2393" s="1"/>
      <c r="R2393">
        <v>1221.5999999999999</v>
      </c>
      <c r="T2393">
        <v>0</v>
      </c>
      <c r="U2393" t="s">
        <v>428</v>
      </c>
      <c r="V2393">
        <v>0</v>
      </c>
      <c r="W2393">
        <v>0</v>
      </c>
      <c r="X2393">
        <v>0</v>
      </c>
      <c r="Y2393">
        <v>0</v>
      </c>
      <c r="Z2393">
        <v>0</v>
      </c>
      <c r="AA2393">
        <v>0</v>
      </c>
      <c r="AB2393">
        <v>0</v>
      </c>
      <c r="AC2393" t="s">
        <v>52</v>
      </c>
      <c r="AD2393">
        <v>3</v>
      </c>
    </row>
    <row r="2394" spans="1:30">
      <c r="A2394" t="s">
        <v>2487</v>
      </c>
      <c r="B2394" t="s">
        <v>40</v>
      </c>
      <c r="C2394">
        <v>40.416775000000001</v>
      </c>
      <c r="D2394">
        <v>-3.7037900000000001</v>
      </c>
      <c r="E2394" t="s">
        <v>60</v>
      </c>
      <c r="F2394" t="s">
        <v>169</v>
      </c>
      <c r="G2394" t="s">
        <v>56</v>
      </c>
      <c r="H2394" s="1">
        <v>45312</v>
      </c>
      <c r="I2394" t="s">
        <v>70</v>
      </c>
      <c r="J2394" t="s">
        <v>2000</v>
      </c>
      <c r="K2394">
        <v>2</v>
      </c>
      <c r="N2394">
        <v>6005</v>
      </c>
      <c r="O2394">
        <v>100</v>
      </c>
      <c r="P2394" s="1">
        <v>45564</v>
      </c>
      <c r="Q2394" s="1"/>
      <c r="R2394">
        <v>6005</v>
      </c>
      <c r="T2394">
        <v>0</v>
      </c>
      <c r="U2394" t="s">
        <v>428</v>
      </c>
      <c r="V2394">
        <v>0</v>
      </c>
      <c r="W2394">
        <v>0</v>
      </c>
      <c r="X2394">
        <v>0</v>
      </c>
      <c r="Y2394">
        <v>0</v>
      </c>
      <c r="Z2394">
        <v>0</v>
      </c>
      <c r="AA2394">
        <v>0</v>
      </c>
      <c r="AB2394">
        <v>0</v>
      </c>
      <c r="AC2394" t="s">
        <v>38</v>
      </c>
      <c r="AD2394">
        <v>5</v>
      </c>
    </row>
    <row r="2395" spans="1:30">
      <c r="A2395" t="s">
        <v>2488</v>
      </c>
      <c r="B2395" t="s">
        <v>50</v>
      </c>
      <c r="C2395">
        <v>52.520007999999997</v>
      </c>
      <c r="D2395">
        <v>13.404954</v>
      </c>
      <c r="E2395" t="s">
        <v>55</v>
      </c>
      <c r="F2395" t="s">
        <v>169</v>
      </c>
      <c r="G2395" t="s">
        <v>87</v>
      </c>
      <c r="H2395" s="1">
        <v>45306</v>
      </c>
      <c r="I2395" t="s">
        <v>35</v>
      </c>
      <c r="J2395" t="s">
        <v>2000</v>
      </c>
      <c r="K2395">
        <v>2</v>
      </c>
      <c r="N2395">
        <v>5627</v>
      </c>
      <c r="O2395">
        <v>20</v>
      </c>
      <c r="P2395" s="1">
        <v>45366</v>
      </c>
      <c r="Q2395" s="1"/>
      <c r="R2395">
        <v>1125.4000000000001</v>
      </c>
      <c r="T2395">
        <v>0</v>
      </c>
      <c r="U2395" t="s">
        <v>428</v>
      </c>
      <c r="V2395">
        <v>0</v>
      </c>
      <c r="W2395">
        <v>0</v>
      </c>
      <c r="X2395">
        <v>0</v>
      </c>
      <c r="Y2395">
        <v>0</v>
      </c>
      <c r="Z2395">
        <v>0</v>
      </c>
      <c r="AA2395">
        <v>0</v>
      </c>
      <c r="AB2395">
        <v>0</v>
      </c>
      <c r="AC2395" t="s">
        <v>48</v>
      </c>
      <c r="AD2395">
        <v>1</v>
      </c>
    </row>
    <row r="2396" spans="1:30">
      <c r="A2396" t="s">
        <v>2489</v>
      </c>
      <c r="B2396" t="s">
        <v>45</v>
      </c>
      <c r="C2396">
        <v>41.902782000000002</v>
      </c>
      <c r="D2396">
        <v>12.496366</v>
      </c>
      <c r="E2396" t="s">
        <v>103</v>
      </c>
      <c r="F2396" t="s">
        <v>169</v>
      </c>
      <c r="G2396" t="s">
        <v>47</v>
      </c>
      <c r="H2396" s="1">
        <v>45300</v>
      </c>
      <c r="I2396" t="s">
        <v>57</v>
      </c>
      <c r="J2396" t="s">
        <v>2000</v>
      </c>
      <c r="K2396">
        <v>2</v>
      </c>
      <c r="N2396">
        <v>6932</v>
      </c>
      <c r="O2396">
        <v>100</v>
      </c>
      <c r="P2396" s="1">
        <v>45446</v>
      </c>
      <c r="Q2396" s="1"/>
      <c r="R2396">
        <v>6932</v>
      </c>
      <c r="T2396">
        <v>0</v>
      </c>
      <c r="U2396" t="s">
        <v>428</v>
      </c>
      <c r="V2396">
        <v>0</v>
      </c>
      <c r="W2396">
        <v>0</v>
      </c>
      <c r="X2396">
        <v>0</v>
      </c>
      <c r="Y2396">
        <v>0</v>
      </c>
      <c r="Z2396">
        <v>0</v>
      </c>
      <c r="AA2396">
        <v>0</v>
      </c>
      <c r="AB2396">
        <v>0</v>
      </c>
      <c r="AC2396" t="s">
        <v>38</v>
      </c>
      <c r="AD2396">
        <v>5</v>
      </c>
    </row>
    <row r="2397" spans="1:30">
      <c r="A2397" t="s">
        <v>2490</v>
      </c>
      <c r="B2397" t="s">
        <v>45</v>
      </c>
      <c r="C2397">
        <v>41.902782000000002</v>
      </c>
      <c r="D2397">
        <v>12.496366</v>
      </c>
      <c r="E2397" t="s">
        <v>32</v>
      </c>
      <c r="F2397" t="s">
        <v>169</v>
      </c>
      <c r="G2397" t="s">
        <v>87</v>
      </c>
      <c r="H2397" s="1">
        <v>45312</v>
      </c>
      <c r="I2397" t="s">
        <v>70</v>
      </c>
      <c r="J2397" t="s">
        <v>2000</v>
      </c>
      <c r="K2397">
        <v>2</v>
      </c>
      <c r="N2397">
        <v>6150</v>
      </c>
      <c r="O2397">
        <v>50</v>
      </c>
      <c r="P2397" s="1">
        <v>45605</v>
      </c>
      <c r="Q2397" s="1"/>
      <c r="R2397">
        <v>3075</v>
      </c>
      <c r="T2397">
        <v>0</v>
      </c>
      <c r="U2397" t="s">
        <v>428</v>
      </c>
      <c r="V2397">
        <v>0</v>
      </c>
      <c r="W2397">
        <v>0</v>
      </c>
      <c r="X2397">
        <v>0</v>
      </c>
      <c r="Y2397">
        <v>0</v>
      </c>
      <c r="Z2397">
        <v>0</v>
      </c>
      <c r="AA2397">
        <v>0</v>
      </c>
      <c r="AB2397">
        <v>0</v>
      </c>
      <c r="AC2397" t="s">
        <v>52</v>
      </c>
      <c r="AD2397">
        <v>3</v>
      </c>
    </row>
    <row r="2398" spans="1:30">
      <c r="A2398" t="s">
        <v>2491</v>
      </c>
      <c r="B2398" t="s">
        <v>67</v>
      </c>
      <c r="C2398">
        <v>48.864716000000001</v>
      </c>
      <c r="D2398">
        <v>2.3490139999999999</v>
      </c>
      <c r="E2398" t="s">
        <v>60</v>
      </c>
      <c r="F2398" t="s">
        <v>169</v>
      </c>
      <c r="G2398" t="s">
        <v>56</v>
      </c>
      <c r="H2398" s="1">
        <v>45367</v>
      </c>
      <c r="I2398" t="s">
        <v>35</v>
      </c>
      <c r="J2398" t="s">
        <v>2000</v>
      </c>
      <c r="K2398">
        <v>2</v>
      </c>
      <c r="N2398">
        <v>1581</v>
      </c>
      <c r="O2398">
        <v>30</v>
      </c>
      <c r="P2398" s="1">
        <v>45603</v>
      </c>
      <c r="Q2398" s="1"/>
      <c r="R2398">
        <v>474.3</v>
      </c>
      <c r="T2398">
        <v>0</v>
      </c>
      <c r="U2398" t="s">
        <v>428</v>
      </c>
      <c r="V2398">
        <v>0</v>
      </c>
      <c r="W2398">
        <v>0</v>
      </c>
      <c r="X2398">
        <v>0</v>
      </c>
      <c r="Y2398">
        <v>0</v>
      </c>
      <c r="Z2398">
        <v>0</v>
      </c>
      <c r="AA2398">
        <v>0</v>
      </c>
      <c r="AB2398">
        <v>0</v>
      </c>
      <c r="AC2398" t="s">
        <v>43</v>
      </c>
      <c r="AD2398">
        <v>2</v>
      </c>
    </row>
    <row r="2399" spans="1:30">
      <c r="A2399" t="s">
        <v>2492</v>
      </c>
      <c r="B2399" t="s">
        <v>67</v>
      </c>
      <c r="C2399">
        <v>48.864716000000001</v>
      </c>
      <c r="D2399">
        <v>2.3490139999999999</v>
      </c>
      <c r="E2399" t="s">
        <v>78</v>
      </c>
      <c r="F2399" t="s">
        <v>169</v>
      </c>
      <c r="G2399" t="s">
        <v>85</v>
      </c>
      <c r="H2399" s="1">
        <v>45375</v>
      </c>
      <c r="I2399" t="s">
        <v>70</v>
      </c>
      <c r="J2399" t="s">
        <v>2000</v>
      </c>
      <c r="K2399">
        <v>2</v>
      </c>
      <c r="N2399">
        <v>471</v>
      </c>
      <c r="O2399">
        <v>50</v>
      </c>
      <c r="P2399" s="1">
        <v>45445</v>
      </c>
      <c r="Q2399" s="1"/>
      <c r="R2399">
        <v>235.5</v>
      </c>
      <c r="T2399">
        <v>0</v>
      </c>
      <c r="U2399" t="s">
        <v>428</v>
      </c>
      <c r="V2399">
        <v>0</v>
      </c>
      <c r="W2399">
        <v>0</v>
      </c>
      <c r="X2399">
        <v>0</v>
      </c>
      <c r="Y2399">
        <v>0</v>
      </c>
      <c r="Z2399">
        <v>0</v>
      </c>
      <c r="AA2399">
        <v>0</v>
      </c>
      <c r="AB2399">
        <v>0</v>
      </c>
      <c r="AC2399" t="s">
        <v>52</v>
      </c>
      <c r="AD2399">
        <v>3</v>
      </c>
    </row>
    <row r="2400" spans="1:30">
      <c r="A2400" t="s">
        <v>2493</v>
      </c>
      <c r="B2400" t="s">
        <v>50</v>
      </c>
      <c r="C2400">
        <v>52.520007999999997</v>
      </c>
      <c r="D2400">
        <v>13.404954</v>
      </c>
      <c r="E2400" t="s">
        <v>103</v>
      </c>
      <c r="F2400" t="s">
        <v>169</v>
      </c>
      <c r="G2400" t="s">
        <v>56</v>
      </c>
      <c r="H2400" s="1">
        <v>45313</v>
      </c>
      <c r="I2400" t="s">
        <v>35</v>
      </c>
      <c r="J2400" t="s">
        <v>2000</v>
      </c>
      <c r="K2400">
        <v>2</v>
      </c>
      <c r="N2400">
        <v>1243</v>
      </c>
      <c r="O2400">
        <v>40</v>
      </c>
      <c r="P2400" s="1">
        <v>45559</v>
      </c>
      <c r="Q2400" s="1"/>
      <c r="R2400">
        <v>497.2</v>
      </c>
      <c r="T2400">
        <v>0</v>
      </c>
      <c r="U2400" t="s">
        <v>428</v>
      </c>
      <c r="V2400">
        <v>0</v>
      </c>
      <c r="W2400">
        <v>0</v>
      </c>
      <c r="X2400">
        <v>0</v>
      </c>
      <c r="Y2400">
        <v>0</v>
      </c>
      <c r="Z2400">
        <v>0</v>
      </c>
      <c r="AA2400">
        <v>0</v>
      </c>
      <c r="AB2400">
        <v>0</v>
      </c>
      <c r="AC2400" t="s">
        <v>43</v>
      </c>
      <c r="AD2400">
        <v>2</v>
      </c>
    </row>
    <row r="2401" spans="1:30">
      <c r="A2401" t="s">
        <v>2494</v>
      </c>
      <c r="B2401" t="s">
        <v>80</v>
      </c>
      <c r="C2401">
        <v>38.736946000000003</v>
      </c>
      <c r="D2401">
        <v>-9.1426850000000002</v>
      </c>
      <c r="E2401" t="s">
        <v>51</v>
      </c>
      <c r="F2401" t="s">
        <v>169</v>
      </c>
      <c r="G2401" t="s">
        <v>47</v>
      </c>
      <c r="H2401" s="1">
        <v>45361</v>
      </c>
      <c r="I2401" t="s">
        <v>70</v>
      </c>
      <c r="J2401" t="s">
        <v>2000</v>
      </c>
      <c r="K2401">
        <v>2</v>
      </c>
      <c r="N2401">
        <v>580</v>
      </c>
      <c r="O2401">
        <v>40</v>
      </c>
      <c r="P2401" s="1">
        <v>45579</v>
      </c>
      <c r="Q2401" s="1"/>
      <c r="R2401">
        <v>232</v>
      </c>
      <c r="T2401">
        <v>0</v>
      </c>
      <c r="U2401" t="s">
        <v>428</v>
      </c>
      <c r="V2401">
        <v>0</v>
      </c>
      <c r="W2401">
        <v>0</v>
      </c>
      <c r="X2401">
        <v>0</v>
      </c>
      <c r="Y2401">
        <v>0</v>
      </c>
      <c r="Z2401">
        <v>0</v>
      </c>
      <c r="AA2401">
        <v>0</v>
      </c>
      <c r="AB2401">
        <v>0</v>
      </c>
      <c r="AC2401" t="s">
        <v>43</v>
      </c>
      <c r="AD2401">
        <v>2</v>
      </c>
    </row>
    <row r="2402" spans="1:30">
      <c r="A2402" t="s">
        <v>2495</v>
      </c>
      <c r="B2402" t="s">
        <v>50</v>
      </c>
      <c r="C2402">
        <v>52.520007999999997</v>
      </c>
      <c r="D2402">
        <v>13.404954</v>
      </c>
      <c r="E2402" t="s">
        <v>51</v>
      </c>
      <c r="F2402" t="s">
        <v>169</v>
      </c>
      <c r="G2402" t="s">
        <v>56</v>
      </c>
      <c r="H2402" s="1">
        <v>45326</v>
      </c>
      <c r="I2402" t="s">
        <v>70</v>
      </c>
      <c r="J2402" t="s">
        <v>2000</v>
      </c>
      <c r="K2402">
        <v>2</v>
      </c>
      <c r="N2402">
        <v>4648</v>
      </c>
      <c r="O2402">
        <v>70</v>
      </c>
      <c r="P2402" s="1">
        <v>45537</v>
      </c>
      <c r="Q2402" s="1"/>
      <c r="R2402">
        <v>3253.6</v>
      </c>
      <c r="T2402">
        <v>0</v>
      </c>
      <c r="U2402" t="s">
        <v>428</v>
      </c>
      <c r="V2402">
        <v>0</v>
      </c>
      <c r="W2402">
        <v>0</v>
      </c>
      <c r="X2402">
        <v>0</v>
      </c>
      <c r="Y2402">
        <v>0</v>
      </c>
      <c r="Z2402">
        <v>0</v>
      </c>
      <c r="AA2402">
        <v>0</v>
      </c>
      <c r="AB2402">
        <v>0</v>
      </c>
      <c r="AC2402" t="s">
        <v>65</v>
      </c>
      <c r="AD2402">
        <v>4</v>
      </c>
    </row>
    <row r="2403" spans="1:30">
      <c r="A2403" t="s">
        <v>2496</v>
      </c>
      <c r="B2403" t="s">
        <v>45</v>
      </c>
      <c r="C2403">
        <v>41.902782000000002</v>
      </c>
      <c r="D2403">
        <v>12.496366</v>
      </c>
      <c r="E2403" t="s">
        <v>60</v>
      </c>
      <c r="F2403" t="s">
        <v>169</v>
      </c>
      <c r="G2403" t="s">
        <v>56</v>
      </c>
      <c r="H2403" s="1">
        <v>45414</v>
      </c>
      <c r="I2403" t="s">
        <v>35</v>
      </c>
      <c r="J2403" t="s">
        <v>2000</v>
      </c>
      <c r="K2403">
        <v>2</v>
      </c>
      <c r="N2403">
        <v>1296</v>
      </c>
      <c r="O2403">
        <v>60</v>
      </c>
      <c r="P2403" s="1">
        <v>45712</v>
      </c>
      <c r="Q2403" s="1"/>
      <c r="R2403">
        <v>777.6</v>
      </c>
      <c r="T2403">
        <v>0</v>
      </c>
      <c r="U2403" t="s">
        <v>428</v>
      </c>
      <c r="V2403">
        <v>0</v>
      </c>
      <c r="W2403">
        <v>0</v>
      </c>
      <c r="X2403">
        <v>0</v>
      </c>
      <c r="Y2403">
        <v>0</v>
      </c>
      <c r="Z2403">
        <v>0</v>
      </c>
      <c r="AA2403">
        <v>0</v>
      </c>
      <c r="AB2403">
        <v>0</v>
      </c>
      <c r="AC2403" t="s">
        <v>52</v>
      </c>
      <c r="AD2403">
        <v>3</v>
      </c>
    </row>
    <row r="2404" spans="1:30">
      <c r="A2404" t="s">
        <v>2497</v>
      </c>
      <c r="B2404" t="s">
        <v>50</v>
      </c>
      <c r="C2404">
        <v>52.520007999999997</v>
      </c>
      <c r="D2404">
        <v>13.404954</v>
      </c>
      <c r="E2404" t="s">
        <v>55</v>
      </c>
      <c r="F2404" t="s">
        <v>169</v>
      </c>
      <c r="G2404" t="s">
        <v>56</v>
      </c>
      <c r="H2404" s="1">
        <v>45359</v>
      </c>
      <c r="I2404" t="s">
        <v>70</v>
      </c>
      <c r="J2404" t="s">
        <v>2000</v>
      </c>
      <c r="K2404">
        <v>2</v>
      </c>
      <c r="N2404">
        <v>4501</v>
      </c>
      <c r="O2404">
        <v>30</v>
      </c>
      <c r="P2404" s="1">
        <v>45439</v>
      </c>
      <c r="Q2404" s="1"/>
      <c r="R2404">
        <v>1350.3</v>
      </c>
      <c r="T2404">
        <v>0</v>
      </c>
      <c r="U2404" t="s">
        <v>428</v>
      </c>
      <c r="V2404">
        <v>0</v>
      </c>
      <c r="W2404">
        <v>0</v>
      </c>
      <c r="X2404">
        <v>0</v>
      </c>
      <c r="Y2404">
        <v>0</v>
      </c>
      <c r="Z2404">
        <v>0</v>
      </c>
      <c r="AA2404">
        <v>0</v>
      </c>
      <c r="AB2404">
        <v>0</v>
      </c>
      <c r="AC2404" t="s">
        <v>43</v>
      </c>
      <c r="AD2404">
        <v>2</v>
      </c>
    </row>
    <row r="2405" spans="1:30">
      <c r="A2405" t="s">
        <v>2498</v>
      </c>
      <c r="B2405" t="s">
        <v>67</v>
      </c>
      <c r="C2405">
        <v>48.864716000000001</v>
      </c>
      <c r="D2405">
        <v>2.3490139999999999</v>
      </c>
      <c r="E2405" t="s">
        <v>32</v>
      </c>
      <c r="F2405" t="s">
        <v>169</v>
      </c>
      <c r="G2405" t="s">
        <v>76</v>
      </c>
      <c r="H2405" s="1">
        <v>45337</v>
      </c>
      <c r="I2405" t="s">
        <v>70</v>
      </c>
      <c r="J2405" t="s">
        <v>2000</v>
      </c>
      <c r="K2405">
        <v>2</v>
      </c>
      <c r="N2405">
        <v>374</v>
      </c>
      <c r="O2405">
        <v>20</v>
      </c>
      <c r="P2405" s="1">
        <v>45531</v>
      </c>
      <c r="Q2405" s="1"/>
      <c r="R2405">
        <v>74.8</v>
      </c>
      <c r="T2405">
        <v>0</v>
      </c>
      <c r="U2405" t="s">
        <v>428</v>
      </c>
      <c r="V2405">
        <v>0</v>
      </c>
      <c r="W2405">
        <v>0</v>
      </c>
      <c r="X2405">
        <v>0</v>
      </c>
      <c r="Y2405">
        <v>0</v>
      </c>
      <c r="Z2405">
        <v>0</v>
      </c>
      <c r="AA2405">
        <v>0</v>
      </c>
      <c r="AB2405">
        <v>0</v>
      </c>
      <c r="AC2405" t="s">
        <v>48</v>
      </c>
      <c r="AD2405">
        <v>1</v>
      </c>
    </row>
    <row r="2406" spans="1:30">
      <c r="A2406" t="s">
        <v>2499</v>
      </c>
      <c r="B2406" t="s">
        <v>45</v>
      </c>
      <c r="C2406">
        <v>41.902782000000002</v>
      </c>
      <c r="D2406">
        <v>12.496366</v>
      </c>
      <c r="E2406" t="s">
        <v>103</v>
      </c>
      <c r="F2406" t="s">
        <v>169</v>
      </c>
      <c r="G2406" t="s">
        <v>47</v>
      </c>
      <c r="H2406" s="1">
        <v>45361</v>
      </c>
      <c r="I2406" t="s">
        <v>70</v>
      </c>
      <c r="J2406" t="s">
        <v>2000</v>
      </c>
      <c r="K2406">
        <v>2</v>
      </c>
      <c r="N2406">
        <v>1614</v>
      </c>
      <c r="O2406">
        <v>50</v>
      </c>
      <c r="P2406" s="1">
        <v>45588</v>
      </c>
      <c r="Q2406" s="1"/>
      <c r="R2406">
        <v>807</v>
      </c>
      <c r="T2406">
        <v>0</v>
      </c>
      <c r="U2406" t="s">
        <v>428</v>
      </c>
      <c r="V2406">
        <v>0</v>
      </c>
      <c r="W2406">
        <v>0</v>
      </c>
      <c r="X2406">
        <v>0</v>
      </c>
      <c r="Y2406">
        <v>0</v>
      </c>
      <c r="Z2406">
        <v>0</v>
      </c>
      <c r="AA2406">
        <v>0</v>
      </c>
      <c r="AB2406">
        <v>0</v>
      </c>
      <c r="AC2406" t="s">
        <v>52</v>
      </c>
      <c r="AD2406">
        <v>3</v>
      </c>
    </row>
    <row r="2407" spans="1:30">
      <c r="A2407" t="s">
        <v>2500</v>
      </c>
      <c r="B2407" t="s">
        <v>50</v>
      </c>
      <c r="C2407">
        <v>52.520007999999997</v>
      </c>
      <c r="D2407">
        <v>13.404954</v>
      </c>
      <c r="E2407" t="s">
        <v>55</v>
      </c>
      <c r="F2407" t="s">
        <v>169</v>
      </c>
      <c r="G2407" t="s">
        <v>47</v>
      </c>
      <c r="H2407" s="1">
        <v>45336</v>
      </c>
      <c r="I2407" t="s">
        <v>35</v>
      </c>
      <c r="J2407" t="s">
        <v>2000</v>
      </c>
      <c r="K2407">
        <v>2</v>
      </c>
      <c r="N2407">
        <v>5847</v>
      </c>
      <c r="O2407">
        <v>60</v>
      </c>
      <c r="P2407" s="1">
        <v>45648</v>
      </c>
      <c r="Q2407" s="1"/>
      <c r="R2407">
        <v>3508.2</v>
      </c>
      <c r="T2407">
        <v>0</v>
      </c>
      <c r="U2407" t="s">
        <v>428</v>
      </c>
      <c r="V2407">
        <v>0</v>
      </c>
      <c r="W2407">
        <v>0</v>
      </c>
      <c r="X2407">
        <v>0</v>
      </c>
      <c r="Y2407">
        <v>0</v>
      </c>
      <c r="Z2407">
        <v>0</v>
      </c>
      <c r="AA2407">
        <v>0</v>
      </c>
      <c r="AB2407">
        <v>0</v>
      </c>
      <c r="AC2407" t="s">
        <v>52</v>
      </c>
      <c r="AD2407">
        <v>3</v>
      </c>
    </row>
    <row r="2408" spans="1:30">
      <c r="A2408" t="s">
        <v>2501</v>
      </c>
      <c r="B2408" t="s">
        <v>45</v>
      </c>
      <c r="C2408">
        <v>41.902782000000002</v>
      </c>
      <c r="D2408">
        <v>12.496366</v>
      </c>
      <c r="E2408" t="s">
        <v>60</v>
      </c>
      <c r="F2408" t="s">
        <v>169</v>
      </c>
      <c r="G2408" t="s">
        <v>47</v>
      </c>
      <c r="H2408" s="1">
        <v>45389</v>
      </c>
      <c r="I2408" t="s">
        <v>70</v>
      </c>
      <c r="J2408" t="s">
        <v>2000</v>
      </c>
      <c r="K2408">
        <v>2</v>
      </c>
      <c r="N2408">
        <v>1232</v>
      </c>
      <c r="O2408">
        <v>20</v>
      </c>
      <c r="P2408" s="1">
        <v>45625</v>
      </c>
      <c r="Q2408" s="1"/>
      <c r="R2408">
        <v>246.4</v>
      </c>
      <c r="T2408">
        <v>0</v>
      </c>
      <c r="U2408" t="s">
        <v>428</v>
      </c>
      <c r="V2408">
        <v>0</v>
      </c>
      <c r="W2408">
        <v>0</v>
      </c>
      <c r="X2408">
        <v>0</v>
      </c>
      <c r="Y2408">
        <v>0</v>
      </c>
      <c r="Z2408">
        <v>0</v>
      </c>
      <c r="AA2408">
        <v>0</v>
      </c>
      <c r="AB2408">
        <v>0</v>
      </c>
      <c r="AC2408" t="s">
        <v>48</v>
      </c>
      <c r="AD2408">
        <v>1</v>
      </c>
    </row>
    <row r="2409" spans="1:30">
      <c r="A2409" t="s">
        <v>2502</v>
      </c>
      <c r="B2409" t="s">
        <v>67</v>
      </c>
      <c r="C2409">
        <v>48.864716000000001</v>
      </c>
      <c r="D2409">
        <v>2.3490139999999999</v>
      </c>
      <c r="E2409" t="s">
        <v>55</v>
      </c>
      <c r="F2409" t="s">
        <v>169</v>
      </c>
      <c r="G2409" t="s">
        <v>47</v>
      </c>
      <c r="H2409" s="1">
        <v>45371</v>
      </c>
      <c r="I2409" t="s">
        <v>70</v>
      </c>
      <c r="J2409" t="s">
        <v>2000</v>
      </c>
      <c r="K2409">
        <v>2</v>
      </c>
      <c r="N2409">
        <v>6728</v>
      </c>
      <c r="O2409">
        <v>40</v>
      </c>
      <c r="P2409" s="1">
        <v>45396</v>
      </c>
      <c r="Q2409" s="1"/>
      <c r="R2409">
        <v>2691.2</v>
      </c>
      <c r="T2409">
        <v>0</v>
      </c>
      <c r="U2409" t="s">
        <v>428</v>
      </c>
      <c r="V2409">
        <v>0</v>
      </c>
      <c r="W2409">
        <v>0</v>
      </c>
      <c r="X2409">
        <v>0</v>
      </c>
      <c r="Y2409">
        <v>0</v>
      </c>
      <c r="Z2409">
        <v>0</v>
      </c>
      <c r="AA2409">
        <v>0</v>
      </c>
      <c r="AB2409">
        <v>0</v>
      </c>
      <c r="AC2409" t="s">
        <v>43</v>
      </c>
      <c r="AD2409">
        <v>2</v>
      </c>
    </row>
    <row r="2410" spans="1:30">
      <c r="A2410" t="s">
        <v>2503</v>
      </c>
      <c r="B2410" t="s">
        <v>67</v>
      </c>
      <c r="C2410">
        <v>48.864716000000001</v>
      </c>
      <c r="D2410">
        <v>2.3490139999999999</v>
      </c>
      <c r="E2410" t="s">
        <v>60</v>
      </c>
      <c r="F2410" t="s">
        <v>169</v>
      </c>
      <c r="G2410" t="s">
        <v>47</v>
      </c>
      <c r="H2410" s="1">
        <v>45360</v>
      </c>
      <c r="I2410" t="s">
        <v>70</v>
      </c>
      <c r="J2410" t="s">
        <v>2000</v>
      </c>
      <c r="K2410">
        <v>2</v>
      </c>
      <c r="N2410">
        <v>5807</v>
      </c>
      <c r="O2410">
        <v>40</v>
      </c>
      <c r="P2410" s="1">
        <v>45714</v>
      </c>
      <c r="Q2410" s="1"/>
      <c r="R2410">
        <v>2322.8000000000002</v>
      </c>
      <c r="T2410">
        <v>0</v>
      </c>
      <c r="U2410" t="s">
        <v>428</v>
      </c>
      <c r="V2410">
        <v>0</v>
      </c>
      <c r="W2410">
        <v>0</v>
      </c>
      <c r="X2410">
        <v>0</v>
      </c>
      <c r="Y2410">
        <v>0</v>
      </c>
      <c r="Z2410">
        <v>0</v>
      </c>
      <c r="AA2410">
        <v>0</v>
      </c>
      <c r="AB2410">
        <v>0</v>
      </c>
      <c r="AC2410" t="s">
        <v>43</v>
      </c>
      <c r="AD2410">
        <v>2</v>
      </c>
    </row>
    <row r="2411" spans="1:30">
      <c r="A2411" t="s">
        <v>2504</v>
      </c>
      <c r="B2411" t="s">
        <v>75</v>
      </c>
      <c r="C2411">
        <v>48.210033000000003</v>
      </c>
      <c r="D2411">
        <v>16.363448999999999</v>
      </c>
      <c r="E2411" t="s">
        <v>32</v>
      </c>
      <c r="F2411" t="s">
        <v>169</v>
      </c>
      <c r="G2411" t="s">
        <v>64</v>
      </c>
      <c r="H2411" s="1">
        <v>45376</v>
      </c>
      <c r="I2411" t="s">
        <v>35</v>
      </c>
      <c r="J2411" t="s">
        <v>2000</v>
      </c>
      <c r="K2411">
        <v>2</v>
      </c>
      <c r="N2411">
        <v>5401</v>
      </c>
      <c r="O2411">
        <v>40</v>
      </c>
      <c r="P2411" s="1">
        <v>45407</v>
      </c>
      <c r="Q2411" s="1"/>
      <c r="R2411">
        <v>2160.4</v>
      </c>
      <c r="T2411">
        <v>0</v>
      </c>
      <c r="U2411" t="s">
        <v>428</v>
      </c>
      <c r="V2411">
        <v>0</v>
      </c>
      <c r="W2411">
        <v>0</v>
      </c>
      <c r="X2411">
        <v>0</v>
      </c>
      <c r="Y2411">
        <v>0</v>
      </c>
      <c r="Z2411">
        <v>0</v>
      </c>
      <c r="AA2411">
        <v>0</v>
      </c>
      <c r="AB2411">
        <v>0</v>
      </c>
      <c r="AC2411" t="s">
        <v>43</v>
      </c>
      <c r="AD2411">
        <v>2</v>
      </c>
    </row>
    <row r="2412" spans="1:30">
      <c r="A2412" t="s">
        <v>2505</v>
      </c>
      <c r="B2412" t="s">
        <v>40</v>
      </c>
      <c r="C2412">
        <v>40.416775000000001</v>
      </c>
      <c r="D2412">
        <v>-3.7037900000000001</v>
      </c>
      <c r="E2412" t="s">
        <v>100</v>
      </c>
      <c r="F2412" t="s">
        <v>169</v>
      </c>
      <c r="G2412" t="s">
        <v>47</v>
      </c>
      <c r="H2412" s="1">
        <v>45306</v>
      </c>
      <c r="I2412" t="s">
        <v>70</v>
      </c>
      <c r="J2412" t="s">
        <v>2000</v>
      </c>
      <c r="K2412">
        <v>2</v>
      </c>
      <c r="N2412">
        <v>1613</v>
      </c>
      <c r="O2412">
        <v>30</v>
      </c>
      <c r="P2412" s="1">
        <v>45464</v>
      </c>
      <c r="Q2412" s="1"/>
      <c r="R2412">
        <v>483.9</v>
      </c>
      <c r="T2412">
        <v>0</v>
      </c>
      <c r="U2412" t="s">
        <v>428</v>
      </c>
      <c r="V2412">
        <v>0</v>
      </c>
      <c r="W2412">
        <v>0</v>
      </c>
      <c r="X2412">
        <v>0</v>
      </c>
      <c r="Y2412">
        <v>0</v>
      </c>
      <c r="Z2412">
        <v>0</v>
      </c>
      <c r="AA2412">
        <v>0</v>
      </c>
      <c r="AB2412">
        <v>0</v>
      </c>
      <c r="AC2412" t="s">
        <v>43</v>
      </c>
      <c r="AD2412">
        <v>2</v>
      </c>
    </row>
    <row r="2413" spans="1:30">
      <c r="A2413" t="s">
        <v>2506</v>
      </c>
      <c r="B2413" t="s">
        <v>75</v>
      </c>
      <c r="C2413">
        <v>48.210033000000003</v>
      </c>
      <c r="D2413">
        <v>16.363448999999999</v>
      </c>
      <c r="E2413" t="s">
        <v>60</v>
      </c>
      <c r="F2413" t="s">
        <v>169</v>
      </c>
      <c r="G2413" t="s">
        <v>76</v>
      </c>
      <c r="H2413" s="1">
        <v>45421</v>
      </c>
      <c r="I2413" t="s">
        <v>70</v>
      </c>
      <c r="J2413" t="s">
        <v>2000</v>
      </c>
      <c r="K2413">
        <v>2</v>
      </c>
      <c r="N2413">
        <v>7169</v>
      </c>
      <c r="O2413">
        <v>50</v>
      </c>
      <c r="P2413" s="1">
        <v>45724</v>
      </c>
      <c r="Q2413" s="1"/>
      <c r="R2413">
        <v>3584.5</v>
      </c>
      <c r="T2413">
        <v>0</v>
      </c>
      <c r="U2413" t="s">
        <v>428</v>
      </c>
      <c r="V2413">
        <v>0</v>
      </c>
      <c r="W2413">
        <v>0</v>
      </c>
      <c r="X2413">
        <v>0</v>
      </c>
      <c r="Y2413">
        <v>0</v>
      </c>
      <c r="Z2413">
        <v>0</v>
      </c>
      <c r="AA2413">
        <v>0</v>
      </c>
      <c r="AB2413">
        <v>0</v>
      </c>
      <c r="AC2413" t="s">
        <v>52</v>
      </c>
      <c r="AD2413">
        <v>3</v>
      </c>
    </row>
    <row r="2414" spans="1:30">
      <c r="A2414" t="s">
        <v>2507</v>
      </c>
      <c r="B2414" t="s">
        <v>50</v>
      </c>
      <c r="C2414">
        <v>52.520007999999997</v>
      </c>
      <c r="D2414">
        <v>13.404954</v>
      </c>
      <c r="E2414" t="s">
        <v>51</v>
      </c>
      <c r="F2414" t="s">
        <v>169</v>
      </c>
      <c r="G2414" t="s">
        <v>56</v>
      </c>
      <c r="H2414" s="1">
        <v>45318</v>
      </c>
      <c r="I2414" t="s">
        <v>57</v>
      </c>
      <c r="J2414" t="s">
        <v>2000</v>
      </c>
      <c r="K2414">
        <v>2</v>
      </c>
      <c r="N2414">
        <v>1803</v>
      </c>
      <c r="O2414">
        <v>20</v>
      </c>
      <c r="P2414" s="1">
        <v>45650</v>
      </c>
      <c r="Q2414" s="1"/>
      <c r="R2414">
        <v>360.6</v>
      </c>
      <c r="T2414">
        <v>0</v>
      </c>
      <c r="U2414" t="s">
        <v>428</v>
      </c>
      <c r="V2414">
        <v>0</v>
      </c>
      <c r="W2414">
        <v>0</v>
      </c>
      <c r="X2414">
        <v>0</v>
      </c>
      <c r="Y2414">
        <v>0</v>
      </c>
      <c r="Z2414">
        <v>0</v>
      </c>
      <c r="AA2414">
        <v>0</v>
      </c>
      <c r="AB2414">
        <v>0</v>
      </c>
      <c r="AC2414" t="s">
        <v>48</v>
      </c>
      <c r="AD2414">
        <v>1</v>
      </c>
    </row>
    <row r="2415" spans="1:30">
      <c r="A2415" t="s">
        <v>2508</v>
      </c>
      <c r="B2415" t="s">
        <v>50</v>
      </c>
      <c r="C2415">
        <v>52.520007999999997</v>
      </c>
      <c r="D2415">
        <v>13.404954</v>
      </c>
      <c r="E2415" t="s">
        <v>78</v>
      </c>
      <c r="F2415" t="s">
        <v>169</v>
      </c>
      <c r="G2415" t="s">
        <v>47</v>
      </c>
      <c r="H2415" s="1">
        <v>45331</v>
      </c>
      <c r="I2415" t="s">
        <v>35</v>
      </c>
      <c r="J2415" t="s">
        <v>2000</v>
      </c>
      <c r="K2415">
        <v>2</v>
      </c>
      <c r="N2415">
        <v>663</v>
      </c>
      <c r="O2415">
        <v>10</v>
      </c>
      <c r="P2415" s="1">
        <v>45440</v>
      </c>
      <c r="Q2415" s="1"/>
      <c r="R2415">
        <v>66.3</v>
      </c>
      <c r="T2415">
        <v>0</v>
      </c>
      <c r="U2415" t="s">
        <v>428</v>
      </c>
      <c r="V2415">
        <v>0</v>
      </c>
      <c r="W2415">
        <v>0</v>
      </c>
      <c r="X2415">
        <v>0</v>
      </c>
      <c r="Y2415">
        <v>0</v>
      </c>
      <c r="Z2415">
        <v>0</v>
      </c>
      <c r="AA2415">
        <v>0</v>
      </c>
      <c r="AB2415">
        <v>0</v>
      </c>
      <c r="AC2415" t="s">
        <v>48</v>
      </c>
      <c r="AD2415">
        <v>1</v>
      </c>
    </row>
    <row r="2416" spans="1:30">
      <c r="A2416" t="s">
        <v>2509</v>
      </c>
      <c r="B2416" t="s">
        <v>63</v>
      </c>
      <c r="C2416">
        <v>46.204391000000001</v>
      </c>
      <c r="D2416">
        <v>6.1431579999999997</v>
      </c>
      <c r="E2416" t="s">
        <v>32</v>
      </c>
      <c r="F2416" t="s">
        <v>169</v>
      </c>
      <c r="G2416" t="s">
        <v>56</v>
      </c>
      <c r="H2416" s="1">
        <v>45431</v>
      </c>
      <c r="I2416" t="s">
        <v>70</v>
      </c>
      <c r="J2416" t="s">
        <v>2000</v>
      </c>
      <c r="K2416">
        <v>2</v>
      </c>
      <c r="N2416">
        <v>885</v>
      </c>
      <c r="O2416">
        <v>70</v>
      </c>
      <c r="P2416" s="1">
        <v>45686</v>
      </c>
      <c r="Q2416" s="1"/>
      <c r="R2416">
        <v>619.5</v>
      </c>
      <c r="T2416">
        <v>0</v>
      </c>
      <c r="U2416" t="s">
        <v>428</v>
      </c>
      <c r="V2416">
        <v>0</v>
      </c>
      <c r="W2416">
        <v>0</v>
      </c>
      <c r="X2416">
        <v>0</v>
      </c>
      <c r="Y2416">
        <v>0</v>
      </c>
      <c r="Z2416">
        <v>0</v>
      </c>
      <c r="AA2416">
        <v>0</v>
      </c>
      <c r="AB2416">
        <v>0</v>
      </c>
      <c r="AC2416" t="s">
        <v>65</v>
      </c>
      <c r="AD2416">
        <v>4</v>
      </c>
    </row>
    <row r="2417" spans="1:30">
      <c r="A2417" t="s">
        <v>2510</v>
      </c>
      <c r="B2417" t="s">
        <v>80</v>
      </c>
      <c r="C2417">
        <v>38.736946000000003</v>
      </c>
      <c r="D2417">
        <v>-9.1426850000000002</v>
      </c>
      <c r="E2417" t="s">
        <v>78</v>
      </c>
      <c r="F2417" t="s">
        <v>169</v>
      </c>
      <c r="G2417" t="s">
        <v>56</v>
      </c>
      <c r="H2417" s="1">
        <v>45318</v>
      </c>
      <c r="I2417" t="s">
        <v>70</v>
      </c>
      <c r="J2417" t="s">
        <v>2000</v>
      </c>
      <c r="K2417">
        <v>2</v>
      </c>
      <c r="N2417">
        <v>7571</v>
      </c>
      <c r="O2417">
        <v>40</v>
      </c>
      <c r="P2417" s="1">
        <v>45437</v>
      </c>
      <c r="Q2417" s="1"/>
      <c r="R2417">
        <v>3028.4</v>
      </c>
      <c r="T2417">
        <v>0</v>
      </c>
      <c r="U2417" t="s">
        <v>428</v>
      </c>
      <c r="V2417">
        <v>0</v>
      </c>
      <c r="W2417">
        <v>0</v>
      </c>
      <c r="X2417">
        <v>0</v>
      </c>
      <c r="Y2417">
        <v>0</v>
      </c>
      <c r="Z2417">
        <v>0</v>
      </c>
      <c r="AA2417">
        <v>0</v>
      </c>
      <c r="AB2417">
        <v>0</v>
      </c>
      <c r="AC2417" t="s">
        <v>43</v>
      </c>
      <c r="AD2417">
        <v>2</v>
      </c>
    </row>
    <row r="2418" spans="1:30">
      <c r="A2418" t="s">
        <v>2511</v>
      </c>
      <c r="B2418" t="s">
        <v>45</v>
      </c>
      <c r="C2418">
        <v>41.902782000000002</v>
      </c>
      <c r="D2418">
        <v>12.496366</v>
      </c>
      <c r="E2418" t="s">
        <v>72</v>
      </c>
      <c r="F2418" t="s">
        <v>169</v>
      </c>
      <c r="G2418" t="s">
        <v>34</v>
      </c>
      <c r="H2418" s="1">
        <v>45409</v>
      </c>
      <c r="I2418" t="s">
        <v>70</v>
      </c>
      <c r="J2418" t="s">
        <v>2000</v>
      </c>
      <c r="K2418">
        <v>2</v>
      </c>
      <c r="N2418">
        <v>5058</v>
      </c>
      <c r="O2418">
        <v>30</v>
      </c>
      <c r="P2418" s="1">
        <v>45769</v>
      </c>
      <c r="Q2418" s="1"/>
      <c r="R2418">
        <v>1517.4</v>
      </c>
      <c r="T2418">
        <v>0</v>
      </c>
      <c r="U2418" t="s">
        <v>428</v>
      </c>
      <c r="V2418">
        <v>0</v>
      </c>
      <c r="W2418">
        <v>0</v>
      </c>
      <c r="X2418">
        <v>0</v>
      </c>
      <c r="Y2418">
        <v>0</v>
      </c>
      <c r="Z2418">
        <v>0</v>
      </c>
      <c r="AA2418">
        <v>0</v>
      </c>
      <c r="AB2418">
        <v>0</v>
      </c>
      <c r="AC2418" t="s">
        <v>43</v>
      </c>
      <c r="AD2418">
        <v>2</v>
      </c>
    </row>
    <row r="2419" spans="1:30">
      <c r="A2419" t="s">
        <v>2512</v>
      </c>
      <c r="B2419" t="s">
        <v>45</v>
      </c>
      <c r="C2419">
        <v>41.902782000000002</v>
      </c>
      <c r="D2419">
        <v>12.496366</v>
      </c>
      <c r="E2419" t="s">
        <v>32</v>
      </c>
      <c r="F2419" t="s">
        <v>169</v>
      </c>
      <c r="G2419" t="s">
        <v>56</v>
      </c>
      <c r="H2419" s="1">
        <v>45306</v>
      </c>
      <c r="I2419" t="s">
        <v>35</v>
      </c>
      <c r="J2419" t="s">
        <v>2000</v>
      </c>
      <c r="K2419">
        <v>2</v>
      </c>
      <c r="N2419">
        <v>4828</v>
      </c>
      <c r="O2419">
        <v>60</v>
      </c>
      <c r="P2419" s="1">
        <v>45489</v>
      </c>
      <c r="Q2419" s="1"/>
      <c r="R2419">
        <v>2896.8</v>
      </c>
      <c r="T2419">
        <v>0</v>
      </c>
      <c r="U2419" t="s">
        <v>428</v>
      </c>
      <c r="V2419">
        <v>0</v>
      </c>
      <c r="W2419">
        <v>0</v>
      </c>
      <c r="X2419">
        <v>0</v>
      </c>
      <c r="Y2419">
        <v>0</v>
      </c>
      <c r="Z2419">
        <v>0</v>
      </c>
      <c r="AA2419">
        <v>0</v>
      </c>
      <c r="AB2419">
        <v>0</v>
      </c>
      <c r="AC2419" t="s">
        <v>52</v>
      </c>
      <c r="AD2419">
        <v>3</v>
      </c>
    </row>
    <row r="2420" spans="1:30">
      <c r="A2420" t="s">
        <v>2513</v>
      </c>
      <c r="B2420" t="s">
        <v>63</v>
      </c>
      <c r="C2420">
        <v>46.204391000000001</v>
      </c>
      <c r="D2420">
        <v>6.1431579999999997</v>
      </c>
      <c r="E2420" t="s">
        <v>32</v>
      </c>
      <c r="F2420" t="s">
        <v>169</v>
      </c>
      <c r="G2420" t="s">
        <v>64</v>
      </c>
      <c r="H2420" s="1">
        <v>45428</v>
      </c>
      <c r="I2420" t="s">
        <v>70</v>
      </c>
      <c r="J2420" t="s">
        <v>2000</v>
      </c>
      <c r="K2420">
        <v>2</v>
      </c>
      <c r="N2420">
        <v>5923</v>
      </c>
      <c r="O2420">
        <v>80</v>
      </c>
      <c r="P2420" s="1">
        <v>45746</v>
      </c>
      <c r="Q2420" s="1"/>
      <c r="R2420">
        <v>4738.3999999999996</v>
      </c>
      <c r="T2420">
        <v>0</v>
      </c>
      <c r="U2420" t="s">
        <v>428</v>
      </c>
      <c r="V2420">
        <v>0</v>
      </c>
      <c r="W2420">
        <v>0</v>
      </c>
      <c r="X2420">
        <v>0</v>
      </c>
      <c r="Y2420">
        <v>0</v>
      </c>
      <c r="Z2420">
        <v>0</v>
      </c>
      <c r="AA2420">
        <v>0</v>
      </c>
      <c r="AB2420">
        <v>0</v>
      </c>
      <c r="AC2420" t="s">
        <v>65</v>
      </c>
      <c r="AD2420">
        <v>4</v>
      </c>
    </row>
    <row r="2421" spans="1:30">
      <c r="A2421" t="s">
        <v>2514</v>
      </c>
      <c r="B2421" t="s">
        <v>67</v>
      </c>
      <c r="C2421">
        <v>48.864716000000001</v>
      </c>
      <c r="D2421">
        <v>2.3490139999999999</v>
      </c>
      <c r="E2421" t="s">
        <v>103</v>
      </c>
      <c r="F2421" t="s">
        <v>169</v>
      </c>
      <c r="G2421" t="s">
        <v>42</v>
      </c>
      <c r="H2421" s="1">
        <v>45426</v>
      </c>
      <c r="I2421" t="s">
        <v>70</v>
      </c>
      <c r="J2421" t="s">
        <v>2000</v>
      </c>
      <c r="K2421">
        <v>2</v>
      </c>
      <c r="N2421">
        <v>2433</v>
      </c>
      <c r="O2421">
        <v>30</v>
      </c>
      <c r="P2421" s="1">
        <v>45531</v>
      </c>
      <c r="Q2421" s="1"/>
      <c r="R2421">
        <v>729.9</v>
      </c>
      <c r="T2421">
        <v>0</v>
      </c>
      <c r="U2421" t="s">
        <v>428</v>
      </c>
      <c r="V2421">
        <v>0</v>
      </c>
      <c r="W2421">
        <v>0</v>
      </c>
      <c r="X2421">
        <v>0</v>
      </c>
      <c r="Y2421">
        <v>0</v>
      </c>
      <c r="Z2421">
        <v>0</v>
      </c>
      <c r="AA2421">
        <v>0</v>
      </c>
      <c r="AB2421">
        <v>0</v>
      </c>
      <c r="AC2421" t="s">
        <v>43</v>
      </c>
      <c r="AD2421">
        <v>2</v>
      </c>
    </row>
    <row r="2422" spans="1:30">
      <c r="A2422" t="s">
        <v>2515</v>
      </c>
      <c r="B2422" t="s">
        <v>31</v>
      </c>
      <c r="C2422">
        <v>52.370215999999999</v>
      </c>
      <c r="D2422">
        <v>4.895168</v>
      </c>
      <c r="E2422" t="s">
        <v>41</v>
      </c>
      <c r="F2422" t="s">
        <v>169</v>
      </c>
      <c r="G2422" t="s">
        <v>56</v>
      </c>
      <c r="H2422" s="1">
        <v>45304</v>
      </c>
      <c r="I2422" t="s">
        <v>35</v>
      </c>
      <c r="J2422" t="s">
        <v>2000</v>
      </c>
      <c r="K2422">
        <v>2</v>
      </c>
      <c r="N2422">
        <v>7461</v>
      </c>
      <c r="O2422">
        <v>40</v>
      </c>
      <c r="P2422" s="1">
        <v>45658</v>
      </c>
      <c r="Q2422" s="1"/>
      <c r="R2422">
        <v>2984.4</v>
      </c>
      <c r="T2422">
        <v>0</v>
      </c>
      <c r="U2422" t="s">
        <v>428</v>
      </c>
      <c r="V2422">
        <v>0</v>
      </c>
      <c r="W2422">
        <v>0</v>
      </c>
      <c r="X2422">
        <v>0</v>
      </c>
      <c r="Y2422">
        <v>0</v>
      </c>
      <c r="Z2422">
        <v>0</v>
      </c>
      <c r="AA2422">
        <v>0</v>
      </c>
      <c r="AB2422">
        <v>0</v>
      </c>
      <c r="AC2422" t="s">
        <v>43</v>
      </c>
      <c r="AD2422">
        <v>2</v>
      </c>
    </row>
    <row r="2423" spans="1:30">
      <c r="A2423" t="s">
        <v>2516</v>
      </c>
      <c r="B2423" t="s">
        <v>67</v>
      </c>
      <c r="C2423">
        <v>48.864716000000001</v>
      </c>
      <c r="D2423">
        <v>2.3490139999999999</v>
      </c>
      <c r="E2423" t="s">
        <v>51</v>
      </c>
      <c r="F2423" t="s">
        <v>169</v>
      </c>
      <c r="G2423" t="s">
        <v>56</v>
      </c>
      <c r="H2423" s="1">
        <v>45377</v>
      </c>
      <c r="I2423" t="s">
        <v>35</v>
      </c>
      <c r="J2423" t="s">
        <v>2000</v>
      </c>
      <c r="K2423">
        <v>2</v>
      </c>
      <c r="N2423">
        <v>3504</v>
      </c>
      <c r="O2423">
        <v>70</v>
      </c>
      <c r="P2423" s="1">
        <v>45724</v>
      </c>
      <c r="Q2423" s="1"/>
      <c r="R2423">
        <v>2452.8000000000002</v>
      </c>
      <c r="T2423">
        <v>0</v>
      </c>
      <c r="U2423" t="s">
        <v>428</v>
      </c>
      <c r="V2423">
        <v>0</v>
      </c>
      <c r="W2423">
        <v>0</v>
      </c>
      <c r="X2423">
        <v>0</v>
      </c>
      <c r="Y2423">
        <v>0</v>
      </c>
      <c r="Z2423">
        <v>0</v>
      </c>
      <c r="AA2423">
        <v>0</v>
      </c>
      <c r="AB2423">
        <v>0</v>
      </c>
      <c r="AC2423" t="s">
        <v>65</v>
      </c>
      <c r="AD2423">
        <v>4</v>
      </c>
    </row>
    <row r="2424" spans="1:30">
      <c r="A2424" t="s">
        <v>2517</v>
      </c>
      <c r="B2424" t="s">
        <v>63</v>
      </c>
      <c r="C2424">
        <v>46.204391000000001</v>
      </c>
      <c r="D2424">
        <v>6.1431579999999997</v>
      </c>
      <c r="E2424" t="s">
        <v>60</v>
      </c>
      <c r="F2424" t="s">
        <v>169</v>
      </c>
      <c r="G2424" t="s">
        <v>56</v>
      </c>
      <c r="H2424" s="1">
        <v>45376</v>
      </c>
      <c r="I2424" t="s">
        <v>35</v>
      </c>
      <c r="J2424" t="s">
        <v>2000</v>
      </c>
      <c r="K2424">
        <v>2</v>
      </c>
      <c r="N2424">
        <v>7764</v>
      </c>
      <c r="O2424">
        <v>40</v>
      </c>
      <c r="P2424" s="1">
        <v>45551</v>
      </c>
      <c r="Q2424" s="1"/>
      <c r="R2424">
        <v>3105.6</v>
      </c>
      <c r="T2424">
        <v>0</v>
      </c>
      <c r="U2424" t="s">
        <v>428</v>
      </c>
      <c r="V2424">
        <v>0</v>
      </c>
      <c r="W2424">
        <v>0</v>
      </c>
      <c r="X2424">
        <v>0</v>
      </c>
      <c r="Y2424">
        <v>0</v>
      </c>
      <c r="Z2424">
        <v>0</v>
      </c>
      <c r="AA2424">
        <v>0</v>
      </c>
      <c r="AB2424">
        <v>0</v>
      </c>
      <c r="AC2424" t="s">
        <v>43</v>
      </c>
      <c r="AD2424">
        <v>2</v>
      </c>
    </row>
    <row r="2425" spans="1:30">
      <c r="A2425" t="s">
        <v>2518</v>
      </c>
      <c r="B2425" t="s">
        <v>40</v>
      </c>
      <c r="C2425">
        <v>40.416775000000001</v>
      </c>
      <c r="D2425">
        <v>-3.7037900000000001</v>
      </c>
      <c r="E2425" t="s">
        <v>103</v>
      </c>
      <c r="F2425" t="s">
        <v>169</v>
      </c>
      <c r="G2425" t="s">
        <v>47</v>
      </c>
      <c r="H2425" s="1">
        <v>45314</v>
      </c>
      <c r="I2425" t="s">
        <v>70</v>
      </c>
      <c r="J2425" t="s">
        <v>2000</v>
      </c>
      <c r="K2425">
        <v>2</v>
      </c>
      <c r="N2425">
        <v>2029</v>
      </c>
      <c r="O2425">
        <v>40</v>
      </c>
      <c r="P2425" s="1">
        <v>45642</v>
      </c>
      <c r="Q2425" s="1"/>
      <c r="R2425">
        <v>811.6</v>
      </c>
      <c r="T2425">
        <v>0</v>
      </c>
      <c r="U2425" t="s">
        <v>428</v>
      </c>
      <c r="V2425">
        <v>0</v>
      </c>
      <c r="W2425">
        <v>0</v>
      </c>
      <c r="X2425">
        <v>0</v>
      </c>
      <c r="Y2425">
        <v>0</v>
      </c>
      <c r="Z2425">
        <v>0</v>
      </c>
      <c r="AA2425">
        <v>0</v>
      </c>
      <c r="AB2425">
        <v>0</v>
      </c>
      <c r="AC2425" t="s">
        <v>43</v>
      </c>
      <c r="AD2425">
        <v>2</v>
      </c>
    </row>
    <row r="2426" spans="1:30">
      <c r="A2426" t="s">
        <v>2519</v>
      </c>
      <c r="B2426" t="s">
        <v>67</v>
      </c>
      <c r="C2426">
        <v>48.864716000000001</v>
      </c>
      <c r="D2426">
        <v>2.3490139999999999</v>
      </c>
      <c r="E2426" t="s">
        <v>84</v>
      </c>
      <c r="F2426" t="s">
        <v>169</v>
      </c>
      <c r="G2426" t="s">
        <v>42</v>
      </c>
      <c r="H2426" s="1">
        <v>45319</v>
      </c>
      <c r="I2426" t="s">
        <v>57</v>
      </c>
      <c r="J2426" t="s">
        <v>2000</v>
      </c>
      <c r="K2426">
        <v>2</v>
      </c>
      <c r="N2426">
        <v>3810</v>
      </c>
      <c r="O2426">
        <v>40</v>
      </c>
      <c r="P2426" s="1">
        <v>45654</v>
      </c>
      <c r="Q2426" s="1"/>
      <c r="R2426">
        <v>1524</v>
      </c>
      <c r="T2426">
        <v>0</v>
      </c>
      <c r="U2426" t="s">
        <v>428</v>
      </c>
      <c r="V2426">
        <v>0</v>
      </c>
      <c r="W2426">
        <v>0</v>
      </c>
      <c r="X2426">
        <v>0</v>
      </c>
      <c r="Y2426">
        <v>0</v>
      </c>
      <c r="Z2426">
        <v>0</v>
      </c>
      <c r="AA2426">
        <v>0</v>
      </c>
      <c r="AB2426">
        <v>0</v>
      </c>
      <c r="AC2426" t="s">
        <v>43</v>
      </c>
      <c r="AD2426">
        <v>2</v>
      </c>
    </row>
    <row r="2427" spans="1:30">
      <c r="A2427" t="s">
        <v>2520</v>
      </c>
      <c r="B2427" t="s">
        <v>40</v>
      </c>
      <c r="C2427">
        <v>40.416775000000001</v>
      </c>
      <c r="D2427">
        <v>-3.7037900000000001</v>
      </c>
      <c r="E2427" t="s">
        <v>78</v>
      </c>
      <c r="F2427" t="s">
        <v>169</v>
      </c>
      <c r="G2427" t="s">
        <v>64</v>
      </c>
      <c r="H2427" s="1">
        <v>45359</v>
      </c>
      <c r="I2427" t="s">
        <v>70</v>
      </c>
      <c r="J2427" t="s">
        <v>2000</v>
      </c>
      <c r="K2427">
        <v>2</v>
      </c>
      <c r="N2427">
        <v>6263</v>
      </c>
      <c r="O2427">
        <v>40</v>
      </c>
      <c r="P2427" s="1">
        <v>45691</v>
      </c>
      <c r="Q2427" s="1"/>
      <c r="R2427">
        <v>2505.1999999999998</v>
      </c>
      <c r="T2427">
        <v>0</v>
      </c>
      <c r="U2427" t="s">
        <v>428</v>
      </c>
      <c r="V2427">
        <v>0</v>
      </c>
      <c r="W2427">
        <v>0</v>
      </c>
      <c r="X2427">
        <v>0</v>
      </c>
      <c r="Y2427">
        <v>0</v>
      </c>
      <c r="Z2427">
        <v>0</v>
      </c>
      <c r="AA2427">
        <v>0</v>
      </c>
      <c r="AB2427">
        <v>0</v>
      </c>
      <c r="AC2427" t="s">
        <v>43</v>
      </c>
      <c r="AD2427">
        <v>2</v>
      </c>
    </row>
    <row r="2428" spans="1:30">
      <c r="A2428" t="s">
        <v>2521</v>
      </c>
      <c r="B2428" t="s">
        <v>40</v>
      </c>
      <c r="C2428">
        <v>40.416775000000001</v>
      </c>
      <c r="D2428">
        <v>-3.7037900000000001</v>
      </c>
      <c r="E2428" t="s">
        <v>55</v>
      </c>
      <c r="F2428" t="s">
        <v>169</v>
      </c>
      <c r="G2428" t="s">
        <v>47</v>
      </c>
      <c r="H2428" s="1">
        <v>45376</v>
      </c>
      <c r="I2428" t="s">
        <v>35</v>
      </c>
      <c r="J2428" t="s">
        <v>2000</v>
      </c>
      <c r="K2428">
        <v>2</v>
      </c>
      <c r="N2428">
        <v>5414</v>
      </c>
      <c r="O2428">
        <v>50</v>
      </c>
      <c r="P2428" s="1">
        <v>45568</v>
      </c>
      <c r="Q2428" s="1"/>
      <c r="R2428">
        <v>2707</v>
      </c>
      <c r="T2428">
        <v>0</v>
      </c>
      <c r="U2428" t="s">
        <v>428</v>
      </c>
      <c r="V2428">
        <v>0</v>
      </c>
      <c r="W2428">
        <v>0</v>
      </c>
      <c r="X2428">
        <v>0</v>
      </c>
      <c r="Y2428">
        <v>0</v>
      </c>
      <c r="Z2428">
        <v>0</v>
      </c>
      <c r="AA2428">
        <v>0</v>
      </c>
      <c r="AB2428">
        <v>0</v>
      </c>
      <c r="AC2428" t="s">
        <v>52</v>
      </c>
      <c r="AD2428">
        <v>3</v>
      </c>
    </row>
    <row r="2429" spans="1:30">
      <c r="A2429" t="s">
        <v>2522</v>
      </c>
      <c r="B2429" t="s">
        <v>50</v>
      </c>
      <c r="C2429">
        <v>52.520007999999997</v>
      </c>
      <c r="D2429">
        <v>13.404954</v>
      </c>
      <c r="E2429" t="s">
        <v>32</v>
      </c>
      <c r="F2429" t="s">
        <v>169</v>
      </c>
      <c r="G2429" t="s">
        <v>34</v>
      </c>
      <c r="H2429" s="1">
        <v>45397</v>
      </c>
      <c r="I2429" t="s">
        <v>70</v>
      </c>
      <c r="J2429" t="s">
        <v>2000</v>
      </c>
      <c r="K2429">
        <v>2</v>
      </c>
      <c r="N2429">
        <v>2200</v>
      </c>
      <c r="O2429">
        <v>50</v>
      </c>
      <c r="P2429" s="1">
        <v>45746</v>
      </c>
      <c r="Q2429" s="1"/>
      <c r="R2429">
        <v>1100</v>
      </c>
      <c r="T2429">
        <v>0</v>
      </c>
      <c r="U2429" t="s">
        <v>428</v>
      </c>
      <c r="V2429">
        <v>0</v>
      </c>
      <c r="W2429">
        <v>0</v>
      </c>
      <c r="X2429">
        <v>0</v>
      </c>
      <c r="Y2429">
        <v>0</v>
      </c>
      <c r="Z2429">
        <v>0</v>
      </c>
      <c r="AA2429">
        <v>0</v>
      </c>
      <c r="AB2429">
        <v>0</v>
      </c>
      <c r="AC2429" t="s">
        <v>52</v>
      </c>
      <c r="AD2429">
        <v>3</v>
      </c>
    </row>
    <row r="2430" spans="1:30">
      <c r="A2430" t="s">
        <v>2523</v>
      </c>
      <c r="B2430" t="s">
        <v>67</v>
      </c>
      <c r="C2430">
        <v>48.864716000000001</v>
      </c>
      <c r="D2430">
        <v>2.3490139999999999</v>
      </c>
      <c r="E2430" t="s">
        <v>120</v>
      </c>
      <c r="F2430" t="s">
        <v>169</v>
      </c>
      <c r="G2430" t="s">
        <v>47</v>
      </c>
      <c r="H2430" s="1">
        <v>45336</v>
      </c>
      <c r="I2430" t="s">
        <v>35</v>
      </c>
      <c r="J2430" t="s">
        <v>2000</v>
      </c>
      <c r="K2430">
        <v>2</v>
      </c>
      <c r="N2430">
        <v>3651</v>
      </c>
      <c r="O2430">
        <v>70</v>
      </c>
      <c r="P2430" s="1">
        <v>45565</v>
      </c>
      <c r="Q2430" s="1"/>
      <c r="R2430">
        <v>2555.6999999999998</v>
      </c>
      <c r="T2430">
        <v>0</v>
      </c>
      <c r="U2430" t="s">
        <v>428</v>
      </c>
      <c r="V2430">
        <v>0</v>
      </c>
      <c r="W2430">
        <v>0</v>
      </c>
      <c r="X2430">
        <v>0</v>
      </c>
      <c r="Y2430">
        <v>0</v>
      </c>
      <c r="Z2430">
        <v>0</v>
      </c>
      <c r="AA2430">
        <v>0</v>
      </c>
      <c r="AB2430">
        <v>0</v>
      </c>
      <c r="AC2430" t="s">
        <v>65</v>
      </c>
      <c r="AD2430">
        <v>4</v>
      </c>
    </row>
    <row r="2431" spans="1:30">
      <c r="A2431" t="s">
        <v>2524</v>
      </c>
      <c r="B2431" t="s">
        <v>45</v>
      </c>
      <c r="C2431">
        <v>41.902782000000002</v>
      </c>
      <c r="D2431">
        <v>12.496366</v>
      </c>
      <c r="E2431" t="s">
        <v>32</v>
      </c>
      <c r="F2431" t="s">
        <v>169</v>
      </c>
      <c r="G2431" t="s">
        <v>87</v>
      </c>
      <c r="H2431" s="1">
        <v>45310</v>
      </c>
      <c r="I2431" t="s">
        <v>70</v>
      </c>
      <c r="J2431" t="s">
        <v>2000</v>
      </c>
      <c r="K2431">
        <v>2</v>
      </c>
      <c r="N2431">
        <v>7926</v>
      </c>
      <c r="O2431">
        <v>70</v>
      </c>
      <c r="P2431" s="1">
        <v>45424</v>
      </c>
      <c r="Q2431" s="1"/>
      <c r="R2431">
        <v>5548.2</v>
      </c>
      <c r="T2431">
        <v>0</v>
      </c>
      <c r="U2431" t="s">
        <v>428</v>
      </c>
      <c r="V2431">
        <v>0</v>
      </c>
      <c r="W2431">
        <v>0</v>
      </c>
      <c r="X2431">
        <v>0</v>
      </c>
      <c r="Y2431">
        <v>0</v>
      </c>
      <c r="Z2431">
        <v>0</v>
      </c>
      <c r="AA2431">
        <v>0</v>
      </c>
      <c r="AB2431">
        <v>0</v>
      </c>
      <c r="AC2431" t="s">
        <v>65</v>
      </c>
      <c r="AD2431">
        <v>4</v>
      </c>
    </row>
    <row r="2432" spans="1:30">
      <c r="A2432" t="s">
        <v>2525</v>
      </c>
      <c r="B2432" t="s">
        <v>45</v>
      </c>
      <c r="C2432">
        <v>41.902782000000002</v>
      </c>
      <c r="D2432">
        <v>12.496366</v>
      </c>
      <c r="E2432" t="s">
        <v>103</v>
      </c>
      <c r="F2432" t="s">
        <v>169</v>
      </c>
      <c r="G2432" t="s">
        <v>56</v>
      </c>
      <c r="H2432" s="1">
        <v>45431</v>
      </c>
      <c r="I2432" t="s">
        <v>35</v>
      </c>
      <c r="J2432" t="s">
        <v>2000</v>
      </c>
      <c r="K2432">
        <v>2</v>
      </c>
      <c r="N2432">
        <v>4444</v>
      </c>
      <c r="O2432">
        <v>100</v>
      </c>
      <c r="P2432" s="1">
        <v>45497</v>
      </c>
      <c r="Q2432" s="1"/>
      <c r="R2432">
        <v>4444</v>
      </c>
      <c r="T2432">
        <v>0</v>
      </c>
      <c r="U2432" t="s">
        <v>428</v>
      </c>
      <c r="V2432">
        <v>0</v>
      </c>
      <c r="W2432">
        <v>0</v>
      </c>
      <c r="X2432">
        <v>0</v>
      </c>
      <c r="Y2432">
        <v>0</v>
      </c>
      <c r="Z2432">
        <v>0</v>
      </c>
      <c r="AA2432">
        <v>0</v>
      </c>
      <c r="AB2432">
        <v>0</v>
      </c>
      <c r="AC2432" t="s">
        <v>38</v>
      </c>
      <c r="AD2432">
        <v>5</v>
      </c>
    </row>
    <row r="2433" spans="1:30">
      <c r="A2433" t="s">
        <v>2526</v>
      </c>
      <c r="B2433" t="s">
        <v>59</v>
      </c>
      <c r="C2433">
        <v>51.260196999999998</v>
      </c>
      <c r="D2433">
        <v>4.4027710000000004</v>
      </c>
      <c r="E2433" t="s">
        <v>32</v>
      </c>
      <c r="F2433" t="s">
        <v>169</v>
      </c>
      <c r="G2433" t="s">
        <v>64</v>
      </c>
      <c r="H2433" s="1">
        <v>45388</v>
      </c>
      <c r="I2433" t="s">
        <v>57</v>
      </c>
      <c r="J2433" t="s">
        <v>2000</v>
      </c>
      <c r="K2433">
        <v>2</v>
      </c>
      <c r="N2433">
        <v>7369</v>
      </c>
      <c r="O2433">
        <v>50</v>
      </c>
      <c r="P2433" s="1">
        <v>45749</v>
      </c>
      <c r="Q2433" s="1"/>
      <c r="R2433">
        <v>3684.5</v>
      </c>
      <c r="T2433">
        <v>0</v>
      </c>
      <c r="U2433" t="s">
        <v>428</v>
      </c>
      <c r="V2433">
        <v>0</v>
      </c>
      <c r="W2433">
        <v>0</v>
      </c>
      <c r="X2433">
        <v>0</v>
      </c>
      <c r="Y2433">
        <v>0</v>
      </c>
      <c r="Z2433">
        <v>0</v>
      </c>
      <c r="AA2433">
        <v>0</v>
      </c>
      <c r="AB2433">
        <v>0</v>
      </c>
      <c r="AC2433" t="s">
        <v>52</v>
      </c>
      <c r="AD2433">
        <v>3</v>
      </c>
    </row>
    <row r="2434" spans="1:30">
      <c r="A2434" t="s">
        <v>2527</v>
      </c>
      <c r="B2434" t="s">
        <v>50</v>
      </c>
      <c r="C2434">
        <v>52.520007999999997</v>
      </c>
      <c r="D2434">
        <v>13.404954</v>
      </c>
      <c r="E2434" t="s">
        <v>55</v>
      </c>
      <c r="F2434" t="s">
        <v>169</v>
      </c>
      <c r="G2434" t="s">
        <v>64</v>
      </c>
      <c r="H2434" s="1">
        <v>45320</v>
      </c>
      <c r="I2434" t="s">
        <v>70</v>
      </c>
      <c r="J2434" t="s">
        <v>2000</v>
      </c>
      <c r="K2434">
        <v>2</v>
      </c>
      <c r="N2434">
        <v>3710</v>
      </c>
      <c r="O2434">
        <v>50</v>
      </c>
      <c r="P2434" s="1">
        <v>45674</v>
      </c>
      <c r="Q2434" s="1"/>
      <c r="R2434">
        <v>1855</v>
      </c>
      <c r="T2434">
        <v>0</v>
      </c>
      <c r="U2434" t="s">
        <v>428</v>
      </c>
      <c r="V2434">
        <v>0</v>
      </c>
      <c r="W2434">
        <v>0</v>
      </c>
      <c r="X2434">
        <v>0</v>
      </c>
      <c r="Y2434">
        <v>0</v>
      </c>
      <c r="Z2434">
        <v>0</v>
      </c>
      <c r="AA2434">
        <v>0</v>
      </c>
      <c r="AB2434">
        <v>0</v>
      </c>
      <c r="AC2434" t="s">
        <v>52</v>
      </c>
      <c r="AD2434">
        <v>3</v>
      </c>
    </row>
    <row r="2435" spans="1:30">
      <c r="A2435" t="s">
        <v>2528</v>
      </c>
      <c r="B2435" t="s">
        <v>75</v>
      </c>
      <c r="C2435">
        <v>48.210033000000003</v>
      </c>
      <c r="D2435">
        <v>16.363448999999999</v>
      </c>
      <c r="E2435" t="s">
        <v>60</v>
      </c>
      <c r="F2435" t="s">
        <v>169</v>
      </c>
      <c r="G2435" t="s">
        <v>64</v>
      </c>
      <c r="H2435" s="1">
        <v>45313</v>
      </c>
      <c r="I2435" t="s">
        <v>35</v>
      </c>
      <c r="J2435" t="s">
        <v>2000</v>
      </c>
      <c r="K2435">
        <v>2</v>
      </c>
      <c r="N2435">
        <v>7763</v>
      </c>
      <c r="O2435">
        <v>30</v>
      </c>
      <c r="P2435" s="1">
        <v>45611</v>
      </c>
      <c r="Q2435" s="1"/>
      <c r="R2435">
        <v>2328.9</v>
      </c>
      <c r="T2435">
        <v>0</v>
      </c>
      <c r="U2435" t="s">
        <v>428</v>
      </c>
      <c r="V2435">
        <v>0</v>
      </c>
      <c r="W2435">
        <v>0</v>
      </c>
      <c r="X2435">
        <v>0</v>
      </c>
      <c r="Y2435">
        <v>0</v>
      </c>
      <c r="Z2435">
        <v>0</v>
      </c>
      <c r="AA2435">
        <v>0</v>
      </c>
      <c r="AB2435">
        <v>0</v>
      </c>
      <c r="AC2435" t="s">
        <v>43</v>
      </c>
      <c r="AD2435">
        <v>2</v>
      </c>
    </row>
    <row r="2436" spans="1:30">
      <c r="A2436" t="s">
        <v>2529</v>
      </c>
      <c r="B2436" t="s">
        <v>45</v>
      </c>
      <c r="C2436">
        <v>41.902782000000002</v>
      </c>
      <c r="D2436">
        <v>12.496366</v>
      </c>
      <c r="E2436" t="s">
        <v>55</v>
      </c>
      <c r="F2436" t="s">
        <v>169</v>
      </c>
      <c r="G2436" t="s">
        <v>47</v>
      </c>
      <c r="H2436" s="1">
        <v>45405</v>
      </c>
      <c r="I2436" t="s">
        <v>70</v>
      </c>
      <c r="J2436" t="s">
        <v>2000</v>
      </c>
      <c r="K2436">
        <v>2</v>
      </c>
      <c r="N2436">
        <v>6622</v>
      </c>
      <c r="O2436">
        <v>50</v>
      </c>
      <c r="P2436" s="1">
        <v>45643</v>
      </c>
      <c r="Q2436" s="1"/>
      <c r="R2436">
        <v>3311</v>
      </c>
      <c r="T2436">
        <v>0</v>
      </c>
      <c r="U2436" t="s">
        <v>428</v>
      </c>
      <c r="V2436">
        <v>0</v>
      </c>
      <c r="W2436">
        <v>0</v>
      </c>
      <c r="X2436">
        <v>0</v>
      </c>
      <c r="Y2436">
        <v>0</v>
      </c>
      <c r="Z2436">
        <v>0</v>
      </c>
      <c r="AA2436">
        <v>0</v>
      </c>
      <c r="AB2436">
        <v>0</v>
      </c>
      <c r="AC2436" t="s">
        <v>52</v>
      </c>
      <c r="AD2436">
        <v>3</v>
      </c>
    </row>
    <row r="2437" spans="1:30">
      <c r="A2437" t="s">
        <v>2530</v>
      </c>
      <c r="B2437" t="s">
        <v>67</v>
      </c>
      <c r="C2437">
        <v>48.864716000000001</v>
      </c>
      <c r="D2437">
        <v>2.3490139999999999</v>
      </c>
      <c r="E2437" t="s">
        <v>55</v>
      </c>
      <c r="F2437" t="s">
        <v>169</v>
      </c>
      <c r="G2437" t="s">
        <v>56</v>
      </c>
      <c r="H2437" s="1">
        <v>45400</v>
      </c>
      <c r="I2437" t="s">
        <v>57</v>
      </c>
      <c r="J2437" t="s">
        <v>2000</v>
      </c>
      <c r="K2437">
        <v>2</v>
      </c>
      <c r="N2437">
        <v>2546</v>
      </c>
      <c r="O2437">
        <v>20</v>
      </c>
      <c r="P2437" s="1">
        <v>45514</v>
      </c>
      <c r="Q2437" s="1"/>
      <c r="R2437">
        <v>509.2</v>
      </c>
      <c r="T2437">
        <v>0</v>
      </c>
      <c r="U2437" t="s">
        <v>428</v>
      </c>
      <c r="V2437">
        <v>0</v>
      </c>
      <c r="W2437">
        <v>0</v>
      </c>
      <c r="X2437">
        <v>0</v>
      </c>
      <c r="Y2437">
        <v>0</v>
      </c>
      <c r="Z2437">
        <v>0</v>
      </c>
      <c r="AA2437">
        <v>0</v>
      </c>
      <c r="AB2437">
        <v>0</v>
      </c>
      <c r="AC2437" t="s">
        <v>48</v>
      </c>
      <c r="AD2437">
        <v>1</v>
      </c>
    </row>
    <row r="2438" spans="1:30">
      <c r="A2438" t="s">
        <v>2531</v>
      </c>
      <c r="B2438" t="s">
        <v>45</v>
      </c>
      <c r="C2438">
        <v>41.902782000000002</v>
      </c>
      <c r="D2438">
        <v>12.496366</v>
      </c>
      <c r="E2438" t="s">
        <v>78</v>
      </c>
      <c r="F2438" t="s">
        <v>169</v>
      </c>
      <c r="G2438" t="s">
        <v>42</v>
      </c>
      <c r="H2438" s="1">
        <v>45297</v>
      </c>
      <c r="I2438" t="s">
        <v>35</v>
      </c>
      <c r="J2438" t="s">
        <v>2000</v>
      </c>
      <c r="K2438">
        <v>2</v>
      </c>
      <c r="N2438">
        <v>2304</v>
      </c>
      <c r="O2438">
        <v>20</v>
      </c>
      <c r="P2438" s="1">
        <v>45317</v>
      </c>
      <c r="Q2438" s="1"/>
      <c r="R2438">
        <v>460.8</v>
      </c>
      <c r="T2438">
        <v>0</v>
      </c>
      <c r="U2438" t="s">
        <v>428</v>
      </c>
      <c r="V2438">
        <v>0</v>
      </c>
      <c r="W2438">
        <v>0</v>
      </c>
      <c r="X2438">
        <v>0</v>
      </c>
      <c r="Y2438">
        <v>0</v>
      </c>
      <c r="Z2438">
        <v>0</v>
      </c>
      <c r="AA2438">
        <v>0</v>
      </c>
      <c r="AB2438">
        <v>0</v>
      </c>
      <c r="AC2438" t="s">
        <v>48</v>
      </c>
      <c r="AD2438">
        <v>1</v>
      </c>
    </row>
    <row r="2439" spans="1:30">
      <c r="A2439" t="s">
        <v>2532</v>
      </c>
      <c r="B2439" t="s">
        <v>80</v>
      </c>
      <c r="C2439">
        <v>38.736946000000003</v>
      </c>
      <c r="D2439">
        <v>-9.1426850000000002</v>
      </c>
      <c r="E2439" t="s">
        <v>55</v>
      </c>
      <c r="F2439" t="s">
        <v>169</v>
      </c>
      <c r="G2439" t="s">
        <v>42</v>
      </c>
      <c r="H2439" s="1">
        <v>45349</v>
      </c>
      <c r="I2439" t="s">
        <v>35</v>
      </c>
      <c r="J2439" t="s">
        <v>2000</v>
      </c>
      <c r="K2439">
        <v>2</v>
      </c>
      <c r="N2439">
        <v>7126</v>
      </c>
      <c r="O2439">
        <v>80</v>
      </c>
      <c r="P2439" s="1">
        <v>45692</v>
      </c>
      <c r="Q2439" s="1"/>
      <c r="R2439">
        <v>5700.8</v>
      </c>
      <c r="T2439">
        <v>0</v>
      </c>
      <c r="U2439" t="s">
        <v>428</v>
      </c>
      <c r="V2439">
        <v>0</v>
      </c>
      <c r="W2439">
        <v>0</v>
      </c>
      <c r="X2439">
        <v>0</v>
      </c>
      <c r="Y2439">
        <v>0</v>
      </c>
      <c r="Z2439">
        <v>0</v>
      </c>
      <c r="AA2439">
        <v>0</v>
      </c>
      <c r="AB2439">
        <v>0</v>
      </c>
      <c r="AC2439" t="s">
        <v>65</v>
      </c>
      <c r="AD2439">
        <v>4</v>
      </c>
    </row>
    <row r="2440" spans="1:30">
      <c r="A2440" t="s">
        <v>2533</v>
      </c>
      <c r="B2440" t="s">
        <v>45</v>
      </c>
      <c r="C2440">
        <v>41.902782000000002</v>
      </c>
      <c r="D2440">
        <v>12.496366</v>
      </c>
      <c r="E2440" t="s">
        <v>51</v>
      </c>
      <c r="F2440" t="s">
        <v>169</v>
      </c>
      <c r="G2440" t="s">
        <v>56</v>
      </c>
      <c r="H2440" s="1">
        <v>45387</v>
      </c>
      <c r="I2440" t="s">
        <v>35</v>
      </c>
      <c r="J2440" t="s">
        <v>2000</v>
      </c>
      <c r="K2440">
        <v>2</v>
      </c>
      <c r="N2440">
        <v>1460</v>
      </c>
      <c r="O2440">
        <v>20</v>
      </c>
      <c r="P2440" s="1">
        <v>45578</v>
      </c>
      <c r="Q2440" s="1"/>
      <c r="R2440">
        <v>292</v>
      </c>
      <c r="T2440">
        <v>0</v>
      </c>
      <c r="U2440" t="s">
        <v>428</v>
      </c>
      <c r="V2440">
        <v>0</v>
      </c>
      <c r="W2440">
        <v>0</v>
      </c>
      <c r="X2440">
        <v>0</v>
      </c>
      <c r="Y2440">
        <v>0</v>
      </c>
      <c r="Z2440">
        <v>0</v>
      </c>
      <c r="AA2440">
        <v>0</v>
      </c>
      <c r="AB2440">
        <v>0</v>
      </c>
      <c r="AC2440" t="s">
        <v>48</v>
      </c>
      <c r="AD2440">
        <v>1</v>
      </c>
    </row>
    <row r="2441" spans="1:30">
      <c r="A2441" t="s">
        <v>2534</v>
      </c>
      <c r="B2441" t="s">
        <v>63</v>
      </c>
      <c r="C2441">
        <v>46.204391000000001</v>
      </c>
      <c r="D2441">
        <v>6.1431579999999997</v>
      </c>
      <c r="E2441" t="s">
        <v>78</v>
      </c>
      <c r="F2441" t="s">
        <v>169</v>
      </c>
      <c r="G2441" t="s">
        <v>42</v>
      </c>
      <c r="H2441" s="1">
        <v>45418</v>
      </c>
      <c r="I2441" t="s">
        <v>35</v>
      </c>
      <c r="J2441" t="s">
        <v>2000</v>
      </c>
      <c r="K2441">
        <v>2</v>
      </c>
      <c r="N2441">
        <v>4046</v>
      </c>
      <c r="O2441">
        <v>20</v>
      </c>
      <c r="P2441" s="1">
        <v>45691</v>
      </c>
      <c r="Q2441" s="1"/>
      <c r="R2441">
        <v>809.2</v>
      </c>
      <c r="T2441">
        <v>0</v>
      </c>
      <c r="U2441" t="s">
        <v>428</v>
      </c>
      <c r="V2441">
        <v>0</v>
      </c>
      <c r="W2441">
        <v>0</v>
      </c>
      <c r="X2441">
        <v>0</v>
      </c>
      <c r="Y2441">
        <v>0</v>
      </c>
      <c r="Z2441">
        <v>0</v>
      </c>
      <c r="AA2441">
        <v>0</v>
      </c>
      <c r="AB2441">
        <v>0</v>
      </c>
      <c r="AC2441" t="s">
        <v>48</v>
      </c>
      <c r="AD2441">
        <v>1</v>
      </c>
    </row>
    <row r="2442" spans="1:30">
      <c r="A2442" t="s">
        <v>2535</v>
      </c>
      <c r="B2442" t="s">
        <v>67</v>
      </c>
      <c r="C2442">
        <v>48.864716000000001</v>
      </c>
      <c r="D2442">
        <v>2.3490139999999999</v>
      </c>
      <c r="E2442" t="s">
        <v>55</v>
      </c>
      <c r="F2442" t="s">
        <v>169</v>
      </c>
      <c r="G2442" t="s">
        <v>76</v>
      </c>
      <c r="H2442" s="1">
        <v>45405</v>
      </c>
      <c r="I2442" t="s">
        <v>35</v>
      </c>
      <c r="J2442" t="s">
        <v>2000</v>
      </c>
      <c r="K2442">
        <v>2</v>
      </c>
      <c r="N2442">
        <v>4782</v>
      </c>
      <c r="O2442">
        <v>50</v>
      </c>
      <c r="P2442" s="1">
        <v>45663</v>
      </c>
      <c r="Q2442" s="1"/>
      <c r="R2442">
        <v>2391</v>
      </c>
      <c r="T2442">
        <v>0</v>
      </c>
      <c r="U2442" t="s">
        <v>428</v>
      </c>
      <c r="V2442">
        <v>0</v>
      </c>
      <c r="W2442">
        <v>0</v>
      </c>
      <c r="X2442">
        <v>0</v>
      </c>
      <c r="Y2442">
        <v>0</v>
      </c>
      <c r="Z2442">
        <v>0</v>
      </c>
      <c r="AA2442">
        <v>0</v>
      </c>
      <c r="AB2442">
        <v>0</v>
      </c>
      <c r="AC2442" t="s">
        <v>52</v>
      </c>
      <c r="AD2442">
        <v>3</v>
      </c>
    </row>
    <row r="2443" spans="1:30">
      <c r="A2443" t="s">
        <v>2536</v>
      </c>
      <c r="B2443" t="s">
        <v>59</v>
      </c>
      <c r="C2443">
        <v>51.260196999999998</v>
      </c>
      <c r="D2443">
        <v>4.4027710000000004</v>
      </c>
      <c r="E2443" t="s">
        <v>55</v>
      </c>
      <c r="F2443" t="s">
        <v>169</v>
      </c>
      <c r="G2443" t="s">
        <v>76</v>
      </c>
      <c r="H2443" s="1">
        <v>45441</v>
      </c>
      <c r="I2443" t="s">
        <v>57</v>
      </c>
      <c r="J2443" t="s">
        <v>2000</v>
      </c>
      <c r="K2443">
        <v>2</v>
      </c>
      <c r="N2443">
        <v>3974</v>
      </c>
      <c r="O2443">
        <v>50</v>
      </c>
      <c r="P2443" s="1">
        <v>45718</v>
      </c>
      <c r="Q2443" s="1"/>
      <c r="R2443">
        <v>1987</v>
      </c>
      <c r="T2443">
        <v>0</v>
      </c>
      <c r="U2443" t="s">
        <v>428</v>
      </c>
      <c r="V2443">
        <v>0</v>
      </c>
      <c r="W2443">
        <v>0</v>
      </c>
      <c r="X2443">
        <v>0</v>
      </c>
      <c r="Y2443">
        <v>0</v>
      </c>
      <c r="Z2443">
        <v>0</v>
      </c>
      <c r="AA2443">
        <v>0</v>
      </c>
      <c r="AB2443">
        <v>0</v>
      </c>
      <c r="AC2443" t="s">
        <v>52</v>
      </c>
      <c r="AD2443">
        <v>3</v>
      </c>
    </row>
    <row r="2444" spans="1:30">
      <c r="A2444" t="s">
        <v>2537</v>
      </c>
      <c r="B2444" t="s">
        <v>45</v>
      </c>
      <c r="C2444">
        <v>41.902782000000002</v>
      </c>
      <c r="D2444">
        <v>12.496366</v>
      </c>
      <c r="E2444" t="s">
        <v>60</v>
      </c>
      <c r="F2444" t="s">
        <v>169</v>
      </c>
      <c r="G2444" t="s">
        <v>47</v>
      </c>
      <c r="H2444" s="1">
        <v>45416</v>
      </c>
      <c r="I2444" t="s">
        <v>35</v>
      </c>
      <c r="J2444" t="s">
        <v>2000</v>
      </c>
      <c r="K2444">
        <v>2</v>
      </c>
      <c r="N2444">
        <v>6936</v>
      </c>
      <c r="O2444">
        <v>30</v>
      </c>
      <c r="P2444" s="1">
        <v>45552</v>
      </c>
      <c r="Q2444" s="1"/>
      <c r="R2444">
        <v>2080.8000000000002</v>
      </c>
      <c r="T2444">
        <v>0</v>
      </c>
      <c r="U2444" t="s">
        <v>428</v>
      </c>
      <c r="V2444">
        <v>0</v>
      </c>
      <c r="W2444">
        <v>0</v>
      </c>
      <c r="X2444">
        <v>0</v>
      </c>
      <c r="Y2444">
        <v>0</v>
      </c>
      <c r="Z2444">
        <v>0</v>
      </c>
      <c r="AA2444">
        <v>0</v>
      </c>
      <c r="AB2444">
        <v>0</v>
      </c>
      <c r="AC2444" t="s">
        <v>43</v>
      </c>
      <c r="AD2444">
        <v>2</v>
      </c>
    </row>
    <row r="2445" spans="1:30">
      <c r="A2445" t="s">
        <v>2538</v>
      </c>
      <c r="B2445" t="s">
        <v>67</v>
      </c>
      <c r="C2445">
        <v>48.864716000000001</v>
      </c>
      <c r="D2445">
        <v>2.3490139999999999</v>
      </c>
      <c r="E2445" t="s">
        <v>60</v>
      </c>
      <c r="F2445" t="s">
        <v>169</v>
      </c>
      <c r="G2445" t="s">
        <v>56</v>
      </c>
      <c r="H2445" s="1">
        <v>45414</v>
      </c>
      <c r="I2445" t="s">
        <v>57</v>
      </c>
      <c r="J2445" t="s">
        <v>2000</v>
      </c>
      <c r="K2445">
        <v>2</v>
      </c>
      <c r="N2445">
        <v>7662</v>
      </c>
      <c r="O2445">
        <v>50</v>
      </c>
      <c r="P2445" s="1">
        <v>45508</v>
      </c>
      <c r="Q2445" s="1"/>
      <c r="R2445">
        <v>3831</v>
      </c>
      <c r="T2445">
        <v>0</v>
      </c>
      <c r="U2445" t="s">
        <v>428</v>
      </c>
      <c r="V2445">
        <v>0</v>
      </c>
      <c r="W2445">
        <v>0</v>
      </c>
      <c r="X2445">
        <v>0</v>
      </c>
      <c r="Y2445">
        <v>0</v>
      </c>
      <c r="Z2445">
        <v>0</v>
      </c>
      <c r="AA2445">
        <v>0</v>
      </c>
      <c r="AB2445">
        <v>0</v>
      </c>
      <c r="AC2445" t="s">
        <v>52</v>
      </c>
      <c r="AD2445">
        <v>3</v>
      </c>
    </row>
    <row r="2446" spans="1:30">
      <c r="A2446" t="s">
        <v>2539</v>
      </c>
      <c r="B2446" t="s">
        <v>80</v>
      </c>
      <c r="C2446">
        <v>38.736946000000003</v>
      </c>
      <c r="D2446">
        <v>-9.1426850000000002</v>
      </c>
      <c r="E2446" t="s">
        <v>60</v>
      </c>
      <c r="F2446" t="s">
        <v>169</v>
      </c>
      <c r="G2446" t="s">
        <v>47</v>
      </c>
      <c r="H2446" s="1">
        <v>45346</v>
      </c>
      <c r="I2446" t="s">
        <v>35</v>
      </c>
      <c r="J2446" t="s">
        <v>2000</v>
      </c>
      <c r="K2446">
        <v>2</v>
      </c>
      <c r="N2446">
        <v>7867</v>
      </c>
      <c r="O2446">
        <v>10</v>
      </c>
      <c r="P2446" s="1">
        <v>45676</v>
      </c>
      <c r="Q2446" s="1"/>
      <c r="R2446">
        <v>786.7</v>
      </c>
      <c r="T2446">
        <v>0</v>
      </c>
      <c r="U2446" t="s">
        <v>428</v>
      </c>
      <c r="V2446">
        <v>0</v>
      </c>
      <c r="W2446">
        <v>0</v>
      </c>
      <c r="X2446">
        <v>0</v>
      </c>
      <c r="Y2446">
        <v>0</v>
      </c>
      <c r="Z2446">
        <v>0</v>
      </c>
      <c r="AA2446">
        <v>0</v>
      </c>
      <c r="AB2446">
        <v>0</v>
      </c>
      <c r="AC2446" t="s">
        <v>48</v>
      </c>
      <c r="AD2446">
        <v>1</v>
      </c>
    </row>
    <row r="2447" spans="1:30">
      <c r="A2447" t="s">
        <v>2540</v>
      </c>
      <c r="B2447" t="s">
        <v>50</v>
      </c>
      <c r="C2447">
        <v>52.520007999999997</v>
      </c>
      <c r="D2447">
        <v>13.404954</v>
      </c>
      <c r="E2447" t="s">
        <v>120</v>
      </c>
      <c r="F2447" t="s">
        <v>169</v>
      </c>
      <c r="G2447" t="s">
        <v>47</v>
      </c>
      <c r="H2447" s="1">
        <v>45362</v>
      </c>
      <c r="I2447" t="s">
        <v>35</v>
      </c>
      <c r="J2447" t="s">
        <v>2000</v>
      </c>
      <c r="K2447">
        <v>2</v>
      </c>
      <c r="N2447">
        <v>7425</v>
      </c>
      <c r="O2447">
        <v>30</v>
      </c>
      <c r="P2447" s="1">
        <v>45578</v>
      </c>
      <c r="Q2447" s="1"/>
      <c r="R2447">
        <v>2227.5</v>
      </c>
      <c r="T2447">
        <v>0</v>
      </c>
      <c r="U2447" t="s">
        <v>428</v>
      </c>
      <c r="V2447">
        <v>0</v>
      </c>
      <c r="W2447">
        <v>0</v>
      </c>
      <c r="X2447">
        <v>0</v>
      </c>
      <c r="Y2447">
        <v>0</v>
      </c>
      <c r="Z2447">
        <v>0</v>
      </c>
      <c r="AA2447">
        <v>0</v>
      </c>
      <c r="AB2447">
        <v>0</v>
      </c>
      <c r="AC2447" t="s">
        <v>43</v>
      </c>
      <c r="AD2447">
        <v>2</v>
      </c>
    </row>
    <row r="2448" spans="1:30">
      <c r="A2448" t="s">
        <v>2541</v>
      </c>
      <c r="B2448" t="s">
        <v>67</v>
      </c>
      <c r="C2448">
        <v>48.864716000000001</v>
      </c>
      <c r="D2448">
        <v>2.3490139999999999</v>
      </c>
      <c r="E2448" t="s">
        <v>55</v>
      </c>
      <c r="F2448" t="s">
        <v>169</v>
      </c>
      <c r="G2448" t="s">
        <v>64</v>
      </c>
      <c r="H2448" s="1">
        <v>45335</v>
      </c>
      <c r="I2448" t="s">
        <v>57</v>
      </c>
      <c r="J2448" t="s">
        <v>2000</v>
      </c>
      <c r="K2448">
        <v>2</v>
      </c>
      <c r="N2448">
        <v>6734</v>
      </c>
      <c r="O2448">
        <v>30</v>
      </c>
      <c r="P2448" s="1">
        <v>45637</v>
      </c>
      <c r="Q2448" s="1"/>
      <c r="R2448">
        <v>2020.2</v>
      </c>
      <c r="T2448">
        <v>0</v>
      </c>
      <c r="U2448" t="s">
        <v>428</v>
      </c>
      <c r="V2448">
        <v>0</v>
      </c>
      <c r="W2448">
        <v>0</v>
      </c>
      <c r="X2448">
        <v>0</v>
      </c>
      <c r="Y2448">
        <v>0</v>
      </c>
      <c r="Z2448">
        <v>0</v>
      </c>
      <c r="AA2448">
        <v>0</v>
      </c>
      <c r="AB2448">
        <v>0</v>
      </c>
      <c r="AC2448" t="s">
        <v>43</v>
      </c>
      <c r="AD2448">
        <v>2</v>
      </c>
    </row>
    <row r="2449" spans="1:30">
      <c r="A2449" t="s">
        <v>2542</v>
      </c>
      <c r="B2449" t="s">
        <v>50</v>
      </c>
      <c r="C2449">
        <v>52.520007999999997</v>
      </c>
      <c r="D2449">
        <v>13.404954</v>
      </c>
      <c r="E2449" t="s">
        <v>60</v>
      </c>
      <c r="F2449" t="s">
        <v>169</v>
      </c>
      <c r="G2449" t="s">
        <v>64</v>
      </c>
      <c r="H2449" s="1">
        <v>45314</v>
      </c>
      <c r="I2449" t="s">
        <v>57</v>
      </c>
      <c r="J2449" t="s">
        <v>2000</v>
      </c>
      <c r="K2449">
        <v>2</v>
      </c>
      <c r="N2449">
        <v>1252</v>
      </c>
      <c r="O2449">
        <v>90</v>
      </c>
      <c r="P2449" s="1">
        <v>45676</v>
      </c>
      <c r="Q2449" s="1"/>
      <c r="R2449">
        <v>1126.8</v>
      </c>
      <c r="T2449">
        <v>0</v>
      </c>
      <c r="U2449" t="s">
        <v>428</v>
      </c>
      <c r="V2449">
        <v>0</v>
      </c>
      <c r="W2449">
        <v>0</v>
      </c>
      <c r="X2449">
        <v>0</v>
      </c>
      <c r="Y2449">
        <v>0</v>
      </c>
      <c r="Z2449">
        <v>0</v>
      </c>
      <c r="AA2449">
        <v>0</v>
      </c>
      <c r="AB2449">
        <v>0</v>
      </c>
      <c r="AC2449" t="s">
        <v>38</v>
      </c>
      <c r="AD2449">
        <v>5</v>
      </c>
    </row>
    <row r="2450" spans="1:30">
      <c r="A2450" t="s">
        <v>2543</v>
      </c>
      <c r="B2450" t="s">
        <v>45</v>
      </c>
      <c r="C2450">
        <v>41.902782000000002</v>
      </c>
      <c r="D2450">
        <v>12.496366</v>
      </c>
      <c r="E2450" t="s">
        <v>103</v>
      </c>
      <c r="F2450" t="s">
        <v>169</v>
      </c>
      <c r="G2450" t="s">
        <v>47</v>
      </c>
      <c r="H2450" s="1">
        <v>45402</v>
      </c>
      <c r="I2450" t="s">
        <v>57</v>
      </c>
      <c r="J2450" t="s">
        <v>2000</v>
      </c>
      <c r="K2450">
        <v>2</v>
      </c>
      <c r="N2450">
        <v>3722</v>
      </c>
      <c r="O2450">
        <v>20</v>
      </c>
      <c r="P2450" s="1">
        <v>45436</v>
      </c>
      <c r="Q2450" s="1"/>
      <c r="R2450">
        <v>744.4</v>
      </c>
      <c r="T2450">
        <v>0</v>
      </c>
      <c r="U2450" t="s">
        <v>428</v>
      </c>
      <c r="V2450">
        <v>0</v>
      </c>
      <c r="W2450">
        <v>0</v>
      </c>
      <c r="X2450">
        <v>0</v>
      </c>
      <c r="Y2450">
        <v>0</v>
      </c>
      <c r="Z2450">
        <v>0</v>
      </c>
      <c r="AA2450">
        <v>0</v>
      </c>
      <c r="AB2450">
        <v>0</v>
      </c>
      <c r="AC2450" t="s">
        <v>48</v>
      </c>
      <c r="AD2450">
        <v>1</v>
      </c>
    </row>
    <row r="2451" spans="1:30">
      <c r="A2451" t="s">
        <v>2544</v>
      </c>
      <c r="B2451" t="s">
        <v>45</v>
      </c>
      <c r="C2451">
        <v>41.902782000000002</v>
      </c>
      <c r="D2451">
        <v>12.496366</v>
      </c>
      <c r="E2451" t="s">
        <v>60</v>
      </c>
      <c r="F2451" t="s">
        <v>169</v>
      </c>
      <c r="G2451" t="s">
        <v>87</v>
      </c>
      <c r="H2451" s="1">
        <v>45357</v>
      </c>
      <c r="I2451" t="s">
        <v>70</v>
      </c>
      <c r="J2451" t="s">
        <v>2000</v>
      </c>
      <c r="K2451">
        <v>2</v>
      </c>
      <c r="N2451">
        <v>4195</v>
      </c>
      <c r="O2451">
        <v>100</v>
      </c>
      <c r="P2451" s="1">
        <v>45463</v>
      </c>
      <c r="Q2451" s="1"/>
      <c r="R2451">
        <v>4195</v>
      </c>
      <c r="T2451">
        <v>0</v>
      </c>
      <c r="U2451" t="s">
        <v>428</v>
      </c>
      <c r="V2451">
        <v>0</v>
      </c>
      <c r="W2451">
        <v>0</v>
      </c>
      <c r="X2451">
        <v>0</v>
      </c>
      <c r="Y2451">
        <v>0</v>
      </c>
      <c r="Z2451">
        <v>0</v>
      </c>
      <c r="AA2451">
        <v>0</v>
      </c>
      <c r="AB2451">
        <v>0</v>
      </c>
      <c r="AC2451" t="s">
        <v>38</v>
      </c>
      <c r="AD2451">
        <v>5</v>
      </c>
    </row>
    <row r="2452" spans="1:30">
      <c r="A2452" t="s">
        <v>2545</v>
      </c>
      <c r="B2452" t="s">
        <v>45</v>
      </c>
      <c r="C2452">
        <v>41.902782000000002</v>
      </c>
      <c r="D2452">
        <v>12.496366</v>
      </c>
      <c r="E2452" t="s">
        <v>60</v>
      </c>
      <c r="F2452" t="s">
        <v>169</v>
      </c>
      <c r="G2452" t="s">
        <v>56</v>
      </c>
      <c r="H2452" s="1">
        <v>45369</v>
      </c>
      <c r="I2452" t="s">
        <v>70</v>
      </c>
      <c r="J2452" t="s">
        <v>2000</v>
      </c>
      <c r="K2452">
        <v>2</v>
      </c>
      <c r="N2452">
        <v>471</v>
      </c>
      <c r="O2452">
        <v>10</v>
      </c>
      <c r="P2452" s="1">
        <v>45654</v>
      </c>
      <c r="Q2452" s="1"/>
      <c r="R2452">
        <v>47.1</v>
      </c>
      <c r="T2452">
        <v>0</v>
      </c>
      <c r="U2452" t="s">
        <v>428</v>
      </c>
      <c r="V2452">
        <v>0</v>
      </c>
      <c r="W2452">
        <v>0</v>
      </c>
      <c r="X2452">
        <v>0</v>
      </c>
      <c r="Y2452">
        <v>0</v>
      </c>
      <c r="Z2452">
        <v>0</v>
      </c>
      <c r="AA2452">
        <v>0</v>
      </c>
      <c r="AB2452">
        <v>0</v>
      </c>
      <c r="AC2452" t="s">
        <v>48</v>
      </c>
      <c r="AD2452">
        <v>1</v>
      </c>
    </row>
    <row r="2453" spans="1:30">
      <c r="A2453" t="s">
        <v>2546</v>
      </c>
      <c r="B2453" t="s">
        <v>59</v>
      </c>
      <c r="C2453">
        <v>51.260196999999998</v>
      </c>
      <c r="D2453">
        <v>4.4027710000000004</v>
      </c>
      <c r="E2453" t="s">
        <v>84</v>
      </c>
      <c r="F2453" t="s">
        <v>241</v>
      </c>
      <c r="G2453" t="s">
        <v>64</v>
      </c>
      <c r="H2453" s="1">
        <v>45405</v>
      </c>
      <c r="I2453" t="s">
        <v>57</v>
      </c>
      <c r="J2453" t="s">
        <v>2000</v>
      </c>
      <c r="K2453">
        <v>2</v>
      </c>
      <c r="N2453">
        <v>6401</v>
      </c>
      <c r="O2453">
        <v>30</v>
      </c>
      <c r="P2453" s="1">
        <v>45610</v>
      </c>
      <c r="Q2453" s="1"/>
      <c r="R2453">
        <v>1920.3</v>
      </c>
      <c r="T2453">
        <v>0</v>
      </c>
      <c r="U2453" t="s">
        <v>428</v>
      </c>
      <c r="V2453">
        <v>0</v>
      </c>
      <c r="W2453">
        <v>0</v>
      </c>
      <c r="X2453">
        <v>0</v>
      </c>
      <c r="Y2453">
        <v>0</v>
      </c>
      <c r="Z2453">
        <v>0</v>
      </c>
      <c r="AA2453">
        <v>0</v>
      </c>
      <c r="AB2453">
        <v>0</v>
      </c>
      <c r="AC2453" t="s">
        <v>43</v>
      </c>
      <c r="AD2453">
        <v>2</v>
      </c>
    </row>
    <row r="2454" spans="1:30">
      <c r="A2454" t="s">
        <v>2547</v>
      </c>
      <c r="B2454" t="s">
        <v>67</v>
      </c>
      <c r="C2454">
        <v>48.864716000000001</v>
      </c>
      <c r="D2454">
        <v>2.3490139999999999</v>
      </c>
      <c r="E2454" t="s">
        <v>68</v>
      </c>
      <c r="F2454" t="s">
        <v>241</v>
      </c>
      <c r="G2454" t="s">
        <v>56</v>
      </c>
      <c r="H2454" s="1">
        <v>45337</v>
      </c>
      <c r="I2454" t="s">
        <v>57</v>
      </c>
      <c r="J2454" t="s">
        <v>2000</v>
      </c>
      <c r="K2454">
        <v>2</v>
      </c>
      <c r="N2454">
        <v>3509</v>
      </c>
      <c r="O2454">
        <v>50</v>
      </c>
      <c r="P2454" s="1">
        <v>45660</v>
      </c>
      <c r="Q2454" s="1"/>
      <c r="R2454">
        <v>1754.5</v>
      </c>
      <c r="T2454">
        <v>0</v>
      </c>
      <c r="U2454" t="s">
        <v>428</v>
      </c>
      <c r="V2454">
        <v>0</v>
      </c>
      <c r="W2454">
        <v>0</v>
      </c>
      <c r="X2454">
        <v>0</v>
      </c>
      <c r="Y2454">
        <v>0</v>
      </c>
      <c r="Z2454">
        <v>0</v>
      </c>
      <c r="AA2454">
        <v>0</v>
      </c>
      <c r="AB2454">
        <v>0</v>
      </c>
      <c r="AC2454" t="s">
        <v>52</v>
      </c>
      <c r="AD2454">
        <v>3</v>
      </c>
    </row>
    <row r="2455" spans="1:30">
      <c r="A2455" t="s">
        <v>2548</v>
      </c>
      <c r="B2455" t="s">
        <v>31</v>
      </c>
      <c r="C2455">
        <v>52.370215999999999</v>
      </c>
      <c r="D2455">
        <v>4.895168</v>
      </c>
      <c r="E2455" t="s">
        <v>84</v>
      </c>
      <c r="F2455" t="s">
        <v>241</v>
      </c>
      <c r="G2455" t="s">
        <v>34</v>
      </c>
      <c r="H2455" s="1">
        <v>45398</v>
      </c>
      <c r="I2455" t="s">
        <v>70</v>
      </c>
      <c r="J2455" t="s">
        <v>2000</v>
      </c>
      <c r="K2455">
        <v>2</v>
      </c>
      <c r="N2455">
        <v>15613</v>
      </c>
      <c r="O2455">
        <v>20</v>
      </c>
      <c r="P2455" s="1">
        <v>45733</v>
      </c>
      <c r="Q2455" s="1"/>
      <c r="R2455">
        <v>3122.6</v>
      </c>
      <c r="T2455">
        <v>0</v>
      </c>
      <c r="U2455" t="s">
        <v>428</v>
      </c>
      <c r="V2455">
        <v>0</v>
      </c>
      <c r="W2455">
        <v>0</v>
      </c>
      <c r="X2455">
        <v>0</v>
      </c>
      <c r="Y2455">
        <v>0</v>
      </c>
      <c r="Z2455">
        <v>0</v>
      </c>
      <c r="AA2455">
        <v>0</v>
      </c>
      <c r="AB2455">
        <v>0</v>
      </c>
      <c r="AC2455" t="s">
        <v>48</v>
      </c>
      <c r="AD2455">
        <v>1</v>
      </c>
    </row>
    <row r="2456" spans="1:30">
      <c r="A2456" t="s">
        <v>2549</v>
      </c>
      <c r="B2456" t="s">
        <v>80</v>
      </c>
      <c r="C2456">
        <v>38.736946000000003</v>
      </c>
      <c r="D2456">
        <v>-9.1426850000000002</v>
      </c>
      <c r="E2456" t="s">
        <v>78</v>
      </c>
      <c r="F2456" t="s">
        <v>241</v>
      </c>
      <c r="G2456" t="s">
        <v>42</v>
      </c>
      <c r="H2456" s="1">
        <v>45360</v>
      </c>
      <c r="I2456" t="s">
        <v>35</v>
      </c>
      <c r="J2456" t="s">
        <v>2000</v>
      </c>
      <c r="K2456">
        <v>2</v>
      </c>
      <c r="N2456">
        <v>17391</v>
      </c>
      <c r="O2456">
        <v>50</v>
      </c>
      <c r="P2456" s="1">
        <v>45408</v>
      </c>
      <c r="Q2456" s="1"/>
      <c r="R2456">
        <v>8695.5</v>
      </c>
      <c r="T2456">
        <v>0</v>
      </c>
      <c r="U2456" t="s">
        <v>428</v>
      </c>
      <c r="V2456">
        <v>0</v>
      </c>
      <c r="W2456">
        <v>0</v>
      </c>
      <c r="X2456">
        <v>0</v>
      </c>
      <c r="Y2456">
        <v>0</v>
      </c>
      <c r="Z2456">
        <v>0</v>
      </c>
      <c r="AA2456">
        <v>0</v>
      </c>
      <c r="AB2456">
        <v>0</v>
      </c>
      <c r="AC2456" t="s">
        <v>52</v>
      </c>
      <c r="AD2456">
        <v>3</v>
      </c>
    </row>
    <row r="2457" spans="1:30">
      <c r="A2457" t="s">
        <v>2550</v>
      </c>
      <c r="B2457" t="s">
        <v>67</v>
      </c>
      <c r="C2457">
        <v>48.864716000000001</v>
      </c>
      <c r="D2457">
        <v>2.3490139999999999</v>
      </c>
      <c r="E2457" t="s">
        <v>60</v>
      </c>
      <c r="F2457" t="s">
        <v>241</v>
      </c>
      <c r="G2457" t="s">
        <v>47</v>
      </c>
      <c r="H2457" s="1">
        <v>45382</v>
      </c>
      <c r="I2457" t="s">
        <v>57</v>
      </c>
      <c r="J2457" t="s">
        <v>2000</v>
      </c>
      <c r="K2457">
        <v>2</v>
      </c>
      <c r="N2457">
        <v>8728</v>
      </c>
      <c r="O2457">
        <v>50</v>
      </c>
      <c r="P2457" s="1">
        <v>45632</v>
      </c>
      <c r="Q2457" s="1"/>
      <c r="R2457">
        <v>4364</v>
      </c>
      <c r="T2457">
        <v>0</v>
      </c>
      <c r="U2457" t="s">
        <v>428</v>
      </c>
      <c r="V2457">
        <v>0</v>
      </c>
      <c r="W2457">
        <v>0</v>
      </c>
      <c r="X2457">
        <v>0</v>
      </c>
      <c r="Y2457">
        <v>0</v>
      </c>
      <c r="Z2457">
        <v>0</v>
      </c>
      <c r="AA2457">
        <v>0</v>
      </c>
      <c r="AB2457">
        <v>0</v>
      </c>
      <c r="AC2457" t="s">
        <v>52</v>
      </c>
      <c r="AD2457">
        <v>3</v>
      </c>
    </row>
    <row r="2458" spans="1:30">
      <c r="A2458" t="s">
        <v>2551</v>
      </c>
      <c r="B2458" t="s">
        <v>40</v>
      </c>
      <c r="C2458">
        <v>40.416775000000001</v>
      </c>
      <c r="D2458">
        <v>-3.7037900000000001</v>
      </c>
      <c r="E2458" t="s">
        <v>55</v>
      </c>
      <c r="F2458" t="s">
        <v>241</v>
      </c>
      <c r="G2458" t="s">
        <v>56</v>
      </c>
      <c r="H2458" s="1">
        <v>45361</v>
      </c>
      <c r="I2458" t="s">
        <v>35</v>
      </c>
      <c r="J2458" t="s">
        <v>2000</v>
      </c>
      <c r="K2458">
        <v>2</v>
      </c>
      <c r="N2458">
        <v>19944</v>
      </c>
      <c r="O2458">
        <v>30</v>
      </c>
      <c r="P2458" s="1">
        <v>45594</v>
      </c>
      <c r="Q2458" s="1"/>
      <c r="R2458">
        <v>5983.2</v>
      </c>
      <c r="T2458">
        <v>0</v>
      </c>
      <c r="U2458" t="s">
        <v>428</v>
      </c>
      <c r="V2458">
        <v>0</v>
      </c>
      <c r="W2458">
        <v>0</v>
      </c>
      <c r="X2458">
        <v>0</v>
      </c>
      <c r="Y2458">
        <v>0</v>
      </c>
      <c r="Z2458">
        <v>0</v>
      </c>
      <c r="AA2458">
        <v>0</v>
      </c>
      <c r="AB2458">
        <v>0</v>
      </c>
      <c r="AC2458" t="s">
        <v>43</v>
      </c>
      <c r="AD2458">
        <v>2</v>
      </c>
    </row>
    <row r="2459" spans="1:30">
      <c r="A2459" t="s">
        <v>2552</v>
      </c>
      <c r="B2459" t="s">
        <v>50</v>
      </c>
      <c r="C2459">
        <v>52.520007999999997</v>
      </c>
      <c r="D2459">
        <v>13.404954</v>
      </c>
      <c r="E2459" t="s">
        <v>55</v>
      </c>
      <c r="F2459" t="s">
        <v>241</v>
      </c>
      <c r="G2459" t="s">
        <v>34</v>
      </c>
      <c r="H2459" s="1">
        <v>45296</v>
      </c>
      <c r="I2459" t="s">
        <v>70</v>
      </c>
      <c r="J2459" t="s">
        <v>2000</v>
      </c>
      <c r="K2459">
        <v>2</v>
      </c>
      <c r="N2459">
        <v>16407</v>
      </c>
      <c r="O2459">
        <v>20</v>
      </c>
      <c r="P2459" s="1">
        <v>45511</v>
      </c>
      <c r="Q2459" s="1"/>
      <c r="R2459">
        <v>3281.4</v>
      </c>
      <c r="T2459">
        <v>0</v>
      </c>
      <c r="U2459" t="s">
        <v>428</v>
      </c>
      <c r="V2459">
        <v>0</v>
      </c>
      <c r="W2459">
        <v>0</v>
      </c>
      <c r="X2459">
        <v>0</v>
      </c>
      <c r="Y2459">
        <v>0</v>
      </c>
      <c r="Z2459">
        <v>0</v>
      </c>
      <c r="AA2459">
        <v>0</v>
      </c>
      <c r="AB2459">
        <v>0</v>
      </c>
      <c r="AC2459" t="s">
        <v>48</v>
      </c>
      <c r="AD2459">
        <v>1</v>
      </c>
    </row>
    <row r="2460" spans="1:30">
      <c r="A2460" t="s">
        <v>2553</v>
      </c>
      <c r="B2460" t="s">
        <v>45</v>
      </c>
      <c r="C2460">
        <v>41.902782000000002</v>
      </c>
      <c r="D2460">
        <v>12.496366</v>
      </c>
      <c r="E2460" t="s">
        <v>32</v>
      </c>
      <c r="F2460" t="s">
        <v>241</v>
      </c>
      <c r="G2460" t="s">
        <v>56</v>
      </c>
      <c r="H2460" s="1">
        <v>45396</v>
      </c>
      <c r="I2460" t="s">
        <v>57</v>
      </c>
      <c r="J2460" t="s">
        <v>2000</v>
      </c>
      <c r="K2460">
        <v>2</v>
      </c>
      <c r="N2460">
        <v>9178</v>
      </c>
      <c r="O2460">
        <v>30</v>
      </c>
      <c r="P2460" s="1">
        <v>45581</v>
      </c>
      <c r="Q2460" s="1"/>
      <c r="R2460">
        <v>2753.4</v>
      </c>
      <c r="T2460">
        <v>0</v>
      </c>
      <c r="U2460" t="s">
        <v>428</v>
      </c>
      <c r="V2460">
        <v>0</v>
      </c>
      <c r="W2460">
        <v>0</v>
      </c>
      <c r="X2460">
        <v>0</v>
      </c>
      <c r="Y2460">
        <v>0</v>
      </c>
      <c r="Z2460">
        <v>0</v>
      </c>
      <c r="AA2460">
        <v>0</v>
      </c>
      <c r="AB2460">
        <v>0</v>
      </c>
      <c r="AC2460" t="s">
        <v>43</v>
      </c>
      <c r="AD2460">
        <v>2</v>
      </c>
    </row>
    <row r="2461" spans="1:30">
      <c r="A2461" t="s">
        <v>2554</v>
      </c>
      <c r="B2461" t="s">
        <v>50</v>
      </c>
      <c r="C2461">
        <v>52.520007999999997</v>
      </c>
      <c r="D2461">
        <v>13.404954</v>
      </c>
      <c r="E2461" t="s">
        <v>55</v>
      </c>
      <c r="F2461" t="s">
        <v>241</v>
      </c>
      <c r="G2461" t="s">
        <v>47</v>
      </c>
      <c r="H2461" s="1">
        <v>45424</v>
      </c>
      <c r="I2461" t="s">
        <v>57</v>
      </c>
      <c r="J2461" t="s">
        <v>2000</v>
      </c>
      <c r="K2461">
        <v>2</v>
      </c>
      <c r="N2461">
        <v>18690</v>
      </c>
      <c r="O2461">
        <v>20</v>
      </c>
      <c r="P2461" s="1">
        <v>45617</v>
      </c>
      <c r="Q2461" s="1"/>
      <c r="R2461">
        <v>3738</v>
      </c>
      <c r="T2461">
        <v>0</v>
      </c>
      <c r="U2461" t="s">
        <v>428</v>
      </c>
      <c r="V2461">
        <v>0</v>
      </c>
      <c r="W2461">
        <v>0</v>
      </c>
      <c r="X2461">
        <v>0</v>
      </c>
      <c r="Y2461">
        <v>0</v>
      </c>
      <c r="Z2461">
        <v>0</v>
      </c>
      <c r="AA2461">
        <v>0</v>
      </c>
      <c r="AB2461">
        <v>0</v>
      </c>
      <c r="AC2461" t="s">
        <v>48</v>
      </c>
      <c r="AD2461">
        <v>1</v>
      </c>
    </row>
    <row r="2462" spans="1:30">
      <c r="A2462" t="s">
        <v>2555</v>
      </c>
      <c r="B2462" t="s">
        <v>67</v>
      </c>
      <c r="C2462">
        <v>48.864716000000001</v>
      </c>
      <c r="D2462">
        <v>2.3490139999999999</v>
      </c>
      <c r="E2462" t="s">
        <v>124</v>
      </c>
      <c r="F2462" t="s">
        <v>241</v>
      </c>
      <c r="G2462" t="s">
        <v>64</v>
      </c>
      <c r="H2462" s="1">
        <v>45438</v>
      </c>
      <c r="I2462" t="s">
        <v>35</v>
      </c>
      <c r="J2462" t="s">
        <v>2000</v>
      </c>
      <c r="K2462">
        <v>2</v>
      </c>
      <c r="N2462">
        <v>11651</v>
      </c>
      <c r="O2462">
        <v>10</v>
      </c>
      <c r="P2462" s="1">
        <v>45740</v>
      </c>
      <c r="Q2462" s="1"/>
      <c r="R2462">
        <v>1165.0999999999999</v>
      </c>
      <c r="T2462">
        <v>0</v>
      </c>
      <c r="U2462" t="s">
        <v>428</v>
      </c>
      <c r="V2462">
        <v>0</v>
      </c>
      <c r="W2462">
        <v>0</v>
      </c>
      <c r="X2462">
        <v>0</v>
      </c>
      <c r="Y2462">
        <v>0</v>
      </c>
      <c r="Z2462">
        <v>0</v>
      </c>
      <c r="AA2462">
        <v>0</v>
      </c>
      <c r="AB2462">
        <v>0</v>
      </c>
      <c r="AC2462" t="s">
        <v>48</v>
      </c>
      <c r="AD2462">
        <v>1</v>
      </c>
    </row>
    <row r="2463" spans="1:30">
      <c r="A2463" t="s">
        <v>2556</v>
      </c>
      <c r="B2463" t="s">
        <v>50</v>
      </c>
      <c r="C2463">
        <v>52.520007999999997</v>
      </c>
      <c r="D2463">
        <v>13.404954</v>
      </c>
      <c r="E2463" t="s">
        <v>32</v>
      </c>
      <c r="F2463" t="s">
        <v>248</v>
      </c>
      <c r="G2463" t="s">
        <v>76</v>
      </c>
      <c r="H2463" s="1">
        <v>45355</v>
      </c>
      <c r="I2463" t="s">
        <v>35</v>
      </c>
      <c r="J2463" t="s">
        <v>2000</v>
      </c>
      <c r="K2463">
        <v>2</v>
      </c>
      <c r="N2463">
        <v>18590</v>
      </c>
      <c r="O2463">
        <v>100</v>
      </c>
      <c r="P2463" s="1">
        <v>45448</v>
      </c>
      <c r="Q2463" s="1"/>
      <c r="R2463">
        <v>18590</v>
      </c>
      <c r="T2463">
        <v>0</v>
      </c>
      <c r="U2463" t="s">
        <v>428</v>
      </c>
      <c r="V2463">
        <v>0</v>
      </c>
      <c r="W2463">
        <v>0</v>
      </c>
      <c r="X2463">
        <v>0</v>
      </c>
      <c r="Y2463">
        <v>0</v>
      </c>
      <c r="Z2463">
        <v>0</v>
      </c>
      <c r="AA2463">
        <v>0</v>
      </c>
      <c r="AB2463">
        <v>0</v>
      </c>
      <c r="AC2463" t="s">
        <v>38</v>
      </c>
      <c r="AD2463">
        <v>5</v>
      </c>
    </row>
    <row r="2464" spans="1:30">
      <c r="A2464" t="s">
        <v>2557</v>
      </c>
      <c r="B2464" t="s">
        <v>50</v>
      </c>
      <c r="C2464">
        <v>52.520007999999997</v>
      </c>
      <c r="D2464">
        <v>13.404954</v>
      </c>
      <c r="E2464" t="s">
        <v>120</v>
      </c>
      <c r="F2464" t="s">
        <v>248</v>
      </c>
      <c r="G2464" t="s">
        <v>34</v>
      </c>
      <c r="H2464" s="1">
        <v>45311</v>
      </c>
      <c r="I2464" t="s">
        <v>35</v>
      </c>
      <c r="J2464" t="s">
        <v>2000</v>
      </c>
      <c r="K2464">
        <v>2</v>
      </c>
      <c r="N2464">
        <v>3572</v>
      </c>
      <c r="O2464">
        <v>20</v>
      </c>
      <c r="P2464" s="1">
        <v>45573</v>
      </c>
      <c r="Q2464" s="1"/>
      <c r="R2464">
        <v>714.4</v>
      </c>
      <c r="T2464">
        <v>0</v>
      </c>
      <c r="U2464" t="s">
        <v>428</v>
      </c>
      <c r="V2464">
        <v>0</v>
      </c>
      <c r="W2464">
        <v>0</v>
      </c>
      <c r="X2464">
        <v>0</v>
      </c>
      <c r="Y2464">
        <v>0</v>
      </c>
      <c r="Z2464">
        <v>0</v>
      </c>
      <c r="AA2464">
        <v>0</v>
      </c>
      <c r="AB2464">
        <v>0</v>
      </c>
      <c r="AC2464" t="s">
        <v>48</v>
      </c>
      <c r="AD2464">
        <v>1</v>
      </c>
    </row>
    <row r="2465" spans="1:30">
      <c r="A2465" t="s">
        <v>2558</v>
      </c>
      <c r="B2465" t="s">
        <v>59</v>
      </c>
      <c r="C2465">
        <v>51.260196999999998</v>
      </c>
      <c r="D2465">
        <v>4.4027710000000004</v>
      </c>
      <c r="E2465" t="s">
        <v>55</v>
      </c>
      <c r="F2465" t="s">
        <v>248</v>
      </c>
      <c r="G2465" t="s">
        <v>42</v>
      </c>
      <c r="H2465" s="1">
        <v>45436</v>
      </c>
      <c r="I2465" t="s">
        <v>70</v>
      </c>
      <c r="J2465" t="s">
        <v>2000</v>
      </c>
      <c r="K2465">
        <v>2</v>
      </c>
      <c r="N2465">
        <v>18831</v>
      </c>
      <c r="O2465">
        <v>30</v>
      </c>
      <c r="P2465" s="1">
        <v>45587</v>
      </c>
      <c r="Q2465" s="1"/>
      <c r="R2465">
        <v>5649.3</v>
      </c>
      <c r="T2465">
        <v>0</v>
      </c>
      <c r="U2465" t="s">
        <v>428</v>
      </c>
      <c r="V2465">
        <v>0</v>
      </c>
      <c r="W2465">
        <v>0</v>
      </c>
      <c r="X2465">
        <v>0</v>
      </c>
      <c r="Y2465">
        <v>0</v>
      </c>
      <c r="Z2465">
        <v>0</v>
      </c>
      <c r="AA2465">
        <v>0</v>
      </c>
      <c r="AB2465">
        <v>0</v>
      </c>
      <c r="AC2465" t="s">
        <v>43</v>
      </c>
      <c r="AD2465">
        <v>2</v>
      </c>
    </row>
    <row r="2466" spans="1:30">
      <c r="A2466" t="s">
        <v>2559</v>
      </c>
      <c r="B2466" t="s">
        <v>59</v>
      </c>
      <c r="C2466">
        <v>51.260196999999998</v>
      </c>
      <c r="D2466">
        <v>4.4027710000000004</v>
      </c>
      <c r="E2466" t="s">
        <v>103</v>
      </c>
      <c r="F2466" t="s">
        <v>248</v>
      </c>
      <c r="G2466" t="s">
        <v>64</v>
      </c>
      <c r="H2466" s="1">
        <v>45309</v>
      </c>
      <c r="I2466" t="s">
        <v>70</v>
      </c>
      <c r="J2466" t="s">
        <v>2000</v>
      </c>
      <c r="K2466">
        <v>2</v>
      </c>
      <c r="N2466">
        <v>11323</v>
      </c>
      <c r="O2466">
        <v>60</v>
      </c>
      <c r="P2466" s="1">
        <v>45430</v>
      </c>
      <c r="Q2466" s="1"/>
      <c r="R2466">
        <v>6793.8</v>
      </c>
      <c r="T2466">
        <v>0</v>
      </c>
      <c r="U2466" t="s">
        <v>428</v>
      </c>
      <c r="V2466">
        <v>0</v>
      </c>
      <c r="W2466">
        <v>0</v>
      </c>
      <c r="X2466">
        <v>0</v>
      </c>
      <c r="Y2466">
        <v>0</v>
      </c>
      <c r="Z2466">
        <v>0</v>
      </c>
      <c r="AA2466">
        <v>0</v>
      </c>
      <c r="AB2466">
        <v>0</v>
      </c>
      <c r="AC2466" t="s">
        <v>52</v>
      </c>
      <c r="AD2466">
        <v>3</v>
      </c>
    </row>
    <row r="2467" spans="1:30">
      <c r="A2467" t="s">
        <v>2560</v>
      </c>
      <c r="B2467" t="s">
        <v>40</v>
      </c>
      <c r="C2467">
        <v>40.416775000000001</v>
      </c>
      <c r="D2467">
        <v>-3.7037900000000001</v>
      </c>
      <c r="E2467" t="s">
        <v>55</v>
      </c>
      <c r="F2467" t="s">
        <v>248</v>
      </c>
      <c r="G2467" t="s">
        <v>64</v>
      </c>
      <c r="H2467" s="1">
        <v>45435</v>
      </c>
      <c r="I2467" t="s">
        <v>70</v>
      </c>
      <c r="J2467" t="s">
        <v>2000</v>
      </c>
      <c r="K2467">
        <v>2</v>
      </c>
      <c r="N2467">
        <v>6239</v>
      </c>
      <c r="O2467">
        <v>100</v>
      </c>
      <c r="P2467" s="1">
        <v>45774</v>
      </c>
      <c r="Q2467" s="1"/>
      <c r="R2467">
        <v>6239</v>
      </c>
      <c r="T2467">
        <v>0</v>
      </c>
      <c r="U2467" t="s">
        <v>428</v>
      </c>
      <c r="V2467">
        <v>0</v>
      </c>
      <c r="W2467">
        <v>0</v>
      </c>
      <c r="X2467">
        <v>0</v>
      </c>
      <c r="Y2467">
        <v>0</v>
      </c>
      <c r="Z2467">
        <v>0</v>
      </c>
      <c r="AA2467">
        <v>0</v>
      </c>
      <c r="AB2467">
        <v>0</v>
      </c>
      <c r="AC2467" t="s">
        <v>38</v>
      </c>
      <c r="AD2467">
        <v>5</v>
      </c>
    </row>
    <row r="2468" spans="1:30">
      <c r="A2468" t="s">
        <v>2561</v>
      </c>
      <c r="B2468" t="s">
        <v>80</v>
      </c>
      <c r="C2468">
        <v>38.736946000000003</v>
      </c>
      <c r="D2468">
        <v>-9.1426850000000002</v>
      </c>
      <c r="E2468" t="s">
        <v>46</v>
      </c>
      <c r="F2468" t="s">
        <v>248</v>
      </c>
      <c r="G2468" t="s">
        <v>42</v>
      </c>
      <c r="H2468" s="1">
        <v>45374</v>
      </c>
      <c r="I2468" t="s">
        <v>57</v>
      </c>
      <c r="J2468" t="s">
        <v>2000</v>
      </c>
      <c r="K2468">
        <v>2</v>
      </c>
      <c r="N2468">
        <v>4196</v>
      </c>
      <c r="O2468">
        <v>10</v>
      </c>
      <c r="P2468" s="1">
        <v>45679</v>
      </c>
      <c r="Q2468" s="1"/>
      <c r="R2468">
        <v>419.6</v>
      </c>
      <c r="T2468">
        <v>0</v>
      </c>
      <c r="U2468" t="s">
        <v>428</v>
      </c>
      <c r="V2468">
        <v>0</v>
      </c>
      <c r="W2468">
        <v>0</v>
      </c>
      <c r="X2468">
        <v>0</v>
      </c>
      <c r="Y2468">
        <v>0</v>
      </c>
      <c r="Z2468">
        <v>0</v>
      </c>
      <c r="AA2468">
        <v>0</v>
      </c>
      <c r="AB2468">
        <v>0</v>
      </c>
      <c r="AC2468" t="s">
        <v>48</v>
      </c>
      <c r="AD2468">
        <v>1</v>
      </c>
    </row>
    <row r="2469" spans="1:30">
      <c r="A2469" t="s">
        <v>2562</v>
      </c>
      <c r="B2469" t="s">
        <v>31</v>
      </c>
      <c r="C2469">
        <v>52.370215999999999</v>
      </c>
      <c r="D2469">
        <v>4.895168</v>
      </c>
      <c r="E2469" t="s">
        <v>103</v>
      </c>
      <c r="F2469" t="s">
        <v>248</v>
      </c>
      <c r="G2469" t="s">
        <v>64</v>
      </c>
      <c r="H2469" s="1">
        <v>45418</v>
      </c>
      <c r="I2469" t="s">
        <v>57</v>
      </c>
      <c r="J2469" t="s">
        <v>2000</v>
      </c>
      <c r="K2469">
        <v>2</v>
      </c>
      <c r="N2469">
        <v>4265</v>
      </c>
      <c r="O2469">
        <v>40</v>
      </c>
      <c r="P2469" s="1">
        <v>45740</v>
      </c>
      <c r="Q2469" s="1"/>
      <c r="R2469">
        <v>1706</v>
      </c>
      <c r="T2469">
        <v>0</v>
      </c>
      <c r="U2469" t="s">
        <v>428</v>
      </c>
      <c r="V2469">
        <v>0</v>
      </c>
      <c r="W2469">
        <v>0</v>
      </c>
      <c r="X2469">
        <v>0</v>
      </c>
      <c r="Y2469">
        <v>0</v>
      </c>
      <c r="Z2469">
        <v>0</v>
      </c>
      <c r="AA2469">
        <v>0</v>
      </c>
      <c r="AB2469">
        <v>0</v>
      </c>
      <c r="AC2469" t="s">
        <v>43</v>
      </c>
      <c r="AD2469">
        <v>2</v>
      </c>
    </row>
    <row r="2470" spans="1:30">
      <c r="A2470" t="s">
        <v>2563</v>
      </c>
      <c r="B2470" t="s">
        <v>31</v>
      </c>
      <c r="C2470">
        <v>52.370215999999999</v>
      </c>
      <c r="D2470">
        <v>4.895168</v>
      </c>
      <c r="E2470" t="s">
        <v>103</v>
      </c>
      <c r="F2470" t="s">
        <v>248</v>
      </c>
      <c r="G2470" t="s">
        <v>42</v>
      </c>
      <c r="H2470" s="1">
        <v>45330</v>
      </c>
      <c r="I2470" t="s">
        <v>57</v>
      </c>
      <c r="J2470" t="s">
        <v>2000</v>
      </c>
      <c r="K2470">
        <v>2</v>
      </c>
      <c r="N2470">
        <v>19873</v>
      </c>
      <c r="O2470">
        <v>30</v>
      </c>
      <c r="P2470" s="1">
        <v>45657</v>
      </c>
      <c r="Q2470" s="1"/>
      <c r="R2470">
        <v>5961.9</v>
      </c>
      <c r="T2470">
        <v>0</v>
      </c>
      <c r="U2470" t="s">
        <v>428</v>
      </c>
      <c r="V2470">
        <v>0</v>
      </c>
      <c r="W2470">
        <v>0</v>
      </c>
      <c r="X2470">
        <v>0</v>
      </c>
      <c r="Y2470">
        <v>0</v>
      </c>
      <c r="Z2470">
        <v>0</v>
      </c>
      <c r="AA2470">
        <v>0</v>
      </c>
      <c r="AB2470">
        <v>0</v>
      </c>
      <c r="AC2470" t="s">
        <v>43</v>
      </c>
      <c r="AD2470">
        <v>2</v>
      </c>
    </row>
    <row r="2471" spans="1:30">
      <c r="A2471" t="s">
        <v>2564</v>
      </c>
      <c r="B2471" t="s">
        <v>45</v>
      </c>
      <c r="C2471">
        <v>41.902782000000002</v>
      </c>
      <c r="D2471">
        <v>12.496366</v>
      </c>
      <c r="E2471" t="s">
        <v>103</v>
      </c>
      <c r="F2471" t="s">
        <v>248</v>
      </c>
      <c r="G2471" t="s">
        <v>64</v>
      </c>
      <c r="H2471" s="1">
        <v>45360</v>
      </c>
      <c r="I2471" t="s">
        <v>70</v>
      </c>
      <c r="J2471" t="s">
        <v>2000</v>
      </c>
      <c r="K2471">
        <v>2</v>
      </c>
      <c r="N2471">
        <v>13179</v>
      </c>
      <c r="O2471">
        <v>90</v>
      </c>
      <c r="P2471" s="1">
        <v>45478</v>
      </c>
      <c r="Q2471" s="1"/>
      <c r="R2471">
        <v>11861.1</v>
      </c>
      <c r="T2471">
        <v>0</v>
      </c>
      <c r="U2471" t="s">
        <v>428</v>
      </c>
      <c r="V2471">
        <v>0</v>
      </c>
      <c r="W2471">
        <v>0</v>
      </c>
      <c r="X2471">
        <v>0</v>
      </c>
      <c r="Y2471">
        <v>0</v>
      </c>
      <c r="Z2471">
        <v>0</v>
      </c>
      <c r="AA2471">
        <v>0</v>
      </c>
      <c r="AB2471">
        <v>0</v>
      </c>
      <c r="AC2471" t="s">
        <v>38</v>
      </c>
      <c r="AD2471">
        <v>5</v>
      </c>
    </row>
    <row r="2472" spans="1:30">
      <c r="A2472" t="s">
        <v>2565</v>
      </c>
      <c r="B2472" t="s">
        <v>63</v>
      </c>
      <c r="C2472">
        <v>46.204391000000001</v>
      </c>
      <c r="D2472">
        <v>6.1431579999999997</v>
      </c>
      <c r="E2472" t="s">
        <v>78</v>
      </c>
      <c r="F2472" t="s">
        <v>248</v>
      </c>
      <c r="G2472" t="s">
        <v>47</v>
      </c>
      <c r="H2472" s="1">
        <v>45369</v>
      </c>
      <c r="I2472" t="s">
        <v>57</v>
      </c>
      <c r="J2472" t="s">
        <v>2000</v>
      </c>
      <c r="K2472">
        <v>2</v>
      </c>
      <c r="N2472">
        <v>19826</v>
      </c>
      <c r="O2472">
        <v>30</v>
      </c>
      <c r="P2472" s="1">
        <v>45659</v>
      </c>
      <c r="Q2472" s="1"/>
      <c r="R2472">
        <v>5947.8</v>
      </c>
      <c r="T2472">
        <v>0</v>
      </c>
      <c r="U2472" t="s">
        <v>428</v>
      </c>
      <c r="V2472">
        <v>0</v>
      </c>
      <c r="W2472">
        <v>0</v>
      </c>
      <c r="X2472">
        <v>0</v>
      </c>
      <c r="Y2472">
        <v>0</v>
      </c>
      <c r="Z2472">
        <v>0</v>
      </c>
      <c r="AA2472">
        <v>0</v>
      </c>
      <c r="AB2472">
        <v>0</v>
      </c>
      <c r="AC2472" t="s">
        <v>43</v>
      </c>
      <c r="AD2472">
        <v>2</v>
      </c>
    </row>
    <row r="2473" spans="1:30">
      <c r="A2473" t="s">
        <v>2566</v>
      </c>
      <c r="B2473" t="s">
        <v>45</v>
      </c>
      <c r="C2473">
        <v>41.902782000000002</v>
      </c>
      <c r="D2473">
        <v>12.496366</v>
      </c>
      <c r="E2473" t="s">
        <v>51</v>
      </c>
      <c r="F2473" t="s">
        <v>248</v>
      </c>
      <c r="G2473" t="s">
        <v>34</v>
      </c>
      <c r="H2473" s="1">
        <v>45298</v>
      </c>
      <c r="I2473" t="s">
        <v>57</v>
      </c>
      <c r="J2473" t="s">
        <v>2000</v>
      </c>
      <c r="K2473">
        <v>2</v>
      </c>
      <c r="N2473">
        <v>13457</v>
      </c>
      <c r="O2473">
        <v>20</v>
      </c>
      <c r="P2473" s="1">
        <v>45468</v>
      </c>
      <c r="Q2473" s="1"/>
      <c r="R2473">
        <v>2691.4</v>
      </c>
      <c r="T2473">
        <v>0</v>
      </c>
      <c r="U2473" t="s">
        <v>428</v>
      </c>
      <c r="V2473">
        <v>0</v>
      </c>
      <c r="W2473">
        <v>0</v>
      </c>
      <c r="X2473">
        <v>0</v>
      </c>
      <c r="Y2473">
        <v>0</v>
      </c>
      <c r="Z2473">
        <v>0</v>
      </c>
      <c r="AA2473">
        <v>0</v>
      </c>
      <c r="AB2473">
        <v>0</v>
      </c>
      <c r="AC2473" t="s">
        <v>48</v>
      </c>
      <c r="AD2473">
        <v>1</v>
      </c>
    </row>
    <row r="2474" spans="1:30">
      <c r="A2474" t="s">
        <v>2567</v>
      </c>
      <c r="B2474" t="s">
        <v>59</v>
      </c>
      <c r="C2474">
        <v>51.260196999999998</v>
      </c>
      <c r="D2474">
        <v>4.4027710000000004</v>
      </c>
      <c r="E2474" t="s">
        <v>84</v>
      </c>
      <c r="F2474" t="s">
        <v>33</v>
      </c>
      <c r="G2474" t="s">
        <v>64</v>
      </c>
      <c r="H2474" s="1">
        <v>45433</v>
      </c>
      <c r="I2474" t="s">
        <v>35</v>
      </c>
      <c r="J2474" t="s">
        <v>2568</v>
      </c>
      <c r="K2474">
        <v>3</v>
      </c>
      <c r="N2474">
        <v>388</v>
      </c>
      <c r="O2474">
        <v>20</v>
      </c>
      <c r="P2474" s="1">
        <v>45764</v>
      </c>
      <c r="Q2474" s="1"/>
      <c r="R2474">
        <v>77.599999999999994</v>
      </c>
      <c r="T2474">
        <v>0</v>
      </c>
      <c r="U2474" t="s">
        <v>428</v>
      </c>
      <c r="V2474">
        <v>0</v>
      </c>
      <c r="W2474">
        <v>0</v>
      </c>
      <c r="X2474">
        <v>0</v>
      </c>
      <c r="Y2474">
        <v>0</v>
      </c>
      <c r="Z2474">
        <v>0</v>
      </c>
      <c r="AA2474">
        <v>0</v>
      </c>
      <c r="AB2474">
        <v>0</v>
      </c>
      <c r="AC2474" t="s">
        <v>48</v>
      </c>
      <c r="AD2474">
        <v>1</v>
      </c>
    </row>
    <row r="2475" spans="1:30">
      <c r="A2475" t="s">
        <v>2569</v>
      </c>
      <c r="B2475" t="s">
        <v>67</v>
      </c>
      <c r="C2475">
        <v>48.864716000000001</v>
      </c>
      <c r="D2475">
        <v>2.3490139999999999</v>
      </c>
      <c r="E2475" t="s">
        <v>55</v>
      </c>
      <c r="F2475" t="s">
        <v>33</v>
      </c>
      <c r="G2475" t="s">
        <v>56</v>
      </c>
      <c r="H2475" s="1">
        <v>45363</v>
      </c>
      <c r="I2475" t="s">
        <v>35</v>
      </c>
      <c r="J2475" t="s">
        <v>2568</v>
      </c>
      <c r="K2475">
        <v>3</v>
      </c>
      <c r="N2475">
        <v>826</v>
      </c>
      <c r="O2475">
        <v>50</v>
      </c>
      <c r="P2475" s="1">
        <v>45547</v>
      </c>
      <c r="Q2475" s="1"/>
      <c r="R2475">
        <v>413</v>
      </c>
      <c r="T2475">
        <v>0</v>
      </c>
      <c r="U2475" t="s">
        <v>428</v>
      </c>
      <c r="V2475">
        <v>0</v>
      </c>
      <c r="W2475">
        <v>0</v>
      </c>
      <c r="X2475">
        <v>0</v>
      </c>
      <c r="Y2475">
        <v>0</v>
      </c>
      <c r="Z2475">
        <v>0</v>
      </c>
      <c r="AA2475">
        <v>0</v>
      </c>
      <c r="AB2475">
        <v>0</v>
      </c>
      <c r="AC2475" t="s">
        <v>52</v>
      </c>
      <c r="AD2475">
        <v>3</v>
      </c>
    </row>
    <row r="2476" spans="1:30">
      <c r="A2476" t="s">
        <v>2570</v>
      </c>
      <c r="B2476" t="s">
        <v>50</v>
      </c>
      <c r="C2476">
        <v>52.520007999999997</v>
      </c>
      <c r="D2476">
        <v>13.404954</v>
      </c>
      <c r="E2476" t="s">
        <v>32</v>
      </c>
      <c r="F2476" t="s">
        <v>33</v>
      </c>
      <c r="G2476" t="s">
        <v>47</v>
      </c>
      <c r="H2476" s="1">
        <v>45427</v>
      </c>
      <c r="I2476" t="s">
        <v>35</v>
      </c>
      <c r="J2476" t="s">
        <v>2568</v>
      </c>
      <c r="K2476">
        <v>3</v>
      </c>
      <c r="N2476">
        <v>465</v>
      </c>
      <c r="O2476">
        <v>100</v>
      </c>
      <c r="P2476" s="1">
        <v>45603</v>
      </c>
      <c r="Q2476" s="1"/>
      <c r="R2476">
        <v>465</v>
      </c>
      <c r="T2476">
        <v>0</v>
      </c>
      <c r="U2476" t="s">
        <v>428</v>
      </c>
      <c r="V2476">
        <v>0</v>
      </c>
      <c r="W2476">
        <v>0</v>
      </c>
      <c r="X2476">
        <v>0</v>
      </c>
      <c r="Y2476">
        <v>0</v>
      </c>
      <c r="Z2476">
        <v>0</v>
      </c>
      <c r="AA2476">
        <v>0</v>
      </c>
      <c r="AB2476">
        <v>0</v>
      </c>
      <c r="AC2476" t="s">
        <v>38</v>
      </c>
      <c r="AD2476">
        <v>5</v>
      </c>
    </row>
    <row r="2477" spans="1:30">
      <c r="A2477" t="s">
        <v>2571</v>
      </c>
      <c r="B2477" t="s">
        <v>63</v>
      </c>
      <c r="C2477">
        <v>46.204391000000001</v>
      </c>
      <c r="D2477">
        <v>6.1431579999999997</v>
      </c>
      <c r="E2477" t="s">
        <v>55</v>
      </c>
      <c r="F2477" t="s">
        <v>33</v>
      </c>
      <c r="G2477" t="s">
        <v>87</v>
      </c>
      <c r="H2477" s="1">
        <v>45341</v>
      </c>
      <c r="I2477" t="s">
        <v>35</v>
      </c>
      <c r="J2477" t="s">
        <v>2568</v>
      </c>
      <c r="K2477">
        <v>3</v>
      </c>
      <c r="N2477">
        <v>1869</v>
      </c>
      <c r="O2477">
        <v>30</v>
      </c>
      <c r="P2477" s="1">
        <v>45617</v>
      </c>
      <c r="Q2477" s="1"/>
      <c r="R2477">
        <v>560.70000000000005</v>
      </c>
      <c r="T2477">
        <v>0</v>
      </c>
      <c r="U2477" t="s">
        <v>428</v>
      </c>
      <c r="V2477">
        <v>0</v>
      </c>
      <c r="W2477">
        <v>0</v>
      </c>
      <c r="X2477">
        <v>0</v>
      </c>
      <c r="Y2477">
        <v>0</v>
      </c>
      <c r="Z2477">
        <v>0</v>
      </c>
      <c r="AA2477">
        <v>0</v>
      </c>
      <c r="AB2477">
        <v>0</v>
      </c>
      <c r="AC2477" t="s">
        <v>43</v>
      </c>
      <c r="AD2477">
        <v>2</v>
      </c>
    </row>
    <row r="2478" spans="1:30">
      <c r="A2478" t="s">
        <v>2572</v>
      </c>
      <c r="B2478" t="s">
        <v>75</v>
      </c>
      <c r="C2478">
        <v>48.210033000000003</v>
      </c>
      <c r="D2478">
        <v>16.363448999999999</v>
      </c>
      <c r="E2478" t="s">
        <v>72</v>
      </c>
      <c r="F2478" t="s">
        <v>33</v>
      </c>
      <c r="G2478" t="s">
        <v>56</v>
      </c>
      <c r="H2478" s="1">
        <v>45299</v>
      </c>
      <c r="I2478" t="s">
        <v>70</v>
      </c>
      <c r="J2478" t="s">
        <v>2568</v>
      </c>
      <c r="K2478">
        <v>3</v>
      </c>
      <c r="N2478">
        <v>1673</v>
      </c>
      <c r="O2478">
        <v>40</v>
      </c>
      <c r="P2478" s="1">
        <v>45463</v>
      </c>
      <c r="Q2478" s="1"/>
      <c r="R2478">
        <v>669.2</v>
      </c>
      <c r="T2478">
        <v>0</v>
      </c>
      <c r="U2478" t="s">
        <v>428</v>
      </c>
      <c r="V2478">
        <v>0</v>
      </c>
      <c r="W2478">
        <v>0</v>
      </c>
      <c r="X2478">
        <v>0</v>
      </c>
      <c r="Y2478">
        <v>0</v>
      </c>
      <c r="Z2478">
        <v>0</v>
      </c>
      <c r="AA2478">
        <v>0</v>
      </c>
      <c r="AB2478">
        <v>0</v>
      </c>
      <c r="AC2478" t="s">
        <v>43</v>
      </c>
      <c r="AD2478">
        <v>2</v>
      </c>
    </row>
    <row r="2479" spans="1:30">
      <c r="A2479" t="s">
        <v>2573</v>
      </c>
      <c r="B2479" t="s">
        <v>45</v>
      </c>
      <c r="C2479">
        <v>41.902782000000002</v>
      </c>
      <c r="D2479">
        <v>12.496366</v>
      </c>
      <c r="E2479" t="s">
        <v>51</v>
      </c>
      <c r="F2479" t="s">
        <v>33</v>
      </c>
      <c r="G2479" t="s">
        <v>47</v>
      </c>
      <c r="H2479" s="1">
        <v>45321</v>
      </c>
      <c r="I2479" t="s">
        <v>70</v>
      </c>
      <c r="J2479" t="s">
        <v>2568</v>
      </c>
      <c r="K2479">
        <v>3</v>
      </c>
      <c r="N2479">
        <v>1064</v>
      </c>
      <c r="O2479">
        <v>90</v>
      </c>
      <c r="P2479" s="1">
        <v>45342</v>
      </c>
      <c r="Q2479" s="1"/>
      <c r="R2479">
        <v>957.6</v>
      </c>
      <c r="T2479">
        <v>0</v>
      </c>
      <c r="U2479" t="s">
        <v>428</v>
      </c>
      <c r="V2479">
        <v>0</v>
      </c>
      <c r="W2479">
        <v>0</v>
      </c>
      <c r="X2479">
        <v>0</v>
      </c>
      <c r="Y2479">
        <v>0</v>
      </c>
      <c r="Z2479">
        <v>0</v>
      </c>
      <c r="AA2479">
        <v>0</v>
      </c>
      <c r="AB2479">
        <v>0</v>
      </c>
      <c r="AC2479" t="s">
        <v>38</v>
      </c>
      <c r="AD2479">
        <v>5</v>
      </c>
    </row>
    <row r="2480" spans="1:30">
      <c r="A2480" t="s">
        <v>2574</v>
      </c>
      <c r="B2480" t="s">
        <v>63</v>
      </c>
      <c r="C2480">
        <v>46.204391000000001</v>
      </c>
      <c r="D2480">
        <v>6.1431579999999997</v>
      </c>
      <c r="E2480" t="s">
        <v>41</v>
      </c>
      <c r="F2480" t="s">
        <v>33</v>
      </c>
      <c r="G2480" t="s">
        <v>56</v>
      </c>
      <c r="H2480" s="1">
        <v>45414</v>
      </c>
      <c r="I2480" t="s">
        <v>35</v>
      </c>
      <c r="J2480" t="s">
        <v>2568</v>
      </c>
      <c r="K2480">
        <v>3</v>
      </c>
      <c r="N2480">
        <v>697</v>
      </c>
      <c r="O2480">
        <v>30</v>
      </c>
      <c r="P2480" s="1">
        <v>45580</v>
      </c>
      <c r="Q2480" s="1"/>
      <c r="R2480">
        <v>209.1</v>
      </c>
      <c r="T2480">
        <v>0</v>
      </c>
      <c r="U2480" t="s">
        <v>428</v>
      </c>
      <c r="V2480">
        <v>0</v>
      </c>
      <c r="W2480">
        <v>0</v>
      </c>
      <c r="X2480">
        <v>0</v>
      </c>
      <c r="Y2480">
        <v>0</v>
      </c>
      <c r="Z2480">
        <v>0</v>
      </c>
      <c r="AA2480">
        <v>0</v>
      </c>
      <c r="AB2480">
        <v>0</v>
      </c>
      <c r="AC2480" t="s">
        <v>43</v>
      </c>
      <c r="AD2480">
        <v>2</v>
      </c>
    </row>
    <row r="2481" spans="1:30">
      <c r="A2481" t="s">
        <v>2575</v>
      </c>
      <c r="B2481" t="s">
        <v>40</v>
      </c>
      <c r="C2481">
        <v>40.416775000000001</v>
      </c>
      <c r="D2481">
        <v>-3.7037900000000001</v>
      </c>
      <c r="E2481" t="s">
        <v>32</v>
      </c>
      <c r="F2481" t="s">
        <v>33</v>
      </c>
      <c r="G2481" t="s">
        <v>64</v>
      </c>
      <c r="H2481" s="1">
        <v>45300</v>
      </c>
      <c r="I2481" t="s">
        <v>35</v>
      </c>
      <c r="J2481" t="s">
        <v>2568</v>
      </c>
      <c r="K2481">
        <v>3</v>
      </c>
      <c r="N2481">
        <v>1099</v>
      </c>
      <c r="O2481">
        <v>50</v>
      </c>
      <c r="P2481" s="1">
        <v>45321</v>
      </c>
      <c r="Q2481" s="1"/>
      <c r="R2481">
        <v>549.5</v>
      </c>
      <c r="T2481">
        <v>0</v>
      </c>
      <c r="U2481" t="s">
        <v>428</v>
      </c>
      <c r="V2481">
        <v>0</v>
      </c>
      <c r="W2481">
        <v>0</v>
      </c>
      <c r="X2481">
        <v>0</v>
      </c>
      <c r="Y2481">
        <v>0</v>
      </c>
      <c r="Z2481">
        <v>0</v>
      </c>
      <c r="AA2481">
        <v>0</v>
      </c>
      <c r="AB2481">
        <v>0</v>
      </c>
      <c r="AC2481" t="s">
        <v>52</v>
      </c>
      <c r="AD2481">
        <v>3</v>
      </c>
    </row>
    <row r="2482" spans="1:30">
      <c r="A2482" t="s">
        <v>2576</v>
      </c>
      <c r="B2482" t="s">
        <v>63</v>
      </c>
      <c r="C2482">
        <v>46.204391000000001</v>
      </c>
      <c r="D2482">
        <v>6.1431579999999997</v>
      </c>
      <c r="E2482" t="s">
        <v>103</v>
      </c>
      <c r="F2482" t="s">
        <v>33</v>
      </c>
      <c r="G2482" t="s">
        <v>87</v>
      </c>
      <c r="H2482" s="1">
        <v>45334</v>
      </c>
      <c r="I2482" t="s">
        <v>57</v>
      </c>
      <c r="J2482" t="s">
        <v>2568</v>
      </c>
      <c r="K2482">
        <v>3</v>
      </c>
      <c r="N2482">
        <v>1422</v>
      </c>
      <c r="O2482">
        <v>30</v>
      </c>
      <c r="P2482" s="1">
        <v>45673</v>
      </c>
      <c r="Q2482" s="1"/>
      <c r="R2482">
        <v>426.6</v>
      </c>
      <c r="T2482">
        <v>0</v>
      </c>
      <c r="U2482" t="s">
        <v>428</v>
      </c>
      <c r="V2482">
        <v>0</v>
      </c>
      <c r="W2482">
        <v>0</v>
      </c>
      <c r="X2482">
        <v>0</v>
      </c>
      <c r="Y2482">
        <v>0</v>
      </c>
      <c r="Z2482">
        <v>0</v>
      </c>
      <c r="AA2482">
        <v>0</v>
      </c>
      <c r="AB2482">
        <v>0</v>
      </c>
      <c r="AC2482" t="s">
        <v>43</v>
      </c>
      <c r="AD2482">
        <v>2</v>
      </c>
    </row>
    <row r="2483" spans="1:30">
      <c r="A2483" t="s">
        <v>2577</v>
      </c>
      <c r="B2483" t="s">
        <v>40</v>
      </c>
      <c r="C2483">
        <v>40.416775000000001</v>
      </c>
      <c r="D2483">
        <v>-3.7037900000000001</v>
      </c>
      <c r="E2483" t="s">
        <v>46</v>
      </c>
      <c r="F2483" t="s">
        <v>33</v>
      </c>
      <c r="G2483" t="s">
        <v>34</v>
      </c>
      <c r="H2483" s="1">
        <v>45421</v>
      </c>
      <c r="I2483" t="s">
        <v>57</v>
      </c>
      <c r="J2483" t="s">
        <v>2568</v>
      </c>
      <c r="K2483">
        <v>3</v>
      </c>
      <c r="N2483">
        <v>840</v>
      </c>
      <c r="O2483">
        <v>50</v>
      </c>
      <c r="P2483" s="1">
        <v>45520</v>
      </c>
      <c r="Q2483" s="1"/>
      <c r="R2483">
        <v>420</v>
      </c>
      <c r="T2483">
        <v>0</v>
      </c>
      <c r="U2483" t="s">
        <v>428</v>
      </c>
      <c r="V2483">
        <v>0</v>
      </c>
      <c r="W2483">
        <v>0</v>
      </c>
      <c r="X2483">
        <v>0</v>
      </c>
      <c r="Y2483">
        <v>0</v>
      </c>
      <c r="Z2483">
        <v>0</v>
      </c>
      <c r="AA2483">
        <v>0</v>
      </c>
      <c r="AB2483">
        <v>0</v>
      </c>
      <c r="AC2483" t="s">
        <v>52</v>
      </c>
      <c r="AD2483">
        <v>3</v>
      </c>
    </row>
    <row r="2484" spans="1:30">
      <c r="A2484" t="s">
        <v>2578</v>
      </c>
      <c r="B2484" t="s">
        <v>45</v>
      </c>
      <c r="C2484">
        <v>41.902782000000002</v>
      </c>
      <c r="D2484">
        <v>12.496366</v>
      </c>
      <c r="E2484" t="s">
        <v>46</v>
      </c>
      <c r="F2484" t="s">
        <v>33</v>
      </c>
      <c r="G2484" t="s">
        <v>56</v>
      </c>
      <c r="H2484" s="1">
        <v>45372</v>
      </c>
      <c r="I2484" t="s">
        <v>70</v>
      </c>
      <c r="J2484" t="s">
        <v>2568</v>
      </c>
      <c r="K2484">
        <v>3</v>
      </c>
      <c r="N2484">
        <v>1058</v>
      </c>
      <c r="O2484">
        <v>40</v>
      </c>
      <c r="P2484" s="1">
        <v>45470</v>
      </c>
      <c r="Q2484" s="1"/>
      <c r="R2484">
        <v>423.2</v>
      </c>
      <c r="T2484">
        <v>0</v>
      </c>
      <c r="U2484" t="s">
        <v>428</v>
      </c>
      <c r="V2484">
        <v>0</v>
      </c>
      <c r="W2484">
        <v>0</v>
      </c>
      <c r="X2484">
        <v>0</v>
      </c>
      <c r="Y2484">
        <v>0</v>
      </c>
      <c r="Z2484">
        <v>0</v>
      </c>
      <c r="AA2484">
        <v>0</v>
      </c>
      <c r="AB2484">
        <v>0</v>
      </c>
      <c r="AC2484" t="s">
        <v>43</v>
      </c>
      <c r="AD2484">
        <v>2</v>
      </c>
    </row>
    <row r="2485" spans="1:30">
      <c r="A2485" t="s">
        <v>2579</v>
      </c>
      <c r="B2485" t="s">
        <v>59</v>
      </c>
      <c r="C2485">
        <v>51.260196999999998</v>
      </c>
      <c r="D2485">
        <v>4.4027710000000004</v>
      </c>
      <c r="E2485" t="s">
        <v>72</v>
      </c>
      <c r="F2485" t="s">
        <v>33</v>
      </c>
      <c r="G2485" t="s">
        <v>76</v>
      </c>
      <c r="H2485" s="1">
        <v>45297</v>
      </c>
      <c r="I2485" t="s">
        <v>70</v>
      </c>
      <c r="J2485" t="s">
        <v>2568</v>
      </c>
      <c r="K2485">
        <v>3</v>
      </c>
      <c r="N2485">
        <v>1598</v>
      </c>
      <c r="O2485">
        <v>30</v>
      </c>
      <c r="P2485" s="1">
        <v>45368</v>
      </c>
      <c r="Q2485" s="1"/>
      <c r="R2485">
        <v>479.4</v>
      </c>
      <c r="T2485">
        <v>0</v>
      </c>
      <c r="U2485" t="s">
        <v>428</v>
      </c>
      <c r="V2485">
        <v>0</v>
      </c>
      <c r="W2485">
        <v>0</v>
      </c>
      <c r="X2485">
        <v>0</v>
      </c>
      <c r="Y2485">
        <v>0</v>
      </c>
      <c r="Z2485">
        <v>0</v>
      </c>
      <c r="AA2485">
        <v>0</v>
      </c>
      <c r="AB2485">
        <v>0</v>
      </c>
      <c r="AC2485" t="s">
        <v>43</v>
      </c>
      <c r="AD2485">
        <v>2</v>
      </c>
    </row>
    <row r="2486" spans="1:30">
      <c r="A2486" t="s">
        <v>2580</v>
      </c>
      <c r="B2486" t="s">
        <v>80</v>
      </c>
      <c r="C2486">
        <v>38.736946000000003</v>
      </c>
      <c r="D2486">
        <v>-9.1426850000000002</v>
      </c>
      <c r="E2486" t="s">
        <v>51</v>
      </c>
      <c r="F2486" t="s">
        <v>33</v>
      </c>
      <c r="G2486" t="s">
        <v>64</v>
      </c>
      <c r="H2486" s="1">
        <v>45338</v>
      </c>
      <c r="I2486" t="s">
        <v>35</v>
      </c>
      <c r="J2486" t="s">
        <v>2568</v>
      </c>
      <c r="K2486">
        <v>3</v>
      </c>
      <c r="N2486">
        <v>669</v>
      </c>
      <c r="O2486">
        <v>20</v>
      </c>
      <c r="P2486" s="1">
        <v>45491</v>
      </c>
      <c r="Q2486" s="1"/>
      <c r="R2486">
        <v>133.80000000000001</v>
      </c>
      <c r="T2486">
        <v>0</v>
      </c>
      <c r="U2486" t="s">
        <v>428</v>
      </c>
      <c r="V2486">
        <v>0</v>
      </c>
      <c r="W2486">
        <v>0</v>
      </c>
      <c r="X2486">
        <v>0</v>
      </c>
      <c r="Y2486">
        <v>0</v>
      </c>
      <c r="Z2486">
        <v>0</v>
      </c>
      <c r="AA2486">
        <v>0</v>
      </c>
      <c r="AB2486">
        <v>0</v>
      </c>
      <c r="AC2486" t="s">
        <v>48</v>
      </c>
      <c r="AD2486">
        <v>1</v>
      </c>
    </row>
    <row r="2487" spans="1:30">
      <c r="A2487" t="s">
        <v>2581</v>
      </c>
      <c r="B2487" t="s">
        <v>50</v>
      </c>
      <c r="C2487">
        <v>52.520007999999997</v>
      </c>
      <c r="D2487">
        <v>13.404954</v>
      </c>
      <c r="E2487" t="s">
        <v>124</v>
      </c>
      <c r="F2487" t="s">
        <v>33</v>
      </c>
      <c r="G2487" t="s">
        <v>76</v>
      </c>
      <c r="H2487" s="1">
        <v>45337</v>
      </c>
      <c r="I2487" t="s">
        <v>70</v>
      </c>
      <c r="J2487" t="s">
        <v>2568</v>
      </c>
      <c r="K2487">
        <v>3</v>
      </c>
      <c r="N2487">
        <v>1790</v>
      </c>
      <c r="O2487">
        <v>20</v>
      </c>
      <c r="P2487" s="1">
        <v>45372</v>
      </c>
      <c r="Q2487" s="1"/>
      <c r="R2487">
        <v>358</v>
      </c>
      <c r="T2487">
        <v>0</v>
      </c>
      <c r="U2487" t="s">
        <v>428</v>
      </c>
      <c r="V2487">
        <v>0</v>
      </c>
      <c r="W2487">
        <v>0</v>
      </c>
      <c r="X2487">
        <v>0</v>
      </c>
      <c r="Y2487">
        <v>0</v>
      </c>
      <c r="Z2487">
        <v>0</v>
      </c>
      <c r="AA2487">
        <v>0</v>
      </c>
      <c r="AB2487">
        <v>0</v>
      </c>
      <c r="AC2487" t="s">
        <v>48</v>
      </c>
      <c r="AD2487">
        <v>1</v>
      </c>
    </row>
    <row r="2488" spans="1:30">
      <c r="A2488" t="s">
        <v>2582</v>
      </c>
      <c r="B2488" t="s">
        <v>80</v>
      </c>
      <c r="C2488">
        <v>38.736946000000003</v>
      </c>
      <c r="D2488">
        <v>-9.1426850000000002</v>
      </c>
      <c r="E2488" t="s">
        <v>100</v>
      </c>
      <c r="F2488" t="s">
        <v>33</v>
      </c>
      <c r="G2488" t="s">
        <v>47</v>
      </c>
      <c r="H2488" s="1">
        <v>45344</v>
      </c>
      <c r="I2488" t="s">
        <v>35</v>
      </c>
      <c r="J2488" t="s">
        <v>2568</v>
      </c>
      <c r="K2488">
        <v>3</v>
      </c>
      <c r="N2488">
        <v>1472</v>
      </c>
      <c r="O2488">
        <v>30</v>
      </c>
      <c r="P2488" s="1">
        <v>45585</v>
      </c>
      <c r="Q2488" s="1"/>
      <c r="R2488">
        <v>441.6</v>
      </c>
      <c r="T2488">
        <v>0</v>
      </c>
      <c r="U2488" t="s">
        <v>428</v>
      </c>
      <c r="V2488">
        <v>0</v>
      </c>
      <c r="W2488">
        <v>0</v>
      </c>
      <c r="X2488">
        <v>0</v>
      </c>
      <c r="Y2488">
        <v>0</v>
      </c>
      <c r="Z2488">
        <v>0</v>
      </c>
      <c r="AA2488">
        <v>0</v>
      </c>
      <c r="AB2488">
        <v>0</v>
      </c>
      <c r="AC2488" t="s">
        <v>43</v>
      </c>
      <c r="AD2488">
        <v>2</v>
      </c>
    </row>
    <row r="2489" spans="1:30">
      <c r="A2489" t="s">
        <v>2583</v>
      </c>
      <c r="B2489" t="s">
        <v>63</v>
      </c>
      <c r="C2489">
        <v>46.204391000000001</v>
      </c>
      <c r="D2489">
        <v>6.1431579999999997</v>
      </c>
      <c r="E2489" t="s">
        <v>32</v>
      </c>
      <c r="F2489" t="s">
        <v>33</v>
      </c>
      <c r="G2489" t="s">
        <v>64</v>
      </c>
      <c r="H2489" s="1">
        <v>45303</v>
      </c>
      <c r="I2489" t="s">
        <v>35</v>
      </c>
      <c r="J2489" t="s">
        <v>2568</v>
      </c>
      <c r="K2489">
        <v>3</v>
      </c>
      <c r="N2489">
        <v>931</v>
      </c>
      <c r="O2489">
        <v>50</v>
      </c>
      <c r="P2489" s="1">
        <v>45514</v>
      </c>
      <c r="Q2489" s="1"/>
      <c r="R2489">
        <v>465.5</v>
      </c>
      <c r="T2489">
        <v>0</v>
      </c>
      <c r="U2489" t="s">
        <v>428</v>
      </c>
      <c r="V2489">
        <v>0</v>
      </c>
      <c r="W2489">
        <v>0</v>
      </c>
      <c r="X2489">
        <v>0</v>
      </c>
      <c r="Y2489">
        <v>0</v>
      </c>
      <c r="Z2489">
        <v>0</v>
      </c>
      <c r="AA2489">
        <v>0</v>
      </c>
      <c r="AB2489">
        <v>0</v>
      </c>
      <c r="AC2489" t="s">
        <v>52</v>
      </c>
      <c r="AD2489">
        <v>3</v>
      </c>
    </row>
    <row r="2490" spans="1:30">
      <c r="A2490" t="s">
        <v>2584</v>
      </c>
      <c r="B2490" t="s">
        <v>31</v>
      </c>
      <c r="C2490">
        <v>52.370215999999999</v>
      </c>
      <c r="D2490">
        <v>4.895168</v>
      </c>
      <c r="E2490" t="s">
        <v>32</v>
      </c>
      <c r="F2490" t="s">
        <v>33</v>
      </c>
      <c r="G2490" t="s">
        <v>64</v>
      </c>
      <c r="H2490" s="1">
        <v>45401</v>
      </c>
      <c r="I2490" t="s">
        <v>70</v>
      </c>
      <c r="J2490" t="s">
        <v>2568</v>
      </c>
      <c r="K2490">
        <v>3</v>
      </c>
      <c r="N2490">
        <v>1715</v>
      </c>
      <c r="O2490">
        <v>80</v>
      </c>
      <c r="P2490" s="1">
        <v>45440</v>
      </c>
      <c r="Q2490" s="1"/>
      <c r="R2490">
        <v>1372</v>
      </c>
      <c r="T2490">
        <v>0</v>
      </c>
      <c r="U2490" t="s">
        <v>428</v>
      </c>
      <c r="V2490">
        <v>0</v>
      </c>
      <c r="W2490">
        <v>0</v>
      </c>
      <c r="X2490">
        <v>0</v>
      </c>
      <c r="Y2490">
        <v>0</v>
      </c>
      <c r="Z2490">
        <v>0</v>
      </c>
      <c r="AA2490">
        <v>0</v>
      </c>
      <c r="AB2490">
        <v>0</v>
      </c>
      <c r="AC2490" t="s">
        <v>65</v>
      </c>
      <c r="AD2490">
        <v>4</v>
      </c>
    </row>
    <row r="2491" spans="1:30">
      <c r="A2491" t="s">
        <v>2585</v>
      </c>
      <c r="B2491" t="s">
        <v>75</v>
      </c>
      <c r="C2491">
        <v>48.210033000000003</v>
      </c>
      <c r="D2491">
        <v>16.363448999999999</v>
      </c>
      <c r="E2491" t="s">
        <v>78</v>
      </c>
      <c r="F2491" t="s">
        <v>33</v>
      </c>
      <c r="G2491" t="s">
        <v>47</v>
      </c>
      <c r="H2491" s="1">
        <v>45394</v>
      </c>
      <c r="I2491" t="s">
        <v>57</v>
      </c>
      <c r="J2491" t="s">
        <v>2568</v>
      </c>
      <c r="K2491">
        <v>3</v>
      </c>
      <c r="N2491">
        <v>593</v>
      </c>
      <c r="O2491">
        <v>40</v>
      </c>
      <c r="P2491" s="1">
        <v>45462</v>
      </c>
      <c r="Q2491" s="1"/>
      <c r="R2491">
        <v>237.2</v>
      </c>
      <c r="T2491">
        <v>0</v>
      </c>
      <c r="U2491" t="s">
        <v>428</v>
      </c>
      <c r="V2491">
        <v>0</v>
      </c>
      <c r="W2491">
        <v>0</v>
      </c>
      <c r="X2491">
        <v>0</v>
      </c>
      <c r="Y2491">
        <v>0</v>
      </c>
      <c r="Z2491">
        <v>0</v>
      </c>
      <c r="AA2491">
        <v>0</v>
      </c>
      <c r="AB2491">
        <v>0</v>
      </c>
      <c r="AC2491" t="s">
        <v>43</v>
      </c>
      <c r="AD2491">
        <v>2</v>
      </c>
    </row>
    <row r="2492" spans="1:30">
      <c r="A2492" t="s">
        <v>2586</v>
      </c>
      <c r="B2492" t="s">
        <v>63</v>
      </c>
      <c r="C2492">
        <v>46.204391000000001</v>
      </c>
      <c r="D2492">
        <v>6.1431579999999997</v>
      </c>
      <c r="E2492" t="s">
        <v>78</v>
      </c>
      <c r="F2492" t="s">
        <v>33</v>
      </c>
      <c r="G2492" t="s">
        <v>64</v>
      </c>
      <c r="H2492" s="1">
        <v>45314</v>
      </c>
      <c r="I2492" t="s">
        <v>70</v>
      </c>
      <c r="J2492" t="s">
        <v>2568</v>
      </c>
      <c r="K2492">
        <v>3</v>
      </c>
      <c r="N2492">
        <v>1956</v>
      </c>
      <c r="O2492">
        <v>40</v>
      </c>
      <c r="P2492" s="1">
        <v>45648</v>
      </c>
      <c r="Q2492" s="1"/>
      <c r="R2492">
        <v>782.4</v>
      </c>
      <c r="T2492">
        <v>0</v>
      </c>
      <c r="U2492" t="s">
        <v>428</v>
      </c>
      <c r="V2492">
        <v>0</v>
      </c>
      <c r="W2492">
        <v>0</v>
      </c>
      <c r="X2492">
        <v>0</v>
      </c>
      <c r="Y2492">
        <v>0</v>
      </c>
      <c r="Z2492">
        <v>0</v>
      </c>
      <c r="AA2492">
        <v>0</v>
      </c>
      <c r="AB2492">
        <v>0</v>
      </c>
      <c r="AC2492" t="s">
        <v>43</v>
      </c>
      <c r="AD2492">
        <v>2</v>
      </c>
    </row>
    <row r="2493" spans="1:30">
      <c r="A2493" t="s">
        <v>2587</v>
      </c>
      <c r="B2493" t="s">
        <v>45</v>
      </c>
      <c r="C2493">
        <v>41.902782000000002</v>
      </c>
      <c r="D2493">
        <v>12.496366</v>
      </c>
      <c r="E2493" t="s">
        <v>84</v>
      </c>
      <c r="F2493" t="s">
        <v>33</v>
      </c>
      <c r="G2493" t="s">
        <v>56</v>
      </c>
      <c r="H2493" s="1">
        <v>45438</v>
      </c>
      <c r="I2493" t="s">
        <v>57</v>
      </c>
      <c r="J2493" t="s">
        <v>2568</v>
      </c>
      <c r="K2493">
        <v>3</v>
      </c>
      <c r="N2493">
        <v>896</v>
      </c>
      <c r="O2493">
        <v>100</v>
      </c>
      <c r="P2493" s="1">
        <v>45731</v>
      </c>
      <c r="Q2493" s="1"/>
      <c r="R2493">
        <v>896</v>
      </c>
      <c r="T2493">
        <v>0</v>
      </c>
      <c r="U2493" t="s">
        <v>428</v>
      </c>
      <c r="V2493">
        <v>0</v>
      </c>
      <c r="W2493">
        <v>0</v>
      </c>
      <c r="X2493">
        <v>0</v>
      </c>
      <c r="Y2493">
        <v>0</v>
      </c>
      <c r="Z2493">
        <v>0</v>
      </c>
      <c r="AA2493">
        <v>0</v>
      </c>
      <c r="AB2493">
        <v>0</v>
      </c>
      <c r="AC2493" t="s">
        <v>38</v>
      </c>
      <c r="AD2493">
        <v>5</v>
      </c>
    </row>
    <row r="2494" spans="1:30">
      <c r="A2494" t="s">
        <v>2588</v>
      </c>
      <c r="B2494" t="s">
        <v>67</v>
      </c>
      <c r="C2494">
        <v>48.864716000000001</v>
      </c>
      <c r="D2494">
        <v>2.3490139999999999</v>
      </c>
      <c r="E2494" t="s">
        <v>60</v>
      </c>
      <c r="F2494" t="s">
        <v>33</v>
      </c>
      <c r="G2494" t="s">
        <v>42</v>
      </c>
      <c r="H2494" s="1">
        <v>45373</v>
      </c>
      <c r="I2494" t="s">
        <v>57</v>
      </c>
      <c r="J2494" t="s">
        <v>2568</v>
      </c>
      <c r="K2494">
        <v>3</v>
      </c>
      <c r="N2494">
        <v>1108</v>
      </c>
      <c r="O2494">
        <v>20</v>
      </c>
      <c r="P2494" s="1">
        <v>45665</v>
      </c>
      <c r="Q2494" s="1"/>
      <c r="R2494">
        <v>221.6</v>
      </c>
      <c r="T2494">
        <v>0</v>
      </c>
      <c r="U2494" t="s">
        <v>428</v>
      </c>
      <c r="V2494">
        <v>0</v>
      </c>
      <c r="W2494">
        <v>0</v>
      </c>
      <c r="X2494">
        <v>0</v>
      </c>
      <c r="Y2494">
        <v>0</v>
      </c>
      <c r="Z2494">
        <v>0</v>
      </c>
      <c r="AA2494">
        <v>0</v>
      </c>
      <c r="AB2494">
        <v>0</v>
      </c>
      <c r="AC2494" t="s">
        <v>48</v>
      </c>
      <c r="AD2494">
        <v>1</v>
      </c>
    </row>
    <row r="2495" spans="1:30">
      <c r="A2495" t="s">
        <v>2589</v>
      </c>
      <c r="B2495" t="s">
        <v>59</v>
      </c>
      <c r="C2495">
        <v>51.260196999999998</v>
      </c>
      <c r="D2495">
        <v>4.4027710000000004</v>
      </c>
      <c r="E2495" t="s">
        <v>55</v>
      </c>
      <c r="F2495" t="s">
        <v>33</v>
      </c>
      <c r="G2495" t="s">
        <v>56</v>
      </c>
      <c r="H2495" s="1">
        <v>45393</v>
      </c>
      <c r="I2495" t="s">
        <v>35</v>
      </c>
      <c r="J2495" t="s">
        <v>2568</v>
      </c>
      <c r="K2495">
        <v>3</v>
      </c>
      <c r="N2495">
        <v>304</v>
      </c>
      <c r="O2495">
        <v>30</v>
      </c>
      <c r="P2495" s="1">
        <v>45445</v>
      </c>
      <c r="Q2495" s="1"/>
      <c r="R2495">
        <v>91.2</v>
      </c>
      <c r="T2495">
        <v>0</v>
      </c>
      <c r="U2495" t="s">
        <v>428</v>
      </c>
      <c r="V2495">
        <v>0</v>
      </c>
      <c r="W2495">
        <v>0</v>
      </c>
      <c r="X2495">
        <v>0</v>
      </c>
      <c r="Y2495">
        <v>0</v>
      </c>
      <c r="Z2495">
        <v>0</v>
      </c>
      <c r="AA2495">
        <v>0</v>
      </c>
      <c r="AB2495">
        <v>0</v>
      </c>
      <c r="AC2495" t="s">
        <v>43</v>
      </c>
      <c r="AD2495">
        <v>2</v>
      </c>
    </row>
    <row r="2496" spans="1:30">
      <c r="A2496" t="s">
        <v>2590</v>
      </c>
      <c r="B2496" t="s">
        <v>63</v>
      </c>
      <c r="C2496">
        <v>46.204391000000001</v>
      </c>
      <c r="D2496">
        <v>6.1431579999999997</v>
      </c>
      <c r="E2496" t="s">
        <v>46</v>
      </c>
      <c r="F2496" t="s">
        <v>33</v>
      </c>
      <c r="G2496" t="s">
        <v>34</v>
      </c>
      <c r="H2496" s="1">
        <v>45399</v>
      </c>
      <c r="I2496" t="s">
        <v>57</v>
      </c>
      <c r="J2496" t="s">
        <v>2568</v>
      </c>
      <c r="K2496">
        <v>3</v>
      </c>
      <c r="N2496">
        <v>971</v>
      </c>
      <c r="O2496">
        <v>40</v>
      </c>
      <c r="P2496" s="1">
        <v>45625</v>
      </c>
      <c r="Q2496" s="1"/>
      <c r="R2496">
        <v>388.4</v>
      </c>
      <c r="T2496">
        <v>0</v>
      </c>
      <c r="U2496" t="s">
        <v>428</v>
      </c>
      <c r="V2496">
        <v>0</v>
      </c>
      <c r="W2496">
        <v>0</v>
      </c>
      <c r="X2496">
        <v>0</v>
      </c>
      <c r="Y2496">
        <v>0</v>
      </c>
      <c r="Z2496">
        <v>0</v>
      </c>
      <c r="AA2496">
        <v>0</v>
      </c>
      <c r="AB2496">
        <v>0</v>
      </c>
      <c r="AC2496" t="s">
        <v>43</v>
      </c>
      <c r="AD2496">
        <v>2</v>
      </c>
    </row>
    <row r="2497" spans="1:30">
      <c r="A2497" t="s">
        <v>2591</v>
      </c>
      <c r="B2497" t="s">
        <v>80</v>
      </c>
      <c r="C2497">
        <v>38.736946000000003</v>
      </c>
      <c r="D2497">
        <v>-9.1426850000000002</v>
      </c>
      <c r="E2497" t="s">
        <v>68</v>
      </c>
      <c r="F2497" t="s">
        <v>33</v>
      </c>
      <c r="G2497" t="s">
        <v>56</v>
      </c>
      <c r="H2497" s="1">
        <v>45315</v>
      </c>
      <c r="I2497" t="s">
        <v>35</v>
      </c>
      <c r="J2497" t="s">
        <v>2568</v>
      </c>
      <c r="K2497">
        <v>3</v>
      </c>
      <c r="N2497">
        <v>1554</v>
      </c>
      <c r="O2497">
        <v>40</v>
      </c>
      <c r="P2497" s="1">
        <v>45371</v>
      </c>
      <c r="Q2497" s="1"/>
      <c r="R2497">
        <v>621.6</v>
      </c>
      <c r="T2497">
        <v>0</v>
      </c>
      <c r="U2497" t="s">
        <v>428</v>
      </c>
      <c r="V2497">
        <v>0</v>
      </c>
      <c r="W2497">
        <v>0</v>
      </c>
      <c r="X2497">
        <v>0</v>
      </c>
      <c r="Y2497">
        <v>0</v>
      </c>
      <c r="Z2497">
        <v>0</v>
      </c>
      <c r="AA2497">
        <v>0</v>
      </c>
      <c r="AB2497">
        <v>0</v>
      </c>
      <c r="AC2497" t="s">
        <v>43</v>
      </c>
      <c r="AD2497">
        <v>2</v>
      </c>
    </row>
    <row r="2498" spans="1:30">
      <c r="A2498" t="s">
        <v>2592</v>
      </c>
      <c r="B2498" t="s">
        <v>80</v>
      </c>
      <c r="C2498">
        <v>38.736946000000003</v>
      </c>
      <c r="D2498">
        <v>-9.1426850000000002</v>
      </c>
      <c r="E2498" t="s">
        <v>32</v>
      </c>
      <c r="F2498" t="s">
        <v>33</v>
      </c>
      <c r="G2498" t="s">
        <v>87</v>
      </c>
      <c r="H2498" s="1">
        <v>45309</v>
      </c>
      <c r="I2498" t="s">
        <v>70</v>
      </c>
      <c r="J2498" t="s">
        <v>2568</v>
      </c>
      <c r="K2498">
        <v>3</v>
      </c>
      <c r="N2498">
        <v>1938</v>
      </c>
      <c r="O2498">
        <v>30</v>
      </c>
      <c r="P2498" s="1">
        <v>45376</v>
      </c>
      <c r="Q2498" s="1"/>
      <c r="R2498">
        <v>581.4</v>
      </c>
      <c r="T2498">
        <v>0</v>
      </c>
      <c r="U2498" t="s">
        <v>428</v>
      </c>
      <c r="V2498">
        <v>0</v>
      </c>
      <c r="W2498">
        <v>0</v>
      </c>
      <c r="X2498">
        <v>0</v>
      </c>
      <c r="Y2498">
        <v>0</v>
      </c>
      <c r="Z2498">
        <v>0</v>
      </c>
      <c r="AA2498">
        <v>0</v>
      </c>
      <c r="AB2498">
        <v>0</v>
      </c>
      <c r="AC2498" t="s">
        <v>43</v>
      </c>
      <c r="AD2498">
        <v>2</v>
      </c>
    </row>
    <row r="2499" spans="1:30">
      <c r="A2499" t="s">
        <v>2593</v>
      </c>
      <c r="B2499" t="s">
        <v>67</v>
      </c>
      <c r="C2499">
        <v>48.864716000000001</v>
      </c>
      <c r="D2499">
        <v>2.3490139999999999</v>
      </c>
      <c r="E2499" t="s">
        <v>100</v>
      </c>
      <c r="F2499" t="s">
        <v>33</v>
      </c>
      <c r="G2499" t="s">
        <v>42</v>
      </c>
      <c r="H2499" s="1">
        <v>45314</v>
      </c>
      <c r="I2499" t="s">
        <v>70</v>
      </c>
      <c r="J2499" t="s">
        <v>2568</v>
      </c>
      <c r="K2499">
        <v>3</v>
      </c>
      <c r="N2499">
        <v>1746</v>
      </c>
      <c r="O2499">
        <v>40</v>
      </c>
      <c r="P2499" s="1">
        <v>45559</v>
      </c>
      <c r="Q2499" s="1"/>
      <c r="R2499">
        <v>698.4</v>
      </c>
      <c r="T2499">
        <v>0</v>
      </c>
      <c r="U2499" t="s">
        <v>428</v>
      </c>
      <c r="V2499">
        <v>0</v>
      </c>
      <c r="W2499">
        <v>0</v>
      </c>
      <c r="X2499">
        <v>0</v>
      </c>
      <c r="Y2499">
        <v>0</v>
      </c>
      <c r="Z2499">
        <v>0</v>
      </c>
      <c r="AA2499">
        <v>0</v>
      </c>
      <c r="AB2499">
        <v>0</v>
      </c>
      <c r="AC2499" t="s">
        <v>43</v>
      </c>
      <c r="AD2499">
        <v>2</v>
      </c>
    </row>
    <row r="2500" spans="1:30">
      <c r="A2500" t="s">
        <v>2594</v>
      </c>
      <c r="B2500" t="s">
        <v>59</v>
      </c>
      <c r="C2500">
        <v>51.260196999999998</v>
      </c>
      <c r="D2500">
        <v>4.4027710000000004</v>
      </c>
      <c r="E2500" t="s">
        <v>46</v>
      </c>
      <c r="F2500" t="s">
        <v>33</v>
      </c>
      <c r="G2500" t="s">
        <v>85</v>
      </c>
      <c r="H2500" s="1">
        <v>45404</v>
      </c>
      <c r="I2500" t="s">
        <v>70</v>
      </c>
      <c r="J2500" t="s">
        <v>2568</v>
      </c>
      <c r="K2500">
        <v>3</v>
      </c>
      <c r="N2500">
        <v>1417</v>
      </c>
      <c r="O2500">
        <v>60</v>
      </c>
      <c r="P2500" s="1">
        <v>45616</v>
      </c>
      <c r="Q2500" s="1"/>
      <c r="R2500">
        <v>850.2</v>
      </c>
      <c r="T2500">
        <v>0</v>
      </c>
      <c r="U2500" t="s">
        <v>428</v>
      </c>
      <c r="V2500">
        <v>0</v>
      </c>
      <c r="W2500">
        <v>0</v>
      </c>
      <c r="X2500">
        <v>0</v>
      </c>
      <c r="Y2500">
        <v>0</v>
      </c>
      <c r="Z2500">
        <v>0</v>
      </c>
      <c r="AA2500">
        <v>0</v>
      </c>
      <c r="AB2500">
        <v>0</v>
      </c>
      <c r="AC2500" t="s">
        <v>52</v>
      </c>
      <c r="AD2500">
        <v>3</v>
      </c>
    </row>
    <row r="2501" spans="1:30">
      <c r="A2501" t="s">
        <v>2595</v>
      </c>
      <c r="B2501" t="s">
        <v>45</v>
      </c>
      <c r="C2501">
        <v>41.902782000000002</v>
      </c>
      <c r="D2501">
        <v>12.496366</v>
      </c>
      <c r="E2501" t="s">
        <v>68</v>
      </c>
      <c r="F2501" t="s">
        <v>33</v>
      </c>
      <c r="G2501" t="s">
        <v>47</v>
      </c>
      <c r="H2501" s="1">
        <v>45310</v>
      </c>
      <c r="I2501" t="s">
        <v>35</v>
      </c>
      <c r="J2501" t="s">
        <v>2568</v>
      </c>
      <c r="K2501">
        <v>3</v>
      </c>
      <c r="N2501">
        <v>869</v>
      </c>
      <c r="O2501">
        <v>70</v>
      </c>
      <c r="P2501" s="1">
        <v>45537</v>
      </c>
      <c r="Q2501" s="1"/>
      <c r="R2501">
        <v>608.29999999999995</v>
      </c>
      <c r="T2501">
        <v>0</v>
      </c>
      <c r="U2501" t="s">
        <v>428</v>
      </c>
      <c r="V2501">
        <v>0</v>
      </c>
      <c r="W2501">
        <v>0</v>
      </c>
      <c r="X2501">
        <v>0</v>
      </c>
      <c r="Y2501">
        <v>0</v>
      </c>
      <c r="Z2501">
        <v>0</v>
      </c>
      <c r="AA2501">
        <v>0</v>
      </c>
      <c r="AB2501">
        <v>0</v>
      </c>
      <c r="AC2501" t="s">
        <v>65</v>
      </c>
      <c r="AD2501">
        <v>4</v>
      </c>
    </row>
    <row r="2502" spans="1:30">
      <c r="A2502" t="s">
        <v>2596</v>
      </c>
      <c r="B2502" t="s">
        <v>59</v>
      </c>
      <c r="C2502">
        <v>51.260196999999998</v>
      </c>
      <c r="D2502">
        <v>4.4027710000000004</v>
      </c>
      <c r="E2502" t="s">
        <v>60</v>
      </c>
      <c r="F2502" t="s">
        <v>33</v>
      </c>
      <c r="G2502" t="s">
        <v>85</v>
      </c>
      <c r="H2502" s="1">
        <v>45356</v>
      </c>
      <c r="I2502" t="s">
        <v>35</v>
      </c>
      <c r="J2502" t="s">
        <v>2568</v>
      </c>
      <c r="K2502">
        <v>3</v>
      </c>
      <c r="N2502">
        <v>1077</v>
      </c>
      <c r="O2502">
        <v>40</v>
      </c>
      <c r="P2502" s="1">
        <v>45451</v>
      </c>
      <c r="Q2502" s="1"/>
      <c r="R2502">
        <v>430.8</v>
      </c>
      <c r="T2502">
        <v>0</v>
      </c>
      <c r="U2502" t="s">
        <v>428</v>
      </c>
      <c r="V2502">
        <v>0</v>
      </c>
      <c r="W2502">
        <v>0</v>
      </c>
      <c r="X2502">
        <v>0</v>
      </c>
      <c r="Y2502">
        <v>0</v>
      </c>
      <c r="Z2502">
        <v>0</v>
      </c>
      <c r="AA2502">
        <v>0</v>
      </c>
      <c r="AB2502">
        <v>0</v>
      </c>
      <c r="AC2502" t="s">
        <v>43</v>
      </c>
      <c r="AD2502">
        <v>2</v>
      </c>
    </row>
    <row r="2503" spans="1:30">
      <c r="A2503" t="s">
        <v>2597</v>
      </c>
      <c r="B2503" t="s">
        <v>75</v>
      </c>
      <c r="C2503">
        <v>48.210033000000003</v>
      </c>
      <c r="D2503">
        <v>16.363448999999999</v>
      </c>
      <c r="E2503" t="s">
        <v>32</v>
      </c>
      <c r="F2503" t="s">
        <v>33</v>
      </c>
      <c r="G2503" t="s">
        <v>85</v>
      </c>
      <c r="H2503" s="1">
        <v>45335</v>
      </c>
      <c r="I2503" t="s">
        <v>35</v>
      </c>
      <c r="J2503" t="s">
        <v>2568</v>
      </c>
      <c r="K2503">
        <v>3</v>
      </c>
      <c r="N2503">
        <v>1382</v>
      </c>
      <c r="O2503">
        <v>100</v>
      </c>
      <c r="P2503" s="1">
        <v>45406</v>
      </c>
      <c r="Q2503" s="1"/>
      <c r="R2503">
        <v>1382</v>
      </c>
      <c r="T2503">
        <v>0</v>
      </c>
      <c r="U2503" t="s">
        <v>428</v>
      </c>
      <c r="V2503">
        <v>0</v>
      </c>
      <c r="W2503">
        <v>0</v>
      </c>
      <c r="X2503">
        <v>0</v>
      </c>
      <c r="Y2503">
        <v>0</v>
      </c>
      <c r="Z2503">
        <v>0</v>
      </c>
      <c r="AA2503">
        <v>0</v>
      </c>
      <c r="AB2503">
        <v>0</v>
      </c>
      <c r="AC2503" t="s">
        <v>38</v>
      </c>
      <c r="AD2503">
        <v>5</v>
      </c>
    </row>
    <row r="2504" spans="1:30">
      <c r="A2504" t="s">
        <v>2598</v>
      </c>
      <c r="B2504" t="s">
        <v>50</v>
      </c>
      <c r="C2504">
        <v>52.520007999999997</v>
      </c>
      <c r="D2504">
        <v>13.404954</v>
      </c>
      <c r="E2504" t="s">
        <v>55</v>
      </c>
      <c r="F2504" t="s">
        <v>33</v>
      </c>
      <c r="G2504" t="s">
        <v>87</v>
      </c>
      <c r="H2504" s="1">
        <v>45426</v>
      </c>
      <c r="I2504" t="s">
        <v>70</v>
      </c>
      <c r="J2504" t="s">
        <v>2568</v>
      </c>
      <c r="K2504">
        <v>3</v>
      </c>
      <c r="N2504">
        <v>356</v>
      </c>
      <c r="O2504">
        <v>10</v>
      </c>
      <c r="P2504" s="1">
        <v>45563</v>
      </c>
      <c r="Q2504" s="1"/>
      <c r="R2504">
        <v>35.6</v>
      </c>
      <c r="T2504">
        <v>0</v>
      </c>
      <c r="U2504" t="s">
        <v>428</v>
      </c>
      <c r="V2504">
        <v>0</v>
      </c>
      <c r="W2504">
        <v>0</v>
      </c>
      <c r="X2504">
        <v>0</v>
      </c>
      <c r="Y2504">
        <v>0</v>
      </c>
      <c r="Z2504">
        <v>0</v>
      </c>
      <c r="AA2504">
        <v>0</v>
      </c>
      <c r="AB2504">
        <v>0</v>
      </c>
      <c r="AC2504" t="s">
        <v>48</v>
      </c>
      <c r="AD2504">
        <v>1</v>
      </c>
    </row>
    <row r="2505" spans="1:30">
      <c r="A2505" t="s">
        <v>2599</v>
      </c>
      <c r="B2505" t="s">
        <v>40</v>
      </c>
      <c r="C2505">
        <v>40.416775000000001</v>
      </c>
      <c r="D2505">
        <v>-3.7037900000000001</v>
      </c>
      <c r="E2505" t="s">
        <v>51</v>
      </c>
      <c r="F2505" t="s">
        <v>33</v>
      </c>
      <c r="G2505" t="s">
        <v>64</v>
      </c>
      <c r="H2505" s="1">
        <v>45443</v>
      </c>
      <c r="I2505" t="s">
        <v>70</v>
      </c>
      <c r="J2505" t="s">
        <v>2568</v>
      </c>
      <c r="K2505">
        <v>3</v>
      </c>
      <c r="N2505">
        <v>1933</v>
      </c>
      <c r="O2505">
        <v>20</v>
      </c>
      <c r="P2505" s="1">
        <v>45560</v>
      </c>
      <c r="Q2505" s="1"/>
      <c r="R2505">
        <v>386.6</v>
      </c>
      <c r="T2505">
        <v>0</v>
      </c>
      <c r="U2505" t="s">
        <v>428</v>
      </c>
      <c r="V2505">
        <v>0</v>
      </c>
      <c r="W2505">
        <v>0</v>
      </c>
      <c r="X2505">
        <v>0</v>
      </c>
      <c r="Y2505">
        <v>0</v>
      </c>
      <c r="Z2505">
        <v>0</v>
      </c>
      <c r="AA2505">
        <v>0</v>
      </c>
      <c r="AB2505">
        <v>0</v>
      </c>
      <c r="AC2505" t="s">
        <v>48</v>
      </c>
      <c r="AD2505">
        <v>1</v>
      </c>
    </row>
    <row r="2506" spans="1:30">
      <c r="A2506" t="s">
        <v>2600</v>
      </c>
      <c r="B2506" t="s">
        <v>80</v>
      </c>
      <c r="C2506">
        <v>38.736946000000003</v>
      </c>
      <c r="D2506">
        <v>-9.1426850000000002</v>
      </c>
      <c r="E2506" t="s">
        <v>32</v>
      </c>
      <c r="F2506" t="s">
        <v>33</v>
      </c>
      <c r="G2506" t="s">
        <v>64</v>
      </c>
      <c r="H2506" s="1">
        <v>45337</v>
      </c>
      <c r="I2506" t="s">
        <v>70</v>
      </c>
      <c r="J2506" t="s">
        <v>2568</v>
      </c>
      <c r="K2506">
        <v>3</v>
      </c>
      <c r="N2506">
        <v>551</v>
      </c>
      <c r="O2506">
        <v>20</v>
      </c>
      <c r="P2506" s="1">
        <v>45398</v>
      </c>
      <c r="Q2506" s="1"/>
      <c r="R2506">
        <v>110.2</v>
      </c>
      <c r="T2506">
        <v>0</v>
      </c>
      <c r="U2506" t="s">
        <v>428</v>
      </c>
      <c r="V2506">
        <v>0</v>
      </c>
      <c r="W2506">
        <v>0</v>
      </c>
      <c r="X2506">
        <v>0</v>
      </c>
      <c r="Y2506">
        <v>0</v>
      </c>
      <c r="Z2506">
        <v>0</v>
      </c>
      <c r="AA2506">
        <v>0</v>
      </c>
      <c r="AB2506">
        <v>0</v>
      </c>
      <c r="AC2506" t="s">
        <v>48</v>
      </c>
      <c r="AD2506">
        <v>1</v>
      </c>
    </row>
    <row r="2507" spans="1:30">
      <c r="A2507" t="s">
        <v>2601</v>
      </c>
      <c r="B2507" t="s">
        <v>45</v>
      </c>
      <c r="C2507">
        <v>41.902782000000002</v>
      </c>
      <c r="D2507">
        <v>12.496366</v>
      </c>
      <c r="E2507" t="s">
        <v>78</v>
      </c>
      <c r="F2507" t="s">
        <v>33</v>
      </c>
      <c r="G2507" t="s">
        <v>64</v>
      </c>
      <c r="H2507" s="1">
        <v>45294</v>
      </c>
      <c r="I2507" t="s">
        <v>35</v>
      </c>
      <c r="J2507" t="s">
        <v>2568</v>
      </c>
      <c r="K2507">
        <v>3</v>
      </c>
      <c r="N2507">
        <v>1998</v>
      </c>
      <c r="O2507">
        <v>70</v>
      </c>
      <c r="P2507" s="1">
        <v>45443</v>
      </c>
      <c r="Q2507" s="1"/>
      <c r="R2507">
        <v>1398.6</v>
      </c>
      <c r="T2507">
        <v>0</v>
      </c>
      <c r="U2507" t="s">
        <v>428</v>
      </c>
      <c r="V2507">
        <v>0</v>
      </c>
      <c r="W2507">
        <v>0</v>
      </c>
      <c r="X2507">
        <v>0</v>
      </c>
      <c r="Y2507">
        <v>0</v>
      </c>
      <c r="Z2507">
        <v>0</v>
      </c>
      <c r="AA2507">
        <v>0</v>
      </c>
      <c r="AB2507">
        <v>0</v>
      </c>
      <c r="AC2507" t="s">
        <v>65</v>
      </c>
      <c r="AD2507">
        <v>4</v>
      </c>
    </row>
    <row r="2508" spans="1:30">
      <c r="A2508" t="s">
        <v>2602</v>
      </c>
      <c r="B2508" t="s">
        <v>31</v>
      </c>
      <c r="C2508">
        <v>52.370215999999999</v>
      </c>
      <c r="D2508">
        <v>4.895168</v>
      </c>
      <c r="E2508" t="s">
        <v>68</v>
      </c>
      <c r="F2508" t="s">
        <v>33</v>
      </c>
      <c r="G2508" t="s">
        <v>56</v>
      </c>
      <c r="H2508" s="1">
        <v>45372</v>
      </c>
      <c r="I2508" t="s">
        <v>70</v>
      </c>
      <c r="J2508" t="s">
        <v>2568</v>
      </c>
      <c r="K2508">
        <v>3</v>
      </c>
      <c r="N2508">
        <v>1250</v>
      </c>
      <c r="O2508">
        <v>10</v>
      </c>
      <c r="P2508" s="1">
        <v>45525</v>
      </c>
      <c r="Q2508" s="1"/>
      <c r="R2508">
        <v>125</v>
      </c>
      <c r="T2508">
        <v>0</v>
      </c>
      <c r="U2508" t="s">
        <v>428</v>
      </c>
      <c r="V2508">
        <v>0</v>
      </c>
      <c r="W2508">
        <v>0</v>
      </c>
      <c r="X2508">
        <v>0</v>
      </c>
      <c r="Y2508">
        <v>0</v>
      </c>
      <c r="Z2508">
        <v>0</v>
      </c>
      <c r="AA2508">
        <v>0</v>
      </c>
      <c r="AB2508">
        <v>0</v>
      </c>
      <c r="AC2508" t="s">
        <v>48</v>
      </c>
      <c r="AD2508">
        <v>1</v>
      </c>
    </row>
    <row r="2509" spans="1:30">
      <c r="A2509" t="s">
        <v>2603</v>
      </c>
      <c r="B2509" t="s">
        <v>40</v>
      </c>
      <c r="C2509">
        <v>40.416775000000001</v>
      </c>
      <c r="D2509">
        <v>-3.7037900000000001</v>
      </c>
      <c r="E2509" t="s">
        <v>32</v>
      </c>
      <c r="F2509" t="s">
        <v>33</v>
      </c>
      <c r="G2509" t="s">
        <v>56</v>
      </c>
      <c r="H2509" s="1">
        <v>45428</v>
      </c>
      <c r="I2509" t="s">
        <v>57</v>
      </c>
      <c r="J2509" t="s">
        <v>2568</v>
      </c>
      <c r="K2509">
        <v>3</v>
      </c>
      <c r="N2509">
        <v>1722</v>
      </c>
      <c r="O2509">
        <v>90</v>
      </c>
      <c r="P2509" s="1">
        <v>45580</v>
      </c>
      <c r="Q2509" s="1"/>
      <c r="R2509">
        <v>1549.8</v>
      </c>
      <c r="T2509">
        <v>0</v>
      </c>
      <c r="U2509" t="s">
        <v>428</v>
      </c>
      <c r="V2509">
        <v>0</v>
      </c>
      <c r="W2509">
        <v>0</v>
      </c>
      <c r="X2509">
        <v>0</v>
      </c>
      <c r="Y2509">
        <v>0</v>
      </c>
      <c r="Z2509">
        <v>0</v>
      </c>
      <c r="AA2509">
        <v>0</v>
      </c>
      <c r="AB2509">
        <v>0</v>
      </c>
      <c r="AC2509" t="s">
        <v>38</v>
      </c>
      <c r="AD2509">
        <v>5</v>
      </c>
    </row>
    <row r="2510" spans="1:30">
      <c r="A2510" t="s">
        <v>2604</v>
      </c>
      <c r="B2510" t="s">
        <v>50</v>
      </c>
      <c r="C2510">
        <v>52.520007999999997</v>
      </c>
      <c r="D2510">
        <v>13.404954</v>
      </c>
      <c r="E2510" t="s">
        <v>103</v>
      </c>
      <c r="F2510" t="s">
        <v>33</v>
      </c>
      <c r="G2510" t="s">
        <v>85</v>
      </c>
      <c r="H2510" s="1">
        <v>45380</v>
      </c>
      <c r="I2510" t="s">
        <v>70</v>
      </c>
      <c r="J2510" t="s">
        <v>2568</v>
      </c>
      <c r="K2510">
        <v>3</v>
      </c>
      <c r="N2510">
        <v>1479</v>
      </c>
      <c r="O2510">
        <v>50</v>
      </c>
      <c r="P2510" s="1">
        <v>45539</v>
      </c>
      <c r="Q2510" s="1"/>
      <c r="R2510">
        <v>739.5</v>
      </c>
      <c r="T2510">
        <v>0</v>
      </c>
      <c r="U2510" t="s">
        <v>428</v>
      </c>
      <c r="V2510">
        <v>0</v>
      </c>
      <c r="W2510">
        <v>0</v>
      </c>
      <c r="X2510">
        <v>0</v>
      </c>
      <c r="Y2510">
        <v>0</v>
      </c>
      <c r="Z2510">
        <v>0</v>
      </c>
      <c r="AA2510">
        <v>0</v>
      </c>
      <c r="AB2510">
        <v>0</v>
      </c>
      <c r="AC2510" t="s">
        <v>52</v>
      </c>
      <c r="AD2510">
        <v>3</v>
      </c>
    </row>
    <row r="2511" spans="1:30">
      <c r="A2511" t="s">
        <v>2605</v>
      </c>
      <c r="B2511" t="s">
        <v>31</v>
      </c>
      <c r="C2511">
        <v>52.370215999999999</v>
      </c>
      <c r="D2511">
        <v>4.895168</v>
      </c>
      <c r="E2511" t="s">
        <v>55</v>
      </c>
      <c r="F2511" t="s">
        <v>33</v>
      </c>
      <c r="G2511" t="s">
        <v>64</v>
      </c>
      <c r="H2511" s="1">
        <v>45419</v>
      </c>
      <c r="I2511" t="s">
        <v>70</v>
      </c>
      <c r="J2511" t="s">
        <v>2568</v>
      </c>
      <c r="K2511">
        <v>3</v>
      </c>
      <c r="N2511">
        <v>1335</v>
      </c>
      <c r="O2511">
        <v>30</v>
      </c>
      <c r="P2511" s="1">
        <v>45514</v>
      </c>
      <c r="Q2511" s="1"/>
      <c r="R2511">
        <v>400.5</v>
      </c>
      <c r="T2511">
        <v>0</v>
      </c>
      <c r="U2511" t="s">
        <v>428</v>
      </c>
      <c r="V2511">
        <v>0</v>
      </c>
      <c r="W2511">
        <v>0</v>
      </c>
      <c r="X2511">
        <v>0</v>
      </c>
      <c r="Y2511">
        <v>0</v>
      </c>
      <c r="Z2511">
        <v>0</v>
      </c>
      <c r="AA2511">
        <v>0</v>
      </c>
      <c r="AB2511">
        <v>0</v>
      </c>
      <c r="AC2511" t="s">
        <v>43</v>
      </c>
      <c r="AD2511">
        <v>2</v>
      </c>
    </row>
    <row r="2512" spans="1:30">
      <c r="A2512" t="s">
        <v>2606</v>
      </c>
      <c r="B2512" t="s">
        <v>45</v>
      </c>
      <c r="C2512">
        <v>41.902782000000002</v>
      </c>
      <c r="D2512">
        <v>12.496366</v>
      </c>
      <c r="E2512" t="s">
        <v>51</v>
      </c>
      <c r="F2512" t="s">
        <v>33</v>
      </c>
      <c r="G2512" t="s">
        <v>47</v>
      </c>
      <c r="H2512" s="1">
        <v>45442</v>
      </c>
      <c r="I2512" t="s">
        <v>70</v>
      </c>
      <c r="J2512" t="s">
        <v>2568</v>
      </c>
      <c r="K2512">
        <v>3</v>
      </c>
      <c r="N2512">
        <v>943</v>
      </c>
      <c r="O2512">
        <v>40</v>
      </c>
      <c r="P2512" s="1">
        <v>45763</v>
      </c>
      <c r="Q2512" s="1"/>
      <c r="R2512">
        <v>377.2</v>
      </c>
      <c r="T2512">
        <v>0</v>
      </c>
      <c r="U2512" t="s">
        <v>428</v>
      </c>
      <c r="V2512">
        <v>0</v>
      </c>
      <c r="W2512">
        <v>0</v>
      </c>
      <c r="X2512">
        <v>0</v>
      </c>
      <c r="Y2512">
        <v>0</v>
      </c>
      <c r="Z2512">
        <v>0</v>
      </c>
      <c r="AA2512">
        <v>0</v>
      </c>
      <c r="AB2512">
        <v>0</v>
      </c>
      <c r="AC2512" t="s">
        <v>43</v>
      </c>
      <c r="AD2512">
        <v>2</v>
      </c>
    </row>
    <row r="2513" spans="1:30">
      <c r="A2513" t="s">
        <v>2607</v>
      </c>
      <c r="B2513" t="s">
        <v>80</v>
      </c>
      <c r="C2513">
        <v>38.736946000000003</v>
      </c>
      <c r="D2513">
        <v>-9.1426850000000002</v>
      </c>
      <c r="E2513" t="s">
        <v>84</v>
      </c>
      <c r="F2513" t="s">
        <v>33</v>
      </c>
      <c r="G2513" t="s">
        <v>56</v>
      </c>
      <c r="H2513" s="1">
        <v>45393</v>
      </c>
      <c r="I2513" t="s">
        <v>70</v>
      </c>
      <c r="J2513" t="s">
        <v>2568</v>
      </c>
      <c r="K2513">
        <v>3</v>
      </c>
      <c r="N2513">
        <v>1243</v>
      </c>
      <c r="O2513">
        <v>60</v>
      </c>
      <c r="P2513" s="1">
        <v>45550</v>
      </c>
      <c r="Q2513" s="1"/>
      <c r="R2513">
        <v>745.8</v>
      </c>
      <c r="T2513">
        <v>0</v>
      </c>
      <c r="U2513" t="s">
        <v>428</v>
      </c>
      <c r="V2513">
        <v>0</v>
      </c>
      <c r="W2513">
        <v>0</v>
      </c>
      <c r="X2513">
        <v>0</v>
      </c>
      <c r="Y2513">
        <v>0</v>
      </c>
      <c r="Z2513">
        <v>0</v>
      </c>
      <c r="AA2513">
        <v>0</v>
      </c>
      <c r="AB2513">
        <v>0</v>
      </c>
      <c r="AC2513" t="s">
        <v>52</v>
      </c>
      <c r="AD2513">
        <v>3</v>
      </c>
    </row>
    <row r="2514" spans="1:30">
      <c r="A2514" t="s">
        <v>2608</v>
      </c>
      <c r="B2514" t="s">
        <v>59</v>
      </c>
      <c r="C2514">
        <v>51.260196999999998</v>
      </c>
      <c r="D2514">
        <v>4.4027710000000004</v>
      </c>
      <c r="E2514" t="s">
        <v>51</v>
      </c>
      <c r="F2514" t="s">
        <v>33</v>
      </c>
      <c r="G2514" t="s">
        <v>47</v>
      </c>
      <c r="H2514" s="1">
        <v>45363</v>
      </c>
      <c r="I2514" t="s">
        <v>70</v>
      </c>
      <c r="J2514" t="s">
        <v>2568</v>
      </c>
      <c r="K2514">
        <v>3</v>
      </c>
      <c r="N2514">
        <v>862</v>
      </c>
      <c r="O2514">
        <v>30</v>
      </c>
      <c r="P2514" s="1">
        <v>45438</v>
      </c>
      <c r="Q2514" s="1"/>
      <c r="R2514">
        <v>258.60000000000002</v>
      </c>
      <c r="T2514">
        <v>0</v>
      </c>
      <c r="U2514" t="s">
        <v>428</v>
      </c>
      <c r="V2514">
        <v>0</v>
      </c>
      <c r="W2514">
        <v>0</v>
      </c>
      <c r="X2514">
        <v>0</v>
      </c>
      <c r="Y2514">
        <v>0</v>
      </c>
      <c r="Z2514">
        <v>0</v>
      </c>
      <c r="AA2514">
        <v>0</v>
      </c>
      <c r="AB2514">
        <v>0</v>
      </c>
      <c r="AC2514" t="s">
        <v>43</v>
      </c>
      <c r="AD2514">
        <v>2</v>
      </c>
    </row>
    <row r="2515" spans="1:30">
      <c r="A2515" t="s">
        <v>2609</v>
      </c>
      <c r="B2515" t="s">
        <v>75</v>
      </c>
      <c r="C2515">
        <v>48.210033000000003</v>
      </c>
      <c r="D2515">
        <v>16.363448999999999</v>
      </c>
      <c r="E2515" t="s">
        <v>41</v>
      </c>
      <c r="F2515" t="s">
        <v>33</v>
      </c>
      <c r="G2515" t="s">
        <v>76</v>
      </c>
      <c r="H2515" s="1">
        <v>45337</v>
      </c>
      <c r="I2515" t="s">
        <v>35</v>
      </c>
      <c r="J2515" t="s">
        <v>2568</v>
      </c>
      <c r="K2515">
        <v>3</v>
      </c>
      <c r="N2515">
        <v>730</v>
      </c>
      <c r="O2515">
        <v>40</v>
      </c>
      <c r="P2515" s="1">
        <v>45514</v>
      </c>
      <c r="Q2515" s="1"/>
      <c r="R2515">
        <v>292</v>
      </c>
      <c r="T2515">
        <v>0</v>
      </c>
      <c r="U2515" t="s">
        <v>428</v>
      </c>
      <c r="V2515">
        <v>0</v>
      </c>
      <c r="W2515">
        <v>0</v>
      </c>
      <c r="X2515">
        <v>0</v>
      </c>
      <c r="Y2515">
        <v>0</v>
      </c>
      <c r="Z2515">
        <v>0</v>
      </c>
      <c r="AA2515">
        <v>0</v>
      </c>
      <c r="AB2515">
        <v>0</v>
      </c>
      <c r="AC2515" t="s">
        <v>43</v>
      </c>
      <c r="AD2515">
        <v>2</v>
      </c>
    </row>
    <row r="2516" spans="1:30">
      <c r="A2516" t="s">
        <v>2610</v>
      </c>
      <c r="B2516" t="s">
        <v>59</v>
      </c>
      <c r="C2516">
        <v>51.260196999999998</v>
      </c>
      <c r="D2516">
        <v>4.4027710000000004</v>
      </c>
      <c r="E2516" t="s">
        <v>84</v>
      </c>
      <c r="F2516" t="s">
        <v>33</v>
      </c>
      <c r="G2516" t="s">
        <v>56</v>
      </c>
      <c r="H2516" s="1">
        <v>45356</v>
      </c>
      <c r="I2516" t="s">
        <v>70</v>
      </c>
      <c r="J2516" t="s">
        <v>2568</v>
      </c>
      <c r="K2516">
        <v>3</v>
      </c>
      <c r="N2516">
        <v>757</v>
      </c>
      <c r="O2516">
        <v>60</v>
      </c>
      <c r="P2516" s="1">
        <v>45591</v>
      </c>
      <c r="Q2516" s="1"/>
      <c r="R2516">
        <v>454.2</v>
      </c>
      <c r="T2516">
        <v>0</v>
      </c>
      <c r="U2516" t="s">
        <v>428</v>
      </c>
      <c r="V2516">
        <v>0</v>
      </c>
      <c r="W2516">
        <v>0</v>
      </c>
      <c r="X2516">
        <v>0</v>
      </c>
      <c r="Y2516">
        <v>0</v>
      </c>
      <c r="Z2516">
        <v>0</v>
      </c>
      <c r="AA2516">
        <v>0</v>
      </c>
      <c r="AB2516">
        <v>0</v>
      </c>
      <c r="AC2516" t="s">
        <v>52</v>
      </c>
      <c r="AD2516">
        <v>3</v>
      </c>
    </row>
    <row r="2517" spans="1:30">
      <c r="A2517" t="s">
        <v>2611</v>
      </c>
      <c r="B2517" t="s">
        <v>63</v>
      </c>
      <c r="C2517">
        <v>46.204391000000001</v>
      </c>
      <c r="D2517">
        <v>6.1431579999999997</v>
      </c>
      <c r="E2517" t="s">
        <v>41</v>
      </c>
      <c r="F2517" t="s">
        <v>33</v>
      </c>
      <c r="G2517" t="s">
        <v>56</v>
      </c>
      <c r="H2517" s="1">
        <v>45419</v>
      </c>
      <c r="I2517" t="s">
        <v>35</v>
      </c>
      <c r="J2517" t="s">
        <v>2568</v>
      </c>
      <c r="K2517">
        <v>3</v>
      </c>
      <c r="N2517">
        <v>1295</v>
      </c>
      <c r="O2517">
        <v>30</v>
      </c>
      <c r="P2517" s="1">
        <v>45507</v>
      </c>
      <c r="Q2517" s="1"/>
      <c r="R2517">
        <v>388.5</v>
      </c>
      <c r="T2517">
        <v>0</v>
      </c>
      <c r="U2517" t="s">
        <v>428</v>
      </c>
      <c r="V2517">
        <v>0</v>
      </c>
      <c r="W2517">
        <v>0</v>
      </c>
      <c r="X2517">
        <v>0</v>
      </c>
      <c r="Y2517">
        <v>0</v>
      </c>
      <c r="Z2517">
        <v>0</v>
      </c>
      <c r="AA2517">
        <v>0</v>
      </c>
      <c r="AB2517">
        <v>0</v>
      </c>
      <c r="AC2517" t="s">
        <v>43</v>
      </c>
      <c r="AD2517">
        <v>2</v>
      </c>
    </row>
    <row r="2518" spans="1:30">
      <c r="A2518" t="s">
        <v>2612</v>
      </c>
      <c r="B2518" t="s">
        <v>45</v>
      </c>
      <c r="C2518">
        <v>41.902782000000002</v>
      </c>
      <c r="D2518">
        <v>12.496366</v>
      </c>
      <c r="E2518" t="s">
        <v>32</v>
      </c>
      <c r="F2518" t="s">
        <v>33</v>
      </c>
      <c r="G2518" t="s">
        <v>87</v>
      </c>
      <c r="H2518" s="1">
        <v>45354</v>
      </c>
      <c r="I2518" t="s">
        <v>57</v>
      </c>
      <c r="J2518" t="s">
        <v>2568</v>
      </c>
      <c r="K2518">
        <v>3</v>
      </c>
      <c r="N2518">
        <v>619</v>
      </c>
      <c r="O2518">
        <v>20</v>
      </c>
      <c r="P2518" s="1">
        <v>45649</v>
      </c>
      <c r="Q2518" s="1"/>
      <c r="R2518">
        <v>123.8</v>
      </c>
      <c r="T2518">
        <v>0</v>
      </c>
      <c r="U2518" t="s">
        <v>428</v>
      </c>
      <c r="V2518">
        <v>0</v>
      </c>
      <c r="W2518">
        <v>0</v>
      </c>
      <c r="X2518">
        <v>0</v>
      </c>
      <c r="Y2518">
        <v>0</v>
      </c>
      <c r="Z2518">
        <v>0</v>
      </c>
      <c r="AA2518">
        <v>0</v>
      </c>
      <c r="AB2518">
        <v>0</v>
      </c>
      <c r="AC2518" t="s">
        <v>48</v>
      </c>
      <c r="AD2518">
        <v>1</v>
      </c>
    </row>
    <row r="2519" spans="1:30">
      <c r="A2519" t="s">
        <v>2613</v>
      </c>
      <c r="B2519" t="s">
        <v>63</v>
      </c>
      <c r="C2519">
        <v>46.204391000000001</v>
      </c>
      <c r="D2519">
        <v>6.1431579999999997</v>
      </c>
      <c r="E2519" t="s">
        <v>103</v>
      </c>
      <c r="F2519" t="s">
        <v>33</v>
      </c>
      <c r="G2519" t="s">
        <v>56</v>
      </c>
      <c r="H2519" s="1">
        <v>45399</v>
      </c>
      <c r="I2519" t="s">
        <v>57</v>
      </c>
      <c r="J2519" t="s">
        <v>2568</v>
      </c>
      <c r="K2519">
        <v>3</v>
      </c>
      <c r="N2519">
        <v>544</v>
      </c>
      <c r="O2519">
        <v>60</v>
      </c>
      <c r="P2519" s="1">
        <v>45741</v>
      </c>
      <c r="Q2519" s="1"/>
      <c r="R2519">
        <v>326.39999999999998</v>
      </c>
      <c r="T2519">
        <v>0</v>
      </c>
      <c r="U2519" t="s">
        <v>428</v>
      </c>
      <c r="V2519">
        <v>0</v>
      </c>
      <c r="W2519">
        <v>0</v>
      </c>
      <c r="X2519">
        <v>0</v>
      </c>
      <c r="Y2519">
        <v>0</v>
      </c>
      <c r="Z2519">
        <v>0</v>
      </c>
      <c r="AA2519">
        <v>0</v>
      </c>
      <c r="AB2519">
        <v>0</v>
      </c>
      <c r="AC2519" t="s">
        <v>52</v>
      </c>
      <c r="AD2519">
        <v>3</v>
      </c>
    </row>
    <row r="2520" spans="1:30">
      <c r="A2520" t="s">
        <v>2614</v>
      </c>
      <c r="B2520" t="s">
        <v>67</v>
      </c>
      <c r="C2520">
        <v>48.864716000000001</v>
      </c>
      <c r="D2520">
        <v>2.3490139999999999</v>
      </c>
      <c r="E2520" t="s">
        <v>55</v>
      </c>
      <c r="F2520" t="s">
        <v>33</v>
      </c>
      <c r="G2520" t="s">
        <v>34</v>
      </c>
      <c r="H2520" s="1">
        <v>45392</v>
      </c>
      <c r="I2520" t="s">
        <v>35</v>
      </c>
      <c r="J2520" t="s">
        <v>2568</v>
      </c>
      <c r="K2520">
        <v>3</v>
      </c>
      <c r="N2520">
        <v>1978</v>
      </c>
      <c r="O2520">
        <v>10</v>
      </c>
      <c r="P2520" s="1">
        <v>45594</v>
      </c>
      <c r="Q2520" s="1"/>
      <c r="R2520">
        <v>197.8</v>
      </c>
      <c r="T2520">
        <v>0</v>
      </c>
      <c r="U2520" t="s">
        <v>428</v>
      </c>
      <c r="V2520">
        <v>0</v>
      </c>
      <c r="W2520">
        <v>0</v>
      </c>
      <c r="X2520">
        <v>0</v>
      </c>
      <c r="Y2520">
        <v>0</v>
      </c>
      <c r="Z2520">
        <v>0</v>
      </c>
      <c r="AA2520">
        <v>0</v>
      </c>
      <c r="AB2520">
        <v>0</v>
      </c>
      <c r="AC2520" t="s">
        <v>48</v>
      </c>
      <c r="AD2520">
        <v>1</v>
      </c>
    </row>
    <row r="2521" spans="1:30">
      <c r="A2521" t="s">
        <v>2615</v>
      </c>
      <c r="B2521" t="s">
        <v>67</v>
      </c>
      <c r="C2521">
        <v>48.864716000000001</v>
      </c>
      <c r="D2521">
        <v>2.3490139999999999</v>
      </c>
      <c r="E2521" t="s">
        <v>55</v>
      </c>
      <c r="F2521" t="s">
        <v>33</v>
      </c>
      <c r="G2521" t="s">
        <v>64</v>
      </c>
      <c r="H2521" s="1">
        <v>45421</v>
      </c>
      <c r="I2521" t="s">
        <v>70</v>
      </c>
      <c r="J2521" t="s">
        <v>2568</v>
      </c>
      <c r="K2521">
        <v>3</v>
      </c>
      <c r="N2521">
        <v>260</v>
      </c>
      <c r="O2521">
        <v>30</v>
      </c>
      <c r="P2521" s="1">
        <v>45531</v>
      </c>
      <c r="Q2521" s="1"/>
      <c r="R2521">
        <v>78</v>
      </c>
      <c r="T2521">
        <v>0</v>
      </c>
      <c r="U2521" t="s">
        <v>428</v>
      </c>
      <c r="V2521">
        <v>0</v>
      </c>
      <c r="W2521">
        <v>0</v>
      </c>
      <c r="X2521">
        <v>0</v>
      </c>
      <c r="Y2521">
        <v>0</v>
      </c>
      <c r="Z2521">
        <v>0</v>
      </c>
      <c r="AA2521">
        <v>0</v>
      </c>
      <c r="AB2521">
        <v>0</v>
      </c>
      <c r="AC2521" t="s">
        <v>43</v>
      </c>
      <c r="AD2521">
        <v>2</v>
      </c>
    </row>
    <row r="2522" spans="1:30">
      <c r="A2522" t="s">
        <v>2616</v>
      </c>
      <c r="B2522" t="s">
        <v>80</v>
      </c>
      <c r="C2522">
        <v>38.736946000000003</v>
      </c>
      <c r="D2522">
        <v>-9.1426850000000002</v>
      </c>
      <c r="E2522" t="s">
        <v>78</v>
      </c>
      <c r="F2522" t="s">
        <v>33</v>
      </c>
      <c r="G2522" t="s">
        <v>64</v>
      </c>
      <c r="H2522" s="1">
        <v>45406</v>
      </c>
      <c r="I2522" t="s">
        <v>70</v>
      </c>
      <c r="J2522" t="s">
        <v>2568</v>
      </c>
      <c r="K2522">
        <v>3</v>
      </c>
      <c r="N2522">
        <v>1236</v>
      </c>
      <c r="O2522">
        <v>60</v>
      </c>
      <c r="P2522" s="1">
        <v>45514</v>
      </c>
      <c r="Q2522" s="1"/>
      <c r="R2522">
        <v>741.6</v>
      </c>
      <c r="T2522">
        <v>0</v>
      </c>
      <c r="U2522" t="s">
        <v>428</v>
      </c>
      <c r="V2522">
        <v>0</v>
      </c>
      <c r="W2522">
        <v>0</v>
      </c>
      <c r="X2522">
        <v>0</v>
      </c>
      <c r="Y2522">
        <v>0</v>
      </c>
      <c r="Z2522">
        <v>0</v>
      </c>
      <c r="AA2522">
        <v>0</v>
      </c>
      <c r="AB2522">
        <v>0</v>
      </c>
      <c r="AC2522" t="s">
        <v>52</v>
      </c>
      <c r="AD2522">
        <v>3</v>
      </c>
    </row>
    <row r="2523" spans="1:30">
      <c r="A2523" t="s">
        <v>2617</v>
      </c>
      <c r="B2523" t="s">
        <v>40</v>
      </c>
      <c r="C2523">
        <v>40.416775000000001</v>
      </c>
      <c r="D2523">
        <v>-3.7037900000000001</v>
      </c>
      <c r="E2523" t="s">
        <v>72</v>
      </c>
      <c r="F2523" t="s">
        <v>33</v>
      </c>
      <c r="G2523" t="s">
        <v>87</v>
      </c>
      <c r="H2523" s="1">
        <v>45423</v>
      </c>
      <c r="I2523" t="s">
        <v>70</v>
      </c>
      <c r="J2523" t="s">
        <v>2568</v>
      </c>
      <c r="K2523">
        <v>3</v>
      </c>
      <c r="N2523">
        <v>586</v>
      </c>
      <c r="O2523">
        <v>10</v>
      </c>
      <c r="P2523" s="1">
        <v>45721</v>
      </c>
      <c r="Q2523" s="1"/>
      <c r="R2523">
        <v>58.6</v>
      </c>
      <c r="T2523">
        <v>0</v>
      </c>
      <c r="U2523" t="s">
        <v>428</v>
      </c>
      <c r="V2523">
        <v>0</v>
      </c>
      <c r="W2523">
        <v>0</v>
      </c>
      <c r="X2523">
        <v>0</v>
      </c>
      <c r="Y2523">
        <v>0</v>
      </c>
      <c r="Z2523">
        <v>0</v>
      </c>
      <c r="AA2523">
        <v>0</v>
      </c>
      <c r="AB2523">
        <v>0</v>
      </c>
      <c r="AC2523" t="s">
        <v>48</v>
      </c>
      <c r="AD2523">
        <v>1</v>
      </c>
    </row>
    <row r="2524" spans="1:30">
      <c r="A2524" t="s">
        <v>2618</v>
      </c>
      <c r="B2524" t="s">
        <v>45</v>
      </c>
      <c r="C2524">
        <v>41.902782000000002</v>
      </c>
      <c r="D2524">
        <v>12.496366</v>
      </c>
      <c r="E2524" t="s">
        <v>84</v>
      </c>
      <c r="F2524" t="s">
        <v>33</v>
      </c>
      <c r="G2524" t="s">
        <v>85</v>
      </c>
      <c r="H2524" s="1">
        <v>45324</v>
      </c>
      <c r="I2524" t="s">
        <v>35</v>
      </c>
      <c r="J2524" t="s">
        <v>2568</v>
      </c>
      <c r="K2524">
        <v>3</v>
      </c>
      <c r="N2524">
        <v>1023</v>
      </c>
      <c r="O2524">
        <v>30</v>
      </c>
      <c r="P2524" s="1">
        <v>45569</v>
      </c>
      <c r="Q2524" s="1"/>
      <c r="R2524">
        <v>306.89999999999998</v>
      </c>
      <c r="T2524">
        <v>0</v>
      </c>
      <c r="U2524" t="s">
        <v>428</v>
      </c>
      <c r="V2524">
        <v>0</v>
      </c>
      <c r="W2524">
        <v>0</v>
      </c>
      <c r="X2524">
        <v>0</v>
      </c>
      <c r="Y2524">
        <v>0</v>
      </c>
      <c r="Z2524">
        <v>0</v>
      </c>
      <c r="AA2524">
        <v>0</v>
      </c>
      <c r="AB2524">
        <v>0</v>
      </c>
      <c r="AC2524" t="s">
        <v>43</v>
      </c>
      <c r="AD2524">
        <v>2</v>
      </c>
    </row>
    <row r="2525" spans="1:30">
      <c r="A2525" t="s">
        <v>2619</v>
      </c>
      <c r="B2525" t="s">
        <v>45</v>
      </c>
      <c r="C2525">
        <v>41.902782000000002</v>
      </c>
      <c r="D2525">
        <v>12.496366</v>
      </c>
      <c r="E2525" t="s">
        <v>103</v>
      </c>
      <c r="F2525" t="s">
        <v>33</v>
      </c>
      <c r="G2525" t="s">
        <v>64</v>
      </c>
      <c r="H2525" s="1">
        <v>45303</v>
      </c>
      <c r="I2525" t="s">
        <v>35</v>
      </c>
      <c r="J2525" t="s">
        <v>2568</v>
      </c>
      <c r="K2525">
        <v>3</v>
      </c>
      <c r="N2525">
        <v>684</v>
      </c>
      <c r="O2525">
        <v>30</v>
      </c>
      <c r="P2525" s="1">
        <v>45573</v>
      </c>
      <c r="Q2525" s="1"/>
      <c r="R2525">
        <v>205.2</v>
      </c>
      <c r="T2525">
        <v>0</v>
      </c>
      <c r="U2525" t="s">
        <v>428</v>
      </c>
      <c r="V2525">
        <v>0</v>
      </c>
      <c r="W2525">
        <v>0</v>
      </c>
      <c r="X2525">
        <v>0</v>
      </c>
      <c r="Y2525">
        <v>0</v>
      </c>
      <c r="Z2525">
        <v>0</v>
      </c>
      <c r="AA2525">
        <v>0</v>
      </c>
      <c r="AB2525">
        <v>0</v>
      </c>
      <c r="AC2525" t="s">
        <v>43</v>
      </c>
      <c r="AD2525">
        <v>2</v>
      </c>
    </row>
    <row r="2526" spans="1:30">
      <c r="A2526" t="s">
        <v>2620</v>
      </c>
      <c r="B2526" t="s">
        <v>80</v>
      </c>
      <c r="C2526">
        <v>38.736946000000003</v>
      </c>
      <c r="D2526">
        <v>-9.1426850000000002</v>
      </c>
      <c r="E2526" t="s">
        <v>55</v>
      </c>
      <c r="F2526" t="s">
        <v>33</v>
      </c>
      <c r="G2526" t="s">
        <v>47</v>
      </c>
      <c r="H2526" s="1">
        <v>45367</v>
      </c>
      <c r="I2526" t="s">
        <v>57</v>
      </c>
      <c r="J2526" t="s">
        <v>2568</v>
      </c>
      <c r="K2526">
        <v>3</v>
      </c>
      <c r="N2526">
        <v>848</v>
      </c>
      <c r="O2526">
        <v>40</v>
      </c>
      <c r="P2526" s="1">
        <v>45685</v>
      </c>
      <c r="Q2526" s="1"/>
      <c r="R2526">
        <v>339.2</v>
      </c>
      <c r="T2526">
        <v>0</v>
      </c>
      <c r="U2526" t="s">
        <v>428</v>
      </c>
      <c r="V2526">
        <v>0</v>
      </c>
      <c r="W2526">
        <v>0</v>
      </c>
      <c r="X2526">
        <v>0</v>
      </c>
      <c r="Y2526">
        <v>0</v>
      </c>
      <c r="Z2526">
        <v>0</v>
      </c>
      <c r="AA2526">
        <v>0</v>
      </c>
      <c r="AB2526">
        <v>0</v>
      </c>
      <c r="AC2526" t="s">
        <v>43</v>
      </c>
      <c r="AD2526">
        <v>2</v>
      </c>
    </row>
    <row r="2527" spans="1:30">
      <c r="A2527" t="s">
        <v>2621</v>
      </c>
      <c r="B2527" t="s">
        <v>50</v>
      </c>
      <c r="C2527">
        <v>52.520007999999997</v>
      </c>
      <c r="D2527">
        <v>13.404954</v>
      </c>
      <c r="E2527" t="s">
        <v>78</v>
      </c>
      <c r="F2527" t="s">
        <v>33</v>
      </c>
      <c r="G2527" t="s">
        <v>64</v>
      </c>
      <c r="H2527" s="1">
        <v>45424</v>
      </c>
      <c r="I2527" t="s">
        <v>35</v>
      </c>
      <c r="J2527" t="s">
        <v>2568</v>
      </c>
      <c r="K2527">
        <v>3</v>
      </c>
      <c r="N2527">
        <v>330</v>
      </c>
      <c r="O2527">
        <v>10</v>
      </c>
      <c r="P2527" s="1">
        <v>45745</v>
      </c>
      <c r="Q2527" s="1"/>
      <c r="R2527">
        <v>33</v>
      </c>
      <c r="T2527">
        <v>0</v>
      </c>
      <c r="U2527" t="s">
        <v>428</v>
      </c>
      <c r="V2527">
        <v>0</v>
      </c>
      <c r="W2527">
        <v>0</v>
      </c>
      <c r="X2527">
        <v>0</v>
      </c>
      <c r="Y2527">
        <v>0</v>
      </c>
      <c r="Z2527">
        <v>0</v>
      </c>
      <c r="AA2527">
        <v>0</v>
      </c>
      <c r="AB2527">
        <v>0</v>
      </c>
      <c r="AC2527" t="s">
        <v>48</v>
      </c>
      <c r="AD2527">
        <v>1</v>
      </c>
    </row>
    <row r="2528" spans="1:30">
      <c r="A2528" t="s">
        <v>2622</v>
      </c>
      <c r="B2528" t="s">
        <v>45</v>
      </c>
      <c r="C2528">
        <v>41.902782000000002</v>
      </c>
      <c r="D2528">
        <v>12.496366</v>
      </c>
      <c r="E2528" t="s">
        <v>41</v>
      </c>
      <c r="F2528" t="s">
        <v>33</v>
      </c>
      <c r="G2528" t="s">
        <v>56</v>
      </c>
      <c r="H2528" s="1">
        <v>45337</v>
      </c>
      <c r="I2528" t="s">
        <v>35</v>
      </c>
      <c r="J2528" t="s">
        <v>2568</v>
      </c>
      <c r="K2528">
        <v>3</v>
      </c>
      <c r="N2528">
        <v>922</v>
      </c>
      <c r="O2528">
        <v>50</v>
      </c>
      <c r="P2528" s="1">
        <v>45402</v>
      </c>
      <c r="Q2528" s="1"/>
      <c r="R2528">
        <v>461</v>
      </c>
      <c r="T2528">
        <v>0</v>
      </c>
      <c r="U2528" t="s">
        <v>428</v>
      </c>
      <c r="V2528">
        <v>0</v>
      </c>
      <c r="W2528">
        <v>0</v>
      </c>
      <c r="X2528">
        <v>0</v>
      </c>
      <c r="Y2528">
        <v>0</v>
      </c>
      <c r="Z2528">
        <v>0</v>
      </c>
      <c r="AA2528">
        <v>0</v>
      </c>
      <c r="AB2528">
        <v>0</v>
      </c>
      <c r="AC2528" t="s">
        <v>52</v>
      </c>
      <c r="AD2528">
        <v>3</v>
      </c>
    </row>
    <row r="2529" spans="1:30">
      <c r="A2529" t="s">
        <v>2623</v>
      </c>
      <c r="B2529" t="s">
        <v>40</v>
      </c>
      <c r="C2529">
        <v>40.416775000000001</v>
      </c>
      <c r="D2529">
        <v>-3.7037900000000001</v>
      </c>
      <c r="E2529" t="s">
        <v>46</v>
      </c>
      <c r="F2529" t="s">
        <v>33</v>
      </c>
      <c r="G2529" t="s">
        <v>85</v>
      </c>
      <c r="H2529" s="1">
        <v>45398</v>
      </c>
      <c r="I2529" t="s">
        <v>70</v>
      </c>
      <c r="J2529" t="s">
        <v>2568</v>
      </c>
      <c r="K2529">
        <v>3</v>
      </c>
      <c r="N2529">
        <v>359</v>
      </c>
      <c r="O2529">
        <v>100</v>
      </c>
      <c r="P2529" s="1">
        <v>45646</v>
      </c>
      <c r="Q2529" s="1"/>
      <c r="R2529">
        <v>359</v>
      </c>
      <c r="T2529">
        <v>0</v>
      </c>
      <c r="U2529" t="s">
        <v>428</v>
      </c>
      <c r="V2529">
        <v>0</v>
      </c>
      <c r="W2529">
        <v>0</v>
      </c>
      <c r="X2529">
        <v>0</v>
      </c>
      <c r="Y2529">
        <v>0</v>
      </c>
      <c r="Z2529">
        <v>0</v>
      </c>
      <c r="AA2529">
        <v>0</v>
      </c>
      <c r="AB2529">
        <v>0</v>
      </c>
      <c r="AC2529" t="s">
        <v>38</v>
      </c>
      <c r="AD2529">
        <v>5</v>
      </c>
    </row>
    <row r="2530" spans="1:30">
      <c r="A2530" t="s">
        <v>2624</v>
      </c>
      <c r="B2530" t="s">
        <v>75</v>
      </c>
      <c r="C2530">
        <v>48.210033000000003</v>
      </c>
      <c r="D2530">
        <v>16.363448999999999</v>
      </c>
      <c r="E2530" t="s">
        <v>78</v>
      </c>
      <c r="F2530" t="s">
        <v>33</v>
      </c>
      <c r="G2530" t="s">
        <v>64</v>
      </c>
      <c r="H2530" s="1">
        <v>45307</v>
      </c>
      <c r="I2530" t="s">
        <v>35</v>
      </c>
      <c r="J2530" t="s">
        <v>2568</v>
      </c>
      <c r="K2530">
        <v>3</v>
      </c>
      <c r="N2530">
        <v>1991</v>
      </c>
      <c r="O2530">
        <v>30</v>
      </c>
      <c r="P2530" s="1">
        <v>45645</v>
      </c>
      <c r="Q2530" s="1"/>
      <c r="R2530">
        <v>597.29999999999995</v>
      </c>
      <c r="T2530">
        <v>0</v>
      </c>
      <c r="U2530" t="s">
        <v>428</v>
      </c>
      <c r="V2530">
        <v>0</v>
      </c>
      <c r="W2530">
        <v>0</v>
      </c>
      <c r="X2530">
        <v>0</v>
      </c>
      <c r="Y2530">
        <v>0</v>
      </c>
      <c r="Z2530">
        <v>0</v>
      </c>
      <c r="AA2530">
        <v>0</v>
      </c>
      <c r="AB2530">
        <v>0</v>
      </c>
      <c r="AC2530" t="s">
        <v>43</v>
      </c>
      <c r="AD2530">
        <v>2</v>
      </c>
    </row>
    <row r="2531" spans="1:30">
      <c r="A2531" t="s">
        <v>2625</v>
      </c>
      <c r="B2531" t="s">
        <v>45</v>
      </c>
      <c r="C2531">
        <v>41.902782000000002</v>
      </c>
      <c r="D2531">
        <v>12.496366</v>
      </c>
      <c r="E2531" t="s">
        <v>32</v>
      </c>
      <c r="F2531" t="s">
        <v>33</v>
      </c>
      <c r="G2531" t="s">
        <v>64</v>
      </c>
      <c r="H2531" s="1">
        <v>45375</v>
      </c>
      <c r="I2531" t="s">
        <v>70</v>
      </c>
      <c r="J2531" t="s">
        <v>2568</v>
      </c>
      <c r="K2531">
        <v>3</v>
      </c>
      <c r="N2531">
        <v>1851</v>
      </c>
      <c r="O2531">
        <v>20</v>
      </c>
      <c r="P2531" s="1">
        <v>45490</v>
      </c>
      <c r="Q2531" s="1"/>
      <c r="R2531">
        <v>370.2</v>
      </c>
      <c r="T2531">
        <v>0</v>
      </c>
      <c r="U2531" t="s">
        <v>428</v>
      </c>
      <c r="V2531">
        <v>0</v>
      </c>
      <c r="W2531">
        <v>0</v>
      </c>
      <c r="X2531">
        <v>0</v>
      </c>
      <c r="Y2531">
        <v>0</v>
      </c>
      <c r="Z2531">
        <v>0</v>
      </c>
      <c r="AA2531">
        <v>0</v>
      </c>
      <c r="AB2531">
        <v>0</v>
      </c>
      <c r="AC2531" t="s">
        <v>48</v>
      </c>
      <c r="AD2531">
        <v>1</v>
      </c>
    </row>
    <row r="2532" spans="1:30">
      <c r="A2532" t="s">
        <v>2626</v>
      </c>
      <c r="B2532" t="s">
        <v>31</v>
      </c>
      <c r="C2532">
        <v>52.370215999999999</v>
      </c>
      <c r="D2532">
        <v>4.895168</v>
      </c>
      <c r="E2532" t="s">
        <v>51</v>
      </c>
      <c r="F2532" t="s">
        <v>33</v>
      </c>
      <c r="G2532" t="s">
        <v>42</v>
      </c>
      <c r="H2532" s="1">
        <v>45419</v>
      </c>
      <c r="I2532" t="s">
        <v>35</v>
      </c>
      <c r="J2532" t="s">
        <v>2568</v>
      </c>
      <c r="K2532">
        <v>3</v>
      </c>
      <c r="N2532">
        <v>1313</v>
      </c>
      <c r="O2532">
        <v>10</v>
      </c>
      <c r="P2532" s="1">
        <v>45585</v>
      </c>
      <c r="Q2532" s="1"/>
      <c r="R2532">
        <v>131.30000000000001</v>
      </c>
      <c r="T2532">
        <v>0</v>
      </c>
      <c r="U2532" t="s">
        <v>428</v>
      </c>
      <c r="V2532">
        <v>0</v>
      </c>
      <c r="W2532">
        <v>0</v>
      </c>
      <c r="X2532">
        <v>0</v>
      </c>
      <c r="Y2532">
        <v>0</v>
      </c>
      <c r="Z2532">
        <v>0</v>
      </c>
      <c r="AA2532">
        <v>0</v>
      </c>
      <c r="AB2532">
        <v>0</v>
      </c>
      <c r="AC2532" t="s">
        <v>48</v>
      </c>
      <c r="AD2532">
        <v>1</v>
      </c>
    </row>
    <row r="2533" spans="1:30">
      <c r="A2533" t="s">
        <v>2627</v>
      </c>
      <c r="B2533" t="s">
        <v>63</v>
      </c>
      <c r="C2533">
        <v>46.204391000000001</v>
      </c>
      <c r="D2533">
        <v>6.1431579999999997</v>
      </c>
      <c r="E2533" t="s">
        <v>60</v>
      </c>
      <c r="F2533" t="s">
        <v>33</v>
      </c>
      <c r="G2533" t="s">
        <v>76</v>
      </c>
      <c r="H2533" s="1">
        <v>45371</v>
      </c>
      <c r="I2533" t="s">
        <v>70</v>
      </c>
      <c r="J2533" t="s">
        <v>2568</v>
      </c>
      <c r="K2533">
        <v>3</v>
      </c>
      <c r="N2533">
        <v>1229</v>
      </c>
      <c r="O2533">
        <v>20</v>
      </c>
      <c r="P2533" s="1">
        <v>45534</v>
      </c>
      <c r="Q2533" s="1"/>
      <c r="R2533">
        <v>245.8</v>
      </c>
      <c r="T2533">
        <v>0</v>
      </c>
      <c r="U2533" t="s">
        <v>428</v>
      </c>
      <c r="V2533">
        <v>0</v>
      </c>
      <c r="W2533">
        <v>0</v>
      </c>
      <c r="X2533">
        <v>0</v>
      </c>
      <c r="Y2533">
        <v>0</v>
      </c>
      <c r="Z2533">
        <v>0</v>
      </c>
      <c r="AA2533">
        <v>0</v>
      </c>
      <c r="AB2533">
        <v>0</v>
      </c>
      <c r="AC2533" t="s">
        <v>48</v>
      </c>
      <c r="AD2533">
        <v>1</v>
      </c>
    </row>
    <row r="2534" spans="1:30">
      <c r="A2534" t="s">
        <v>2628</v>
      </c>
      <c r="B2534" t="s">
        <v>80</v>
      </c>
      <c r="C2534">
        <v>38.736946000000003</v>
      </c>
      <c r="D2534">
        <v>-9.1426850000000002</v>
      </c>
      <c r="E2534" t="s">
        <v>51</v>
      </c>
      <c r="F2534" t="s">
        <v>33</v>
      </c>
      <c r="G2534" t="s">
        <v>64</v>
      </c>
      <c r="H2534" s="1">
        <v>45419</v>
      </c>
      <c r="I2534" t="s">
        <v>35</v>
      </c>
      <c r="J2534" t="s">
        <v>2568</v>
      </c>
      <c r="K2534">
        <v>3</v>
      </c>
      <c r="N2534">
        <v>204</v>
      </c>
      <c r="O2534">
        <v>20</v>
      </c>
      <c r="P2534" s="1">
        <v>45719</v>
      </c>
      <c r="Q2534" s="1"/>
      <c r="R2534">
        <v>40.799999999999997</v>
      </c>
      <c r="T2534">
        <v>0</v>
      </c>
      <c r="U2534" t="s">
        <v>428</v>
      </c>
      <c r="V2534">
        <v>0</v>
      </c>
      <c r="W2534">
        <v>0</v>
      </c>
      <c r="X2534">
        <v>0</v>
      </c>
      <c r="Y2534">
        <v>0</v>
      </c>
      <c r="Z2534">
        <v>0</v>
      </c>
      <c r="AA2534">
        <v>0</v>
      </c>
      <c r="AB2534">
        <v>0</v>
      </c>
      <c r="AC2534" t="s">
        <v>48</v>
      </c>
      <c r="AD2534">
        <v>1</v>
      </c>
    </row>
    <row r="2535" spans="1:30">
      <c r="A2535" t="s">
        <v>2629</v>
      </c>
      <c r="B2535" t="s">
        <v>31</v>
      </c>
      <c r="C2535">
        <v>52.370215999999999</v>
      </c>
      <c r="D2535">
        <v>4.895168</v>
      </c>
      <c r="E2535" t="s">
        <v>51</v>
      </c>
      <c r="F2535" t="s">
        <v>33</v>
      </c>
      <c r="G2535" t="s">
        <v>42</v>
      </c>
      <c r="H2535" s="1">
        <v>45408</v>
      </c>
      <c r="I2535" t="s">
        <v>35</v>
      </c>
      <c r="J2535" t="s">
        <v>2568</v>
      </c>
      <c r="K2535">
        <v>3</v>
      </c>
      <c r="N2535">
        <v>871</v>
      </c>
      <c r="O2535">
        <v>50</v>
      </c>
      <c r="P2535" s="1">
        <v>45759</v>
      </c>
      <c r="Q2535" s="1"/>
      <c r="R2535">
        <v>435.5</v>
      </c>
      <c r="T2535">
        <v>0</v>
      </c>
      <c r="U2535" t="s">
        <v>428</v>
      </c>
      <c r="V2535">
        <v>0</v>
      </c>
      <c r="W2535">
        <v>0</v>
      </c>
      <c r="X2535">
        <v>0</v>
      </c>
      <c r="Y2535">
        <v>0</v>
      </c>
      <c r="Z2535">
        <v>0</v>
      </c>
      <c r="AA2535">
        <v>0</v>
      </c>
      <c r="AB2535">
        <v>0</v>
      </c>
      <c r="AC2535" t="s">
        <v>52</v>
      </c>
      <c r="AD2535">
        <v>3</v>
      </c>
    </row>
    <row r="2536" spans="1:30">
      <c r="A2536" t="s">
        <v>2630</v>
      </c>
      <c r="B2536" t="s">
        <v>67</v>
      </c>
      <c r="C2536">
        <v>48.864716000000001</v>
      </c>
      <c r="D2536">
        <v>2.3490139999999999</v>
      </c>
      <c r="E2536" t="s">
        <v>120</v>
      </c>
      <c r="F2536" t="s">
        <v>33</v>
      </c>
      <c r="G2536" t="s">
        <v>42</v>
      </c>
      <c r="H2536" s="1">
        <v>45402</v>
      </c>
      <c r="I2536" t="s">
        <v>70</v>
      </c>
      <c r="J2536" t="s">
        <v>2568</v>
      </c>
      <c r="K2536">
        <v>3</v>
      </c>
      <c r="N2536">
        <v>664</v>
      </c>
      <c r="O2536">
        <v>30</v>
      </c>
      <c r="P2536" s="1">
        <v>45561</v>
      </c>
      <c r="Q2536" s="1"/>
      <c r="R2536">
        <v>199.2</v>
      </c>
      <c r="T2536">
        <v>0</v>
      </c>
      <c r="U2536" t="s">
        <v>428</v>
      </c>
      <c r="V2536">
        <v>0</v>
      </c>
      <c r="W2536">
        <v>0</v>
      </c>
      <c r="X2536">
        <v>0</v>
      </c>
      <c r="Y2536">
        <v>0</v>
      </c>
      <c r="Z2536">
        <v>0</v>
      </c>
      <c r="AA2536">
        <v>0</v>
      </c>
      <c r="AB2536">
        <v>0</v>
      </c>
      <c r="AC2536" t="s">
        <v>43</v>
      </c>
      <c r="AD2536">
        <v>2</v>
      </c>
    </row>
    <row r="2537" spans="1:30">
      <c r="A2537" t="s">
        <v>2631</v>
      </c>
      <c r="B2537" t="s">
        <v>63</v>
      </c>
      <c r="C2537">
        <v>46.204391000000001</v>
      </c>
      <c r="D2537">
        <v>6.1431579999999997</v>
      </c>
      <c r="E2537" t="s">
        <v>78</v>
      </c>
      <c r="F2537" t="s">
        <v>33</v>
      </c>
      <c r="G2537" t="s">
        <v>56</v>
      </c>
      <c r="H2537" s="1">
        <v>45357</v>
      </c>
      <c r="I2537" t="s">
        <v>35</v>
      </c>
      <c r="J2537" t="s">
        <v>2568</v>
      </c>
      <c r="K2537">
        <v>3</v>
      </c>
      <c r="N2537">
        <v>1416</v>
      </c>
      <c r="O2537">
        <v>60</v>
      </c>
      <c r="P2537" s="1">
        <v>45411</v>
      </c>
      <c r="Q2537" s="1"/>
      <c r="R2537">
        <v>849.6</v>
      </c>
      <c r="T2537">
        <v>0</v>
      </c>
      <c r="U2537" t="s">
        <v>428</v>
      </c>
      <c r="V2537">
        <v>0</v>
      </c>
      <c r="W2537">
        <v>0</v>
      </c>
      <c r="X2537">
        <v>0</v>
      </c>
      <c r="Y2537">
        <v>0</v>
      </c>
      <c r="Z2537">
        <v>0</v>
      </c>
      <c r="AA2537">
        <v>0</v>
      </c>
      <c r="AB2537">
        <v>0</v>
      </c>
      <c r="AC2537" t="s">
        <v>52</v>
      </c>
      <c r="AD2537">
        <v>3</v>
      </c>
    </row>
    <row r="2538" spans="1:30">
      <c r="A2538" t="s">
        <v>2632</v>
      </c>
      <c r="B2538" t="s">
        <v>50</v>
      </c>
      <c r="C2538">
        <v>52.520007999999997</v>
      </c>
      <c r="D2538">
        <v>13.404954</v>
      </c>
      <c r="E2538" t="s">
        <v>55</v>
      </c>
      <c r="F2538" t="s">
        <v>33</v>
      </c>
      <c r="G2538" t="s">
        <v>56</v>
      </c>
      <c r="H2538" s="1">
        <v>45380</v>
      </c>
      <c r="I2538" t="s">
        <v>35</v>
      </c>
      <c r="J2538" t="s">
        <v>2568</v>
      </c>
      <c r="K2538">
        <v>3</v>
      </c>
      <c r="N2538">
        <v>1478</v>
      </c>
      <c r="O2538">
        <v>50</v>
      </c>
      <c r="P2538" s="1">
        <v>45444</v>
      </c>
      <c r="Q2538" s="1"/>
      <c r="R2538">
        <v>739</v>
      </c>
      <c r="T2538">
        <v>0</v>
      </c>
      <c r="U2538" t="s">
        <v>428</v>
      </c>
      <c r="V2538">
        <v>0</v>
      </c>
      <c r="W2538">
        <v>0</v>
      </c>
      <c r="X2538">
        <v>0</v>
      </c>
      <c r="Y2538">
        <v>0</v>
      </c>
      <c r="Z2538">
        <v>0</v>
      </c>
      <c r="AA2538">
        <v>0</v>
      </c>
      <c r="AB2538">
        <v>0</v>
      </c>
      <c r="AC2538" t="s">
        <v>52</v>
      </c>
      <c r="AD2538">
        <v>3</v>
      </c>
    </row>
    <row r="2539" spans="1:30">
      <c r="A2539" t="s">
        <v>2633</v>
      </c>
      <c r="B2539" t="s">
        <v>45</v>
      </c>
      <c r="C2539">
        <v>41.902782000000002</v>
      </c>
      <c r="D2539">
        <v>12.496366</v>
      </c>
      <c r="E2539" t="s">
        <v>72</v>
      </c>
      <c r="F2539" t="s">
        <v>33</v>
      </c>
      <c r="G2539" t="s">
        <v>87</v>
      </c>
      <c r="H2539" s="1">
        <v>45430</v>
      </c>
      <c r="I2539" t="s">
        <v>70</v>
      </c>
      <c r="J2539" t="s">
        <v>2568</v>
      </c>
      <c r="K2539">
        <v>3</v>
      </c>
      <c r="N2539">
        <v>1099</v>
      </c>
      <c r="O2539">
        <v>50</v>
      </c>
      <c r="P2539" s="1">
        <v>45491</v>
      </c>
      <c r="Q2539" s="1"/>
      <c r="R2539">
        <v>549.5</v>
      </c>
      <c r="T2539">
        <v>0</v>
      </c>
      <c r="U2539" t="s">
        <v>428</v>
      </c>
      <c r="V2539">
        <v>0</v>
      </c>
      <c r="W2539">
        <v>0</v>
      </c>
      <c r="X2539">
        <v>0</v>
      </c>
      <c r="Y2539">
        <v>0</v>
      </c>
      <c r="Z2539">
        <v>0</v>
      </c>
      <c r="AA2539">
        <v>0</v>
      </c>
      <c r="AB2539">
        <v>0</v>
      </c>
      <c r="AC2539" t="s">
        <v>52</v>
      </c>
      <c r="AD2539">
        <v>3</v>
      </c>
    </row>
    <row r="2540" spans="1:30">
      <c r="A2540" t="s">
        <v>2634</v>
      </c>
      <c r="B2540" t="s">
        <v>67</v>
      </c>
      <c r="C2540">
        <v>48.864716000000001</v>
      </c>
      <c r="D2540">
        <v>2.3490139999999999</v>
      </c>
      <c r="E2540" t="s">
        <v>100</v>
      </c>
      <c r="F2540" t="s">
        <v>33</v>
      </c>
      <c r="G2540" t="s">
        <v>42</v>
      </c>
      <c r="H2540" s="1">
        <v>45350</v>
      </c>
      <c r="I2540" t="s">
        <v>35</v>
      </c>
      <c r="J2540" t="s">
        <v>2568</v>
      </c>
      <c r="K2540">
        <v>3</v>
      </c>
      <c r="N2540">
        <v>633</v>
      </c>
      <c r="O2540">
        <v>30</v>
      </c>
      <c r="P2540" s="1">
        <v>45707</v>
      </c>
      <c r="Q2540" s="1"/>
      <c r="R2540">
        <v>189.9</v>
      </c>
      <c r="T2540">
        <v>0</v>
      </c>
      <c r="U2540" t="s">
        <v>428</v>
      </c>
      <c r="V2540">
        <v>0</v>
      </c>
      <c r="W2540">
        <v>0</v>
      </c>
      <c r="X2540">
        <v>0</v>
      </c>
      <c r="Y2540">
        <v>0</v>
      </c>
      <c r="Z2540">
        <v>0</v>
      </c>
      <c r="AA2540">
        <v>0</v>
      </c>
      <c r="AB2540">
        <v>0</v>
      </c>
      <c r="AC2540" t="s">
        <v>43</v>
      </c>
      <c r="AD2540">
        <v>2</v>
      </c>
    </row>
    <row r="2541" spans="1:30">
      <c r="A2541" t="s">
        <v>2635</v>
      </c>
      <c r="B2541" t="s">
        <v>63</v>
      </c>
      <c r="C2541">
        <v>46.204391000000001</v>
      </c>
      <c r="D2541">
        <v>6.1431579999999997</v>
      </c>
      <c r="E2541" t="s">
        <v>68</v>
      </c>
      <c r="F2541" t="s">
        <v>33</v>
      </c>
      <c r="G2541" t="s">
        <v>56</v>
      </c>
      <c r="H2541" s="1">
        <v>45363</v>
      </c>
      <c r="I2541" t="s">
        <v>57</v>
      </c>
      <c r="J2541" t="s">
        <v>2568</v>
      </c>
      <c r="K2541">
        <v>3</v>
      </c>
      <c r="N2541">
        <v>502</v>
      </c>
      <c r="O2541">
        <v>30</v>
      </c>
      <c r="P2541" s="1">
        <v>45628</v>
      </c>
      <c r="Q2541" s="1"/>
      <c r="R2541">
        <v>150.6</v>
      </c>
      <c r="T2541">
        <v>0</v>
      </c>
      <c r="U2541" t="s">
        <v>428</v>
      </c>
      <c r="V2541">
        <v>0</v>
      </c>
      <c r="W2541">
        <v>0</v>
      </c>
      <c r="X2541">
        <v>0</v>
      </c>
      <c r="Y2541">
        <v>0</v>
      </c>
      <c r="Z2541">
        <v>0</v>
      </c>
      <c r="AA2541">
        <v>0</v>
      </c>
      <c r="AB2541">
        <v>0</v>
      </c>
      <c r="AC2541" t="s">
        <v>43</v>
      </c>
      <c r="AD2541">
        <v>2</v>
      </c>
    </row>
    <row r="2542" spans="1:30">
      <c r="A2542" t="s">
        <v>2636</v>
      </c>
      <c r="B2542" t="s">
        <v>80</v>
      </c>
      <c r="C2542">
        <v>38.736946000000003</v>
      </c>
      <c r="D2542">
        <v>-9.1426850000000002</v>
      </c>
      <c r="E2542" t="s">
        <v>68</v>
      </c>
      <c r="F2542" t="s">
        <v>33</v>
      </c>
      <c r="G2542" t="s">
        <v>56</v>
      </c>
      <c r="H2542" s="1">
        <v>45382</v>
      </c>
      <c r="I2542" t="s">
        <v>70</v>
      </c>
      <c r="J2542" t="s">
        <v>2568</v>
      </c>
      <c r="K2542">
        <v>3</v>
      </c>
      <c r="N2542">
        <v>759</v>
      </c>
      <c r="O2542">
        <v>100</v>
      </c>
      <c r="P2542" s="1">
        <v>45640</v>
      </c>
      <c r="Q2542" s="1"/>
      <c r="R2542">
        <v>759</v>
      </c>
      <c r="T2542">
        <v>0</v>
      </c>
      <c r="U2542" t="s">
        <v>428</v>
      </c>
      <c r="V2542">
        <v>0</v>
      </c>
      <c r="W2542">
        <v>0</v>
      </c>
      <c r="X2542">
        <v>0</v>
      </c>
      <c r="Y2542">
        <v>0</v>
      </c>
      <c r="Z2542">
        <v>0</v>
      </c>
      <c r="AA2542">
        <v>0</v>
      </c>
      <c r="AB2542">
        <v>0</v>
      </c>
      <c r="AC2542" t="s">
        <v>38</v>
      </c>
      <c r="AD2542">
        <v>5</v>
      </c>
    </row>
    <row r="2543" spans="1:30">
      <c r="A2543" t="s">
        <v>2637</v>
      </c>
      <c r="B2543" t="s">
        <v>59</v>
      </c>
      <c r="C2543">
        <v>51.260196999999998</v>
      </c>
      <c r="D2543">
        <v>4.4027710000000004</v>
      </c>
      <c r="E2543" t="s">
        <v>60</v>
      </c>
      <c r="F2543" t="s">
        <v>33</v>
      </c>
      <c r="G2543" t="s">
        <v>56</v>
      </c>
      <c r="H2543" s="1">
        <v>45377</v>
      </c>
      <c r="I2543" t="s">
        <v>35</v>
      </c>
      <c r="J2543" t="s">
        <v>2568</v>
      </c>
      <c r="K2543">
        <v>3</v>
      </c>
      <c r="N2543">
        <v>1430</v>
      </c>
      <c r="O2543">
        <v>20</v>
      </c>
      <c r="P2543" s="1">
        <v>45635</v>
      </c>
      <c r="Q2543" s="1"/>
      <c r="R2543">
        <v>286</v>
      </c>
      <c r="T2543">
        <v>0</v>
      </c>
      <c r="U2543" t="s">
        <v>428</v>
      </c>
      <c r="V2543">
        <v>0</v>
      </c>
      <c r="W2543">
        <v>0</v>
      </c>
      <c r="X2543">
        <v>0</v>
      </c>
      <c r="Y2543">
        <v>0</v>
      </c>
      <c r="Z2543">
        <v>0</v>
      </c>
      <c r="AA2543">
        <v>0</v>
      </c>
      <c r="AB2543">
        <v>0</v>
      </c>
      <c r="AC2543" t="s">
        <v>48</v>
      </c>
      <c r="AD2543">
        <v>1</v>
      </c>
    </row>
    <row r="2544" spans="1:30">
      <c r="A2544" t="s">
        <v>2638</v>
      </c>
      <c r="B2544" t="s">
        <v>63</v>
      </c>
      <c r="C2544">
        <v>46.204391000000001</v>
      </c>
      <c r="D2544">
        <v>6.1431579999999997</v>
      </c>
      <c r="E2544" t="s">
        <v>32</v>
      </c>
      <c r="F2544" t="s">
        <v>33</v>
      </c>
      <c r="G2544" t="s">
        <v>34</v>
      </c>
      <c r="H2544" s="1">
        <v>45428</v>
      </c>
      <c r="I2544" t="s">
        <v>70</v>
      </c>
      <c r="J2544" t="s">
        <v>2568</v>
      </c>
      <c r="K2544">
        <v>3</v>
      </c>
      <c r="N2544">
        <v>607</v>
      </c>
      <c r="O2544">
        <v>30</v>
      </c>
      <c r="P2544" s="1">
        <v>45760</v>
      </c>
      <c r="Q2544" s="1"/>
      <c r="R2544">
        <v>182.1</v>
      </c>
      <c r="T2544">
        <v>0</v>
      </c>
      <c r="U2544" t="s">
        <v>428</v>
      </c>
      <c r="V2544">
        <v>0</v>
      </c>
      <c r="W2544">
        <v>0</v>
      </c>
      <c r="X2544">
        <v>0</v>
      </c>
      <c r="Y2544">
        <v>0</v>
      </c>
      <c r="Z2544">
        <v>0</v>
      </c>
      <c r="AA2544">
        <v>0</v>
      </c>
      <c r="AB2544">
        <v>0</v>
      </c>
      <c r="AC2544" t="s">
        <v>43</v>
      </c>
      <c r="AD2544">
        <v>2</v>
      </c>
    </row>
    <row r="2545" spans="1:30">
      <c r="A2545" t="s">
        <v>2639</v>
      </c>
      <c r="B2545" t="s">
        <v>45</v>
      </c>
      <c r="C2545">
        <v>41.902782000000002</v>
      </c>
      <c r="D2545">
        <v>12.496366</v>
      </c>
      <c r="E2545" t="s">
        <v>51</v>
      </c>
      <c r="F2545" t="s">
        <v>33</v>
      </c>
      <c r="G2545" t="s">
        <v>76</v>
      </c>
      <c r="H2545" s="1">
        <v>45393</v>
      </c>
      <c r="I2545" t="s">
        <v>35</v>
      </c>
      <c r="J2545" t="s">
        <v>2568</v>
      </c>
      <c r="K2545">
        <v>3</v>
      </c>
      <c r="N2545">
        <v>271</v>
      </c>
      <c r="O2545">
        <v>40</v>
      </c>
      <c r="P2545" s="1">
        <v>45557</v>
      </c>
      <c r="Q2545" s="1"/>
      <c r="R2545">
        <v>108.4</v>
      </c>
      <c r="T2545">
        <v>0</v>
      </c>
      <c r="U2545" t="s">
        <v>428</v>
      </c>
      <c r="V2545">
        <v>0</v>
      </c>
      <c r="W2545">
        <v>0</v>
      </c>
      <c r="X2545">
        <v>0</v>
      </c>
      <c r="Y2545">
        <v>0</v>
      </c>
      <c r="Z2545">
        <v>0</v>
      </c>
      <c r="AA2545">
        <v>0</v>
      </c>
      <c r="AB2545">
        <v>0</v>
      </c>
      <c r="AC2545" t="s">
        <v>43</v>
      </c>
      <c r="AD2545">
        <v>2</v>
      </c>
    </row>
    <row r="2546" spans="1:30">
      <c r="A2546" t="s">
        <v>2640</v>
      </c>
      <c r="B2546" t="s">
        <v>50</v>
      </c>
      <c r="C2546">
        <v>52.520007999999997</v>
      </c>
      <c r="D2546">
        <v>13.404954</v>
      </c>
      <c r="E2546" t="s">
        <v>32</v>
      </c>
      <c r="F2546" t="s">
        <v>33</v>
      </c>
      <c r="G2546" t="s">
        <v>34</v>
      </c>
      <c r="H2546" s="1">
        <v>45340</v>
      </c>
      <c r="I2546" t="s">
        <v>70</v>
      </c>
      <c r="J2546" t="s">
        <v>2568</v>
      </c>
      <c r="K2546">
        <v>3</v>
      </c>
      <c r="N2546">
        <v>935</v>
      </c>
      <c r="O2546">
        <v>30</v>
      </c>
      <c r="P2546" s="1">
        <v>45693</v>
      </c>
      <c r="Q2546" s="1"/>
      <c r="R2546">
        <v>280.5</v>
      </c>
      <c r="T2546">
        <v>0</v>
      </c>
      <c r="U2546" t="s">
        <v>428</v>
      </c>
      <c r="V2546">
        <v>0</v>
      </c>
      <c r="W2546">
        <v>0</v>
      </c>
      <c r="X2546">
        <v>0</v>
      </c>
      <c r="Y2546">
        <v>0</v>
      </c>
      <c r="Z2546">
        <v>0</v>
      </c>
      <c r="AA2546">
        <v>0</v>
      </c>
      <c r="AB2546">
        <v>0</v>
      </c>
      <c r="AC2546" t="s">
        <v>43</v>
      </c>
      <c r="AD2546">
        <v>2</v>
      </c>
    </row>
    <row r="2547" spans="1:30">
      <c r="A2547" t="s">
        <v>2641</v>
      </c>
      <c r="B2547" t="s">
        <v>63</v>
      </c>
      <c r="C2547">
        <v>46.204391000000001</v>
      </c>
      <c r="D2547">
        <v>6.1431579999999997</v>
      </c>
      <c r="E2547" t="s">
        <v>46</v>
      </c>
      <c r="F2547" t="s">
        <v>33</v>
      </c>
      <c r="G2547" t="s">
        <v>87</v>
      </c>
      <c r="H2547" s="1">
        <v>45442</v>
      </c>
      <c r="I2547" t="s">
        <v>70</v>
      </c>
      <c r="J2547" t="s">
        <v>2568</v>
      </c>
      <c r="K2547">
        <v>3</v>
      </c>
      <c r="N2547">
        <v>1979</v>
      </c>
      <c r="O2547">
        <v>70</v>
      </c>
      <c r="P2547" s="1">
        <v>45610</v>
      </c>
      <c r="Q2547" s="1"/>
      <c r="R2547">
        <v>1385.3</v>
      </c>
      <c r="T2547">
        <v>0</v>
      </c>
      <c r="U2547" t="s">
        <v>428</v>
      </c>
      <c r="V2547">
        <v>0</v>
      </c>
      <c r="W2547">
        <v>0</v>
      </c>
      <c r="X2547">
        <v>0</v>
      </c>
      <c r="Y2547">
        <v>0</v>
      </c>
      <c r="Z2547">
        <v>0</v>
      </c>
      <c r="AA2547">
        <v>0</v>
      </c>
      <c r="AB2547">
        <v>0</v>
      </c>
      <c r="AC2547" t="s">
        <v>65</v>
      </c>
      <c r="AD2547">
        <v>4</v>
      </c>
    </row>
    <row r="2548" spans="1:30">
      <c r="A2548" t="s">
        <v>2642</v>
      </c>
      <c r="B2548" t="s">
        <v>45</v>
      </c>
      <c r="C2548">
        <v>41.902782000000002</v>
      </c>
      <c r="D2548">
        <v>12.496366</v>
      </c>
      <c r="E2548" t="s">
        <v>55</v>
      </c>
      <c r="F2548" t="s">
        <v>33</v>
      </c>
      <c r="G2548" t="s">
        <v>56</v>
      </c>
      <c r="H2548" s="1">
        <v>45337</v>
      </c>
      <c r="I2548" t="s">
        <v>35</v>
      </c>
      <c r="J2548" t="s">
        <v>2568</v>
      </c>
      <c r="K2548">
        <v>3</v>
      </c>
      <c r="N2548">
        <v>1235</v>
      </c>
      <c r="O2548">
        <v>30</v>
      </c>
      <c r="P2548" s="1">
        <v>45364</v>
      </c>
      <c r="Q2548" s="1"/>
      <c r="R2548">
        <v>370.5</v>
      </c>
      <c r="T2548">
        <v>0</v>
      </c>
      <c r="U2548" t="s">
        <v>428</v>
      </c>
      <c r="V2548">
        <v>0</v>
      </c>
      <c r="W2548">
        <v>0</v>
      </c>
      <c r="X2548">
        <v>0</v>
      </c>
      <c r="Y2548">
        <v>0</v>
      </c>
      <c r="Z2548">
        <v>0</v>
      </c>
      <c r="AA2548">
        <v>0</v>
      </c>
      <c r="AB2548">
        <v>0</v>
      </c>
      <c r="AC2548" t="s">
        <v>43</v>
      </c>
      <c r="AD2548">
        <v>2</v>
      </c>
    </row>
    <row r="2549" spans="1:30">
      <c r="A2549" t="s">
        <v>2643</v>
      </c>
      <c r="B2549" t="s">
        <v>67</v>
      </c>
      <c r="C2549">
        <v>48.864716000000001</v>
      </c>
      <c r="D2549">
        <v>2.3490139999999999</v>
      </c>
      <c r="E2549" t="s">
        <v>124</v>
      </c>
      <c r="F2549" t="s">
        <v>33</v>
      </c>
      <c r="G2549" t="s">
        <v>42</v>
      </c>
      <c r="H2549" s="1">
        <v>45393</v>
      </c>
      <c r="I2549" t="s">
        <v>35</v>
      </c>
      <c r="J2549" t="s">
        <v>2568</v>
      </c>
      <c r="K2549">
        <v>3</v>
      </c>
      <c r="N2549">
        <v>563</v>
      </c>
      <c r="O2549">
        <v>30</v>
      </c>
      <c r="P2549" s="1">
        <v>45698</v>
      </c>
      <c r="Q2549" s="1"/>
      <c r="R2549">
        <v>168.9</v>
      </c>
      <c r="T2549">
        <v>0</v>
      </c>
      <c r="U2549" t="s">
        <v>428</v>
      </c>
      <c r="V2549">
        <v>0</v>
      </c>
      <c r="W2549">
        <v>0</v>
      </c>
      <c r="X2549">
        <v>0</v>
      </c>
      <c r="Y2549">
        <v>0</v>
      </c>
      <c r="Z2549">
        <v>0</v>
      </c>
      <c r="AA2549">
        <v>0</v>
      </c>
      <c r="AB2549">
        <v>0</v>
      </c>
      <c r="AC2549" t="s">
        <v>43</v>
      </c>
      <c r="AD2549">
        <v>2</v>
      </c>
    </row>
    <row r="2550" spans="1:30">
      <c r="A2550" t="s">
        <v>2644</v>
      </c>
      <c r="B2550" t="s">
        <v>31</v>
      </c>
      <c r="C2550">
        <v>52.370215999999999</v>
      </c>
      <c r="D2550">
        <v>4.895168</v>
      </c>
      <c r="E2550" t="s">
        <v>51</v>
      </c>
      <c r="F2550" t="s">
        <v>33</v>
      </c>
      <c r="G2550" t="s">
        <v>76</v>
      </c>
      <c r="H2550" s="1">
        <v>45389</v>
      </c>
      <c r="I2550" t="s">
        <v>35</v>
      </c>
      <c r="J2550" t="s">
        <v>2568</v>
      </c>
      <c r="K2550">
        <v>3</v>
      </c>
      <c r="N2550">
        <v>1178</v>
      </c>
      <c r="O2550">
        <v>30</v>
      </c>
      <c r="P2550" s="1">
        <v>45510</v>
      </c>
      <c r="Q2550" s="1"/>
      <c r="R2550">
        <v>353.4</v>
      </c>
      <c r="T2550">
        <v>0</v>
      </c>
      <c r="U2550" t="s">
        <v>428</v>
      </c>
      <c r="V2550">
        <v>0</v>
      </c>
      <c r="W2550">
        <v>0</v>
      </c>
      <c r="X2550">
        <v>0</v>
      </c>
      <c r="Y2550">
        <v>0</v>
      </c>
      <c r="Z2550">
        <v>0</v>
      </c>
      <c r="AA2550">
        <v>0</v>
      </c>
      <c r="AB2550">
        <v>0</v>
      </c>
      <c r="AC2550" t="s">
        <v>43</v>
      </c>
      <c r="AD2550">
        <v>2</v>
      </c>
    </row>
    <row r="2551" spans="1:30">
      <c r="A2551" t="s">
        <v>2645</v>
      </c>
      <c r="B2551" t="s">
        <v>45</v>
      </c>
      <c r="C2551">
        <v>41.902782000000002</v>
      </c>
      <c r="D2551">
        <v>12.496366</v>
      </c>
      <c r="E2551" t="s">
        <v>60</v>
      </c>
      <c r="F2551" t="s">
        <v>33</v>
      </c>
      <c r="G2551" t="s">
        <v>56</v>
      </c>
      <c r="H2551" s="1">
        <v>45318</v>
      </c>
      <c r="I2551" t="s">
        <v>35</v>
      </c>
      <c r="J2551" t="s">
        <v>2568</v>
      </c>
      <c r="K2551">
        <v>3</v>
      </c>
      <c r="N2551">
        <v>1462</v>
      </c>
      <c r="O2551">
        <v>20</v>
      </c>
      <c r="P2551" s="1">
        <v>45614</v>
      </c>
      <c r="Q2551" s="1"/>
      <c r="R2551">
        <v>292.39999999999998</v>
      </c>
      <c r="T2551">
        <v>0</v>
      </c>
      <c r="U2551" t="s">
        <v>428</v>
      </c>
      <c r="V2551">
        <v>0</v>
      </c>
      <c r="W2551">
        <v>0</v>
      </c>
      <c r="X2551">
        <v>0</v>
      </c>
      <c r="Y2551">
        <v>0</v>
      </c>
      <c r="Z2551">
        <v>0</v>
      </c>
      <c r="AA2551">
        <v>0</v>
      </c>
      <c r="AB2551">
        <v>0</v>
      </c>
      <c r="AC2551" t="s">
        <v>48</v>
      </c>
      <c r="AD2551">
        <v>1</v>
      </c>
    </row>
    <row r="2552" spans="1:30">
      <c r="A2552" t="s">
        <v>2646</v>
      </c>
      <c r="B2552" t="s">
        <v>80</v>
      </c>
      <c r="C2552">
        <v>38.736946000000003</v>
      </c>
      <c r="D2552">
        <v>-9.1426850000000002</v>
      </c>
      <c r="E2552" t="s">
        <v>124</v>
      </c>
      <c r="F2552" t="s">
        <v>33</v>
      </c>
      <c r="G2552" t="s">
        <v>85</v>
      </c>
      <c r="H2552" s="1">
        <v>45409</v>
      </c>
      <c r="I2552" t="s">
        <v>35</v>
      </c>
      <c r="J2552" t="s">
        <v>2568</v>
      </c>
      <c r="K2552">
        <v>3</v>
      </c>
      <c r="N2552">
        <v>210</v>
      </c>
      <c r="O2552">
        <v>40</v>
      </c>
      <c r="P2552" s="1">
        <v>45464</v>
      </c>
      <c r="Q2552" s="1"/>
      <c r="R2552">
        <v>84</v>
      </c>
      <c r="T2552">
        <v>0</v>
      </c>
      <c r="U2552" t="s">
        <v>428</v>
      </c>
      <c r="V2552">
        <v>0</v>
      </c>
      <c r="W2552">
        <v>0</v>
      </c>
      <c r="X2552">
        <v>0</v>
      </c>
      <c r="Y2552">
        <v>0</v>
      </c>
      <c r="Z2552">
        <v>0</v>
      </c>
      <c r="AA2552">
        <v>0</v>
      </c>
      <c r="AB2552">
        <v>0</v>
      </c>
      <c r="AC2552" t="s">
        <v>43</v>
      </c>
      <c r="AD2552">
        <v>2</v>
      </c>
    </row>
    <row r="2553" spans="1:30">
      <c r="A2553" t="s">
        <v>2647</v>
      </c>
      <c r="B2553" t="s">
        <v>45</v>
      </c>
      <c r="C2553">
        <v>41.902782000000002</v>
      </c>
      <c r="D2553">
        <v>12.496366</v>
      </c>
      <c r="E2553" t="s">
        <v>124</v>
      </c>
      <c r="F2553" t="s">
        <v>33</v>
      </c>
      <c r="G2553" t="s">
        <v>64</v>
      </c>
      <c r="H2553" s="1">
        <v>45309</v>
      </c>
      <c r="I2553" t="s">
        <v>35</v>
      </c>
      <c r="J2553" t="s">
        <v>2568</v>
      </c>
      <c r="K2553">
        <v>3</v>
      </c>
      <c r="N2553">
        <v>1139</v>
      </c>
      <c r="O2553">
        <v>20</v>
      </c>
      <c r="P2553" s="1">
        <v>45390</v>
      </c>
      <c r="Q2553" s="1"/>
      <c r="R2553">
        <v>227.8</v>
      </c>
      <c r="T2553">
        <v>0</v>
      </c>
      <c r="U2553" t="s">
        <v>428</v>
      </c>
      <c r="V2553">
        <v>0</v>
      </c>
      <c r="W2553">
        <v>0</v>
      </c>
      <c r="X2553">
        <v>0</v>
      </c>
      <c r="Y2553">
        <v>0</v>
      </c>
      <c r="Z2553">
        <v>0</v>
      </c>
      <c r="AA2553">
        <v>0</v>
      </c>
      <c r="AB2553">
        <v>0</v>
      </c>
      <c r="AC2553" t="s">
        <v>48</v>
      </c>
      <c r="AD2553">
        <v>1</v>
      </c>
    </row>
    <row r="2554" spans="1:30">
      <c r="A2554" t="s">
        <v>2648</v>
      </c>
      <c r="B2554" t="s">
        <v>40</v>
      </c>
      <c r="C2554">
        <v>40.416775000000001</v>
      </c>
      <c r="D2554">
        <v>-3.7037900000000001</v>
      </c>
      <c r="E2554" t="s">
        <v>72</v>
      </c>
      <c r="F2554" t="s">
        <v>33</v>
      </c>
      <c r="G2554" t="s">
        <v>87</v>
      </c>
      <c r="H2554" s="1">
        <v>45390</v>
      </c>
      <c r="I2554" t="s">
        <v>57</v>
      </c>
      <c r="J2554" t="s">
        <v>2568</v>
      </c>
      <c r="K2554">
        <v>3</v>
      </c>
      <c r="N2554">
        <v>1800</v>
      </c>
      <c r="O2554">
        <v>90</v>
      </c>
      <c r="P2554" s="1">
        <v>45526</v>
      </c>
      <c r="Q2554" s="1"/>
      <c r="R2554">
        <v>1620</v>
      </c>
      <c r="T2554">
        <v>0</v>
      </c>
      <c r="U2554" t="s">
        <v>428</v>
      </c>
      <c r="V2554">
        <v>0</v>
      </c>
      <c r="W2554">
        <v>0</v>
      </c>
      <c r="X2554">
        <v>0</v>
      </c>
      <c r="Y2554">
        <v>0</v>
      </c>
      <c r="Z2554">
        <v>0</v>
      </c>
      <c r="AA2554">
        <v>0</v>
      </c>
      <c r="AB2554">
        <v>0</v>
      </c>
      <c r="AC2554" t="s">
        <v>38</v>
      </c>
      <c r="AD2554">
        <v>5</v>
      </c>
    </row>
    <row r="2555" spans="1:30">
      <c r="A2555" t="s">
        <v>2649</v>
      </c>
      <c r="B2555" t="s">
        <v>80</v>
      </c>
      <c r="C2555">
        <v>38.736946000000003</v>
      </c>
      <c r="D2555">
        <v>-9.1426850000000002</v>
      </c>
      <c r="E2555" t="s">
        <v>46</v>
      </c>
      <c r="F2555" t="s">
        <v>33</v>
      </c>
      <c r="G2555" t="s">
        <v>47</v>
      </c>
      <c r="H2555" s="1">
        <v>45437</v>
      </c>
      <c r="I2555" t="s">
        <v>70</v>
      </c>
      <c r="J2555" t="s">
        <v>2568</v>
      </c>
      <c r="K2555">
        <v>3</v>
      </c>
      <c r="N2555">
        <v>468</v>
      </c>
      <c r="O2555">
        <v>50</v>
      </c>
      <c r="P2555" s="1">
        <v>45726</v>
      </c>
      <c r="Q2555" s="1"/>
      <c r="R2555">
        <v>234</v>
      </c>
      <c r="T2555">
        <v>0</v>
      </c>
      <c r="U2555" t="s">
        <v>428</v>
      </c>
      <c r="V2555">
        <v>0</v>
      </c>
      <c r="W2555">
        <v>0</v>
      </c>
      <c r="X2555">
        <v>0</v>
      </c>
      <c r="Y2555">
        <v>0</v>
      </c>
      <c r="Z2555">
        <v>0</v>
      </c>
      <c r="AA2555">
        <v>0</v>
      </c>
      <c r="AB2555">
        <v>0</v>
      </c>
      <c r="AC2555" t="s">
        <v>52</v>
      </c>
      <c r="AD2555">
        <v>3</v>
      </c>
    </row>
    <row r="2556" spans="1:30">
      <c r="A2556" t="s">
        <v>2650</v>
      </c>
      <c r="B2556" t="s">
        <v>45</v>
      </c>
      <c r="C2556">
        <v>41.902782000000002</v>
      </c>
      <c r="D2556">
        <v>12.496366</v>
      </c>
      <c r="E2556" t="s">
        <v>55</v>
      </c>
      <c r="F2556" t="s">
        <v>33</v>
      </c>
      <c r="G2556" t="s">
        <v>85</v>
      </c>
      <c r="H2556" s="1">
        <v>45398</v>
      </c>
      <c r="I2556" t="s">
        <v>70</v>
      </c>
      <c r="J2556" t="s">
        <v>2568</v>
      </c>
      <c r="K2556">
        <v>3</v>
      </c>
      <c r="N2556">
        <v>642</v>
      </c>
      <c r="O2556">
        <v>50</v>
      </c>
      <c r="P2556" s="1">
        <v>45691</v>
      </c>
      <c r="Q2556" s="1"/>
      <c r="R2556">
        <v>321</v>
      </c>
      <c r="T2556">
        <v>0</v>
      </c>
      <c r="U2556" t="s">
        <v>428</v>
      </c>
      <c r="V2556">
        <v>0</v>
      </c>
      <c r="W2556">
        <v>0</v>
      </c>
      <c r="X2556">
        <v>0</v>
      </c>
      <c r="Y2556">
        <v>0</v>
      </c>
      <c r="Z2556">
        <v>0</v>
      </c>
      <c r="AA2556">
        <v>0</v>
      </c>
      <c r="AB2556">
        <v>0</v>
      </c>
      <c r="AC2556" t="s">
        <v>52</v>
      </c>
      <c r="AD2556">
        <v>3</v>
      </c>
    </row>
    <row r="2557" spans="1:30">
      <c r="A2557" t="s">
        <v>2651</v>
      </c>
      <c r="B2557" t="s">
        <v>31</v>
      </c>
      <c r="C2557">
        <v>52.370215999999999</v>
      </c>
      <c r="D2557">
        <v>4.895168</v>
      </c>
      <c r="E2557" t="s">
        <v>32</v>
      </c>
      <c r="F2557" t="s">
        <v>33</v>
      </c>
      <c r="G2557" t="s">
        <v>76</v>
      </c>
      <c r="H2557" s="1">
        <v>45346</v>
      </c>
      <c r="I2557" t="s">
        <v>35</v>
      </c>
      <c r="J2557" t="s">
        <v>2568</v>
      </c>
      <c r="K2557">
        <v>3</v>
      </c>
      <c r="N2557">
        <v>1798</v>
      </c>
      <c r="O2557">
        <v>30</v>
      </c>
      <c r="P2557" s="1">
        <v>45711</v>
      </c>
      <c r="Q2557" s="1"/>
      <c r="R2557">
        <v>539.4</v>
      </c>
      <c r="T2557">
        <v>0</v>
      </c>
      <c r="U2557" t="s">
        <v>428</v>
      </c>
      <c r="V2557">
        <v>0</v>
      </c>
      <c r="W2557">
        <v>0</v>
      </c>
      <c r="X2557">
        <v>0</v>
      </c>
      <c r="Y2557">
        <v>0</v>
      </c>
      <c r="Z2557">
        <v>0</v>
      </c>
      <c r="AA2557">
        <v>0</v>
      </c>
      <c r="AB2557">
        <v>0</v>
      </c>
      <c r="AC2557" t="s">
        <v>43</v>
      </c>
      <c r="AD2557">
        <v>2</v>
      </c>
    </row>
    <row r="2558" spans="1:30">
      <c r="A2558" t="s">
        <v>2652</v>
      </c>
      <c r="B2558" t="s">
        <v>75</v>
      </c>
      <c r="C2558">
        <v>48.210033000000003</v>
      </c>
      <c r="D2558">
        <v>16.363448999999999</v>
      </c>
      <c r="E2558" t="s">
        <v>41</v>
      </c>
      <c r="F2558" t="s">
        <v>33</v>
      </c>
      <c r="G2558" t="s">
        <v>56</v>
      </c>
      <c r="H2558" s="1">
        <v>45346</v>
      </c>
      <c r="I2558" t="s">
        <v>35</v>
      </c>
      <c r="J2558" t="s">
        <v>2568</v>
      </c>
      <c r="K2558">
        <v>3</v>
      </c>
      <c r="N2558">
        <v>1720</v>
      </c>
      <c r="O2558">
        <v>20</v>
      </c>
      <c r="P2558" s="1">
        <v>45606</v>
      </c>
      <c r="Q2558" s="1"/>
      <c r="R2558">
        <v>344</v>
      </c>
      <c r="T2558">
        <v>0</v>
      </c>
      <c r="U2558" t="s">
        <v>428</v>
      </c>
      <c r="V2558">
        <v>0</v>
      </c>
      <c r="W2558">
        <v>0</v>
      </c>
      <c r="X2558">
        <v>0</v>
      </c>
      <c r="Y2558">
        <v>0</v>
      </c>
      <c r="Z2558">
        <v>0</v>
      </c>
      <c r="AA2558">
        <v>0</v>
      </c>
      <c r="AB2558">
        <v>0</v>
      </c>
      <c r="AC2558" t="s">
        <v>48</v>
      </c>
      <c r="AD2558">
        <v>1</v>
      </c>
    </row>
    <row r="2559" spans="1:30">
      <c r="A2559" t="s">
        <v>2653</v>
      </c>
      <c r="B2559" t="s">
        <v>67</v>
      </c>
      <c r="C2559">
        <v>48.864716000000001</v>
      </c>
      <c r="D2559">
        <v>2.3490139999999999</v>
      </c>
      <c r="E2559" t="s">
        <v>100</v>
      </c>
      <c r="F2559" t="s">
        <v>33</v>
      </c>
      <c r="G2559" t="s">
        <v>64</v>
      </c>
      <c r="H2559" s="1">
        <v>45293</v>
      </c>
      <c r="I2559" t="s">
        <v>57</v>
      </c>
      <c r="J2559" t="s">
        <v>2568</v>
      </c>
      <c r="K2559">
        <v>3</v>
      </c>
      <c r="N2559">
        <v>1336</v>
      </c>
      <c r="O2559">
        <v>30</v>
      </c>
      <c r="P2559" s="1">
        <v>45612</v>
      </c>
      <c r="Q2559" s="1"/>
      <c r="R2559">
        <v>400.8</v>
      </c>
      <c r="T2559">
        <v>0</v>
      </c>
      <c r="U2559" t="s">
        <v>428</v>
      </c>
      <c r="V2559">
        <v>0</v>
      </c>
      <c r="W2559">
        <v>0</v>
      </c>
      <c r="X2559">
        <v>0</v>
      </c>
      <c r="Y2559">
        <v>0</v>
      </c>
      <c r="Z2559">
        <v>0</v>
      </c>
      <c r="AA2559">
        <v>0</v>
      </c>
      <c r="AB2559">
        <v>0</v>
      </c>
      <c r="AC2559" t="s">
        <v>43</v>
      </c>
      <c r="AD2559">
        <v>2</v>
      </c>
    </row>
    <row r="2560" spans="1:30">
      <c r="A2560" t="s">
        <v>2654</v>
      </c>
      <c r="B2560" t="s">
        <v>63</v>
      </c>
      <c r="C2560">
        <v>46.204391000000001</v>
      </c>
      <c r="D2560">
        <v>6.1431579999999997</v>
      </c>
      <c r="E2560" t="s">
        <v>120</v>
      </c>
      <c r="F2560" t="s">
        <v>33</v>
      </c>
      <c r="G2560" t="s">
        <v>87</v>
      </c>
      <c r="H2560" s="1">
        <v>45409</v>
      </c>
      <c r="I2560" t="s">
        <v>35</v>
      </c>
      <c r="J2560" t="s">
        <v>2568</v>
      </c>
      <c r="K2560">
        <v>3</v>
      </c>
      <c r="N2560">
        <v>1544</v>
      </c>
      <c r="O2560">
        <v>20</v>
      </c>
      <c r="P2560" s="1">
        <v>45491</v>
      </c>
      <c r="Q2560" s="1"/>
      <c r="R2560">
        <v>308.8</v>
      </c>
      <c r="T2560">
        <v>0</v>
      </c>
      <c r="U2560" t="s">
        <v>428</v>
      </c>
      <c r="V2560">
        <v>0</v>
      </c>
      <c r="W2560">
        <v>0</v>
      </c>
      <c r="X2560">
        <v>0</v>
      </c>
      <c r="Y2560">
        <v>0</v>
      </c>
      <c r="Z2560">
        <v>0</v>
      </c>
      <c r="AA2560">
        <v>0</v>
      </c>
      <c r="AB2560">
        <v>0</v>
      </c>
      <c r="AC2560" t="s">
        <v>48</v>
      </c>
      <c r="AD2560">
        <v>1</v>
      </c>
    </row>
    <row r="2561" spans="1:30">
      <c r="A2561" t="s">
        <v>2655</v>
      </c>
      <c r="B2561" t="s">
        <v>67</v>
      </c>
      <c r="C2561">
        <v>48.864716000000001</v>
      </c>
      <c r="D2561">
        <v>2.3490139999999999</v>
      </c>
      <c r="E2561" t="s">
        <v>60</v>
      </c>
      <c r="F2561" t="s">
        <v>33</v>
      </c>
      <c r="G2561" t="s">
        <v>76</v>
      </c>
      <c r="H2561" s="1">
        <v>45308</v>
      </c>
      <c r="I2561" t="s">
        <v>70</v>
      </c>
      <c r="J2561" t="s">
        <v>2568</v>
      </c>
      <c r="K2561">
        <v>3</v>
      </c>
      <c r="N2561">
        <v>828</v>
      </c>
      <c r="O2561">
        <v>50</v>
      </c>
      <c r="P2561" s="1">
        <v>45362</v>
      </c>
      <c r="Q2561" s="1"/>
      <c r="R2561">
        <v>414</v>
      </c>
      <c r="T2561">
        <v>0</v>
      </c>
      <c r="U2561" t="s">
        <v>428</v>
      </c>
      <c r="V2561">
        <v>0</v>
      </c>
      <c r="W2561">
        <v>0</v>
      </c>
      <c r="X2561">
        <v>0</v>
      </c>
      <c r="Y2561">
        <v>0</v>
      </c>
      <c r="Z2561">
        <v>0</v>
      </c>
      <c r="AA2561">
        <v>0</v>
      </c>
      <c r="AB2561">
        <v>0</v>
      </c>
      <c r="AC2561" t="s">
        <v>52</v>
      </c>
      <c r="AD2561">
        <v>3</v>
      </c>
    </row>
    <row r="2562" spans="1:30">
      <c r="A2562" t="s">
        <v>2656</v>
      </c>
      <c r="B2562" t="s">
        <v>59</v>
      </c>
      <c r="C2562">
        <v>51.260196999999998</v>
      </c>
      <c r="D2562">
        <v>4.4027710000000004</v>
      </c>
      <c r="E2562" t="s">
        <v>84</v>
      </c>
      <c r="F2562" t="s">
        <v>33</v>
      </c>
      <c r="G2562" t="s">
        <v>56</v>
      </c>
      <c r="H2562" s="1">
        <v>45356</v>
      </c>
      <c r="I2562" t="s">
        <v>70</v>
      </c>
      <c r="J2562" t="s">
        <v>2568</v>
      </c>
      <c r="K2562">
        <v>3</v>
      </c>
      <c r="N2562">
        <v>1570</v>
      </c>
      <c r="O2562">
        <v>40</v>
      </c>
      <c r="P2562" s="1">
        <v>45651</v>
      </c>
      <c r="Q2562" s="1"/>
      <c r="R2562">
        <v>628</v>
      </c>
      <c r="T2562">
        <v>0</v>
      </c>
      <c r="U2562" t="s">
        <v>428</v>
      </c>
      <c r="V2562">
        <v>0</v>
      </c>
      <c r="W2562">
        <v>0</v>
      </c>
      <c r="X2562">
        <v>0</v>
      </c>
      <c r="Y2562">
        <v>0</v>
      </c>
      <c r="Z2562">
        <v>0</v>
      </c>
      <c r="AA2562">
        <v>0</v>
      </c>
      <c r="AB2562">
        <v>0</v>
      </c>
      <c r="AC2562" t="s">
        <v>43</v>
      </c>
      <c r="AD2562">
        <v>2</v>
      </c>
    </row>
    <row r="2563" spans="1:30">
      <c r="A2563" t="s">
        <v>2657</v>
      </c>
      <c r="B2563" t="s">
        <v>67</v>
      </c>
      <c r="C2563">
        <v>48.864716000000001</v>
      </c>
      <c r="D2563">
        <v>2.3490139999999999</v>
      </c>
      <c r="E2563" t="s">
        <v>55</v>
      </c>
      <c r="F2563" t="s">
        <v>33</v>
      </c>
      <c r="G2563" t="s">
        <v>64</v>
      </c>
      <c r="H2563" s="1">
        <v>45412</v>
      </c>
      <c r="I2563" t="s">
        <v>35</v>
      </c>
      <c r="J2563" t="s">
        <v>2568</v>
      </c>
      <c r="K2563">
        <v>3</v>
      </c>
      <c r="N2563">
        <v>1831</v>
      </c>
      <c r="O2563">
        <v>20</v>
      </c>
      <c r="P2563" s="1">
        <v>45556</v>
      </c>
      <c r="Q2563" s="1"/>
      <c r="R2563">
        <v>366.2</v>
      </c>
      <c r="T2563">
        <v>0</v>
      </c>
      <c r="U2563" t="s">
        <v>428</v>
      </c>
      <c r="V2563">
        <v>0</v>
      </c>
      <c r="W2563">
        <v>0</v>
      </c>
      <c r="X2563">
        <v>0</v>
      </c>
      <c r="Y2563">
        <v>0</v>
      </c>
      <c r="Z2563">
        <v>0</v>
      </c>
      <c r="AA2563">
        <v>0</v>
      </c>
      <c r="AB2563">
        <v>0</v>
      </c>
      <c r="AC2563" t="s">
        <v>48</v>
      </c>
      <c r="AD2563">
        <v>1</v>
      </c>
    </row>
    <row r="2564" spans="1:30">
      <c r="A2564" t="s">
        <v>2658</v>
      </c>
      <c r="B2564" t="s">
        <v>31</v>
      </c>
      <c r="C2564">
        <v>52.370215999999999</v>
      </c>
      <c r="D2564">
        <v>4.895168</v>
      </c>
      <c r="E2564" t="s">
        <v>55</v>
      </c>
      <c r="F2564" t="s">
        <v>33</v>
      </c>
      <c r="G2564" t="s">
        <v>47</v>
      </c>
      <c r="H2564" s="1">
        <v>45376</v>
      </c>
      <c r="I2564" t="s">
        <v>35</v>
      </c>
      <c r="J2564" t="s">
        <v>2568</v>
      </c>
      <c r="K2564">
        <v>3</v>
      </c>
      <c r="N2564">
        <v>1616</v>
      </c>
      <c r="O2564">
        <v>20</v>
      </c>
      <c r="P2564" s="1">
        <v>45633</v>
      </c>
      <c r="Q2564" s="1"/>
      <c r="R2564">
        <v>323.2</v>
      </c>
      <c r="T2564">
        <v>0</v>
      </c>
      <c r="U2564" t="s">
        <v>428</v>
      </c>
      <c r="V2564">
        <v>0</v>
      </c>
      <c r="W2564">
        <v>0</v>
      </c>
      <c r="X2564">
        <v>0</v>
      </c>
      <c r="Y2564">
        <v>0</v>
      </c>
      <c r="Z2564">
        <v>0</v>
      </c>
      <c r="AA2564">
        <v>0</v>
      </c>
      <c r="AB2564">
        <v>0</v>
      </c>
      <c r="AC2564" t="s">
        <v>48</v>
      </c>
      <c r="AD2564">
        <v>1</v>
      </c>
    </row>
    <row r="2565" spans="1:30">
      <c r="A2565" t="s">
        <v>2659</v>
      </c>
      <c r="B2565" t="s">
        <v>67</v>
      </c>
      <c r="C2565">
        <v>48.864716000000001</v>
      </c>
      <c r="D2565">
        <v>2.3490139999999999</v>
      </c>
      <c r="E2565" t="s">
        <v>32</v>
      </c>
      <c r="F2565" t="s">
        <v>33</v>
      </c>
      <c r="G2565" t="s">
        <v>64</v>
      </c>
      <c r="H2565" s="1">
        <v>45381</v>
      </c>
      <c r="I2565" t="s">
        <v>70</v>
      </c>
      <c r="J2565" t="s">
        <v>2568</v>
      </c>
      <c r="K2565">
        <v>3</v>
      </c>
      <c r="N2565">
        <v>1210</v>
      </c>
      <c r="O2565">
        <v>40</v>
      </c>
      <c r="P2565" s="1">
        <v>45484</v>
      </c>
      <c r="Q2565" s="1"/>
      <c r="R2565">
        <v>484</v>
      </c>
      <c r="T2565">
        <v>0</v>
      </c>
      <c r="U2565" t="s">
        <v>428</v>
      </c>
      <c r="V2565">
        <v>0</v>
      </c>
      <c r="W2565">
        <v>0</v>
      </c>
      <c r="X2565">
        <v>0</v>
      </c>
      <c r="Y2565">
        <v>0</v>
      </c>
      <c r="Z2565">
        <v>0</v>
      </c>
      <c r="AA2565">
        <v>0</v>
      </c>
      <c r="AB2565">
        <v>0</v>
      </c>
      <c r="AC2565" t="s">
        <v>43</v>
      </c>
      <c r="AD2565">
        <v>2</v>
      </c>
    </row>
    <row r="2566" spans="1:30">
      <c r="A2566" t="s">
        <v>2660</v>
      </c>
      <c r="B2566" t="s">
        <v>45</v>
      </c>
      <c r="C2566">
        <v>41.902782000000002</v>
      </c>
      <c r="D2566">
        <v>12.496366</v>
      </c>
      <c r="E2566" t="s">
        <v>68</v>
      </c>
      <c r="F2566" t="s">
        <v>33</v>
      </c>
      <c r="G2566" t="s">
        <v>42</v>
      </c>
      <c r="H2566" s="1">
        <v>45360</v>
      </c>
      <c r="I2566" t="s">
        <v>35</v>
      </c>
      <c r="J2566" t="s">
        <v>2568</v>
      </c>
      <c r="K2566">
        <v>3</v>
      </c>
      <c r="N2566">
        <v>1493</v>
      </c>
      <c r="O2566">
        <v>50</v>
      </c>
      <c r="P2566" s="1">
        <v>45688</v>
      </c>
      <c r="Q2566" s="1"/>
      <c r="R2566">
        <v>746.5</v>
      </c>
      <c r="T2566">
        <v>0</v>
      </c>
      <c r="U2566" t="s">
        <v>428</v>
      </c>
      <c r="V2566">
        <v>0</v>
      </c>
      <c r="W2566">
        <v>0</v>
      </c>
      <c r="X2566">
        <v>0</v>
      </c>
      <c r="Y2566">
        <v>0</v>
      </c>
      <c r="Z2566">
        <v>0</v>
      </c>
      <c r="AA2566">
        <v>0</v>
      </c>
      <c r="AB2566">
        <v>0</v>
      </c>
      <c r="AC2566" t="s">
        <v>52</v>
      </c>
      <c r="AD2566">
        <v>3</v>
      </c>
    </row>
    <row r="2567" spans="1:30">
      <c r="A2567" t="s">
        <v>2661</v>
      </c>
      <c r="B2567" t="s">
        <v>50</v>
      </c>
      <c r="C2567">
        <v>52.520007999999997</v>
      </c>
      <c r="D2567">
        <v>13.404954</v>
      </c>
      <c r="E2567" t="s">
        <v>55</v>
      </c>
      <c r="F2567" t="s">
        <v>33</v>
      </c>
      <c r="G2567" t="s">
        <v>47</v>
      </c>
      <c r="H2567" s="1">
        <v>45324</v>
      </c>
      <c r="I2567" t="s">
        <v>70</v>
      </c>
      <c r="J2567" t="s">
        <v>2568</v>
      </c>
      <c r="K2567">
        <v>3</v>
      </c>
      <c r="N2567">
        <v>365</v>
      </c>
      <c r="O2567">
        <v>30</v>
      </c>
      <c r="P2567" s="1">
        <v>45529</v>
      </c>
      <c r="Q2567" s="1"/>
      <c r="R2567">
        <v>109.5</v>
      </c>
      <c r="T2567">
        <v>0</v>
      </c>
      <c r="U2567" t="s">
        <v>428</v>
      </c>
      <c r="V2567">
        <v>0</v>
      </c>
      <c r="W2567">
        <v>0</v>
      </c>
      <c r="X2567">
        <v>0</v>
      </c>
      <c r="Y2567">
        <v>0</v>
      </c>
      <c r="Z2567">
        <v>0</v>
      </c>
      <c r="AA2567">
        <v>0</v>
      </c>
      <c r="AB2567">
        <v>0</v>
      </c>
      <c r="AC2567" t="s">
        <v>43</v>
      </c>
      <c r="AD2567">
        <v>2</v>
      </c>
    </row>
    <row r="2568" spans="1:30">
      <c r="A2568" t="s">
        <v>2662</v>
      </c>
      <c r="B2568" t="s">
        <v>63</v>
      </c>
      <c r="C2568">
        <v>46.204391000000001</v>
      </c>
      <c r="D2568">
        <v>6.1431579999999997</v>
      </c>
      <c r="E2568" t="s">
        <v>78</v>
      </c>
      <c r="F2568" t="s">
        <v>33</v>
      </c>
      <c r="G2568" t="s">
        <v>56</v>
      </c>
      <c r="H2568" s="1">
        <v>45432</v>
      </c>
      <c r="I2568" t="s">
        <v>35</v>
      </c>
      <c r="J2568" t="s">
        <v>2568</v>
      </c>
      <c r="K2568">
        <v>3</v>
      </c>
      <c r="N2568">
        <v>550</v>
      </c>
      <c r="O2568">
        <v>60</v>
      </c>
      <c r="P2568" s="1">
        <v>45658</v>
      </c>
      <c r="Q2568" s="1"/>
      <c r="R2568">
        <v>330</v>
      </c>
      <c r="T2568">
        <v>0</v>
      </c>
      <c r="U2568" t="s">
        <v>428</v>
      </c>
      <c r="V2568">
        <v>0</v>
      </c>
      <c r="W2568">
        <v>0</v>
      </c>
      <c r="X2568">
        <v>0</v>
      </c>
      <c r="Y2568">
        <v>0</v>
      </c>
      <c r="Z2568">
        <v>0</v>
      </c>
      <c r="AA2568">
        <v>0</v>
      </c>
      <c r="AB2568">
        <v>0</v>
      </c>
      <c r="AC2568" t="s">
        <v>52</v>
      </c>
      <c r="AD2568">
        <v>3</v>
      </c>
    </row>
    <row r="2569" spans="1:30">
      <c r="A2569" t="s">
        <v>2663</v>
      </c>
      <c r="B2569" t="s">
        <v>31</v>
      </c>
      <c r="C2569">
        <v>52.370215999999999</v>
      </c>
      <c r="D2569">
        <v>4.895168</v>
      </c>
      <c r="E2569" t="s">
        <v>78</v>
      </c>
      <c r="F2569" t="s">
        <v>33</v>
      </c>
      <c r="G2569" t="s">
        <v>87</v>
      </c>
      <c r="H2569" s="1">
        <v>45407</v>
      </c>
      <c r="I2569" t="s">
        <v>57</v>
      </c>
      <c r="J2569" t="s">
        <v>2568</v>
      </c>
      <c r="K2569">
        <v>3</v>
      </c>
      <c r="N2569">
        <v>931</v>
      </c>
      <c r="O2569">
        <v>20</v>
      </c>
      <c r="P2569" s="1">
        <v>45760</v>
      </c>
      <c r="Q2569" s="1"/>
      <c r="R2569">
        <v>186.2</v>
      </c>
      <c r="T2569">
        <v>0</v>
      </c>
      <c r="U2569" t="s">
        <v>428</v>
      </c>
      <c r="V2569">
        <v>0</v>
      </c>
      <c r="W2569">
        <v>0</v>
      </c>
      <c r="X2569">
        <v>0</v>
      </c>
      <c r="Y2569">
        <v>0</v>
      </c>
      <c r="Z2569">
        <v>0</v>
      </c>
      <c r="AA2569">
        <v>0</v>
      </c>
      <c r="AB2569">
        <v>0</v>
      </c>
      <c r="AC2569" t="s">
        <v>48</v>
      </c>
      <c r="AD2569">
        <v>1</v>
      </c>
    </row>
    <row r="2570" spans="1:30">
      <c r="A2570" t="s">
        <v>2664</v>
      </c>
      <c r="B2570" t="s">
        <v>59</v>
      </c>
      <c r="C2570">
        <v>51.260196999999998</v>
      </c>
      <c r="D2570">
        <v>4.4027710000000004</v>
      </c>
      <c r="E2570" t="s">
        <v>51</v>
      </c>
      <c r="F2570" t="s">
        <v>33</v>
      </c>
      <c r="G2570" t="s">
        <v>85</v>
      </c>
      <c r="H2570" s="1">
        <v>45329</v>
      </c>
      <c r="I2570" t="s">
        <v>57</v>
      </c>
      <c r="J2570" t="s">
        <v>2568</v>
      </c>
      <c r="K2570">
        <v>3</v>
      </c>
      <c r="N2570">
        <v>1626</v>
      </c>
      <c r="O2570">
        <v>30</v>
      </c>
      <c r="P2570" s="1">
        <v>45518</v>
      </c>
      <c r="Q2570" s="1"/>
      <c r="R2570">
        <v>487.8</v>
      </c>
      <c r="T2570">
        <v>0</v>
      </c>
      <c r="U2570" t="s">
        <v>428</v>
      </c>
      <c r="V2570">
        <v>0</v>
      </c>
      <c r="W2570">
        <v>0</v>
      </c>
      <c r="X2570">
        <v>0</v>
      </c>
      <c r="Y2570">
        <v>0</v>
      </c>
      <c r="Z2570">
        <v>0</v>
      </c>
      <c r="AA2570">
        <v>0</v>
      </c>
      <c r="AB2570">
        <v>0</v>
      </c>
      <c r="AC2570" t="s">
        <v>43</v>
      </c>
      <c r="AD2570">
        <v>2</v>
      </c>
    </row>
    <row r="2571" spans="1:30">
      <c r="A2571" t="s">
        <v>2665</v>
      </c>
      <c r="B2571" t="s">
        <v>50</v>
      </c>
      <c r="C2571">
        <v>52.520007999999997</v>
      </c>
      <c r="D2571">
        <v>13.404954</v>
      </c>
      <c r="E2571" t="s">
        <v>55</v>
      </c>
      <c r="F2571" t="s">
        <v>33</v>
      </c>
      <c r="G2571" t="s">
        <v>76</v>
      </c>
      <c r="H2571" s="1">
        <v>45338</v>
      </c>
      <c r="I2571" t="s">
        <v>70</v>
      </c>
      <c r="J2571" t="s">
        <v>2568</v>
      </c>
      <c r="K2571">
        <v>3</v>
      </c>
      <c r="N2571">
        <v>1206</v>
      </c>
      <c r="O2571">
        <v>30</v>
      </c>
      <c r="P2571" s="1">
        <v>45617</v>
      </c>
      <c r="Q2571" s="1"/>
      <c r="R2571">
        <v>361.8</v>
      </c>
      <c r="T2571">
        <v>0</v>
      </c>
      <c r="U2571" t="s">
        <v>428</v>
      </c>
      <c r="V2571">
        <v>0</v>
      </c>
      <c r="W2571">
        <v>0</v>
      </c>
      <c r="X2571">
        <v>0</v>
      </c>
      <c r="Y2571">
        <v>0</v>
      </c>
      <c r="Z2571">
        <v>0</v>
      </c>
      <c r="AA2571">
        <v>0</v>
      </c>
      <c r="AB2571">
        <v>0</v>
      </c>
      <c r="AC2571" t="s">
        <v>43</v>
      </c>
      <c r="AD2571">
        <v>2</v>
      </c>
    </row>
    <row r="2572" spans="1:30">
      <c r="A2572" t="s">
        <v>2666</v>
      </c>
      <c r="B2572" t="s">
        <v>80</v>
      </c>
      <c r="C2572">
        <v>38.736946000000003</v>
      </c>
      <c r="D2572">
        <v>-9.1426850000000002</v>
      </c>
      <c r="E2572" t="s">
        <v>55</v>
      </c>
      <c r="F2572" t="s">
        <v>33</v>
      </c>
      <c r="G2572" t="s">
        <v>56</v>
      </c>
      <c r="H2572" s="1">
        <v>45361</v>
      </c>
      <c r="I2572" t="s">
        <v>70</v>
      </c>
      <c r="J2572" t="s">
        <v>2568</v>
      </c>
      <c r="K2572">
        <v>3</v>
      </c>
      <c r="N2572">
        <v>885</v>
      </c>
      <c r="O2572">
        <v>20</v>
      </c>
      <c r="P2572" s="1">
        <v>45598</v>
      </c>
      <c r="Q2572" s="1"/>
      <c r="R2572">
        <v>177</v>
      </c>
      <c r="T2572">
        <v>0</v>
      </c>
      <c r="U2572" t="s">
        <v>428</v>
      </c>
      <c r="V2572">
        <v>0</v>
      </c>
      <c r="W2572">
        <v>0</v>
      </c>
      <c r="X2572">
        <v>0</v>
      </c>
      <c r="Y2572">
        <v>0</v>
      </c>
      <c r="Z2572">
        <v>0</v>
      </c>
      <c r="AA2572">
        <v>0</v>
      </c>
      <c r="AB2572">
        <v>0</v>
      </c>
      <c r="AC2572" t="s">
        <v>48</v>
      </c>
      <c r="AD2572">
        <v>1</v>
      </c>
    </row>
    <row r="2573" spans="1:30">
      <c r="A2573" t="s">
        <v>2667</v>
      </c>
      <c r="B2573" t="s">
        <v>40</v>
      </c>
      <c r="C2573">
        <v>40.416775000000001</v>
      </c>
      <c r="D2573">
        <v>-3.7037900000000001</v>
      </c>
      <c r="E2573" t="s">
        <v>51</v>
      </c>
      <c r="F2573" t="s">
        <v>33</v>
      </c>
      <c r="G2573" t="s">
        <v>64</v>
      </c>
      <c r="H2573" s="1">
        <v>45325</v>
      </c>
      <c r="I2573" t="s">
        <v>35</v>
      </c>
      <c r="J2573" t="s">
        <v>2568</v>
      </c>
      <c r="K2573">
        <v>3</v>
      </c>
      <c r="N2573">
        <v>1709</v>
      </c>
      <c r="O2573">
        <v>20</v>
      </c>
      <c r="P2573" s="1">
        <v>45428</v>
      </c>
      <c r="Q2573" s="1"/>
      <c r="R2573">
        <v>341.8</v>
      </c>
      <c r="T2573">
        <v>0</v>
      </c>
      <c r="U2573" t="s">
        <v>428</v>
      </c>
      <c r="V2573">
        <v>0</v>
      </c>
      <c r="W2573">
        <v>0</v>
      </c>
      <c r="X2573">
        <v>0</v>
      </c>
      <c r="Y2573">
        <v>0</v>
      </c>
      <c r="Z2573">
        <v>0</v>
      </c>
      <c r="AA2573">
        <v>0</v>
      </c>
      <c r="AB2573">
        <v>0</v>
      </c>
      <c r="AC2573" t="s">
        <v>48</v>
      </c>
      <c r="AD2573">
        <v>1</v>
      </c>
    </row>
    <row r="2574" spans="1:30">
      <c r="A2574" t="s">
        <v>2668</v>
      </c>
      <c r="B2574" t="s">
        <v>45</v>
      </c>
      <c r="C2574">
        <v>41.902782000000002</v>
      </c>
      <c r="D2574">
        <v>12.496366</v>
      </c>
      <c r="E2574" t="s">
        <v>51</v>
      </c>
      <c r="F2574" t="s">
        <v>33</v>
      </c>
      <c r="G2574" t="s">
        <v>47</v>
      </c>
      <c r="H2574" s="1">
        <v>45373</v>
      </c>
      <c r="I2574" t="s">
        <v>35</v>
      </c>
      <c r="J2574" t="s">
        <v>2568</v>
      </c>
      <c r="K2574">
        <v>3</v>
      </c>
      <c r="N2574">
        <v>642</v>
      </c>
      <c r="O2574">
        <v>30</v>
      </c>
      <c r="P2574" s="1">
        <v>45548</v>
      </c>
      <c r="Q2574" s="1"/>
      <c r="R2574">
        <v>192.6</v>
      </c>
      <c r="T2574">
        <v>0</v>
      </c>
      <c r="U2574" t="s">
        <v>428</v>
      </c>
      <c r="V2574">
        <v>0</v>
      </c>
      <c r="W2574">
        <v>0</v>
      </c>
      <c r="X2574">
        <v>0</v>
      </c>
      <c r="Y2574">
        <v>0</v>
      </c>
      <c r="Z2574">
        <v>0</v>
      </c>
      <c r="AA2574">
        <v>0</v>
      </c>
      <c r="AB2574">
        <v>0</v>
      </c>
      <c r="AC2574" t="s">
        <v>43</v>
      </c>
      <c r="AD2574">
        <v>2</v>
      </c>
    </row>
    <row r="2575" spans="1:30">
      <c r="A2575" t="s">
        <v>2669</v>
      </c>
      <c r="B2575" t="s">
        <v>40</v>
      </c>
      <c r="C2575">
        <v>40.416775000000001</v>
      </c>
      <c r="D2575">
        <v>-3.7037900000000001</v>
      </c>
      <c r="E2575" t="s">
        <v>120</v>
      </c>
      <c r="F2575" t="s">
        <v>33</v>
      </c>
      <c r="G2575" t="s">
        <v>42</v>
      </c>
      <c r="H2575" s="1">
        <v>45418</v>
      </c>
      <c r="I2575" t="s">
        <v>70</v>
      </c>
      <c r="J2575" t="s">
        <v>2568</v>
      </c>
      <c r="K2575">
        <v>3</v>
      </c>
      <c r="N2575">
        <v>1124</v>
      </c>
      <c r="O2575">
        <v>40</v>
      </c>
      <c r="P2575" s="1">
        <v>45612</v>
      </c>
      <c r="Q2575" s="1"/>
      <c r="R2575">
        <v>449.6</v>
      </c>
      <c r="T2575">
        <v>0</v>
      </c>
      <c r="U2575" t="s">
        <v>428</v>
      </c>
      <c r="V2575">
        <v>0</v>
      </c>
      <c r="W2575">
        <v>0</v>
      </c>
      <c r="X2575">
        <v>0</v>
      </c>
      <c r="Y2575">
        <v>0</v>
      </c>
      <c r="Z2575">
        <v>0</v>
      </c>
      <c r="AA2575">
        <v>0</v>
      </c>
      <c r="AB2575">
        <v>0</v>
      </c>
      <c r="AC2575" t="s">
        <v>43</v>
      </c>
      <c r="AD2575">
        <v>2</v>
      </c>
    </row>
    <row r="2576" spans="1:30">
      <c r="A2576" t="s">
        <v>2670</v>
      </c>
      <c r="B2576" t="s">
        <v>45</v>
      </c>
      <c r="C2576">
        <v>41.902782000000002</v>
      </c>
      <c r="D2576">
        <v>12.496366</v>
      </c>
      <c r="E2576" t="s">
        <v>51</v>
      </c>
      <c r="F2576" t="s">
        <v>33</v>
      </c>
      <c r="G2576" t="s">
        <v>47</v>
      </c>
      <c r="H2576" s="1">
        <v>45441</v>
      </c>
      <c r="I2576" t="s">
        <v>35</v>
      </c>
      <c r="J2576" t="s">
        <v>2568</v>
      </c>
      <c r="K2576">
        <v>3</v>
      </c>
      <c r="N2576">
        <v>1397</v>
      </c>
      <c r="O2576">
        <v>80</v>
      </c>
      <c r="P2576" s="1">
        <v>45509</v>
      </c>
      <c r="Q2576" s="1"/>
      <c r="R2576">
        <v>1117.5999999999999</v>
      </c>
      <c r="T2576">
        <v>0</v>
      </c>
      <c r="U2576" t="s">
        <v>428</v>
      </c>
      <c r="V2576">
        <v>0</v>
      </c>
      <c r="W2576">
        <v>0</v>
      </c>
      <c r="X2576">
        <v>0</v>
      </c>
      <c r="Y2576">
        <v>0</v>
      </c>
      <c r="Z2576">
        <v>0</v>
      </c>
      <c r="AA2576">
        <v>0</v>
      </c>
      <c r="AB2576">
        <v>0</v>
      </c>
      <c r="AC2576" t="s">
        <v>65</v>
      </c>
      <c r="AD2576">
        <v>4</v>
      </c>
    </row>
    <row r="2577" spans="1:30">
      <c r="A2577" t="s">
        <v>2671</v>
      </c>
      <c r="B2577" t="s">
        <v>80</v>
      </c>
      <c r="C2577">
        <v>38.736946000000003</v>
      </c>
      <c r="D2577">
        <v>-9.1426850000000002</v>
      </c>
      <c r="E2577" t="s">
        <v>41</v>
      </c>
      <c r="F2577" t="s">
        <v>33</v>
      </c>
      <c r="G2577" t="s">
        <v>56</v>
      </c>
      <c r="H2577" s="1">
        <v>45300</v>
      </c>
      <c r="I2577" t="s">
        <v>35</v>
      </c>
      <c r="J2577" t="s">
        <v>2568</v>
      </c>
      <c r="K2577">
        <v>3</v>
      </c>
      <c r="N2577">
        <v>1935</v>
      </c>
      <c r="O2577">
        <v>30</v>
      </c>
      <c r="P2577" s="1">
        <v>45396</v>
      </c>
      <c r="Q2577" s="1"/>
      <c r="R2577">
        <v>580.5</v>
      </c>
      <c r="T2577">
        <v>0</v>
      </c>
      <c r="U2577" t="s">
        <v>428</v>
      </c>
      <c r="V2577">
        <v>0</v>
      </c>
      <c r="W2577">
        <v>0</v>
      </c>
      <c r="X2577">
        <v>0</v>
      </c>
      <c r="Y2577">
        <v>0</v>
      </c>
      <c r="Z2577">
        <v>0</v>
      </c>
      <c r="AA2577">
        <v>0</v>
      </c>
      <c r="AB2577">
        <v>0</v>
      </c>
      <c r="AC2577" t="s">
        <v>43</v>
      </c>
      <c r="AD2577">
        <v>2</v>
      </c>
    </row>
    <row r="2578" spans="1:30">
      <c r="A2578" t="s">
        <v>2672</v>
      </c>
      <c r="B2578" t="s">
        <v>45</v>
      </c>
      <c r="C2578">
        <v>41.902782000000002</v>
      </c>
      <c r="D2578">
        <v>12.496366</v>
      </c>
      <c r="E2578" t="s">
        <v>32</v>
      </c>
      <c r="F2578" t="s">
        <v>33</v>
      </c>
      <c r="G2578" t="s">
        <v>76</v>
      </c>
      <c r="H2578" s="1">
        <v>45402</v>
      </c>
      <c r="I2578" t="s">
        <v>70</v>
      </c>
      <c r="J2578" t="s">
        <v>2568</v>
      </c>
      <c r="K2578">
        <v>3</v>
      </c>
      <c r="N2578">
        <v>1661</v>
      </c>
      <c r="O2578">
        <v>20</v>
      </c>
      <c r="P2578" s="1">
        <v>45737</v>
      </c>
      <c r="Q2578" s="1"/>
      <c r="R2578">
        <v>332.2</v>
      </c>
      <c r="T2578">
        <v>0</v>
      </c>
      <c r="U2578" t="s">
        <v>428</v>
      </c>
      <c r="V2578">
        <v>0</v>
      </c>
      <c r="W2578">
        <v>0</v>
      </c>
      <c r="X2578">
        <v>0</v>
      </c>
      <c r="Y2578">
        <v>0</v>
      </c>
      <c r="Z2578">
        <v>0</v>
      </c>
      <c r="AA2578">
        <v>0</v>
      </c>
      <c r="AB2578">
        <v>0</v>
      </c>
      <c r="AC2578" t="s">
        <v>48</v>
      </c>
      <c r="AD2578">
        <v>1</v>
      </c>
    </row>
    <row r="2579" spans="1:30">
      <c r="A2579" t="s">
        <v>2673</v>
      </c>
      <c r="B2579" t="s">
        <v>67</v>
      </c>
      <c r="C2579">
        <v>48.864716000000001</v>
      </c>
      <c r="D2579">
        <v>2.3490139999999999</v>
      </c>
      <c r="E2579" t="s">
        <v>78</v>
      </c>
      <c r="F2579" t="s">
        <v>33</v>
      </c>
      <c r="G2579" t="s">
        <v>87</v>
      </c>
      <c r="H2579" s="1">
        <v>45412</v>
      </c>
      <c r="I2579" t="s">
        <v>35</v>
      </c>
      <c r="J2579" t="s">
        <v>2568</v>
      </c>
      <c r="K2579">
        <v>3</v>
      </c>
      <c r="N2579">
        <v>1163</v>
      </c>
      <c r="O2579">
        <v>90</v>
      </c>
      <c r="P2579" s="1">
        <v>45743</v>
      </c>
      <c r="Q2579" s="1"/>
      <c r="R2579">
        <v>1046.7</v>
      </c>
      <c r="T2579">
        <v>0</v>
      </c>
      <c r="U2579" t="s">
        <v>428</v>
      </c>
      <c r="V2579">
        <v>0</v>
      </c>
      <c r="W2579">
        <v>0</v>
      </c>
      <c r="X2579">
        <v>0</v>
      </c>
      <c r="Y2579">
        <v>0</v>
      </c>
      <c r="Z2579">
        <v>0</v>
      </c>
      <c r="AA2579">
        <v>0</v>
      </c>
      <c r="AB2579">
        <v>0</v>
      </c>
      <c r="AC2579" t="s">
        <v>38</v>
      </c>
      <c r="AD2579">
        <v>5</v>
      </c>
    </row>
    <row r="2580" spans="1:30">
      <c r="A2580" t="s">
        <v>2674</v>
      </c>
      <c r="B2580" t="s">
        <v>45</v>
      </c>
      <c r="C2580">
        <v>41.902782000000002</v>
      </c>
      <c r="D2580">
        <v>12.496366</v>
      </c>
      <c r="E2580" t="s">
        <v>103</v>
      </c>
      <c r="F2580" t="s">
        <v>33</v>
      </c>
      <c r="G2580" t="s">
        <v>64</v>
      </c>
      <c r="H2580" s="1">
        <v>45344</v>
      </c>
      <c r="I2580" t="s">
        <v>35</v>
      </c>
      <c r="J2580" t="s">
        <v>2568</v>
      </c>
      <c r="K2580">
        <v>3</v>
      </c>
      <c r="N2580">
        <v>373</v>
      </c>
      <c r="O2580">
        <v>50</v>
      </c>
      <c r="P2580" s="1">
        <v>45417</v>
      </c>
      <c r="Q2580" s="1"/>
      <c r="R2580">
        <v>186.5</v>
      </c>
      <c r="T2580">
        <v>0</v>
      </c>
      <c r="U2580" t="s">
        <v>428</v>
      </c>
      <c r="V2580">
        <v>0</v>
      </c>
      <c r="W2580">
        <v>0</v>
      </c>
      <c r="X2580">
        <v>0</v>
      </c>
      <c r="Y2580">
        <v>0</v>
      </c>
      <c r="Z2580">
        <v>0</v>
      </c>
      <c r="AA2580">
        <v>0</v>
      </c>
      <c r="AB2580">
        <v>0</v>
      </c>
      <c r="AC2580" t="s">
        <v>52</v>
      </c>
      <c r="AD2580">
        <v>3</v>
      </c>
    </row>
    <row r="2581" spans="1:30">
      <c r="A2581" t="s">
        <v>2675</v>
      </c>
      <c r="B2581" t="s">
        <v>67</v>
      </c>
      <c r="C2581">
        <v>48.864716000000001</v>
      </c>
      <c r="D2581">
        <v>2.3490139999999999</v>
      </c>
      <c r="E2581" t="s">
        <v>84</v>
      </c>
      <c r="F2581" t="s">
        <v>33</v>
      </c>
      <c r="G2581" t="s">
        <v>47</v>
      </c>
      <c r="H2581" s="1">
        <v>45300</v>
      </c>
      <c r="I2581" t="s">
        <v>35</v>
      </c>
      <c r="J2581" t="s">
        <v>2568</v>
      </c>
      <c r="K2581">
        <v>3</v>
      </c>
      <c r="N2581">
        <v>388</v>
      </c>
      <c r="O2581">
        <v>40</v>
      </c>
      <c r="P2581" s="1">
        <v>45363</v>
      </c>
      <c r="Q2581" s="1"/>
      <c r="R2581">
        <v>155.19999999999999</v>
      </c>
      <c r="T2581">
        <v>0</v>
      </c>
      <c r="U2581" t="s">
        <v>428</v>
      </c>
      <c r="V2581">
        <v>0</v>
      </c>
      <c r="W2581">
        <v>0</v>
      </c>
      <c r="X2581">
        <v>0</v>
      </c>
      <c r="Y2581">
        <v>0</v>
      </c>
      <c r="Z2581">
        <v>0</v>
      </c>
      <c r="AA2581">
        <v>0</v>
      </c>
      <c r="AB2581">
        <v>0</v>
      </c>
      <c r="AC2581" t="s">
        <v>43</v>
      </c>
      <c r="AD2581">
        <v>2</v>
      </c>
    </row>
    <row r="2582" spans="1:30">
      <c r="A2582" t="s">
        <v>2676</v>
      </c>
      <c r="B2582" t="s">
        <v>63</v>
      </c>
      <c r="C2582">
        <v>46.204391000000001</v>
      </c>
      <c r="D2582">
        <v>6.1431579999999997</v>
      </c>
      <c r="E2582" t="s">
        <v>60</v>
      </c>
      <c r="F2582" t="s">
        <v>33</v>
      </c>
      <c r="G2582" t="s">
        <v>56</v>
      </c>
      <c r="H2582" s="1">
        <v>45374</v>
      </c>
      <c r="I2582" t="s">
        <v>35</v>
      </c>
      <c r="J2582" t="s">
        <v>2568</v>
      </c>
      <c r="K2582">
        <v>3</v>
      </c>
      <c r="N2582">
        <v>871</v>
      </c>
      <c r="O2582">
        <v>50</v>
      </c>
      <c r="P2582" s="1">
        <v>45624</v>
      </c>
      <c r="Q2582" s="1"/>
      <c r="R2582">
        <v>435.5</v>
      </c>
      <c r="T2582">
        <v>0</v>
      </c>
      <c r="U2582" t="s">
        <v>428</v>
      </c>
      <c r="V2582">
        <v>0</v>
      </c>
      <c r="W2582">
        <v>0</v>
      </c>
      <c r="X2582">
        <v>0</v>
      </c>
      <c r="Y2582">
        <v>0</v>
      </c>
      <c r="Z2582">
        <v>0</v>
      </c>
      <c r="AA2582">
        <v>0</v>
      </c>
      <c r="AB2582">
        <v>0</v>
      </c>
      <c r="AC2582" t="s">
        <v>52</v>
      </c>
      <c r="AD2582">
        <v>3</v>
      </c>
    </row>
    <row r="2583" spans="1:30">
      <c r="A2583" t="s">
        <v>2677</v>
      </c>
      <c r="B2583" t="s">
        <v>63</v>
      </c>
      <c r="C2583">
        <v>46.204391000000001</v>
      </c>
      <c r="D2583">
        <v>6.1431579999999997</v>
      </c>
      <c r="E2583" t="s">
        <v>55</v>
      </c>
      <c r="F2583" t="s">
        <v>33</v>
      </c>
      <c r="G2583" t="s">
        <v>34</v>
      </c>
      <c r="H2583" s="1">
        <v>45337</v>
      </c>
      <c r="I2583" t="s">
        <v>35</v>
      </c>
      <c r="J2583" t="s">
        <v>2568</v>
      </c>
      <c r="K2583">
        <v>3</v>
      </c>
      <c r="N2583">
        <v>1917</v>
      </c>
      <c r="O2583">
        <v>30</v>
      </c>
      <c r="P2583" s="1">
        <v>45541</v>
      </c>
      <c r="Q2583" s="1"/>
      <c r="R2583">
        <v>575.1</v>
      </c>
      <c r="T2583">
        <v>0</v>
      </c>
      <c r="U2583" t="s">
        <v>428</v>
      </c>
      <c r="V2583">
        <v>0</v>
      </c>
      <c r="W2583">
        <v>0</v>
      </c>
      <c r="X2583">
        <v>0</v>
      </c>
      <c r="Y2583">
        <v>0</v>
      </c>
      <c r="Z2583">
        <v>0</v>
      </c>
      <c r="AA2583">
        <v>0</v>
      </c>
      <c r="AB2583">
        <v>0</v>
      </c>
      <c r="AC2583" t="s">
        <v>43</v>
      </c>
      <c r="AD2583">
        <v>2</v>
      </c>
    </row>
    <row r="2584" spans="1:30">
      <c r="A2584" t="s">
        <v>2678</v>
      </c>
      <c r="B2584" t="s">
        <v>50</v>
      </c>
      <c r="C2584">
        <v>52.520007999999997</v>
      </c>
      <c r="D2584">
        <v>13.404954</v>
      </c>
      <c r="E2584" t="s">
        <v>55</v>
      </c>
      <c r="F2584" t="s">
        <v>33</v>
      </c>
      <c r="G2584" t="s">
        <v>56</v>
      </c>
      <c r="H2584" s="1">
        <v>45327</v>
      </c>
      <c r="I2584" t="s">
        <v>70</v>
      </c>
      <c r="J2584" t="s">
        <v>2568</v>
      </c>
      <c r="K2584">
        <v>3</v>
      </c>
      <c r="N2584">
        <v>1362</v>
      </c>
      <c r="O2584">
        <v>40</v>
      </c>
      <c r="P2584" s="1">
        <v>45352</v>
      </c>
      <c r="Q2584" s="1"/>
      <c r="R2584">
        <v>544.79999999999995</v>
      </c>
      <c r="T2584">
        <v>0</v>
      </c>
      <c r="U2584" t="s">
        <v>428</v>
      </c>
      <c r="V2584">
        <v>0</v>
      </c>
      <c r="W2584">
        <v>0</v>
      </c>
      <c r="X2584">
        <v>0</v>
      </c>
      <c r="Y2584">
        <v>0</v>
      </c>
      <c r="Z2584">
        <v>0</v>
      </c>
      <c r="AA2584">
        <v>0</v>
      </c>
      <c r="AB2584">
        <v>0</v>
      </c>
      <c r="AC2584" t="s">
        <v>43</v>
      </c>
      <c r="AD2584">
        <v>2</v>
      </c>
    </row>
    <row r="2585" spans="1:30">
      <c r="A2585" t="s">
        <v>2679</v>
      </c>
      <c r="B2585" t="s">
        <v>45</v>
      </c>
      <c r="C2585">
        <v>41.902782000000002</v>
      </c>
      <c r="D2585">
        <v>12.496366</v>
      </c>
      <c r="E2585" t="s">
        <v>41</v>
      </c>
      <c r="F2585" t="s">
        <v>33</v>
      </c>
      <c r="G2585" t="s">
        <v>34</v>
      </c>
      <c r="H2585" s="1">
        <v>45327</v>
      </c>
      <c r="I2585" t="s">
        <v>70</v>
      </c>
      <c r="J2585" t="s">
        <v>2568</v>
      </c>
      <c r="K2585">
        <v>3</v>
      </c>
      <c r="N2585">
        <v>834</v>
      </c>
      <c r="O2585">
        <v>20</v>
      </c>
      <c r="P2585" s="1">
        <v>45671</v>
      </c>
      <c r="Q2585" s="1"/>
      <c r="R2585">
        <v>166.8</v>
      </c>
      <c r="T2585">
        <v>0</v>
      </c>
      <c r="U2585" t="s">
        <v>428</v>
      </c>
      <c r="V2585">
        <v>0</v>
      </c>
      <c r="W2585">
        <v>0</v>
      </c>
      <c r="X2585">
        <v>0</v>
      </c>
      <c r="Y2585">
        <v>0</v>
      </c>
      <c r="Z2585">
        <v>0</v>
      </c>
      <c r="AA2585">
        <v>0</v>
      </c>
      <c r="AB2585">
        <v>0</v>
      </c>
      <c r="AC2585" t="s">
        <v>48</v>
      </c>
      <c r="AD2585">
        <v>1</v>
      </c>
    </row>
    <row r="2586" spans="1:30">
      <c r="A2586" t="s">
        <v>2680</v>
      </c>
      <c r="B2586" t="s">
        <v>45</v>
      </c>
      <c r="C2586">
        <v>41.902782000000002</v>
      </c>
      <c r="D2586">
        <v>12.496366</v>
      </c>
      <c r="E2586" t="s">
        <v>51</v>
      </c>
      <c r="F2586" t="s">
        <v>33</v>
      </c>
      <c r="G2586" t="s">
        <v>34</v>
      </c>
      <c r="H2586" s="1">
        <v>45405</v>
      </c>
      <c r="I2586" t="s">
        <v>35</v>
      </c>
      <c r="J2586" t="s">
        <v>2568</v>
      </c>
      <c r="K2586">
        <v>3</v>
      </c>
      <c r="N2586">
        <v>1846</v>
      </c>
      <c r="O2586">
        <v>80</v>
      </c>
      <c r="P2586" s="1">
        <v>45508</v>
      </c>
      <c r="Q2586" s="1"/>
      <c r="R2586">
        <v>1476.8</v>
      </c>
      <c r="T2586">
        <v>0</v>
      </c>
      <c r="U2586" t="s">
        <v>428</v>
      </c>
      <c r="V2586">
        <v>0</v>
      </c>
      <c r="W2586">
        <v>0</v>
      </c>
      <c r="X2586">
        <v>0</v>
      </c>
      <c r="Y2586">
        <v>0</v>
      </c>
      <c r="Z2586">
        <v>0</v>
      </c>
      <c r="AA2586">
        <v>0</v>
      </c>
      <c r="AB2586">
        <v>0</v>
      </c>
      <c r="AC2586" t="s">
        <v>65</v>
      </c>
      <c r="AD2586">
        <v>4</v>
      </c>
    </row>
    <row r="2587" spans="1:30">
      <c r="A2587" t="s">
        <v>2681</v>
      </c>
      <c r="B2587" t="s">
        <v>80</v>
      </c>
      <c r="C2587">
        <v>38.736946000000003</v>
      </c>
      <c r="D2587">
        <v>-9.1426850000000002</v>
      </c>
      <c r="E2587" t="s">
        <v>72</v>
      </c>
      <c r="F2587" t="s">
        <v>33</v>
      </c>
      <c r="G2587" t="s">
        <v>56</v>
      </c>
      <c r="H2587" s="1">
        <v>45401</v>
      </c>
      <c r="I2587" t="s">
        <v>35</v>
      </c>
      <c r="J2587" t="s">
        <v>2568</v>
      </c>
      <c r="K2587">
        <v>3</v>
      </c>
      <c r="N2587">
        <v>1583</v>
      </c>
      <c r="O2587">
        <v>40</v>
      </c>
      <c r="P2587" s="1">
        <v>45450</v>
      </c>
      <c r="Q2587" s="1"/>
      <c r="R2587">
        <v>633.20000000000005</v>
      </c>
      <c r="T2587">
        <v>0</v>
      </c>
      <c r="U2587" t="s">
        <v>428</v>
      </c>
      <c r="V2587">
        <v>0</v>
      </c>
      <c r="W2587">
        <v>0</v>
      </c>
      <c r="X2587">
        <v>0</v>
      </c>
      <c r="Y2587">
        <v>0</v>
      </c>
      <c r="Z2587">
        <v>0</v>
      </c>
      <c r="AA2587">
        <v>0</v>
      </c>
      <c r="AB2587">
        <v>0</v>
      </c>
      <c r="AC2587" t="s">
        <v>43</v>
      </c>
      <c r="AD2587">
        <v>2</v>
      </c>
    </row>
    <row r="2588" spans="1:30">
      <c r="A2588" t="s">
        <v>2682</v>
      </c>
      <c r="B2588" t="s">
        <v>63</v>
      </c>
      <c r="C2588">
        <v>46.204391000000001</v>
      </c>
      <c r="D2588">
        <v>6.1431579999999997</v>
      </c>
      <c r="E2588" t="s">
        <v>55</v>
      </c>
      <c r="F2588" t="s">
        <v>33</v>
      </c>
      <c r="G2588" t="s">
        <v>87</v>
      </c>
      <c r="H2588" s="1">
        <v>45412</v>
      </c>
      <c r="I2588" t="s">
        <v>35</v>
      </c>
      <c r="J2588" t="s">
        <v>2568</v>
      </c>
      <c r="K2588">
        <v>3</v>
      </c>
      <c r="N2588">
        <v>799</v>
      </c>
      <c r="O2588">
        <v>20</v>
      </c>
      <c r="P2588" s="1">
        <v>45491</v>
      </c>
      <c r="Q2588" s="1"/>
      <c r="R2588">
        <v>159.80000000000001</v>
      </c>
      <c r="T2588">
        <v>0</v>
      </c>
      <c r="U2588" t="s">
        <v>428</v>
      </c>
      <c r="V2588">
        <v>0</v>
      </c>
      <c r="W2588">
        <v>0</v>
      </c>
      <c r="X2588">
        <v>0</v>
      </c>
      <c r="Y2588">
        <v>0</v>
      </c>
      <c r="Z2588">
        <v>0</v>
      </c>
      <c r="AA2588">
        <v>0</v>
      </c>
      <c r="AB2588">
        <v>0</v>
      </c>
      <c r="AC2588" t="s">
        <v>48</v>
      </c>
      <c r="AD2588">
        <v>1</v>
      </c>
    </row>
    <row r="2589" spans="1:30">
      <c r="A2589" t="s">
        <v>2683</v>
      </c>
      <c r="B2589" t="s">
        <v>67</v>
      </c>
      <c r="C2589">
        <v>48.864716000000001</v>
      </c>
      <c r="D2589">
        <v>2.3490139999999999</v>
      </c>
      <c r="E2589" t="s">
        <v>32</v>
      </c>
      <c r="F2589" t="s">
        <v>33</v>
      </c>
      <c r="G2589" t="s">
        <v>42</v>
      </c>
      <c r="H2589" s="1">
        <v>45369</v>
      </c>
      <c r="I2589" t="s">
        <v>35</v>
      </c>
      <c r="J2589" t="s">
        <v>2568</v>
      </c>
      <c r="K2589">
        <v>3</v>
      </c>
      <c r="N2589">
        <v>1320</v>
      </c>
      <c r="O2589">
        <v>90</v>
      </c>
      <c r="P2589" s="1">
        <v>45676</v>
      </c>
      <c r="Q2589" s="1"/>
      <c r="R2589">
        <v>1188</v>
      </c>
      <c r="T2589">
        <v>0</v>
      </c>
      <c r="U2589" t="s">
        <v>428</v>
      </c>
      <c r="V2589">
        <v>0</v>
      </c>
      <c r="W2589">
        <v>0</v>
      </c>
      <c r="X2589">
        <v>0</v>
      </c>
      <c r="Y2589">
        <v>0</v>
      </c>
      <c r="Z2589">
        <v>0</v>
      </c>
      <c r="AA2589">
        <v>0</v>
      </c>
      <c r="AB2589">
        <v>0</v>
      </c>
      <c r="AC2589" t="s">
        <v>38</v>
      </c>
      <c r="AD2589">
        <v>5</v>
      </c>
    </row>
    <row r="2590" spans="1:30">
      <c r="A2590" t="s">
        <v>2684</v>
      </c>
      <c r="B2590" t="s">
        <v>45</v>
      </c>
      <c r="C2590">
        <v>41.902782000000002</v>
      </c>
      <c r="D2590">
        <v>12.496366</v>
      </c>
      <c r="E2590" t="s">
        <v>41</v>
      </c>
      <c r="F2590" t="s">
        <v>33</v>
      </c>
      <c r="G2590" t="s">
        <v>64</v>
      </c>
      <c r="H2590" s="1">
        <v>45301</v>
      </c>
      <c r="I2590" t="s">
        <v>35</v>
      </c>
      <c r="J2590" t="s">
        <v>2568</v>
      </c>
      <c r="K2590">
        <v>3</v>
      </c>
      <c r="N2590">
        <v>1730</v>
      </c>
      <c r="O2590">
        <v>90</v>
      </c>
      <c r="P2590" s="1">
        <v>45447</v>
      </c>
      <c r="Q2590" s="1"/>
      <c r="R2590">
        <v>1557</v>
      </c>
      <c r="T2590">
        <v>0</v>
      </c>
      <c r="U2590" t="s">
        <v>428</v>
      </c>
      <c r="V2590">
        <v>0</v>
      </c>
      <c r="W2590">
        <v>0</v>
      </c>
      <c r="X2590">
        <v>0</v>
      </c>
      <c r="Y2590">
        <v>0</v>
      </c>
      <c r="Z2590">
        <v>0</v>
      </c>
      <c r="AA2590">
        <v>0</v>
      </c>
      <c r="AB2590">
        <v>0</v>
      </c>
      <c r="AC2590" t="s">
        <v>38</v>
      </c>
      <c r="AD2590">
        <v>5</v>
      </c>
    </row>
    <row r="2591" spans="1:30">
      <c r="A2591" t="s">
        <v>2685</v>
      </c>
      <c r="B2591" t="s">
        <v>67</v>
      </c>
      <c r="C2591">
        <v>48.864716000000001</v>
      </c>
      <c r="D2591">
        <v>2.3490139999999999</v>
      </c>
      <c r="E2591" t="s">
        <v>55</v>
      </c>
      <c r="F2591" t="s">
        <v>33</v>
      </c>
      <c r="G2591" t="s">
        <v>85</v>
      </c>
      <c r="H2591" s="1">
        <v>45342</v>
      </c>
      <c r="I2591" t="s">
        <v>70</v>
      </c>
      <c r="J2591" t="s">
        <v>2568</v>
      </c>
      <c r="K2591">
        <v>3</v>
      </c>
      <c r="N2591">
        <v>1805</v>
      </c>
      <c r="O2591">
        <v>60</v>
      </c>
      <c r="P2591" s="1">
        <v>45578</v>
      </c>
      <c r="Q2591" s="1"/>
      <c r="R2591">
        <v>1083</v>
      </c>
      <c r="T2591">
        <v>0</v>
      </c>
      <c r="U2591" t="s">
        <v>428</v>
      </c>
      <c r="V2591">
        <v>0</v>
      </c>
      <c r="W2591">
        <v>0</v>
      </c>
      <c r="X2591">
        <v>0</v>
      </c>
      <c r="Y2591">
        <v>0</v>
      </c>
      <c r="Z2591">
        <v>0</v>
      </c>
      <c r="AA2591">
        <v>0</v>
      </c>
      <c r="AB2591">
        <v>0</v>
      </c>
      <c r="AC2591" t="s">
        <v>52</v>
      </c>
      <c r="AD2591">
        <v>3</v>
      </c>
    </row>
    <row r="2592" spans="1:30">
      <c r="A2592" t="s">
        <v>2686</v>
      </c>
      <c r="B2592" t="s">
        <v>45</v>
      </c>
      <c r="C2592">
        <v>41.902782000000002</v>
      </c>
      <c r="D2592">
        <v>12.496366</v>
      </c>
      <c r="E2592" t="s">
        <v>68</v>
      </c>
      <c r="F2592" t="s">
        <v>33</v>
      </c>
      <c r="G2592" t="s">
        <v>47</v>
      </c>
      <c r="H2592" s="1">
        <v>45423</v>
      </c>
      <c r="I2592" t="s">
        <v>57</v>
      </c>
      <c r="J2592" t="s">
        <v>2568</v>
      </c>
      <c r="K2592">
        <v>3</v>
      </c>
      <c r="N2592">
        <v>1564</v>
      </c>
      <c r="O2592">
        <v>50</v>
      </c>
      <c r="P2592" s="1">
        <v>45607</v>
      </c>
      <c r="Q2592" s="1"/>
      <c r="R2592">
        <v>782</v>
      </c>
      <c r="T2592">
        <v>0</v>
      </c>
      <c r="U2592" t="s">
        <v>428</v>
      </c>
      <c r="V2592">
        <v>0</v>
      </c>
      <c r="W2592">
        <v>0</v>
      </c>
      <c r="X2592">
        <v>0</v>
      </c>
      <c r="Y2592">
        <v>0</v>
      </c>
      <c r="Z2592">
        <v>0</v>
      </c>
      <c r="AA2592">
        <v>0</v>
      </c>
      <c r="AB2592">
        <v>0</v>
      </c>
      <c r="AC2592" t="s">
        <v>52</v>
      </c>
      <c r="AD2592">
        <v>3</v>
      </c>
    </row>
    <row r="2593" spans="1:30">
      <c r="A2593" t="s">
        <v>2687</v>
      </c>
      <c r="B2593" t="s">
        <v>80</v>
      </c>
      <c r="C2593">
        <v>38.736946000000003</v>
      </c>
      <c r="D2593">
        <v>-9.1426850000000002</v>
      </c>
      <c r="E2593" t="s">
        <v>60</v>
      </c>
      <c r="F2593" t="s">
        <v>33</v>
      </c>
      <c r="G2593" t="s">
        <v>56</v>
      </c>
      <c r="H2593" s="1">
        <v>45334</v>
      </c>
      <c r="I2593" t="s">
        <v>57</v>
      </c>
      <c r="J2593" t="s">
        <v>2568</v>
      </c>
      <c r="K2593">
        <v>3</v>
      </c>
      <c r="N2593">
        <v>1373</v>
      </c>
      <c r="O2593">
        <v>20</v>
      </c>
      <c r="P2593" s="1">
        <v>45468</v>
      </c>
      <c r="Q2593" s="1"/>
      <c r="R2593">
        <v>274.60000000000002</v>
      </c>
      <c r="T2593">
        <v>0</v>
      </c>
      <c r="U2593" t="s">
        <v>428</v>
      </c>
      <c r="V2593">
        <v>0</v>
      </c>
      <c r="W2593">
        <v>0</v>
      </c>
      <c r="X2593">
        <v>0</v>
      </c>
      <c r="Y2593">
        <v>0</v>
      </c>
      <c r="Z2593">
        <v>0</v>
      </c>
      <c r="AA2593">
        <v>0</v>
      </c>
      <c r="AB2593">
        <v>0</v>
      </c>
      <c r="AC2593" t="s">
        <v>48</v>
      </c>
      <c r="AD2593">
        <v>1</v>
      </c>
    </row>
    <row r="2594" spans="1:30">
      <c r="A2594" t="s">
        <v>2688</v>
      </c>
      <c r="B2594" t="s">
        <v>40</v>
      </c>
      <c r="C2594">
        <v>40.416775000000001</v>
      </c>
      <c r="D2594">
        <v>-3.7037900000000001</v>
      </c>
      <c r="E2594" t="s">
        <v>84</v>
      </c>
      <c r="F2594" t="s">
        <v>33</v>
      </c>
      <c r="G2594" t="s">
        <v>87</v>
      </c>
      <c r="H2594" s="1">
        <v>45382</v>
      </c>
      <c r="I2594" t="s">
        <v>35</v>
      </c>
      <c r="J2594" t="s">
        <v>2568</v>
      </c>
      <c r="K2594">
        <v>3</v>
      </c>
      <c r="N2594">
        <v>1364</v>
      </c>
      <c r="O2594">
        <v>40</v>
      </c>
      <c r="P2594" s="1">
        <v>45664</v>
      </c>
      <c r="Q2594" s="1"/>
      <c r="R2594">
        <v>545.6</v>
      </c>
      <c r="T2594">
        <v>0</v>
      </c>
      <c r="U2594" t="s">
        <v>428</v>
      </c>
      <c r="V2594">
        <v>0</v>
      </c>
      <c r="W2594">
        <v>0</v>
      </c>
      <c r="X2594">
        <v>0</v>
      </c>
      <c r="Y2594">
        <v>0</v>
      </c>
      <c r="Z2594">
        <v>0</v>
      </c>
      <c r="AA2594">
        <v>0</v>
      </c>
      <c r="AB2594">
        <v>0</v>
      </c>
      <c r="AC2594" t="s">
        <v>43</v>
      </c>
      <c r="AD2594">
        <v>2</v>
      </c>
    </row>
    <row r="2595" spans="1:30">
      <c r="A2595" t="s">
        <v>2689</v>
      </c>
      <c r="B2595" t="s">
        <v>50</v>
      </c>
      <c r="C2595">
        <v>52.520007999999997</v>
      </c>
      <c r="D2595">
        <v>13.404954</v>
      </c>
      <c r="E2595" t="s">
        <v>72</v>
      </c>
      <c r="F2595" t="s">
        <v>33</v>
      </c>
      <c r="G2595" t="s">
        <v>76</v>
      </c>
      <c r="H2595" s="1">
        <v>45347</v>
      </c>
      <c r="I2595" t="s">
        <v>70</v>
      </c>
      <c r="J2595" t="s">
        <v>2568</v>
      </c>
      <c r="K2595">
        <v>3</v>
      </c>
      <c r="N2595">
        <v>1430</v>
      </c>
      <c r="O2595">
        <v>60</v>
      </c>
      <c r="P2595" s="1">
        <v>45609</v>
      </c>
      <c r="Q2595" s="1"/>
      <c r="R2595">
        <v>858</v>
      </c>
      <c r="T2595">
        <v>0</v>
      </c>
      <c r="U2595" t="s">
        <v>428</v>
      </c>
      <c r="V2595">
        <v>0</v>
      </c>
      <c r="W2595">
        <v>0</v>
      </c>
      <c r="X2595">
        <v>0</v>
      </c>
      <c r="Y2595">
        <v>0</v>
      </c>
      <c r="Z2595">
        <v>0</v>
      </c>
      <c r="AA2595">
        <v>0</v>
      </c>
      <c r="AB2595">
        <v>0</v>
      </c>
      <c r="AC2595" t="s">
        <v>52</v>
      </c>
      <c r="AD2595">
        <v>3</v>
      </c>
    </row>
    <row r="2596" spans="1:30">
      <c r="A2596" t="s">
        <v>2690</v>
      </c>
      <c r="B2596" t="s">
        <v>75</v>
      </c>
      <c r="C2596">
        <v>48.210033000000003</v>
      </c>
      <c r="D2596">
        <v>16.363448999999999</v>
      </c>
      <c r="E2596" t="s">
        <v>46</v>
      </c>
      <c r="F2596" t="s">
        <v>33</v>
      </c>
      <c r="G2596" t="s">
        <v>76</v>
      </c>
      <c r="H2596" s="1">
        <v>45344</v>
      </c>
      <c r="I2596" t="s">
        <v>70</v>
      </c>
      <c r="J2596" t="s">
        <v>2568</v>
      </c>
      <c r="K2596">
        <v>3</v>
      </c>
      <c r="N2596">
        <v>704</v>
      </c>
      <c r="O2596">
        <v>60</v>
      </c>
      <c r="P2596" s="1">
        <v>45587</v>
      </c>
      <c r="Q2596" s="1"/>
      <c r="R2596">
        <v>422.4</v>
      </c>
      <c r="T2596">
        <v>0</v>
      </c>
      <c r="U2596" t="s">
        <v>428</v>
      </c>
      <c r="V2596">
        <v>0</v>
      </c>
      <c r="W2596">
        <v>0</v>
      </c>
      <c r="X2596">
        <v>0</v>
      </c>
      <c r="Y2596">
        <v>0</v>
      </c>
      <c r="Z2596">
        <v>0</v>
      </c>
      <c r="AA2596">
        <v>0</v>
      </c>
      <c r="AB2596">
        <v>0</v>
      </c>
      <c r="AC2596" t="s">
        <v>52</v>
      </c>
      <c r="AD2596">
        <v>3</v>
      </c>
    </row>
    <row r="2597" spans="1:30">
      <c r="A2597" t="s">
        <v>2691</v>
      </c>
      <c r="B2597" t="s">
        <v>80</v>
      </c>
      <c r="C2597">
        <v>38.736946000000003</v>
      </c>
      <c r="D2597">
        <v>-9.1426850000000002</v>
      </c>
      <c r="E2597" t="s">
        <v>55</v>
      </c>
      <c r="F2597" t="s">
        <v>33</v>
      </c>
      <c r="G2597" t="s">
        <v>34</v>
      </c>
      <c r="H2597" s="1">
        <v>45359</v>
      </c>
      <c r="I2597" t="s">
        <v>70</v>
      </c>
      <c r="J2597" t="s">
        <v>2568</v>
      </c>
      <c r="K2597">
        <v>3</v>
      </c>
      <c r="N2597">
        <v>1907</v>
      </c>
      <c r="O2597">
        <v>40</v>
      </c>
      <c r="P2597" s="1">
        <v>45488</v>
      </c>
      <c r="Q2597" s="1"/>
      <c r="R2597">
        <v>762.8</v>
      </c>
      <c r="T2597">
        <v>0</v>
      </c>
      <c r="U2597" t="s">
        <v>428</v>
      </c>
      <c r="V2597">
        <v>0</v>
      </c>
      <c r="W2597">
        <v>0</v>
      </c>
      <c r="X2597">
        <v>0</v>
      </c>
      <c r="Y2597">
        <v>0</v>
      </c>
      <c r="Z2597">
        <v>0</v>
      </c>
      <c r="AA2597">
        <v>0</v>
      </c>
      <c r="AB2597">
        <v>0</v>
      </c>
      <c r="AC2597" t="s">
        <v>43</v>
      </c>
      <c r="AD2597">
        <v>2</v>
      </c>
    </row>
    <row r="2598" spans="1:30">
      <c r="A2598" t="s">
        <v>2692</v>
      </c>
      <c r="B2598" t="s">
        <v>75</v>
      </c>
      <c r="C2598">
        <v>48.210033000000003</v>
      </c>
      <c r="D2598">
        <v>16.363448999999999</v>
      </c>
      <c r="E2598" t="s">
        <v>32</v>
      </c>
      <c r="F2598" t="s">
        <v>33</v>
      </c>
      <c r="G2598" t="s">
        <v>87</v>
      </c>
      <c r="H2598" s="1">
        <v>45410</v>
      </c>
      <c r="I2598" t="s">
        <v>70</v>
      </c>
      <c r="J2598" t="s">
        <v>2568</v>
      </c>
      <c r="K2598">
        <v>3</v>
      </c>
      <c r="N2598">
        <v>1580</v>
      </c>
      <c r="O2598">
        <v>40</v>
      </c>
      <c r="P2598" s="1">
        <v>45633</v>
      </c>
      <c r="Q2598" s="1"/>
      <c r="R2598">
        <v>632</v>
      </c>
      <c r="T2598">
        <v>0</v>
      </c>
      <c r="U2598" t="s">
        <v>428</v>
      </c>
      <c r="V2598">
        <v>0</v>
      </c>
      <c r="W2598">
        <v>0</v>
      </c>
      <c r="X2598">
        <v>0</v>
      </c>
      <c r="Y2598">
        <v>0</v>
      </c>
      <c r="Z2598">
        <v>0</v>
      </c>
      <c r="AA2598">
        <v>0</v>
      </c>
      <c r="AB2598">
        <v>0</v>
      </c>
      <c r="AC2598" t="s">
        <v>43</v>
      </c>
      <c r="AD2598">
        <v>2</v>
      </c>
    </row>
    <row r="2599" spans="1:30">
      <c r="A2599" t="s">
        <v>2693</v>
      </c>
      <c r="B2599" t="s">
        <v>67</v>
      </c>
      <c r="C2599">
        <v>48.864716000000001</v>
      </c>
      <c r="D2599">
        <v>2.3490139999999999</v>
      </c>
      <c r="E2599" t="s">
        <v>103</v>
      </c>
      <c r="F2599" t="s">
        <v>33</v>
      </c>
      <c r="G2599" t="s">
        <v>34</v>
      </c>
      <c r="H2599" s="1">
        <v>45369</v>
      </c>
      <c r="I2599" t="s">
        <v>35</v>
      </c>
      <c r="J2599" t="s">
        <v>2568</v>
      </c>
      <c r="K2599">
        <v>3</v>
      </c>
      <c r="N2599">
        <v>733</v>
      </c>
      <c r="O2599">
        <v>60</v>
      </c>
      <c r="P2599" s="1">
        <v>45439</v>
      </c>
      <c r="Q2599" s="1"/>
      <c r="R2599">
        <v>439.8</v>
      </c>
      <c r="T2599">
        <v>0</v>
      </c>
      <c r="U2599" t="s">
        <v>428</v>
      </c>
      <c r="V2599">
        <v>0</v>
      </c>
      <c r="W2599">
        <v>0</v>
      </c>
      <c r="X2599">
        <v>0</v>
      </c>
      <c r="Y2599">
        <v>0</v>
      </c>
      <c r="Z2599">
        <v>0</v>
      </c>
      <c r="AA2599">
        <v>0</v>
      </c>
      <c r="AB2599">
        <v>0</v>
      </c>
      <c r="AC2599" t="s">
        <v>52</v>
      </c>
      <c r="AD2599">
        <v>3</v>
      </c>
    </row>
    <row r="2600" spans="1:30">
      <c r="A2600" t="s">
        <v>2694</v>
      </c>
      <c r="B2600" t="s">
        <v>45</v>
      </c>
      <c r="C2600">
        <v>41.902782000000002</v>
      </c>
      <c r="D2600">
        <v>12.496366</v>
      </c>
      <c r="E2600" t="s">
        <v>72</v>
      </c>
      <c r="F2600" t="s">
        <v>33</v>
      </c>
      <c r="G2600" t="s">
        <v>64</v>
      </c>
      <c r="H2600" s="1">
        <v>45350</v>
      </c>
      <c r="I2600" t="s">
        <v>35</v>
      </c>
      <c r="J2600" t="s">
        <v>2568</v>
      </c>
      <c r="K2600">
        <v>3</v>
      </c>
      <c r="N2600">
        <v>1890</v>
      </c>
      <c r="O2600">
        <v>40</v>
      </c>
      <c r="P2600" s="1">
        <v>45609</v>
      </c>
      <c r="Q2600" s="1"/>
      <c r="R2600">
        <v>756</v>
      </c>
      <c r="T2600">
        <v>0</v>
      </c>
      <c r="U2600" t="s">
        <v>428</v>
      </c>
      <c r="V2600">
        <v>0</v>
      </c>
      <c r="W2600">
        <v>0</v>
      </c>
      <c r="X2600">
        <v>0</v>
      </c>
      <c r="Y2600">
        <v>0</v>
      </c>
      <c r="Z2600">
        <v>0</v>
      </c>
      <c r="AA2600">
        <v>0</v>
      </c>
      <c r="AB2600">
        <v>0</v>
      </c>
      <c r="AC2600" t="s">
        <v>43</v>
      </c>
      <c r="AD2600">
        <v>2</v>
      </c>
    </row>
    <row r="2601" spans="1:30">
      <c r="A2601" t="s">
        <v>2695</v>
      </c>
      <c r="B2601" t="s">
        <v>80</v>
      </c>
      <c r="C2601">
        <v>38.736946000000003</v>
      </c>
      <c r="D2601">
        <v>-9.1426850000000002</v>
      </c>
      <c r="E2601" t="s">
        <v>100</v>
      </c>
      <c r="F2601" t="s">
        <v>33</v>
      </c>
      <c r="G2601" t="s">
        <v>56</v>
      </c>
      <c r="H2601" s="1">
        <v>45316</v>
      </c>
      <c r="I2601" t="s">
        <v>35</v>
      </c>
      <c r="J2601" t="s">
        <v>2568</v>
      </c>
      <c r="K2601">
        <v>3</v>
      </c>
      <c r="N2601">
        <v>684</v>
      </c>
      <c r="O2601">
        <v>40</v>
      </c>
      <c r="P2601" s="1">
        <v>45481</v>
      </c>
      <c r="Q2601" s="1"/>
      <c r="R2601">
        <v>273.60000000000002</v>
      </c>
      <c r="T2601">
        <v>0</v>
      </c>
      <c r="U2601" t="s">
        <v>428</v>
      </c>
      <c r="V2601">
        <v>0</v>
      </c>
      <c r="W2601">
        <v>0</v>
      </c>
      <c r="X2601">
        <v>0</v>
      </c>
      <c r="Y2601">
        <v>0</v>
      </c>
      <c r="Z2601">
        <v>0</v>
      </c>
      <c r="AA2601">
        <v>0</v>
      </c>
      <c r="AB2601">
        <v>0</v>
      </c>
      <c r="AC2601" t="s">
        <v>43</v>
      </c>
      <c r="AD2601">
        <v>2</v>
      </c>
    </row>
    <row r="2602" spans="1:30">
      <c r="A2602" t="s">
        <v>2696</v>
      </c>
      <c r="B2602" t="s">
        <v>45</v>
      </c>
      <c r="C2602">
        <v>41.902782000000002</v>
      </c>
      <c r="D2602">
        <v>12.496366</v>
      </c>
      <c r="E2602" t="s">
        <v>103</v>
      </c>
      <c r="F2602" t="s">
        <v>33</v>
      </c>
      <c r="G2602" t="s">
        <v>42</v>
      </c>
      <c r="H2602" s="1">
        <v>45361</v>
      </c>
      <c r="I2602" t="s">
        <v>35</v>
      </c>
      <c r="J2602" t="s">
        <v>2568</v>
      </c>
      <c r="K2602">
        <v>3</v>
      </c>
      <c r="N2602">
        <v>842</v>
      </c>
      <c r="O2602">
        <v>70</v>
      </c>
      <c r="P2602" s="1">
        <v>45507</v>
      </c>
      <c r="Q2602" s="1"/>
      <c r="R2602">
        <v>589.4</v>
      </c>
      <c r="T2602">
        <v>0</v>
      </c>
      <c r="U2602" t="s">
        <v>428</v>
      </c>
      <c r="V2602">
        <v>0</v>
      </c>
      <c r="W2602">
        <v>0</v>
      </c>
      <c r="X2602">
        <v>0</v>
      </c>
      <c r="Y2602">
        <v>0</v>
      </c>
      <c r="Z2602">
        <v>0</v>
      </c>
      <c r="AA2602">
        <v>0</v>
      </c>
      <c r="AB2602">
        <v>0</v>
      </c>
      <c r="AC2602" t="s">
        <v>65</v>
      </c>
      <c r="AD2602">
        <v>4</v>
      </c>
    </row>
    <row r="2603" spans="1:30">
      <c r="A2603" t="s">
        <v>2697</v>
      </c>
      <c r="B2603" t="s">
        <v>67</v>
      </c>
      <c r="C2603">
        <v>48.864716000000001</v>
      </c>
      <c r="D2603">
        <v>2.3490139999999999</v>
      </c>
      <c r="E2603" t="s">
        <v>51</v>
      </c>
      <c r="F2603" t="s">
        <v>33</v>
      </c>
      <c r="G2603" t="s">
        <v>42</v>
      </c>
      <c r="H2603" s="1">
        <v>45421</v>
      </c>
      <c r="I2603" t="s">
        <v>35</v>
      </c>
      <c r="J2603" t="s">
        <v>2568</v>
      </c>
      <c r="K2603">
        <v>3</v>
      </c>
      <c r="N2603">
        <v>596</v>
      </c>
      <c r="O2603">
        <v>40</v>
      </c>
      <c r="P2603" s="1">
        <v>45765</v>
      </c>
      <c r="Q2603" s="1"/>
      <c r="R2603">
        <v>238.4</v>
      </c>
      <c r="T2603">
        <v>0</v>
      </c>
      <c r="U2603" t="s">
        <v>428</v>
      </c>
      <c r="V2603">
        <v>0</v>
      </c>
      <c r="W2603">
        <v>0</v>
      </c>
      <c r="X2603">
        <v>0</v>
      </c>
      <c r="Y2603">
        <v>0</v>
      </c>
      <c r="Z2603">
        <v>0</v>
      </c>
      <c r="AA2603">
        <v>0</v>
      </c>
      <c r="AB2603">
        <v>0</v>
      </c>
      <c r="AC2603" t="s">
        <v>43</v>
      </c>
      <c r="AD2603">
        <v>2</v>
      </c>
    </row>
    <row r="2604" spans="1:30">
      <c r="A2604" t="s">
        <v>2698</v>
      </c>
      <c r="B2604" t="s">
        <v>31</v>
      </c>
      <c r="C2604">
        <v>52.370215999999999</v>
      </c>
      <c r="D2604">
        <v>4.895168</v>
      </c>
      <c r="E2604" t="s">
        <v>72</v>
      </c>
      <c r="F2604" t="s">
        <v>33</v>
      </c>
      <c r="G2604" t="s">
        <v>56</v>
      </c>
      <c r="H2604" s="1">
        <v>45377</v>
      </c>
      <c r="I2604" t="s">
        <v>70</v>
      </c>
      <c r="J2604" t="s">
        <v>2568</v>
      </c>
      <c r="K2604">
        <v>3</v>
      </c>
      <c r="N2604">
        <v>1579</v>
      </c>
      <c r="O2604">
        <v>50</v>
      </c>
      <c r="P2604" s="1">
        <v>45583</v>
      </c>
      <c r="Q2604" s="1"/>
      <c r="R2604">
        <v>789.5</v>
      </c>
      <c r="T2604">
        <v>0</v>
      </c>
      <c r="U2604" t="s">
        <v>428</v>
      </c>
      <c r="V2604">
        <v>0</v>
      </c>
      <c r="W2604">
        <v>0</v>
      </c>
      <c r="X2604">
        <v>0</v>
      </c>
      <c r="Y2604">
        <v>0</v>
      </c>
      <c r="Z2604">
        <v>0</v>
      </c>
      <c r="AA2604">
        <v>0</v>
      </c>
      <c r="AB2604">
        <v>0</v>
      </c>
      <c r="AC2604" t="s">
        <v>52</v>
      </c>
      <c r="AD2604">
        <v>3</v>
      </c>
    </row>
    <row r="2605" spans="1:30">
      <c r="A2605" t="s">
        <v>2699</v>
      </c>
      <c r="B2605" t="s">
        <v>50</v>
      </c>
      <c r="C2605">
        <v>52.520007999999997</v>
      </c>
      <c r="D2605">
        <v>13.404954</v>
      </c>
      <c r="E2605" t="s">
        <v>68</v>
      </c>
      <c r="F2605" t="s">
        <v>33</v>
      </c>
      <c r="G2605" t="s">
        <v>64</v>
      </c>
      <c r="H2605" s="1">
        <v>45378</v>
      </c>
      <c r="I2605" t="s">
        <v>70</v>
      </c>
      <c r="J2605" t="s">
        <v>2568</v>
      </c>
      <c r="K2605">
        <v>3</v>
      </c>
      <c r="N2605">
        <v>566</v>
      </c>
      <c r="O2605">
        <v>30</v>
      </c>
      <c r="P2605" s="1">
        <v>45407</v>
      </c>
      <c r="Q2605" s="1"/>
      <c r="R2605">
        <v>169.8</v>
      </c>
      <c r="T2605">
        <v>0</v>
      </c>
      <c r="U2605" t="s">
        <v>428</v>
      </c>
      <c r="V2605">
        <v>0</v>
      </c>
      <c r="W2605">
        <v>0</v>
      </c>
      <c r="X2605">
        <v>0</v>
      </c>
      <c r="Y2605">
        <v>0</v>
      </c>
      <c r="Z2605">
        <v>0</v>
      </c>
      <c r="AA2605">
        <v>0</v>
      </c>
      <c r="AB2605">
        <v>0</v>
      </c>
      <c r="AC2605" t="s">
        <v>43</v>
      </c>
      <c r="AD2605">
        <v>2</v>
      </c>
    </row>
    <row r="2606" spans="1:30">
      <c r="A2606" t="s">
        <v>2700</v>
      </c>
      <c r="B2606" t="s">
        <v>40</v>
      </c>
      <c r="C2606">
        <v>40.416775000000001</v>
      </c>
      <c r="D2606">
        <v>-3.7037900000000001</v>
      </c>
      <c r="E2606" t="s">
        <v>55</v>
      </c>
      <c r="F2606" t="s">
        <v>33</v>
      </c>
      <c r="G2606" t="s">
        <v>47</v>
      </c>
      <c r="H2606" s="1">
        <v>45361</v>
      </c>
      <c r="I2606" t="s">
        <v>57</v>
      </c>
      <c r="J2606" t="s">
        <v>2568</v>
      </c>
      <c r="K2606">
        <v>3</v>
      </c>
      <c r="N2606">
        <v>1973</v>
      </c>
      <c r="O2606">
        <v>40</v>
      </c>
      <c r="P2606" s="1">
        <v>45701</v>
      </c>
      <c r="Q2606" s="1"/>
      <c r="R2606">
        <v>789.2</v>
      </c>
      <c r="T2606">
        <v>0</v>
      </c>
      <c r="U2606" t="s">
        <v>428</v>
      </c>
      <c r="V2606">
        <v>0</v>
      </c>
      <c r="W2606">
        <v>0</v>
      </c>
      <c r="X2606">
        <v>0</v>
      </c>
      <c r="Y2606">
        <v>0</v>
      </c>
      <c r="Z2606">
        <v>0</v>
      </c>
      <c r="AA2606">
        <v>0</v>
      </c>
      <c r="AB2606">
        <v>0</v>
      </c>
      <c r="AC2606" t="s">
        <v>43</v>
      </c>
      <c r="AD2606">
        <v>2</v>
      </c>
    </row>
    <row r="2607" spans="1:30">
      <c r="A2607" t="s">
        <v>2701</v>
      </c>
      <c r="B2607" t="s">
        <v>59</v>
      </c>
      <c r="C2607">
        <v>51.260196999999998</v>
      </c>
      <c r="D2607">
        <v>4.4027710000000004</v>
      </c>
      <c r="E2607" t="s">
        <v>55</v>
      </c>
      <c r="F2607" t="s">
        <v>33</v>
      </c>
      <c r="G2607" t="s">
        <v>56</v>
      </c>
      <c r="H2607" s="1">
        <v>45347</v>
      </c>
      <c r="I2607" t="s">
        <v>35</v>
      </c>
      <c r="J2607" t="s">
        <v>2568</v>
      </c>
      <c r="K2607">
        <v>3</v>
      </c>
      <c r="N2607">
        <v>599</v>
      </c>
      <c r="O2607">
        <v>80</v>
      </c>
      <c r="P2607" s="1">
        <v>45452</v>
      </c>
      <c r="Q2607" s="1"/>
      <c r="R2607">
        <v>479.2</v>
      </c>
      <c r="T2607">
        <v>0</v>
      </c>
      <c r="U2607" t="s">
        <v>428</v>
      </c>
      <c r="V2607">
        <v>0</v>
      </c>
      <c r="W2607">
        <v>0</v>
      </c>
      <c r="X2607">
        <v>0</v>
      </c>
      <c r="Y2607">
        <v>0</v>
      </c>
      <c r="Z2607">
        <v>0</v>
      </c>
      <c r="AA2607">
        <v>0</v>
      </c>
      <c r="AB2607">
        <v>0</v>
      </c>
      <c r="AC2607" t="s">
        <v>65</v>
      </c>
      <c r="AD2607">
        <v>4</v>
      </c>
    </row>
    <row r="2608" spans="1:30">
      <c r="A2608" t="s">
        <v>2702</v>
      </c>
      <c r="B2608" t="s">
        <v>45</v>
      </c>
      <c r="C2608">
        <v>41.902782000000002</v>
      </c>
      <c r="D2608">
        <v>12.496366</v>
      </c>
      <c r="E2608" t="s">
        <v>55</v>
      </c>
      <c r="F2608" t="s">
        <v>33</v>
      </c>
      <c r="G2608" t="s">
        <v>56</v>
      </c>
      <c r="H2608" s="1">
        <v>45378</v>
      </c>
      <c r="I2608" t="s">
        <v>57</v>
      </c>
      <c r="J2608" t="s">
        <v>2568</v>
      </c>
      <c r="K2608">
        <v>3</v>
      </c>
      <c r="N2608">
        <v>769</v>
      </c>
      <c r="O2608">
        <v>50</v>
      </c>
      <c r="P2608" s="1">
        <v>45443</v>
      </c>
      <c r="Q2608" s="1"/>
      <c r="R2608">
        <v>384.5</v>
      </c>
      <c r="T2608">
        <v>0</v>
      </c>
      <c r="U2608" t="s">
        <v>428</v>
      </c>
      <c r="V2608">
        <v>0</v>
      </c>
      <c r="W2608">
        <v>0</v>
      </c>
      <c r="X2608">
        <v>0</v>
      </c>
      <c r="Y2608">
        <v>0</v>
      </c>
      <c r="Z2608">
        <v>0</v>
      </c>
      <c r="AA2608">
        <v>0</v>
      </c>
      <c r="AB2608">
        <v>0</v>
      </c>
      <c r="AC2608" t="s">
        <v>52</v>
      </c>
      <c r="AD2608">
        <v>3</v>
      </c>
    </row>
    <row r="2609" spans="1:30">
      <c r="A2609" t="s">
        <v>2703</v>
      </c>
      <c r="B2609" t="s">
        <v>31</v>
      </c>
      <c r="C2609">
        <v>52.370215999999999</v>
      </c>
      <c r="D2609">
        <v>4.895168</v>
      </c>
      <c r="E2609" t="s">
        <v>60</v>
      </c>
      <c r="F2609" t="s">
        <v>33</v>
      </c>
      <c r="G2609" t="s">
        <v>47</v>
      </c>
      <c r="H2609" s="1">
        <v>45443</v>
      </c>
      <c r="I2609" t="s">
        <v>35</v>
      </c>
      <c r="J2609" t="s">
        <v>2568</v>
      </c>
      <c r="K2609">
        <v>3</v>
      </c>
      <c r="N2609">
        <v>1456</v>
      </c>
      <c r="O2609">
        <v>50</v>
      </c>
      <c r="P2609" s="1">
        <v>45613</v>
      </c>
      <c r="Q2609" s="1"/>
      <c r="R2609">
        <v>728</v>
      </c>
      <c r="T2609">
        <v>0</v>
      </c>
      <c r="U2609" t="s">
        <v>428</v>
      </c>
      <c r="V2609">
        <v>0</v>
      </c>
      <c r="W2609">
        <v>0</v>
      </c>
      <c r="X2609">
        <v>0</v>
      </c>
      <c r="Y2609">
        <v>0</v>
      </c>
      <c r="Z2609">
        <v>0</v>
      </c>
      <c r="AA2609">
        <v>0</v>
      </c>
      <c r="AB2609">
        <v>0</v>
      </c>
      <c r="AC2609" t="s">
        <v>52</v>
      </c>
      <c r="AD2609">
        <v>3</v>
      </c>
    </row>
    <row r="2610" spans="1:30">
      <c r="A2610" t="s">
        <v>2704</v>
      </c>
      <c r="B2610" t="s">
        <v>59</v>
      </c>
      <c r="C2610">
        <v>51.260196999999998</v>
      </c>
      <c r="D2610">
        <v>4.4027710000000004</v>
      </c>
      <c r="E2610" t="s">
        <v>55</v>
      </c>
      <c r="F2610" t="s">
        <v>33</v>
      </c>
      <c r="G2610" t="s">
        <v>34</v>
      </c>
      <c r="H2610" s="1">
        <v>45408</v>
      </c>
      <c r="I2610" t="s">
        <v>57</v>
      </c>
      <c r="J2610" t="s">
        <v>2568</v>
      </c>
      <c r="K2610">
        <v>3</v>
      </c>
      <c r="N2610">
        <v>830</v>
      </c>
      <c r="O2610">
        <v>80</v>
      </c>
      <c r="P2610" s="1">
        <v>45750</v>
      </c>
      <c r="Q2610" s="1"/>
      <c r="R2610">
        <v>664</v>
      </c>
      <c r="T2610">
        <v>0</v>
      </c>
      <c r="U2610" t="s">
        <v>428</v>
      </c>
      <c r="V2610">
        <v>0</v>
      </c>
      <c r="W2610">
        <v>0</v>
      </c>
      <c r="X2610">
        <v>0</v>
      </c>
      <c r="Y2610">
        <v>0</v>
      </c>
      <c r="Z2610">
        <v>0</v>
      </c>
      <c r="AA2610">
        <v>0</v>
      </c>
      <c r="AB2610">
        <v>0</v>
      </c>
      <c r="AC2610" t="s">
        <v>65</v>
      </c>
      <c r="AD2610">
        <v>4</v>
      </c>
    </row>
    <row r="2611" spans="1:30">
      <c r="A2611" t="s">
        <v>2705</v>
      </c>
      <c r="B2611" t="s">
        <v>45</v>
      </c>
      <c r="C2611">
        <v>41.902782000000002</v>
      </c>
      <c r="D2611">
        <v>12.496366</v>
      </c>
      <c r="E2611" t="s">
        <v>60</v>
      </c>
      <c r="F2611" t="s">
        <v>33</v>
      </c>
      <c r="G2611" t="s">
        <v>76</v>
      </c>
      <c r="H2611" s="1">
        <v>45441</v>
      </c>
      <c r="I2611" t="s">
        <v>35</v>
      </c>
      <c r="J2611" t="s">
        <v>2568</v>
      </c>
      <c r="K2611">
        <v>3</v>
      </c>
      <c r="N2611">
        <v>298</v>
      </c>
      <c r="O2611">
        <v>50</v>
      </c>
      <c r="P2611" s="1">
        <v>45761</v>
      </c>
      <c r="Q2611" s="1"/>
      <c r="R2611">
        <v>149</v>
      </c>
      <c r="T2611">
        <v>0</v>
      </c>
      <c r="U2611" t="s">
        <v>428</v>
      </c>
      <c r="V2611">
        <v>0</v>
      </c>
      <c r="W2611">
        <v>0</v>
      </c>
      <c r="X2611">
        <v>0</v>
      </c>
      <c r="Y2611">
        <v>0</v>
      </c>
      <c r="Z2611">
        <v>0</v>
      </c>
      <c r="AA2611">
        <v>0</v>
      </c>
      <c r="AB2611">
        <v>0</v>
      </c>
      <c r="AC2611" t="s">
        <v>52</v>
      </c>
      <c r="AD2611">
        <v>3</v>
      </c>
    </row>
    <row r="2612" spans="1:30">
      <c r="A2612" t="s">
        <v>2706</v>
      </c>
      <c r="B2612" t="s">
        <v>80</v>
      </c>
      <c r="C2612">
        <v>38.736946000000003</v>
      </c>
      <c r="D2612">
        <v>-9.1426850000000002</v>
      </c>
      <c r="E2612" t="s">
        <v>32</v>
      </c>
      <c r="F2612" t="s">
        <v>33</v>
      </c>
      <c r="G2612" t="s">
        <v>47</v>
      </c>
      <c r="H2612" s="1">
        <v>45379</v>
      </c>
      <c r="I2612" t="s">
        <v>70</v>
      </c>
      <c r="J2612" t="s">
        <v>2568</v>
      </c>
      <c r="K2612">
        <v>3</v>
      </c>
      <c r="N2612">
        <v>943</v>
      </c>
      <c r="O2612">
        <v>60</v>
      </c>
      <c r="P2612" s="1">
        <v>45688</v>
      </c>
      <c r="Q2612" s="1"/>
      <c r="R2612">
        <v>565.79999999999995</v>
      </c>
      <c r="T2612">
        <v>0</v>
      </c>
      <c r="U2612" t="s">
        <v>428</v>
      </c>
      <c r="V2612">
        <v>0</v>
      </c>
      <c r="W2612">
        <v>0</v>
      </c>
      <c r="X2612">
        <v>0</v>
      </c>
      <c r="Y2612">
        <v>0</v>
      </c>
      <c r="Z2612">
        <v>0</v>
      </c>
      <c r="AA2612">
        <v>0</v>
      </c>
      <c r="AB2612">
        <v>0</v>
      </c>
      <c r="AC2612" t="s">
        <v>52</v>
      </c>
      <c r="AD2612">
        <v>3</v>
      </c>
    </row>
    <row r="2613" spans="1:30">
      <c r="A2613" t="s">
        <v>2707</v>
      </c>
      <c r="B2613" t="s">
        <v>67</v>
      </c>
      <c r="C2613">
        <v>48.864716000000001</v>
      </c>
      <c r="D2613">
        <v>2.3490139999999999</v>
      </c>
      <c r="E2613" t="s">
        <v>60</v>
      </c>
      <c r="F2613" t="s">
        <v>33</v>
      </c>
      <c r="G2613" t="s">
        <v>47</v>
      </c>
      <c r="H2613" s="1">
        <v>45399</v>
      </c>
      <c r="I2613" t="s">
        <v>35</v>
      </c>
      <c r="J2613" t="s">
        <v>2568</v>
      </c>
      <c r="K2613">
        <v>3</v>
      </c>
      <c r="N2613">
        <v>909</v>
      </c>
      <c r="O2613">
        <v>30</v>
      </c>
      <c r="P2613" s="1">
        <v>45710</v>
      </c>
      <c r="Q2613" s="1"/>
      <c r="R2613">
        <v>272.7</v>
      </c>
      <c r="T2613">
        <v>0</v>
      </c>
      <c r="U2613" t="s">
        <v>428</v>
      </c>
      <c r="V2613">
        <v>0</v>
      </c>
      <c r="W2613">
        <v>0</v>
      </c>
      <c r="X2613">
        <v>0</v>
      </c>
      <c r="Y2613">
        <v>0</v>
      </c>
      <c r="Z2613">
        <v>0</v>
      </c>
      <c r="AA2613">
        <v>0</v>
      </c>
      <c r="AB2613">
        <v>0</v>
      </c>
      <c r="AC2613" t="s">
        <v>43</v>
      </c>
      <c r="AD2613">
        <v>2</v>
      </c>
    </row>
    <row r="2614" spans="1:30">
      <c r="A2614" t="s">
        <v>2708</v>
      </c>
      <c r="B2614" t="s">
        <v>63</v>
      </c>
      <c r="C2614">
        <v>46.204391000000001</v>
      </c>
      <c r="D2614">
        <v>6.1431579999999997</v>
      </c>
      <c r="E2614" t="s">
        <v>100</v>
      </c>
      <c r="F2614" t="s">
        <v>33</v>
      </c>
      <c r="G2614" t="s">
        <v>42</v>
      </c>
      <c r="H2614" s="1">
        <v>45321</v>
      </c>
      <c r="I2614" t="s">
        <v>35</v>
      </c>
      <c r="J2614" t="s">
        <v>2568</v>
      </c>
      <c r="K2614">
        <v>3</v>
      </c>
      <c r="N2614">
        <v>227</v>
      </c>
      <c r="O2614">
        <v>30</v>
      </c>
      <c r="P2614" s="1">
        <v>45353</v>
      </c>
      <c r="Q2614" s="1"/>
      <c r="R2614">
        <v>68.099999999999994</v>
      </c>
      <c r="T2614">
        <v>0</v>
      </c>
      <c r="U2614" t="s">
        <v>428</v>
      </c>
      <c r="V2614">
        <v>0</v>
      </c>
      <c r="W2614">
        <v>0</v>
      </c>
      <c r="X2614">
        <v>0</v>
      </c>
      <c r="Y2614">
        <v>0</v>
      </c>
      <c r="Z2614">
        <v>0</v>
      </c>
      <c r="AA2614">
        <v>0</v>
      </c>
      <c r="AB2614">
        <v>0</v>
      </c>
      <c r="AC2614" t="s">
        <v>43</v>
      </c>
      <c r="AD2614">
        <v>2</v>
      </c>
    </row>
    <row r="2615" spans="1:30">
      <c r="A2615" t="s">
        <v>2709</v>
      </c>
      <c r="B2615" t="s">
        <v>80</v>
      </c>
      <c r="C2615">
        <v>38.736946000000003</v>
      </c>
      <c r="D2615">
        <v>-9.1426850000000002</v>
      </c>
      <c r="E2615" t="s">
        <v>78</v>
      </c>
      <c r="F2615" t="s">
        <v>33</v>
      </c>
      <c r="G2615" t="s">
        <v>56</v>
      </c>
      <c r="H2615" s="1">
        <v>45412</v>
      </c>
      <c r="I2615" t="s">
        <v>70</v>
      </c>
      <c r="J2615" t="s">
        <v>2568</v>
      </c>
      <c r="K2615">
        <v>3</v>
      </c>
      <c r="N2615">
        <v>924</v>
      </c>
      <c r="O2615">
        <v>70</v>
      </c>
      <c r="P2615" s="1">
        <v>45771</v>
      </c>
      <c r="Q2615" s="1"/>
      <c r="R2615">
        <v>646.79999999999995</v>
      </c>
      <c r="T2615">
        <v>0</v>
      </c>
      <c r="U2615" t="s">
        <v>428</v>
      </c>
      <c r="V2615">
        <v>0</v>
      </c>
      <c r="W2615">
        <v>0</v>
      </c>
      <c r="X2615">
        <v>0</v>
      </c>
      <c r="Y2615">
        <v>0</v>
      </c>
      <c r="Z2615">
        <v>0</v>
      </c>
      <c r="AA2615">
        <v>0</v>
      </c>
      <c r="AB2615">
        <v>0</v>
      </c>
      <c r="AC2615" t="s">
        <v>65</v>
      </c>
      <c r="AD2615">
        <v>4</v>
      </c>
    </row>
    <row r="2616" spans="1:30">
      <c r="A2616" t="s">
        <v>2710</v>
      </c>
      <c r="B2616" t="s">
        <v>50</v>
      </c>
      <c r="C2616">
        <v>52.520007999999997</v>
      </c>
      <c r="D2616">
        <v>13.404954</v>
      </c>
      <c r="E2616" t="s">
        <v>51</v>
      </c>
      <c r="F2616" t="s">
        <v>33</v>
      </c>
      <c r="G2616" t="s">
        <v>42</v>
      </c>
      <c r="H2616" s="1">
        <v>45372</v>
      </c>
      <c r="I2616" t="s">
        <v>35</v>
      </c>
      <c r="J2616" t="s">
        <v>2568</v>
      </c>
      <c r="K2616">
        <v>3</v>
      </c>
      <c r="N2616">
        <v>1403</v>
      </c>
      <c r="O2616">
        <v>30</v>
      </c>
      <c r="P2616" s="1">
        <v>45644</v>
      </c>
      <c r="Q2616" s="1"/>
      <c r="R2616">
        <v>420.9</v>
      </c>
      <c r="T2616">
        <v>0</v>
      </c>
      <c r="U2616" t="s">
        <v>428</v>
      </c>
      <c r="V2616">
        <v>0</v>
      </c>
      <c r="W2616">
        <v>0</v>
      </c>
      <c r="X2616">
        <v>0</v>
      </c>
      <c r="Y2616">
        <v>0</v>
      </c>
      <c r="Z2616">
        <v>0</v>
      </c>
      <c r="AA2616">
        <v>0</v>
      </c>
      <c r="AB2616">
        <v>0</v>
      </c>
      <c r="AC2616" t="s">
        <v>43</v>
      </c>
      <c r="AD2616">
        <v>2</v>
      </c>
    </row>
    <row r="2617" spans="1:30">
      <c r="A2617" t="s">
        <v>2711</v>
      </c>
      <c r="B2617" t="s">
        <v>50</v>
      </c>
      <c r="C2617">
        <v>52.520007999999997</v>
      </c>
      <c r="D2617">
        <v>13.404954</v>
      </c>
      <c r="E2617" t="s">
        <v>72</v>
      </c>
      <c r="F2617" t="s">
        <v>33</v>
      </c>
      <c r="G2617" t="s">
        <v>56</v>
      </c>
      <c r="H2617" s="1">
        <v>45434</v>
      </c>
      <c r="I2617" t="s">
        <v>35</v>
      </c>
      <c r="J2617" t="s">
        <v>2568</v>
      </c>
      <c r="K2617">
        <v>3</v>
      </c>
      <c r="N2617">
        <v>1398</v>
      </c>
      <c r="O2617">
        <v>50</v>
      </c>
      <c r="P2617" s="1">
        <v>45575</v>
      </c>
      <c r="Q2617" s="1"/>
      <c r="R2617">
        <v>699</v>
      </c>
      <c r="T2617">
        <v>0</v>
      </c>
      <c r="U2617" t="s">
        <v>428</v>
      </c>
      <c r="V2617">
        <v>0</v>
      </c>
      <c r="W2617">
        <v>0</v>
      </c>
      <c r="X2617">
        <v>0</v>
      </c>
      <c r="Y2617">
        <v>0</v>
      </c>
      <c r="Z2617">
        <v>0</v>
      </c>
      <c r="AA2617">
        <v>0</v>
      </c>
      <c r="AB2617">
        <v>0</v>
      </c>
      <c r="AC2617" t="s">
        <v>52</v>
      </c>
      <c r="AD2617">
        <v>3</v>
      </c>
    </row>
    <row r="2618" spans="1:30">
      <c r="A2618" t="s">
        <v>2712</v>
      </c>
      <c r="B2618" t="s">
        <v>63</v>
      </c>
      <c r="C2618">
        <v>46.204391000000001</v>
      </c>
      <c r="D2618">
        <v>6.1431579999999997</v>
      </c>
      <c r="E2618" t="s">
        <v>32</v>
      </c>
      <c r="F2618" t="s">
        <v>33</v>
      </c>
      <c r="G2618" t="s">
        <v>56</v>
      </c>
      <c r="H2618" s="1">
        <v>45427</v>
      </c>
      <c r="I2618" t="s">
        <v>57</v>
      </c>
      <c r="J2618" t="s">
        <v>2568</v>
      </c>
      <c r="K2618">
        <v>3</v>
      </c>
      <c r="N2618">
        <v>1190</v>
      </c>
      <c r="O2618">
        <v>20</v>
      </c>
      <c r="P2618" s="1">
        <v>45778</v>
      </c>
      <c r="Q2618" s="1"/>
      <c r="R2618">
        <v>238</v>
      </c>
      <c r="T2618">
        <v>0</v>
      </c>
      <c r="U2618" t="s">
        <v>428</v>
      </c>
      <c r="V2618">
        <v>0</v>
      </c>
      <c r="W2618">
        <v>0</v>
      </c>
      <c r="X2618">
        <v>0</v>
      </c>
      <c r="Y2618">
        <v>0</v>
      </c>
      <c r="Z2618">
        <v>0</v>
      </c>
      <c r="AA2618">
        <v>0</v>
      </c>
      <c r="AB2618">
        <v>0</v>
      </c>
      <c r="AC2618" t="s">
        <v>48</v>
      </c>
      <c r="AD2618">
        <v>1</v>
      </c>
    </row>
    <row r="2619" spans="1:30">
      <c r="A2619" t="s">
        <v>2713</v>
      </c>
      <c r="B2619" t="s">
        <v>67</v>
      </c>
      <c r="C2619">
        <v>48.864716000000001</v>
      </c>
      <c r="D2619">
        <v>2.3490139999999999</v>
      </c>
      <c r="E2619" t="s">
        <v>32</v>
      </c>
      <c r="F2619" t="s">
        <v>33</v>
      </c>
      <c r="G2619" t="s">
        <v>47</v>
      </c>
      <c r="H2619" s="1">
        <v>45396</v>
      </c>
      <c r="I2619" t="s">
        <v>35</v>
      </c>
      <c r="J2619" t="s">
        <v>2568</v>
      </c>
      <c r="K2619">
        <v>3</v>
      </c>
      <c r="N2619">
        <v>654</v>
      </c>
      <c r="O2619">
        <v>50</v>
      </c>
      <c r="P2619" s="1">
        <v>45502</v>
      </c>
      <c r="Q2619" s="1"/>
      <c r="R2619">
        <v>327</v>
      </c>
      <c r="T2619">
        <v>0</v>
      </c>
      <c r="U2619" t="s">
        <v>428</v>
      </c>
      <c r="V2619">
        <v>0</v>
      </c>
      <c r="W2619">
        <v>0</v>
      </c>
      <c r="X2619">
        <v>0</v>
      </c>
      <c r="Y2619">
        <v>0</v>
      </c>
      <c r="Z2619">
        <v>0</v>
      </c>
      <c r="AA2619">
        <v>0</v>
      </c>
      <c r="AB2619">
        <v>0</v>
      </c>
      <c r="AC2619" t="s">
        <v>52</v>
      </c>
      <c r="AD2619">
        <v>3</v>
      </c>
    </row>
    <row r="2620" spans="1:30">
      <c r="A2620" t="s">
        <v>2714</v>
      </c>
      <c r="B2620" t="s">
        <v>50</v>
      </c>
      <c r="C2620">
        <v>52.520007999999997</v>
      </c>
      <c r="D2620">
        <v>13.404954</v>
      </c>
      <c r="E2620" t="s">
        <v>84</v>
      </c>
      <c r="F2620" t="s">
        <v>33</v>
      </c>
      <c r="G2620" t="s">
        <v>56</v>
      </c>
      <c r="H2620" s="1">
        <v>45335</v>
      </c>
      <c r="I2620" t="s">
        <v>35</v>
      </c>
      <c r="J2620" t="s">
        <v>2568</v>
      </c>
      <c r="K2620">
        <v>3</v>
      </c>
      <c r="N2620">
        <v>517</v>
      </c>
      <c r="O2620">
        <v>30</v>
      </c>
      <c r="P2620" s="1">
        <v>45687</v>
      </c>
      <c r="Q2620" s="1"/>
      <c r="R2620">
        <v>155.1</v>
      </c>
      <c r="T2620">
        <v>0</v>
      </c>
      <c r="U2620" t="s">
        <v>428</v>
      </c>
      <c r="V2620">
        <v>0</v>
      </c>
      <c r="W2620">
        <v>0</v>
      </c>
      <c r="X2620">
        <v>0</v>
      </c>
      <c r="Y2620">
        <v>0</v>
      </c>
      <c r="Z2620">
        <v>0</v>
      </c>
      <c r="AA2620">
        <v>0</v>
      </c>
      <c r="AB2620">
        <v>0</v>
      </c>
      <c r="AC2620" t="s">
        <v>43</v>
      </c>
      <c r="AD2620">
        <v>2</v>
      </c>
    </row>
    <row r="2621" spans="1:30">
      <c r="A2621" t="s">
        <v>2715</v>
      </c>
      <c r="B2621" t="s">
        <v>50</v>
      </c>
      <c r="C2621">
        <v>52.520007999999997</v>
      </c>
      <c r="D2621">
        <v>13.404954</v>
      </c>
      <c r="E2621" t="s">
        <v>100</v>
      </c>
      <c r="F2621" t="s">
        <v>33</v>
      </c>
      <c r="G2621" t="s">
        <v>34</v>
      </c>
      <c r="H2621" s="1">
        <v>45406</v>
      </c>
      <c r="I2621" t="s">
        <v>35</v>
      </c>
      <c r="J2621" t="s">
        <v>2568</v>
      </c>
      <c r="K2621">
        <v>3</v>
      </c>
      <c r="N2621">
        <v>388</v>
      </c>
      <c r="O2621">
        <v>80</v>
      </c>
      <c r="P2621" s="1">
        <v>45570</v>
      </c>
      <c r="Q2621" s="1"/>
      <c r="R2621">
        <v>310.39999999999998</v>
      </c>
      <c r="T2621">
        <v>0</v>
      </c>
      <c r="U2621" t="s">
        <v>428</v>
      </c>
      <c r="V2621">
        <v>0</v>
      </c>
      <c r="W2621">
        <v>0</v>
      </c>
      <c r="X2621">
        <v>0</v>
      </c>
      <c r="Y2621">
        <v>0</v>
      </c>
      <c r="Z2621">
        <v>0</v>
      </c>
      <c r="AA2621">
        <v>0</v>
      </c>
      <c r="AB2621">
        <v>0</v>
      </c>
      <c r="AC2621" t="s">
        <v>65</v>
      </c>
      <c r="AD2621">
        <v>4</v>
      </c>
    </row>
    <row r="2622" spans="1:30">
      <c r="A2622" t="s">
        <v>2716</v>
      </c>
      <c r="B2622" t="s">
        <v>67</v>
      </c>
      <c r="C2622">
        <v>48.864716000000001</v>
      </c>
      <c r="D2622">
        <v>2.3490139999999999</v>
      </c>
      <c r="E2622" t="s">
        <v>124</v>
      </c>
      <c r="F2622" t="s">
        <v>33</v>
      </c>
      <c r="G2622" t="s">
        <v>76</v>
      </c>
      <c r="H2622" s="1">
        <v>45419</v>
      </c>
      <c r="I2622" t="s">
        <v>35</v>
      </c>
      <c r="J2622" t="s">
        <v>2568</v>
      </c>
      <c r="K2622">
        <v>3</v>
      </c>
      <c r="N2622">
        <v>1147</v>
      </c>
      <c r="O2622">
        <v>80</v>
      </c>
      <c r="P2622" s="1">
        <v>45719</v>
      </c>
      <c r="Q2622" s="1"/>
      <c r="R2622">
        <v>917.6</v>
      </c>
      <c r="T2622">
        <v>0</v>
      </c>
      <c r="U2622" t="s">
        <v>428</v>
      </c>
      <c r="V2622">
        <v>0</v>
      </c>
      <c r="W2622">
        <v>0</v>
      </c>
      <c r="X2622">
        <v>0</v>
      </c>
      <c r="Y2622">
        <v>0</v>
      </c>
      <c r="Z2622">
        <v>0</v>
      </c>
      <c r="AA2622">
        <v>0</v>
      </c>
      <c r="AB2622">
        <v>0</v>
      </c>
      <c r="AC2622" t="s">
        <v>65</v>
      </c>
      <c r="AD2622">
        <v>4</v>
      </c>
    </row>
    <row r="2623" spans="1:30">
      <c r="A2623" t="s">
        <v>2717</v>
      </c>
      <c r="B2623" t="s">
        <v>63</v>
      </c>
      <c r="C2623">
        <v>46.204391000000001</v>
      </c>
      <c r="D2623">
        <v>6.1431579999999997</v>
      </c>
      <c r="E2623" t="s">
        <v>32</v>
      </c>
      <c r="F2623" t="s">
        <v>33</v>
      </c>
      <c r="G2623" t="s">
        <v>42</v>
      </c>
      <c r="H2623" s="1">
        <v>45370</v>
      </c>
      <c r="I2623" t="s">
        <v>35</v>
      </c>
      <c r="J2623" t="s">
        <v>2568</v>
      </c>
      <c r="K2623">
        <v>3</v>
      </c>
      <c r="N2623">
        <v>1776</v>
      </c>
      <c r="O2623">
        <v>20</v>
      </c>
      <c r="P2623" s="1">
        <v>45633</v>
      </c>
      <c r="Q2623" s="1"/>
      <c r="R2623">
        <v>355.2</v>
      </c>
      <c r="T2623">
        <v>0</v>
      </c>
      <c r="U2623" t="s">
        <v>428</v>
      </c>
      <c r="V2623">
        <v>0</v>
      </c>
      <c r="W2623">
        <v>0</v>
      </c>
      <c r="X2623">
        <v>0</v>
      </c>
      <c r="Y2623">
        <v>0</v>
      </c>
      <c r="Z2623">
        <v>0</v>
      </c>
      <c r="AA2623">
        <v>0</v>
      </c>
      <c r="AB2623">
        <v>0</v>
      </c>
      <c r="AC2623" t="s">
        <v>48</v>
      </c>
      <c r="AD2623">
        <v>1</v>
      </c>
    </row>
    <row r="2624" spans="1:30">
      <c r="A2624" t="s">
        <v>2718</v>
      </c>
      <c r="B2624" t="s">
        <v>80</v>
      </c>
      <c r="C2624">
        <v>38.736946000000003</v>
      </c>
      <c r="D2624">
        <v>-9.1426850000000002</v>
      </c>
      <c r="E2624" t="s">
        <v>32</v>
      </c>
      <c r="F2624" t="s">
        <v>33</v>
      </c>
      <c r="G2624" t="s">
        <v>47</v>
      </c>
      <c r="H2624" s="1">
        <v>45438</v>
      </c>
      <c r="I2624" t="s">
        <v>35</v>
      </c>
      <c r="J2624" t="s">
        <v>2568</v>
      </c>
      <c r="K2624">
        <v>3</v>
      </c>
      <c r="N2624">
        <v>1127</v>
      </c>
      <c r="O2624">
        <v>30</v>
      </c>
      <c r="P2624" s="1">
        <v>45703</v>
      </c>
      <c r="Q2624" s="1"/>
      <c r="R2624">
        <v>338.1</v>
      </c>
      <c r="T2624">
        <v>0</v>
      </c>
      <c r="U2624" t="s">
        <v>428</v>
      </c>
      <c r="V2624">
        <v>0</v>
      </c>
      <c r="W2624">
        <v>0</v>
      </c>
      <c r="X2624">
        <v>0</v>
      </c>
      <c r="Y2624">
        <v>0</v>
      </c>
      <c r="Z2624">
        <v>0</v>
      </c>
      <c r="AA2624">
        <v>0</v>
      </c>
      <c r="AB2624">
        <v>0</v>
      </c>
      <c r="AC2624" t="s">
        <v>43</v>
      </c>
      <c r="AD2624">
        <v>2</v>
      </c>
    </row>
    <row r="2625" spans="1:30">
      <c r="A2625" t="s">
        <v>2719</v>
      </c>
      <c r="B2625" t="s">
        <v>63</v>
      </c>
      <c r="C2625">
        <v>46.204391000000001</v>
      </c>
      <c r="D2625">
        <v>6.1431579999999997</v>
      </c>
      <c r="E2625" t="s">
        <v>124</v>
      </c>
      <c r="F2625" t="s">
        <v>33</v>
      </c>
      <c r="G2625" t="s">
        <v>87</v>
      </c>
      <c r="H2625" s="1">
        <v>45387</v>
      </c>
      <c r="I2625" t="s">
        <v>70</v>
      </c>
      <c r="J2625" t="s">
        <v>2568</v>
      </c>
      <c r="K2625">
        <v>3</v>
      </c>
      <c r="N2625">
        <v>258</v>
      </c>
      <c r="O2625">
        <v>40</v>
      </c>
      <c r="P2625" s="1">
        <v>45425</v>
      </c>
      <c r="Q2625" s="1"/>
      <c r="R2625">
        <v>103.2</v>
      </c>
      <c r="T2625">
        <v>0</v>
      </c>
      <c r="U2625" t="s">
        <v>428</v>
      </c>
      <c r="V2625">
        <v>0</v>
      </c>
      <c r="W2625">
        <v>0</v>
      </c>
      <c r="X2625">
        <v>0</v>
      </c>
      <c r="Y2625">
        <v>0</v>
      </c>
      <c r="Z2625">
        <v>0</v>
      </c>
      <c r="AA2625">
        <v>0</v>
      </c>
      <c r="AB2625">
        <v>0</v>
      </c>
      <c r="AC2625" t="s">
        <v>43</v>
      </c>
      <c r="AD2625">
        <v>2</v>
      </c>
    </row>
    <row r="2626" spans="1:30">
      <c r="A2626" t="s">
        <v>2720</v>
      </c>
      <c r="B2626" t="s">
        <v>50</v>
      </c>
      <c r="C2626">
        <v>52.520007999999997</v>
      </c>
      <c r="D2626">
        <v>13.404954</v>
      </c>
      <c r="E2626" t="s">
        <v>51</v>
      </c>
      <c r="F2626" t="s">
        <v>33</v>
      </c>
      <c r="G2626" t="s">
        <v>42</v>
      </c>
      <c r="H2626" s="1">
        <v>45352</v>
      </c>
      <c r="I2626" t="s">
        <v>70</v>
      </c>
      <c r="J2626" t="s">
        <v>2568</v>
      </c>
      <c r="K2626">
        <v>3</v>
      </c>
      <c r="N2626">
        <v>263</v>
      </c>
      <c r="O2626">
        <v>100</v>
      </c>
      <c r="P2626" s="1">
        <v>45571</v>
      </c>
      <c r="Q2626" s="1"/>
      <c r="R2626">
        <v>263</v>
      </c>
      <c r="T2626">
        <v>0</v>
      </c>
      <c r="U2626" t="s">
        <v>428</v>
      </c>
      <c r="V2626">
        <v>0</v>
      </c>
      <c r="W2626">
        <v>0</v>
      </c>
      <c r="X2626">
        <v>0</v>
      </c>
      <c r="Y2626">
        <v>0</v>
      </c>
      <c r="Z2626">
        <v>0</v>
      </c>
      <c r="AA2626">
        <v>0</v>
      </c>
      <c r="AB2626">
        <v>0</v>
      </c>
      <c r="AC2626" t="s">
        <v>38</v>
      </c>
      <c r="AD2626">
        <v>5</v>
      </c>
    </row>
    <row r="2627" spans="1:30">
      <c r="A2627" t="s">
        <v>2721</v>
      </c>
      <c r="B2627" t="s">
        <v>40</v>
      </c>
      <c r="C2627">
        <v>40.416775000000001</v>
      </c>
      <c r="D2627">
        <v>-3.7037900000000001</v>
      </c>
      <c r="E2627" t="s">
        <v>32</v>
      </c>
      <c r="F2627" t="s">
        <v>33</v>
      </c>
      <c r="G2627" t="s">
        <v>64</v>
      </c>
      <c r="H2627" s="1">
        <v>45353</v>
      </c>
      <c r="I2627" t="s">
        <v>35</v>
      </c>
      <c r="J2627" t="s">
        <v>2568</v>
      </c>
      <c r="K2627">
        <v>3</v>
      </c>
      <c r="N2627">
        <v>320</v>
      </c>
      <c r="O2627">
        <v>50</v>
      </c>
      <c r="P2627" s="1">
        <v>45575</v>
      </c>
      <c r="Q2627" s="1"/>
      <c r="R2627">
        <v>160</v>
      </c>
      <c r="T2627">
        <v>0</v>
      </c>
      <c r="U2627" t="s">
        <v>428</v>
      </c>
      <c r="V2627">
        <v>0</v>
      </c>
      <c r="W2627">
        <v>0</v>
      </c>
      <c r="X2627">
        <v>0</v>
      </c>
      <c r="Y2627">
        <v>0</v>
      </c>
      <c r="Z2627">
        <v>0</v>
      </c>
      <c r="AA2627">
        <v>0</v>
      </c>
      <c r="AB2627">
        <v>0</v>
      </c>
      <c r="AC2627" t="s">
        <v>52</v>
      </c>
      <c r="AD2627">
        <v>3</v>
      </c>
    </row>
    <row r="2628" spans="1:30">
      <c r="A2628" t="s">
        <v>2722</v>
      </c>
      <c r="B2628" t="s">
        <v>63</v>
      </c>
      <c r="C2628">
        <v>46.204391000000001</v>
      </c>
      <c r="D2628">
        <v>6.1431579999999997</v>
      </c>
      <c r="E2628" t="s">
        <v>68</v>
      </c>
      <c r="F2628" t="s">
        <v>33</v>
      </c>
      <c r="G2628" t="s">
        <v>64</v>
      </c>
      <c r="H2628" s="1">
        <v>45420</v>
      </c>
      <c r="I2628" t="s">
        <v>70</v>
      </c>
      <c r="J2628" t="s">
        <v>2568</v>
      </c>
      <c r="K2628">
        <v>3</v>
      </c>
      <c r="N2628">
        <v>758</v>
      </c>
      <c r="O2628">
        <v>40</v>
      </c>
      <c r="P2628" s="1">
        <v>45532</v>
      </c>
      <c r="Q2628" s="1"/>
      <c r="R2628">
        <v>303.2</v>
      </c>
      <c r="T2628">
        <v>0</v>
      </c>
      <c r="U2628" t="s">
        <v>428</v>
      </c>
      <c r="V2628">
        <v>0</v>
      </c>
      <c r="W2628">
        <v>0</v>
      </c>
      <c r="X2628">
        <v>0</v>
      </c>
      <c r="Y2628">
        <v>0</v>
      </c>
      <c r="Z2628">
        <v>0</v>
      </c>
      <c r="AA2628">
        <v>0</v>
      </c>
      <c r="AB2628">
        <v>0</v>
      </c>
      <c r="AC2628" t="s">
        <v>43</v>
      </c>
      <c r="AD2628">
        <v>2</v>
      </c>
    </row>
    <row r="2629" spans="1:30">
      <c r="A2629" t="s">
        <v>2723</v>
      </c>
      <c r="B2629" t="s">
        <v>40</v>
      </c>
      <c r="C2629">
        <v>40.416775000000001</v>
      </c>
      <c r="D2629">
        <v>-3.7037900000000001</v>
      </c>
      <c r="E2629" t="s">
        <v>60</v>
      </c>
      <c r="F2629" t="s">
        <v>33</v>
      </c>
      <c r="G2629" t="s">
        <v>47</v>
      </c>
      <c r="H2629" s="1">
        <v>45315</v>
      </c>
      <c r="I2629" t="s">
        <v>70</v>
      </c>
      <c r="J2629" t="s">
        <v>2568</v>
      </c>
      <c r="K2629">
        <v>3</v>
      </c>
      <c r="N2629">
        <v>952</v>
      </c>
      <c r="O2629">
        <v>30</v>
      </c>
      <c r="P2629" s="1">
        <v>45390</v>
      </c>
      <c r="Q2629" s="1"/>
      <c r="R2629">
        <v>285.60000000000002</v>
      </c>
      <c r="T2629">
        <v>0</v>
      </c>
      <c r="U2629" t="s">
        <v>428</v>
      </c>
      <c r="V2629">
        <v>0</v>
      </c>
      <c r="W2629">
        <v>0</v>
      </c>
      <c r="X2629">
        <v>0</v>
      </c>
      <c r="Y2629">
        <v>0</v>
      </c>
      <c r="Z2629">
        <v>0</v>
      </c>
      <c r="AA2629">
        <v>0</v>
      </c>
      <c r="AB2629">
        <v>0</v>
      </c>
      <c r="AC2629" t="s">
        <v>43</v>
      </c>
      <c r="AD2629">
        <v>2</v>
      </c>
    </row>
    <row r="2630" spans="1:30">
      <c r="A2630" t="s">
        <v>2724</v>
      </c>
      <c r="B2630" t="s">
        <v>40</v>
      </c>
      <c r="C2630">
        <v>40.416775000000001</v>
      </c>
      <c r="D2630">
        <v>-3.7037900000000001</v>
      </c>
      <c r="E2630" t="s">
        <v>51</v>
      </c>
      <c r="F2630" t="s">
        <v>127</v>
      </c>
      <c r="G2630" t="s">
        <v>64</v>
      </c>
      <c r="H2630" s="1">
        <v>45395</v>
      </c>
      <c r="I2630" t="s">
        <v>35</v>
      </c>
      <c r="J2630" t="s">
        <v>2568</v>
      </c>
      <c r="K2630">
        <v>3</v>
      </c>
      <c r="N2630">
        <v>1082</v>
      </c>
      <c r="O2630">
        <v>50</v>
      </c>
      <c r="P2630" s="1">
        <v>45562</v>
      </c>
      <c r="Q2630" s="1"/>
      <c r="R2630">
        <v>541</v>
      </c>
      <c r="T2630">
        <v>0</v>
      </c>
      <c r="U2630" t="s">
        <v>428</v>
      </c>
      <c r="V2630">
        <v>0</v>
      </c>
      <c r="W2630">
        <v>0</v>
      </c>
      <c r="X2630">
        <v>0</v>
      </c>
      <c r="Y2630">
        <v>0</v>
      </c>
      <c r="Z2630">
        <v>0</v>
      </c>
      <c r="AA2630">
        <v>0</v>
      </c>
      <c r="AB2630">
        <v>0</v>
      </c>
      <c r="AC2630" t="s">
        <v>52</v>
      </c>
      <c r="AD2630">
        <v>3</v>
      </c>
    </row>
    <row r="2631" spans="1:30">
      <c r="A2631" t="s">
        <v>2725</v>
      </c>
      <c r="B2631" t="s">
        <v>67</v>
      </c>
      <c r="C2631">
        <v>48.864716000000001</v>
      </c>
      <c r="D2631">
        <v>2.3490139999999999</v>
      </c>
      <c r="E2631" t="s">
        <v>55</v>
      </c>
      <c r="F2631" t="s">
        <v>127</v>
      </c>
      <c r="G2631" t="s">
        <v>34</v>
      </c>
      <c r="H2631" s="1">
        <v>45356</v>
      </c>
      <c r="I2631" t="s">
        <v>35</v>
      </c>
      <c r="J2631" t="s">
        <v>2568</v>
      </c>
      <c r="K2631">
        <v>3</v>
      </c>
      <c r="N2631">
        <v>593</v>
      </c>
      <c r="O2631">
        <v>20</v>
      </c>
      <c r="P2631" s="1">
        <v>45673</v>
      </c>
      <c r="Q2631" s="1"/>
      <c r="R2631">
        <v>118.6</v>
      </c>
      <c r="T2631">
        <v>0</v>
      </c>
      <c r="U2631" t="s">
        <v>428</v>
      </c>
      <c r="V2631">
        <v>0</v>
      </c>
      <c r="W2631">
        <v>0</v>
      </c>
      <c r="X2631">
        <v>0</v>
      </c>
      <c r="Y2631">
        <v>0</v>
      </c>
      <c r="Z2631">
        <v>0</v>
      </c>
      <c r="AA2631">
        <v>0</v>
      </c>
      <c r="AB2631">
        <v>0</v>
      </c>
      <c r="AC2631" t="s">
        <v>48</v>
      </c>
      <c r="AD2631">
        <v>1</v>
      </c>
    </row>
    <row r="2632" spans="1:30">
      <c r="A2632" t="s">
        <v>2726</v>
      </c>
      <c r="B2632" t="s">
        <v>59</v>
      </c>
      <c r="C2632">
        <v>51.260196999999998</v>
      </c>
      <c r="D2632">
        <v>4.4027710000000004</v>
      </c>
      <c r="E2632" t="s">
        <v>124</v>
      </c>
      <c r="F2632" t="s">
        <v>127</v>
      </c>
      <c r="G2632" t="s">
        <v>34</v>
      </c>
      <c r="H2632" s="1">
        <v>45382</v>
      </c>
      <c r="I2632" t="s">
        <v>70</v>
      </c>
      <c r="J2632" t="s">
        <v>2568</v>
      </c>
      <c r="K2632">
        <v>3</v>
      </c>
      <c r="N2632">
        <v>1032</v>
      </c>
      <c r="O2632">
        <v>50</v>
      </c>
      <c r="P2632" s="1">
        <v>45406</v>
      </c>
      <c r="Q2632" s="1"/>
      <c r="R2632">
        <v>516</v>
      </c>
      <c r="T2632">
        <v>0</v>
      </c>
      <c r="U2632" t="s">
        <v>428</v>
      </c>
      <c r="V2632">
        <v>0</v>
      </c>
      <c r="W2632">
        <v>0</v>
      </c>
      <c r="X2632">
        <v>0</v>
      </c>
      <c r="Y2632">
        <v>0</v>
      </c>
      <c r="Z2632">
        <v>0</v>
      </c>
      <c r="AA2632">
        <v>0</v>
      </c>
      <c r="AB2632">
        <v>0</v>
      </c>
      <c r="AC2632" t="s">
        <v>52</v>
      </c>
      <c r="AD2632">
        <v>3</v>
      </c>
    </row>
    <row r="2633" spans="1:30">
      <c r="A2633" t="s">
        <v>2727</v>
      </c>
      <c r="B2633" t="s">
        <v>63</v>
      </c>
      <c r="C2633">
        <v>46.204391000000001</v>
      </c>
      <c r="D2633">
        <v>6.1431579999999997</v>
      </c>
      <c r="E2633" t="s">
        <v>32</v>
      </c>
      <c r="F2633" t="s">
        <v>127</v>
      </c>
      <c r="G2633" t="s">
        <v>47</v>
      </c>
      <c r="H2633" s="1">
        <v>45441</v>
      </c>
      <c r="I2633" t="s">
        <v>70</v>
      </c>
      <c r="J2633" t="s">
        <v>2568</v>
      </c>
      <c r="K2633">
        <v>3</v>
      </c>
      <c r="N2633">
        <v>928</v>
      </c>
      <c r="O2633">
        <v>20</v>
      </c>
      <c r="P2633" s="1">
        <v>45603</v>
      </c>
      <c r="Q2633" s="1"/>
      <c r="R2633">
        <v>185.6</v>
      </c>
      <c r="T2633">
        <v>0</v>
      </c>
      <c r="U2633" t="s">
        <v>428</v>
      </c>
      <c r="V2633">
        <v>0</v>
      </c>
      <c r="W2633">
        <v>0</v>
      </c>
      <c r="X2633">
        <v>0</v>
      </c>
      <c r="Y2633">
        <v>0</v>
      </c>
      <c r="Z2633">
        <v>0</v>
      </c>
      <c r="AA2633">
        <v>0</v>
      </c>
      <c r="AB2633">
        <v>0</v>
      </c>
      <c r="AC2633" t="s">
        <v>48</v>
      </c>
      <c r="AD2633">
        <v>1</v>
      </c>
    </row>
    <row r="2634" spans="1:30">
      <c r="A2634" t="s">
        <v>2728</v>
      </c>
      <c r="B2634" t="s">
        <v>40</v>
      </c>
      <c r="C2634">
        <v>40.416775000000001</v>
      </c>
      <c r="D2634">
        <v>-3.7037900000000001</v>
      </c>
      <c r="E2634" t="s">
        <v>60</v>
      </c>
      <c r="F2634" t="s">
        <v>127</v>
      </c>
      <c r="G2634" t="s">
        <v>42</v>
      </c>
      <c r="H2634" s="1">
        <v>45369</v>
      </c>
      <c r="I2634" t="s">
        <v>70</v>
      </c>
      <c r="J2634" t="s">
        <v>2568</v>
      </c>
      <c r="K2634">
        <v>3</v>
      </c>
      <c r="N2634">
        <v>730</v>
      </c>
      <c r="O2634">
        <v>100</v>
      </c>
      <c r="P2634" s="1">
        <v>45521</v>
      </c>
      <c r="Q2634" s="1"/>
      <c r="R2634">
        <v>730</v>
      </c>
      <c r="T2634">
        <v>0</v>
      </c>
      <c r="U2634" t="s">
        <v>428</v>
      </c>
      <c r="V2634">
        <v>0</v>
      </c>
      <c r="W2634">
        <v>0</v>
      </c>
      <c r="X2634">
        <v>0</v>
      </c>
      <c r="Y2634">
        <v>0</v>
      </c>
      <c r="Z2634">
        <v>0</v>
      </c>
      <c r="AA2634">
        <v>0</v>
      </c>
      <c r="AB2634">
        <v>0</v>
      </c>
      <c r="AC2634" t="s">
        <v>38</v>
      </c>
      <c r="AD2634">
        <v>5</v>
      </c>
    </row>
    <row r="2635" spans="1:30">
      <c r="A2635" t="s">
        <v>2729</v>
      </c>
      <c r="B2635" t="s">
        <v>40</v>
      </c>
      <c r="C2635">
        <v>40.416775000000001</v>
      </c>
      <c r="D2635">
        <v>-3.7037900000000001</v>
      </c>
      <c r="E2635" t="s">
        <v>51</v>
      </c>
      <c r="F2635" t="s">
        <v>127</v>
      </c>
      <c r="G2635" t="s">
        <v>42</v>
      </c>
      <c r="H2635" s="1">
        <v>45386</v>
      </c>
      <c r="I2635" t="s">
        <v>35</v>
      </c>
      <c r="J2635" t="s">
        <v>2568</v>
      </c>
      <c r="K2635">
        <v>3</v>
      </c>
      <c r="N2635">
        <v>926</v>
      </c>
      <c r="O2635">
        <v>20</v>
      </c>
      <c r="P2635" s="1">
        <v>45598</v>
      </c>
      <c r="Q2635" s="1"/>
      <c r="R2635">
        <v>185.2</v>
      </c>
      <c r="T2635">
        <v>0</v>
      </c>
      <c r="U2635" t="s">
        <v>428</v>
      </c>
      <c r="V2635">
        <v>0</v>
      </c>
      <c r="W2635">
        <v>0</v>
      </c>
      <c r="X2635">
        <v>0</v>
      </c>
      <c r="Y2635">
        <v>0</v>
      </c>
      <c r="Z2635">
        <v>0</v>
      </c>
      <c r="AA2635">
        <v>0</v>
      </c>
      <c r="AB2635">
        <v>0</v>
      </c>
      <c r="AC2635" t="s">
        <v>48</v>
      </c>
      <c r="AD2635">
        <v>1</v>
      </c>
    </row>
    <row r="2636" spans="1:30">
      <c r="A2636" t="s">
        <v>2730</v>
      </c>
      <c r="B2636" t="s">
        <v>45</v>
      </c>
      <c r="C2636">
        <v>41.902782000000002</v>
      </c>
      <c r="D2636">
        <v>12.496366</v>
      </c>
      <c r="E2636" t="s">
        <v>60</v>
      </c>
      <c r="F2636" t="s">
        <v>127</v>
      </c>
      <c r="G2636" t="s">
        <v>47</v>
      </c>
      <c r="H2636" s="1">
        <v>45412</v>
      </c>
      <c r="I2636" t="s">
        <v>35</v>
      </c>
      <c r="J2636" t="s">
        <v>2568</v>
      </c>
      <c r="K2636">
        <v>3</v>
      </c>
      <c r="N2636">
        <v>826</v>
      </c>
      <c r="O2636">
        <v>20</v>
      </c>
      <c r="P2636" s="1">
        <v>45734</v>
      </c>
      <c r="Q2636" s="1"/>
      <c r="R2636">
        <v>165.2</v>
      </c>
      <c r="T2636">
        <v>0</v>
      </c>
      <c r="U2636" t="s">
        <v>428</v>
      </c>
      <c r="V2636">
        <v>0</v>
      </c>
      <c r="W2636">
        <v>0</v>
      </c>
      <c r="X2636">
        <v>0</v>
      </c>
      <c r="Y2636">
        <v>0</v>
      </c>
      <c r="Z2636">
        <v>0</v>
      </c>
      <c r="AA2636">
        <v>0</v>
      </c>
      <c r="AB2636">
        <v>0</v>
      </c>
      <c r="AC2636" t="s">
        <v>48</v>
      </c>
      <c r="AD2636">
        <v>1</v>
      </c>
    </row>
    <row r="2637" spans="1:30">
      <c r="A2637" t="s">
        <v>2731</v>
      </c>
      <c r="B2637" t="s">
        <v>75</v>
      </c>
      <c r="C2637">
        <v>48.210033000000003</v>
      </c>
      <c r="D2637">
        <v>16.363448999999999</v>
      </c>
      <c r="E2637" t="s">
        <v>32</v>
      </c>
      <c r="F2637" t="s">
        <v>127</v>
      </c>
      <c r="G2637" t="s">
        <v>85</v>
      </c>
      <c r="H2637" s="1">
        <v>45415</v>
      </c>
      <c r="I2637" t="s">
        <v>57</v>
      </c>
      <c r="J2637" t="s">
        <v>2568</v>
      </c>
      <c r="K2637">
        <v>3</v>
      </c>
      <c r="N2637">
        <v>1094</v>
      </c>
      <c r="O2637">
        <v>100</v>
      </c>
      <c r="P2637" s="1">
        <v>45741</v>
      </c>
      <c r="Q2637" s="1"/>
      <c r="R2637">
        <v>1094</v>
      </c>
      <c r="T2637">
        <v>0</v>
      </c>
      <c r="U2637" t="s">
        <v>428</v>
      </c>
      <c r="V2637">
        <v>0</v>
      </c>
      <c r="W2637">
        <v>0</v>
      </c>
      <c r="X2637">
        <v>0</v>
      </c>
      <c r="Y2637">
        <v>0</v>
      </c>
      <c r="Z2637">
        <v>0</v>
      </c>
      <c r="AA2637">
        <v>0</v>
      </c>
      <c r="AB2637">
        <v>0</v>
      </c>
      <c r="AC2637" t="s">
        <v>38</v>
      </c>
      <c r="AD2637">
        <v>5</v>
      </c>
    </row>
    <row r="2638" spans="1:30">
      <c r="A2638" t="s">
        <v>2732</v>
      </c>
      <c r="B2638" t="s">
        <v>67</v>
      </c>
      <c r="C2638">
        <v>48.864716000000001</v>
      </c>
      <c r="D2638">
        <v>2.3490139999999999</v>
      </c>
      <c r="E2638" t="s">
        <v>120</v>
      </c>
      <c r="F2638" t="s">
        <v>127</v>
      </c>
      <c r="G2638" t="s">
        <v>87</v>
      </c>
      <c r="H2638" s="1">
        <v>45297</v>
      </c>
      <c r="I2638" t="s">
        <v>70</v>
      </c>
      <c r="J2638" t="s">
        <v>2568</v>
      </c>
      <c r="K2638">
        <v>3</v>
      </c>
      <c r="N2638">
        <v>256</v>
      </c>
      <c r="O2638">
        <v>30</v>
      </c>
      <c r="P2638" s="1">
        <v>45446</v>
      </c>
      <c r="Q2638" s="1"/>
      <c r="R2638">
        <v>76.8</v>
      </c>
      <c r="T2638">
        <v>0</v>
      </c>
      <c r="U2638" t="s">
        <v>428</v>
      </c>
      <c r="V2638">
        <v>0</v>
      </c>
      <c r="W2638">
        <v>0</v>
      </c>
      <c r="X2638">
        <v>0</v>
      </c>
      <c r="Y2638">
        <v>0</v>
      </c>
      <c r="Z2638">
        <v>0</v>
      </c>
      <c r="AA2638">
        <v>0</v>
      </c>
      <c r="AB2638">
        <v>0</v>
      </c>
      <c r="AC2638" t="s">
        <v>43</v>
      </c>
      <c r="AD2638">
        <v>2</v>
      </c>
    </row>
    <row r="2639" spans="1:30">
      <c r="A2639" t="s">
        <v>2733</v>
      </c>
      <c r="B2639" t="s">
        <v>63</v>
      </c>
      <c r="C2639">
        <v>46.204391000000001</v>
      </c>
      <c r="D2639">
        <v>6.1431579999999997</v>
      </c>
      <c r="E2639" t="s">
        <v>100</v>
      </c>
      <c r="F2639" t="s">
        <v>127</v>
      </c>
      <c r="G2639" t="s">
        <v>64</v>
      </c>
      <c r="H2639" s="1">
        <v>45410</v>
      </c>
      <c r="I2639" t="s">
        <v>70</v>
      </c>
      <c r="J2639" t="s">
        <v>2568</v>
      </c>
      <c r="K2639">
        <v>3</v>
      </c>
      <c r="N2639">
        <v>656</v>
      </c>
      <c r="O2639">
        <v>40</v>
      </c>
      <c r="P2639" s="1">
        <v>45633</v>
      </c>
      <c r="Q2639" s="1"/>
      <c r="R2639">
        <v>262.39999999999998</v>
      </c>
      <c r="T2639">
        <v>0</v>
      </c>
      <c r="U2639" t="s">
        <v>428</v>
      </c>
      <c r="V2639">
        <v>0</v>
      </c>
      <c r="W2639">
        <v>0</v>
      </c>
      <c r="X2639">
        <v>0</v>
      </c>
      <c r="Y2639">
        <v>0</v>
      </c>
      <c r="Z2639">
        <v>0</v>
      </c>
      <c r="AA2639">
        <v>0</v>
      </c>
      <c r="AB2639">
        <v>0</v>
      </c>
      <c r="AC2639" t="s">
        <v>43</v>
      </c>
      <c r="AD2639">
        <v>2</v>
      </c>
    </row>
    <row r="2640" spans="1:30">
      <c r="A2640" t="s">
        <v>2734</v>
      </c>
      <c r="B2640" t="s">
        <v>45</v>
      </c>
      <c r="C2640">
        <v>41.902782000000002</v>
      </c>
      <c r="D2640">
        <v>12.496366</v>
      </c>
      <c r="E2640" t="s">
        <v>32</v>
      </c>
      <c r="F2640" t="s">
        <v>127</v>
      </c>
      <c r="G2640" t="s">
        <v>47</v>
      </c>
      <c r="H2640" s="1">
        <v>45408</v>
      </c>
      <c r="I2640" t="s">
        <v>35</v>
      </c>
      <c r="J2640" t="s">
        <v>2568</v>
      </c>
      <c r="K2640">
        <v>3</v>
      </c>
      <c r="N2640">
        <v>1048</v>
      </c>
      <c r="O2640">
        <v>60</v>
      </c>
      <c r="P2640" s="1">
        <v>45586</v>
      </c>
      <c r="Q2640" s="1"/>
      <c r="R2640">
        <v>628.79999999999995</v>
      </c>
      <c r="T2640">
        <v>0</v>
      </c>
      <c r="U2640" t="s">
        <v>428</v>
      </c>
      <c r="V2640">
        <v>0</v>
      </c>
      <c r="W2640">
        <v>0</v>
      </c>
      <c r="X2640">
        <v>0</v>
      </c>
      <c r="Y2640">
        <v>0</v>
      </c>
      <c r="Z2640">
        <v>0</v>
      </c>
      <c r="AA2640">
        <v>0</v>
      </c>
      <c r="AB2640">
        <v>0</v>
      </c>
      <c r="AC2640" t="s">
        <v>52</v>
      </c>
      <c r="AD2640">
        <v>3</v>
      </c>
    </row>
    <row r="2641" spans="1:30">
      <c r="A2641" t="s">
        <v>2735</v>
      </c>
      <c r="B2641" t="s">
        <v>45</v>
      </c>
      <c r="C2641">
        <v>41.902782000000002</v>
      </c>
      <c r="D2641">
        <v>12.496366</v>
      </c>
      <c r="E2641" t="s">
        <v>124</v>
      </c>
      <c r="F2641" t="s">
        <v>127</v>
      </c>
      <c r="G2641" t="s">
        <v>56</v>
      </c>
      <c r="H2641" s="1">
        <v>45344</v>
      </c>
      <c r="I2641" t="s">
        <v>35</v>
      </c>
      <c r="J2641" t="s">
        <v>2568</v>
      </c>
      <c r="K2641">
        <v>3</v>
      </c>
      <c r="N2641">
        <v>556</v>
      </c>
      <c r="O2641">
        <v>50</v>
      </c>
      <c r="P2641" s="1">
        <v>45585</v>
      </c>
      <c r="Q2641" s="1"/>
      <c r="R2641">
        <v>278</v>
      </c>
      <c r="T2641">
        <v>0</v>
      </c>
      <c r="U2641" t="s">
        <v>428</v>
      </c>
      <c r="V2641">
        <v>0</v>
      </c>
      <c r="W2641">
        <v>0</v>
      </c>
      <c r="X2641">
        <v>0</v>
      </c>
      <c r="Y2641">
        <v>0</v>
      </c>
      <c r="Z2641">
        <v>0</v>
      </c>
      <c r="AA2641">
        <v>0</v>
      </c>
      <c r="AB2641">
        <v>0</v>
      </c>
      <c r="AC2641" t="s">
        <v>52</v>
      </c>
      <c r="AD2641">
        <v>3</v>
      </c>
    </row>
    <row r="2642" spans="1:30">
      <c r="A2642" t="s">
        <v>2736</v>
      </c>
      <c r="B2642" t="s">
        <v>40</v>
      </c>
      <c r="C2642">
        <v>40.416775000000001</v>
      </c>
      <c r="D2642">
        <v>-3.7037900000000001</v>
      </c>
      <c r="E2642" t="s">
        <v>32</v>
      </c>
      <c r="F2642" t="s">
        <v>127</v>
      </c>
      <c r="G2642" t="s">
        <v>56</v>
      </c>
      <c r="H2642" s="1">
        <v>45328</v>
      </c>
      <c r="I2642" t="s">
        <v>35</v>
      </c>
      <c r="J2642" t="s">
        <v>2568</v>
      </c>
      <c r="K2642">
        <v>3</v>
      </c>
      <c r="N2642">
        <v>850</v>
      </c>
      <c r="O2642">
        <v>50</v>
      </c>
      <c r="P2642" s="1">
        <v>45419</v>
      </c>
      <c r="Q2642" s="1"/>
      <c r="R2642">
        <v>425</v>
      </c>
      <c r="T2642">
        <v>0</v>
      </c>
      <c r="U2642" t="s">
        <v>428</v>
      </c>
      <c r="V2642">
        <v>0</v>
      </c>
      <c r="W2642">
        <v>0</v>
      </c>
      <c r="X2642">
        <v>0</v>
      </c>
      <c r="Y2642">
        <v>0</v>
      </c>
      <c r="Z2642">
        <v>0</v>
      </c>
      <c r="AA2642">
        <v>0</v>
      </c>
      <c r="AB2642">
        <v>0</v>
      </c>
      <c r="AC2642" t="s">
        <v>52</v>
      </c>
      <c r="AD2642">
        <v>3</v>
      </c>
    </row>
    <row r="2643" spans="1:30">
      <c r="A2643" t="s">
        <v>2737</v>
      </c>
      <c r="B2643" t="s">
        <v>45</v>
      </c>
      <c r="C2643">
        <v>41.902782000000002</v>
      </c>
      <c r="D2643">
        <v>12.496366</v>
      </c>
      <c r="E2643" t="s">
        <v>55</v>
      </c>
      <c r="F2643" t="s">
        <v>127</v>
      </c>
      <c r="G2643" t="s">
        <v>34</v>
      </c>
      <c r="H2643" s="1">
        <v>45405</v>
      </c>
      <c r="I2643" t="s">
        <v>70</v>
      </c>
      <c r="J2643" t="s">
        <v>2568</v>
      </c>
      <c r="K2643">
        <v>3</v>
      </c>
      <c r="N2643">
        <v>1093</v>
      </c>
      <c r="O2643">
        <v>20</v>
      </c>
      <c r="P2643" s="1">
        <v>45515</v>
      </c>
      <c r="Q2643" s="1"/>
      <c r="R2643">
        <v>218.6</v>
      </c>
      <c r="T2643">
        <v>0</v>
      </c>
      <c r="U2643" t="s">
        <v>428</v>
      </c>
      <c r="V2643">
        <v>0</v>
      </c>
      <c r="W2643">
        <v>0</v>
      </c>
      <c r="X2643">
        <v>0</v>
      </c>
      <c r="Y2643">
        <v>0</v>
      </c>
      <c r="Z2643">
        <v>0</v>
      </c>
      <c r="AA2643">
        <v>0</v>
      </c>
      <c r="AB2643">
        <v>0</v>
      </c>
      <c r="AC2643" t="s">
        <v>48</v>
      </c>
      <c r="AD2643">
        <v>1</v>
      </c>
    </row>
    <row r="2644" spans="1:30">
      <c r="A2644" t="s">
        <v>2738</v>
      </c>
      <c r="B2644" t="s">
        <v>45</v>
      </c>
      <c r="C2644">
        <v>41.902782000000002</v>
      </c>
      <c r="D2644">
        <v>12.496366</v>
      </c>
      <c r="E2644" t="s">
        <v>46</v>
      </c>
      <c r="F2644" t="s">
        <v>127</v>
      </c>
      <c r="G2644" t="s">
        <v>42</v>
      </c>
      <c r="H2644" s="1">
        <v>45362</v>
      </c>
      <c r="I2644" t="s">
        <v>57</v>
      </c>
      <c r="J2644" t="s">
        <v>2568</v>
      </c>
      <c r="K2644">
        <v>3</v>
      </c>
      <c r="N2644">
        <v>314</v>
      </c>
      <c r="O2644">
        <v>60</v>
      </c>
      <c r="P2644" s="1">
        <v>45727</v>
      </c>
      <c r="Q2644" s="1"/>
      <c r="R2644">
        <v>188.4</v>
      </c>
      <c r="T2644">
        <v>0</v>
      </c>
      <c r="U2644" t="s">
        <v>428</v>
      </c>
      <c r="V2644">
        <v>0</v>
      </c>
      <c r="W2644">
        <v>0</v>
      </c>
      <c r="X2644">
        <v>0</v>
      </c>
      <c r="Y2644">
        <v>0</v>
      </c>
      <c r="Z2644">
        <v>0</v>
      </c>
      <c r="AA2644">
        <v>0</v>
      </c>
      <c r="AB2644">
        <v>0</v>
      </c>
      <c r="AC2644" t="s">
        <v>52</v>
      </c>
      <c r="AD2644">
        <v>3</v>
      </c>
    </row>
    <row r="2645" spans="1:30">
      <c r="A2645" t="s">
        <v>2739</v>
      </c>
      <c r="B2645" t="s">
        <v>50</v>
      </c>
      <c r="C2645">
        <v>52.520007999999997</v>
      </c>
      <c r="D2645">
        <v>13.404954</v>
      </c>
      <c r="E2645" t="s">
        <v>55</v>
      </c>
      <c r="F2645" t="s">
        <v>127</v>
      </c>
      <c r="G2645" t="s">
        <v>56</v>
      </c>
      <c r="H2645" s="1">
        <v>45313</v>
      </c>
      <c r="I2645" t="s">
        <v>70</v>
      </c>
      <c r="J2645" t="s">
        <v>2568</v>
      </c>
      <c r="K2645">
        <v>3</v>
      </c>
      <c r="N2645">
        <v>642</v>
      </c>
      <c r="O2645">
        <v>50</v>
      </c>
      <c r="P2645" s="1">
        <v>45370</v>
      </c>
      <c r="Q2645" s="1"/>
      <c r="R2645">
        <v>321</v>
      </c>
      <c r="T2645">
        <v>0</v>
      </c>
      <c r="U2645" t="s">
        <v>428</v>
      </c>
      <c r="V2645">
        <v>0</v>
      </c>
      <c r="W2645">
        <v>0</v>
      </c>
      <c r="X2645">
        <v>0</v>
      </c>
      <c r="Y2645">
        <v>0</v>
      </c>
      <c r="Z2645">
        <v>0</v>
      </c>
      <c r="AA2645">
        <v>0</v>
      </c>
      <c r="AB2645">
        <v>0</v>
      </c>
      <c r="AC2645" t="s">
        <v>52</v>
      </c>
      <c r="AD2645">
        <v>3</v>
      </c>
    </row>
    <row r="2646" spans="1:30">
      <c r="A2646" t="s">
        <v>2740</v>
      </c>
      <c r="B2646" t="s">
        <v>63</v>
      </c>
      <c r="C2646">
        <v>46.204391000000001</v>
      </c>
      <c r="D2646">
        <v>6.1431579999999997</v>
      </c>
      <c r="E2646" t="s">
        <v>55</v>
      </c>
      <c r="F2646" t="s">
        <v>127</v>
      </c>
      <c r="G2646" t="s">
        <v>85</v>
      </c>
      <c r="H2646" s="1">
        <v>45316</v>
      </c>
      <c r="I2646" t="s">
        <v>70</v>
      </c>
      <c r="J2646" t="s">
        <v>2568</v>
      </c>
      <c r="K2646">
        <v>3</v>
      </c>
      <c r="N2646">
        <v>858</v>
      </c>
      <c r="O2646">
        <v>40</v>
      </c>
      <c r="P2646" s="1">
        <v>45571</v>
      </c>
      <c r="Q2646" s="1"/>
      <c r="R2646">
        <v>343.2</v>
      </c>
      <c r="T2646">
        <v>0</v>
      </c>
      <c r="U2646" t="s">
        <v>428</v>
      </c>
      <c r="V2646">
        <v>0</v>
      </c>
      <c r="W2646">
        <v>0</v>
      </c>
      <c r="X2646">
        <v>0</v>
      </c>
      <c r="Y2646">
        <v>0</v>
      </c>
      <c r="Z2646">
        <v>0</v>
      </c>
      <c r="AA2646">
        <v>0</v>
      </c>
      <c r="AB2646">
        <v>0</v>
      </c>
      <c r="AC2646" t="s">
        <v>43</v>
      </c>
      <c r="AD2646">
        <v>2</v>
      </c>
    </row>
    <row r="2647" spans="1:30">
      <c r="A2647" t="s">
        <v>2741</v>
      </c>
      <c r="B2647" t="s">
        <v>67</v>
      </c>
      <c r="C2647">
        <v>48.864716000000001</v>
      </c>
      <c r="D2647">
        <v>2.3490139999999999</v>
      </c>
      <c r="E2647" t="s">
        <v>55</v>
      </c>
      <c r="F2647" t="s">
        <v>127</v>
      </c>
      <c r="G2647" t="s">
        <v>56</v>
      </c>
      <c r="H2647" s="1">
        <v>45405</v>
      </c>
      <c r="I2647" t="s">
        <v>70</v>
      </c>
      <c r="J2647" t="s">
        <v>2568</v>
      </c>
      <c r="K2647">
        <v>3</v>
      </c>
      <c r="N2647">
        <v>828</v>
      </c>
      <c r="O2647">
        <v>40</v>
      </c>
      <c r="P2647" s="1">
        <v>45763</v>
      </c>
      <c r="Q2647" s="1"/>
      <c r="R2647">
        <v>331.2</v>
      </c>
      <c r="T2647">
        <v>0</v>
      </c>
      <c r="U2647" t="s">
        <v>428</v>
      </c>
      <c r="V2647">
        <v>0</v>
      </c>
      <c r="W2647">
        <v>0</v>
      </c>
      <c r="X2647">
        <v>0</v>
      </c>
      <c r="Y2647">
        <v>0</v>
      </c>
      <c r="Z2647">
        <v>0</v>
      </c>
      <c r="AA2647">
        <v>0</v>
      </c>
      <c r="AB2647">
        <v>0</v>
      </c>
      <c r="AC2647" t="s">
        <v>43</v>
      </c>
      <c r="AD2647">
        <v>2</v>
      </c>
    </row>
    <row r="2648" spans="1:30">
      <c r="A2648" t="s">
        <v>2742</v>
      </c>
      <c r="B2648" t="s">
        <v>67</v>
      </c>
      <c r="C2648">
        <v>48.864716000000001</v>
      </c>
      <c r="D2648">
        <v>2.3490139999999999</v>
      </c>
      <c r="E2648" t="s">
        <v>32</v>
      </c>
      <c r="F2648" t="s">
        <v>127</v>
      </c>
      <c r="G2648" t="s">
        <v>34</v>
      </c>
      <c r="H2648" s="1">
        <v>45312</v>
      </c>
      <c r="I2648" t="s">
        <v>70</v>
      </c>
      <c r="J2648" t="s">
        <v>2568</v>
      </c>
      <c r="K2648">
        <v>3</v>
      </c>
      <c r="N2648">
        <v>482</v>
      </c>
      <c r="O2648">
        <v>100</v>
      </c>
      <c r="P2648" s="1">
        <v>45415</v>
      </c>
      <c r="Q2648" s="1"/>
      <c r="R2648">
        <v>482</v>
      </c>
      <c r="T2648">
        <v>0</v>
      </c>
      <c r="U2648" t="s">
        <v>428</v>
      </c>
      <c r="V2648">
        <v>0</v>
      </c>
      <c r="W2648">
        <v>0</v>
      </c>
      <c r="X2648">
        <v>0</v>
      </c>
      <c r="Y2648">
        <v>0</v>
      </c>
      <c r="Z2648">
        <v>0</v>
      </c>
      <c r="AA2648">
        <v>0</v>
      </c>
      <c r="AB2648">
        <v>0</v>
      </c>
      <c r="AC2648" t="s">
        <v>38</v>
      </c>
      <c r="AD2648">
        <v>5</v>
      </c>
    </row>
    <row r="2649" spans="1:30">
      <c r="A2649" t="s">
        <v>2743</v>
      </c>
      <c r="B2649" t="s">
        <v>75</v>
      </c>
      <c r="C2649">
        <v>48.210033000000003</v>
      </c>
      <c r="D2649">
        <v>16.363448999999999</v>
      </c>
      <c r="E2649" t="s">
        <v>78</v>
      </c>
      <c r="F2649" t="s">
        <v>127</v>
      </c>
      <c r="G2649" t="s">
        <v>56</v>
      </c>
      <c r="H2649" s="1">
        <v>45329</v>
      </c>
      <c r="I2649" t="s">
        <v>35</v>
      </c>
      <c r="J2649" t="s">
        <v>2568</v>
      </c>
      <c r="K2649">
        <v>3</v>
      </c>
      <c r="N2649">
        <v>367</v>
      </c>
      <c r="O2649">
        <v>50</v>
      </c>
      <c r="P2649" s="1">
        <v>45352</v>
      </c>
      <c r="Q2649" s="1"/>
      <c r="R2649">
        <v>183.5</v>
      </c>
      <c r="T2649">
        <v>0</v>
      </c>
      <c r="U2649" t="s">
        <v>428</v>
      </c>
      <c r="V2649">
        <v>0</v>
      </c>
      <c r="W2649">
        <v>0</v>
      </c>
      <c r="X2649">
        <v>0</v>
      </c>
      <c r="Y2649">
        <v>0</v>
      </c>
      <c r="Z2649">
        <v>0</v>
      </c>
      <c r="AA2649">
        <v>0</v>
      </c>
      <c r="AB2649">
        <v>0</v>
      </c>
      <c r="AC2649" t="s">
        <v>52</v>
      </c>
      <c r="AD2649">
        <v>3</v>
      </c>
    </row>
    <row r="2650" spans="1:30">
      <c r="A2650" t="s">
        <v>2744</v>
      </c>
      <c r="B2650" t="s">
        <v>67</v>
      </c>
      <c r="C2650">
        <v>48.864716000000001</v>
      </c>
      <c r="D2650">
        <v>2.3490139999999999</v>
      </c>
      <c r="E2650" t="s">
        <v>124</v>
      </c>
      <c r="F2650" t="s">
        <v>127</v>
      </c>
      <c r="G2650" t="s">
        <v>42</v>
      </c>
      <c r="H2650" s="1">
        <v>45407</v>
      </c>
      <c r="I2650" t="s">
        <v>70</v>
      </c>
      <c r="J2650" t="s">
        <v>2568</v>
      </c>
      <c r="K2650">
        <v>3</v>
      </c>
      <c r="N2650">
        <v>471</v>
      </c>
      <c r="O2650">
        <v>20</v>
      </c>
      <c r="P2650" s="1">
        <v>45732</v>
      </c>
      <c r="Q2650" s="1"/>
      <c r="R2650">
        <v>94.2</v>
      </c>
      <c r="T2650">
        <v>0</v>
      </c>
      <c r="U2650" t="s">
        <v>428</v>
      </c>
      <c r="V2650">
        <v>0</v>
      </c>
      <c r="W2650">
        <v>0</v>
      </c>
      <c r="X2650">
        <v>0</v>
      </c>
      <c r="Y2650">
        <v>0</v>
      </c>
      <c r="Z2650">
        <v>0</v>
      </c>
      <c r="AA2650">
        <v>0</v>
      </c>
      <c r="AB2650">
        <v>0</v>
      </c>
      <c r="AC2650" t="s">
        <v>48</v>
      </c>
      <c r="AD2650">
        <v>1</v>
      </c>
    </row>
    <row r="2651" spans="1:30">
      <c r="A2651" t="s">
        <v>2745</v>
      </c>
      <c r="B2651" t="s">
        <v>75</v>
      </c>
      <c r="C2651">
        <v>48.210033000000003</v>
      </c>
      <c r="D2651">
        <v>16.363448999999999</v>
      </c>
      <c r="E2651" t="s">
        <v>60</v>
      </c>
      <c r="F2651" t="s">
        <v>127</v>
      </c>
      <c r="G2651" t="s">
        <v>56</v>
      </c>
      <c r="H2651" s="1">
        <v>45367</v>
      </c>
      <c r="I2651" t="s">
        <v>35</v>
      </c>
      <c r="J2651" t="s">
        <v>2568</v>
      </c>
      <c r="K2651">
        <v>3</v>
      </c>
      <c r="N2651">
        <v>1169</v>
      </c>
      <c r="O2651">
        <v>20</v>
      </c>
      <c r="P2651" s="1">
        <v>45492</v>
      </c>
      <c r="Q2651" s="1"/>
      <c r="R2651">
        <v>233.8</v>
      </c>
      <c r="T2651">
        <v>0</v>
      </c>
      <c r="U2651" t="s">
        <v>428</v>
      </c>
      <c r="V2651">
        <v>0</v>
      </c>
      <c r="W2651">
        <v>0</v>
      </c>
      <c r="X2651">
        <v>0</v>
      </c>
      <c r="Y2651">
        <v>0</v>
      </c>
      <c r="Z2651">
        <v>0</v>
      </c>
      <c r="AA2651">
        <v>0</v>
      </c>
      <c r="AB2651">
        <v>0</v>
      </c>
      <c r="AC2651" t="s">
        <v>48</v>
      </c>
      <c r="AD2651">
        <v>1</v>
      </c>
    </row>
    <row r="2652" spans="1:30">
      <c r="A2652" t="s">
        <v>2746</v>
      </c>
      <c r="B2652" t="s">
        <v>59</v>
      </c>
      <c r="C2652">
        <v>51.260196999999998</v>
      </c>
      <c r="D2652">
        <v>4.4027710000000004</v>
      </c>
      <c r="E2652" t="s">
        <v>72</v>
      </c>
      <c r="F2652" t="s">
        <v>127</v>
      </c>
      <c r="G2652" t="s">
        <v>87</v>
      </c>
      <c r="H2652" s="1">
        <v>45418</v>
      </c>
      <c r="I2652" t="s">
        <v>57</v>
      </c>
      <c r="J2652" t="s">
        <v>2568</v>
      </c>
      <c r="K2652">
        <v>3</v>
      </c>
      <c r="N2652">
        <v>1140</v>
      </c>
      <c r="O2652">
        <v>40</v>
      </c>
      <c r="P2652" s="1">
        <v>45469</v>
      </c>
      <c r="Q2652" s="1"/>
      <c r="R2652">
        <v>456</v>
      </c>
      <c r="T2652">
        <v>0</v>
      </c>
      <c r="U2652" t="s">
        <v>428</v>
      </c>
      <c r="V2652">
        <v>0</v>
      </c>
      <c r="W2652">
        <v>0</v>
      </c>
      <c r="X2652">
        <v>0</v>
      </c>
      <c r="Y2652">
        <v>0</v>
      </c>
      <c r="Z2652">
        <v>0</v>
      </c>
      <c r="AA2652">
        <v>0</v>
      </c>
      <c r="AB2652">
        <v>0</v>
      </c>
      <c r="AC2652" t="s">
        <v>43</v>
      </c>
      <c r="AD2652">
        <v>2</v>
      </c>
    </row>
    <row r="2653" spans="1:30">
      <c r="A2653" t="s">
        <v>2747</v>
      </c>
      <c r="B2653" t="s">
        <v>50</v>
      </c>
      <c r="C2653">
        <v>52.520007999999997</v>
      </c>
      <c r="D2653">
        <v>13.404954</v>
      </c>
      <c r="E2653" t="s">
        <v>32</v>
      </c>
      <c r="F2653" t="s">
        <v>127</v>
      </c>
      <c r="G2653" t="s">
        <v>64</v>
      </c>
      <c r="H2653" s="1">
        <v>45428</v>
      </c>
      <c r="I2653" t="s">
        <v>57</v>
      </c>
      <c r="J2653" t="s">
        <v>2568</v>
      </c>
      <c r="K2653">
        <v>3</v>
      </c>
      <c r="N2653">
        <v>437</v>
      </c>
      <c r="O2653">
        <v>20</v>
      </c>
      <c r="P2653" s="1">
        <v>45448</v>
      </c>
      <c r="Q2653" s="1"/>
      <c r="R2653">
        <v>87.4</v>
      </c>
      <c r="T2653">
        <v>0</v>
      </c>
      <c r="U2653" t="s">
        <v>428</v>
      </c>
      <c r="V2653">
        <v>0</v>
      </c>
      <c r="W2653">
        <v>0</v>
      </c>
      <c r="X2653">
        <v>0</v>
      </c>
      <c r="Y2653">
        <v>0</v>
      </c>
      <c r="Z2653">
        <v>0</v>
      </c>
      <c r="AA2653">
        <v>0</v>
      </c>
      <c r="AB2653">
        <v>0</v>
      </c>
      <c r="AC2653" t="s">
        <v>48</v>
      </c>
      <c r="AD2653">
        <v>1</v>
      </c>
    </row>
    <row r="2654" spans="1:30">
      <c r="A2654" t="s">
        <v>2748</v>
      </c>
      <c r="B2654" t="s">
        <v>45</v>
      </c>
      <c r="C2654">
        <v>41.902782000000002</v>
      </c>
      <c r="D2654">
        <v>12.496366</v>
      </c>
      <c r="E2654" t="s">
        <v>55</v>
      </c>
      <c r="F2654" t="s">
        <v>127</v>
      </c>
      <c r="G2654" t="s">
        <v>76</v>
      </c>
      <c r="H2654" s="1">
        <v>45378</v>
      </c>
      <c r="I2654" t="s">
        <v>35</v>
      </c>
      <c r="J2654" t="s">
        <v>2568</v>
      </c>
      <c r="K2654">
        <v>3</v>
      </c>
      <c r="N2654">
        <v>1027</v>
      </c>
      <c r="O2654">
        <v>50</v>
      </c>
      <c r="P2654" s="1">
        <v>45665</v>
      </c>
      <c r="Q2654" s="1"/>
      <c r="R2654">
        <v>513.5</v>
      </c>
      <c r="T2654">
        <v>0</v>
      </c>
      <c r="U2654" t="s">
        <v>428</v>
      </c>
      <c r="V2654">
        <v>0</v>
      </c>
      <c r="W2654">
        <v>0</v>
      </c>
      <c r="X2654">
        <v>0</v>
      </c>
      <c r="Y2654">
        <v>0</v>
      </c>
      <c r="Z2654">
        <v>0</v>
      </c>
      <c r="AA2654">
        <v>0</v>
      </c>
      <c r="AB2654">
        <v>0</v>
      </c>
      <c r="AC2654" t="s">
        <v>52</v>
      </c>
      <c r="AD2654">
        <v>3</v>
      </c>
    </row>
    <row r="2655" spans="1:30">
      <c r="A2655" t="s">
        <v>2749</v>
      </c>
      <c r="B2655" t="s">
        <v>67</v>
      </c>
      <c r="C2655">
        <v>48.864716000000001</v>
      </c>
      <c r="D2655">
        <v>2.3490139999999999</v>
      </c>
      <c r="E2655" t="s">
        <v>68</v>
      </c>
      <c r="F2655" t="s">
        <v>127</v>
      </c>
      <c r="G2655" t="s">
        <v>47</v>
      </c>
      <c r="H2655" s="1">
        <v>45304</v>
      </c>
      <c r="I2655" t="s">
        <v>70</v>
      </c>
      <c r="J2655" t="s">
        <v>2568</v>
      </c>
      <c r="K2655">
        <v>3</v>
      </c>
      <c r="N2655">
        <v>601</v>
      </c>
      <c r="O2655">
        <v>40</v>
      </c>
      <c r="P2655" s="1">
        <v>45640</v>
      </c>
      <c r="Q2655" s="1"/>
      <c r="R2655">
        <v>240.4</v>
      </c>
      <c r="T2655">
        <v>0</v>
      </c>
      <c r="U2655" t="s">
        <v>428</v>
      </c>
      <c r="V2655">
        <v>0</v>
      </c>
      <c r="W2655">
        <v>0</v>
      </c>
      <c r="X2655">
        <v>0</v>
      </c>
      <c r="Y2655">
        <v>0</v>
      </c>
      <c r="Z2655">
        <v>0</v>
      </c>
      <c r="AA2655">
        <v>0</v>
      </c>
      <c r="AB2655">
        <v>0</v>
      </c>
      <c r="AC2655" t="s">
        <v>43</v>
      </c>
      <c r="AD2655">
        <v>2</v>
      </c>
    </row>
    <row r="2656" spans="1:30">
      <c r="A2656" t="s">
        <v>2750</v>
      </c>
      <c r="B2656" t="s">
        <v>40</v>
      </c>
      <c r="C2656">
        <v>40.416775000000001</v>
      </c>
      <c r="D2656">
        <v>-3.7037900000000001</v>
      </c>
      <c r="E2656" t="s">
        <v>46</v>
      </c>
      <c r="F2656" t="s">
        <v>127</v>
      </c>
      <c r="G2656" t="s">
        <v>47</v>
      </c>
      <c r="H2656" s="1">
        <v>45401</v>
      </c>
      <c r="I2656" t="s">
        <v>70</v>
      </c>
      <c r="J2656" t="s">
        <v>2568</v>
      </c>
      <c r="K2656">
        <v>3</v>
      </c>
      <c r="N2656">
        <v>336</v>
      </c>
      <c r="O2656">
        <v>40</v>
      </c>
      <c r="P2656" s="1">
        <v>45738</v>
      </c>
      <c r="Q2656" s="1"/>
      <c r="R2656">
        <v>134.4</v>
      </c>
      <c r="T2656">
        <v>0</v>
      </c>
      <c r="U2656" t="s">
        <v>428</v>
      </c>
      <c r="V2656">
        <v>0</v>
      </c>
      <c r="W2656">
        <v>0</v>
      </c>
      <c r="X2656">
        <v>0</v>
      </c>
      <c r="Y2656">
        <v>0</v>
      </c>
      <c r="Z2656">
        <v>0</v>
      </c>
      <c r="AA2656">
        <v>0</v>
      </c>
      <c r="AB2656">
        <v>0</v>
      </c>
      <c r="AC2656" t="s">
        <v>43</v>
      </c>
      <c r="AD2656">
        <v>2</v>
      </c>
    </row>
    <row r="2657" spans="1:30">
      <c r="A2657" t="s">
        <v>2751</v>
      </c>
      <c r="B2657" t="s">
        <v>63</v>
      </c>
      <c r="C2657">
        <v>46.204391000000001</v>
      </c>
      <c r="D2657">
        <v>6.1431579999999997</v>
      </c>
      <c r="E2657" t="s">
        <v>32</v>
      </c>
      <c r="F2657" t="s">
        <v>127</v>
      </c>
      <c r="G2657" t="s">
        <v>56</v>
      </c>
      <c r="H2657" s="1">
        <v>45411</v>
      </c>
      <c r="I2657" t="s">
        <v>70</v>
      </c>
      <c r="J2657" t="s">
        <v>2568</v>
      </c>
      <c r="K2657">
        <v>3</v>
      </c>
      <c r="N2657">
        <v>822</v>
      </c>
      <c r="O2657">
        <v>40</v>
      </c>
      <c r="P2657" s="1">
        <v>45726</v>
      </c>
      <c r="Q2657" s="1"/>
      <c r="R2657">
        <v>328.8</v>
      </c>
      <c r="T2657">
        <v>0</v>
      </c>
      <c r="U2657" t="s">
        <v>428</v>
      </c>
      <c r="V2657">
        <v>0</v>
      </c>
      <c r="W2657">
        <v>0</v>
      </c>
      <c r="X2657">
        <v>0</v>
      </c>
      <c r="Y2657">
        <v>0</v>
      </c>
      <c r="Z2657">
        <v>0</v>
      </c>
      <c r="AA2657">
        <v>0</v>
      </c>
      <c r="AB2657">
        <v>0</v>
      </c>
      <c r="AC2657" t="s">
        <v>43</v>
      </c>
      <c r="AD2657">
        <v>2</v>
      </c>
    </row>
    <row r="2658" spans="1:30">
      <c r="A2658" t="s">
        <v>2752</v>
      </c>
      <c r="B2658" t="s">
        <v>80</v>
      </c>
      <c r="C2658">
        <v>38.736946000000003</v>
      </c>
      <c r="D2658">
        <v>-9.1426850000000002</v>
      </c>
      <c r="E2658" t="s">
        <v>55</v>
      </c>
      <c r="F2658" t="s">
        <v>127</v>
      </c>
      <c r="G2658" t="s">
        <v>47</v>
      </c>
      <c r="H2658" s="1">
        <v>45325</v>
      </c>
      <c r="I2658" t="s">
        <v>35</v>
      </c>
      <c r="J2658" t="s">
        <v>2568</v>
      </c>
      <c r="K2658">
        <v>3</v>
      </c>
      <c r="N2658">
        <v>465</v>
      </c>
      <c r="O2658">
        <v>30</v>
      </c>
      <c r="P2658" s="1">
        <v>45350</v>
      </c>
      <c r="Q2658" s="1"/>
      <c r="R2658">
        <v>139.5</v>
      </c>
      <c r="T2658">
        <v>0</v>
      </c>
      <c r="U2658" t="s">
        <v>428</v>
      </c>
      <c r="V2658">
        <v>0</v>
      </c>
      <c r="W2658">
        <v>0</v>
      </c>
      <c r="X2658">
        <v>0</v>
      </c>
      <c r="Y2658">
        <v>0</v>
      </c>
      <c r="Z2658">
        <v>0</v>
      </c>
      <c r="AA2658">
        <v>0</v>
      </c>
      <c r="AB2658">
        <v>0</v>
      </c>
      <c r="AC2658" t="s">
        <v>43</v>
      </c>
      <c r="AD2658">
        <v>2</v>
      </c>
    </row>
    <row r="2659" spans="1:30">
      <c r="A2659" t="s">
        <v>2753</v>
      </c>
      <c r="B2659" t="s">
        <v>50</v>
      </c>
      <c r="C2659">
        <v>52.520007999999997</v>
      </c>
      <c r="D2659">
        <v>13.404954</v>
      </c>
      <c r="E2659" t="s">
        <v>51</v>
      </c>
      <c r="F2659" t="s">
        <v>127</v>
      </c>
      <c r="G2659" t="s">
        <v>56</v>
      </c>
      <c r="H2659" s="1">
        <v>45424</v>
      </c>
      <c r="I2659" t="s">
        <v>70</v>
      </c>
      <c r="J2659" t="s">
        <v>2568</v>
      </c>
      <c r="K2659">
        <v>3</v>
      </c>
      <c r="N2659">
        <v>1146</v>
      </c>
      <c r="O2659">
        <v>20</v>
      </c>
      <c r="P2659" s="1">
        <v>45723</v>
      </c>
      <c r="Q2659" s="1"/>
      <c r="R2659">
        <v>229.2</v>
      </c>
      <c r="T2659">
        <v>0</v>
      </c>
      <c r="U2659" t="s">
        <v>428</v>
      </c>
      <c r="V2659">
        <v>0</v>
      </c>
      <c r="W2659">
        <v>0</v>
      </c>
      <c r="X2659">
        <v>0</v>
      </c>
      <c r="Y2659">
        <v>0</v>
      </c>
      <c r="Z2659">
        <v>0</v>
      </c>
      <c r="AA2659">
        <v>0</v>
      </c>
      <c r="AB2659">
        <v>0</v>
      </c>
      <c r="AC2659" t="s">
        <v>48</v>
      </c>
      <c r="AD2659">
        <v>1</v>
      </c>
    </row>
    <row r="2660" spans="1:30">
      <c r="A2660" t="s">
        <v>2754</v>
      </c>
      <c r="B2660" t="s">
        <v>45</v>
      </c>
      <c r="C2660">
        <v>41.902782000000002</v>
      </c>
      <c r="D2660">
        <v>12.496366</v>
      </c>
      <c r="E2660" t="s">
        <v>32</v>
      </c>
      <c r="F2660" t="s">
        <v>127</v>
      </c>
      <c r="G2660" t="s">
        <v>64</v>
      </c>
      <c r="H2660" s="1">
        <v>45357</v>
      </c>
      <c r="I2660" t="s">
        <v>70</v>
      </c>
      <c r="J2660" t="s">
        <v>2568</v>
      </c>
      <c r="K2660">
        <v>3</v>
      </c>
      <c r="N2660">
        <v>794</v>
      </c>
      <c r="O2660">
        <v>70</v>
      </c>
      <c r="P2660" s="1">
        <v>45709</v>
      </c>
      <c r="Q2660" s="1"/>
      <c r="R2660">
        <v>555.79999999999995</v>
      </c>
      <c r="T2660">
        <v>0</v>
      </c>
      <c r="U2660" t="s">
        <v>428</v>
      </c>
      <c r="V2660">
        <v>0</v>
      </c>
      <c r="W2660">
        <v>0</v>
      </c>
      <c r="X2660">
        <v>0</v>
      </c>
      <c r="Y2660">
        <v>0</v>
      </c>
      <c r="Z2660">
        <v>0</v>
      </c>
      <c r="AA2660">
        <v>0</v>
      </c>
      <c r="AB2660">
        <v>0</v>
      </c>
      <c r="AC2660" t="s">
        <v>65</v>
      </c>
      <c r="AD2660">
        <v>4</v>
      </c>
    </row>
    <row r="2661" spans="1:30">
      <c r="A2661" t="s">
        <v>2755</v>
      </c>
      <c r="B2661" t="s">
        <v>80</v>
      </c>
      <c r="C2661">
        <v>38.736946000000003</v>
      </c>
      <c r="D2661">
        <v>-9.1426850000000002</v>
      </c>
      <c r="E2661" t="s">
        <v>55</v>
      </c>
      <c r="F2661" t="s">
        <v>127</v>
      </c>
      <c r="G2661" t="s">
        <v>56</v>
      </c>
      <c r="H2661" s="1">
        <v>45395</v>
      </c>
      <c r="I2661" t="s">
        <v>57</v>
      </c>
      <c r="J2661" t="s">
        <v>2568</v>
      </c>
      <c r="K2661">
        <v>3</v>
      </c>
      <c r="N2661">
        <v>1164</v>
      </c>
      <c r="O2661">
        <v>10</v>
      </c>
      <c r="P2661" s="1">
        <v>45697</v>
      </c>
      <c r="Q2661" s="1"/>
      <c r="R2661">
        <v>116.4</v>
      </c>
      <c r="T2661">
        <v>0</v>
      </c>
      <c r="U2661" t="s">
        <v>428</v>
      </c>
      <c r="V2661">
        <v>0</v>
      </c>
      <c r="W2661">
        <v>0</v>
      </c>
      <c r="X2661">
        <v>0</v>
      </c>
      <c r="Y2661">
        <v>0</v>
      </c>
      <c r="Z2661">
        <v>0</v>
      </c>
      <c r="AA2661">
        <v>0</v>
      </c>
      <c r="AB2661">
        <v>0</v>
      </c>
      <c r="AC2661" t="s">
        <v>48</v>
      </c>
      <c r="AD2661">
        <v>1</v>
      </c>
    </row>
    <row r="2662" spans="1:30">
      <c r="A2662" t="s">
        <v>2756</v>
      </c>
      <c r="B2662" t="s">
        <v>45</v>
      </c>
      <c r="C2662">
        <v>41.902782000000002</v>
      </c>
      <c r="D2662">
        <v>12.496366</v>
      </c>
      <c r="E2662" t="s">
        <v>84</v>
      </c>
      <c r="F2662" t="s">
        <v>127</v>
      </c>
      <c r="G2662" t="s">
        <v>76</v>
      </c>
      <c r="H2662" s="1">
        <v>45326</v>
      </c>
      <c r="I2662" t="s">
        <v>57</v>
      </c>
      <c r="J2662" t="s">
        <v>2568</v>
      </c>
      <c r="K2662">
        <v>3</v>
      </c>
      <c r="N2662">
        <v>424</v>
      </c>
      <c r="O2662">
        <v>30</v>
      </c>
      <c r="P2662" s="1">
        <v>45364</v>
      </c>
      <c r="Q2662" s="1"/>
      <c r="R2662">
        <v>127.2</v>
      </c>
      <c r="T2662">
        <v>0</v>
      </c>
      <c r="U2662" t="s">
        <v>428</v>
      </c>
      <c r="V2662">
        <v>0</v>
      </c>
      <c r="W2662">
        <v>0</v>
      </c>
      <c r="X2662">
        <v>0</v>
      </c>
      <c r="Y2662">
        <v>0</v>
      </c>
      <c r="Z2662">
        <v>0</v>
      </c>
      <c r="AA2662">
        <v>0</v>
      </c>
      <c r="AB2662">
        <v>0</v>
      </c>
      <c r="AC2662" t="s">
        <v>43</v>
      </c>
      <c r="AD2662">
        <v>2</v>
      </c>
    </row>
    <row r="2663" spans="1:30">
      <c r="A2663" t="s">
        <v>2757</v>
      </c>
      <c r="B2663" t="s">
        <v>67</v>
      </c>
      <c r="C2663">
        <v>48.864716000000001</v>
      </c>
      <c r="D2663">
        <v>2.3490139999999999</v>
      </c>
      <c r="E2663" t="s">
        <v>55</v>
      </c>
      <c r="F2663" t="s">
        <v>127</v>
      </c>
      <c r="G2663" t="s">
        <v>87</v>
      </c>
      <c r="H2663" s="1">
        <v>45299</v>
      </c>
      <c r="I2663" t="s">
        <v>35</v>
      </c>
      <c r="J2663" t="s">
        <v>2568</v>
      </c>
      <c r="K2663">
        <v>3</v>
      </c>
      <c r="N2663">
        <v>311</v>
      </c>
      <c r="O2663">
        <v>40</v>
      </c>
      <c r="P2663" s="1">
        <v>45395</v>
      </c>
      <c r="Q2663" s="1"/>
      <c r="R2663">
        <v>124.4</v>
      </c>
      <c r="T2663">
        <v>0</v>
      </c>
      <c r="U2663" t="s">
        <v>428</v>
      </c>
      <c r="V2663">
        <v>0</v>
      </c>
      <c r="W2663">
        <v>0</v>
      </c>
      <c r="X2663">
        <v>0</v>
      </c>
      <c r="Y2663">
        <v>0</v>
      </c>
      <c r="Z2663">
        <v>0</v>
      </c>
      <c r="AA2663">
        <v>0</v>
      </c>
      <c r="AB2663">
        <v>0</v>
      </c>
      <c r="AC2663" t="s">
        <v>43</v>
      </c>
      <c r="AD2663">
        <v>2</v>
      </c>
    </row>
    <row r="2664" spans="1:30">
      <c r="A2664" t="s">
        <v>2758</v>
      </c>
      <c r="B2664" t="s">
        <v>63</v>
      </c>
      <c r="C2664">
        <v>46.204391000000001</v>
      </c>
      <c r="D2664">
        <v>6.1431579999999997</v>
      </c>
      <c r="E2664" t="s">
        <v>120</v>
      </c>
      <c r="F2664" t="s">
        <v>127</v>
      </c>
      <c r="G2664" t="s">
        <v>56</v>
      </c>
      <c r="H2664" s="1">
        <v>45293</v>
      </c>
      <c r="I2664" t="s">
        <v>57</v>
      </c>
      <c r="J2664" t="s">
        <v>2568</v>
      </c>
      <c r="K2664">
        <v>3</v>
      </c>
      <c r="N2664">
        <v>899</v>
      </c>
      <c r="O2664">
        <v>40</v>
      </c>
      <c r="P2664" s="1">
        <v>45627</v>
      </c>
      <c r="Q2664" s="1"/>
      <c r="R2664">
        <v>359.6</v>
      </c>
      <c r="T2664">
        <v>0</v>
      </c>
      <c r="U2664" t="s">
        <v>428</v>
      </c>
      <c r="V2664">
        <v>0</v>
      </c>
      <c r="W2664">
        <v>0</v>
      </c>
      <c r="X2664">
        <v>0</v>
      </c>
      <c r="Y2664">
        <v>0</v>
      </c>
      <c r="Z2664">
        <v>0</v>
      </c>
      <c r="AA2664">
        <v>0</v>
      </c>
      <c r="AB2664">
        <v>0</v>
      </c>
      <c r="AC2664" t="s">
        <v>43</v>
      </c>
      <c r="AD2664">
        <v>2</v>
      </c>
    </row>
    <row r="2665" spans="1:30">
      <c r="A2665" t="s">
        <v>2759</v>
      </c>
      <c r="B2665" t="s">
        <v>80</v>
      </c>
      <c r="C2665">
        <v>38.736946000000003</v>
      </c>
      <c r="D2665">
        <v>-9.1426850000000002</v>
      </c>
      <c r="E2665" t="s">
        <v>55</v>
      </c>
      <c r="F2665" t="s">
        <v>127</v>
      </c>
      <c r="G2665" t="s">
        <v>42</v>
      </c>
      <c r="H2665" s="1">
        <v>45368</v>
      </c>
      <c r="I2665" t="s">
        <v>35</v>
      </c>
      <c r="J2665" t="s">
        <v>2568</v>
      </c>
      <c r="K2665">
        <v>3</v>
      </c>
      <c r="N2665">
        <v>405</v>
      </c>
      <c r="O2665">
        <v>20</v>
      </c>
      <c r="P2665" s="1">
        <v>45477</v>
      </c>
      <c r="Q2665" s="1"/>
      <c r="R2665">
        <v>81</v>
      </c>
      <c r="T2665">
        <v>0</v>
      </c>
      <c r="U2665" t="s">
        <v>428</v>
      </c>
      <c r="V2665">
        <v>0</v>
      </c>
      <c r="W2665">
        <v>0</v>
      </c>
      <c r="X2665">
        <v>0</v>
      </c>
      <c r="Y2665">
        <v>0</v>
      </c>
      <c r="Z2665">
        <v>0</v>
      </c>
      <c r="AA2665">
        <v>0</v>
      </c>
      <c r="AB2665">
        <v>0</v>
      </c>
      <c r="AC2665" t="s">
        <v>48</v>
      </c>
      <c r="AD2665">
        <v>1</v>
      </c>
    </row>
    <row r="2666" spans="1:30">
      <c r="A2666" t="s">
        <v>2760</v>
      </c>
      <c r="B2666" t="s">
        <v>45</v>
      </c>
      <c r="C2666">
        <v>41.902782000000002</v>
      </c>
      <c r="D2666">
        <v>12.496366</v>
      </c>
      <c r="E2666" t="s">
        <v>84</v>
      </c>
      <c r="F2666" t="s">
        <v>127</v>
      </c>
      <c r="G2666" t="s">
        <v>85</v>
      </c>
      <c r="H2666" s="1">
        <v>45438</v>
      </c>
      <c r="I2666" t="s">
        <v>35</v>
      </c>
      <c r="J2666" t="s">
        <v>2568</v>
      </c>
      <c r="K2666">
        <v>3</v>
      </c>
      <c r="N2666">
        <v>281</v>
      </c>
      <c r="O2666">
        <v>40</v>
      </c>
      <c r="P2666" s="1">
        <v>45607</v>
      </c>
      <c r="Q2666" s="1"/>
      <c r="R2666">
        <v>112.4</v>
      </c>
      <c r="T2666">
        <v>0</v>
      </c>
      <c r="U2666" t="s">
        <v>428</v>
      </c>
      <c r="V2666">
        <v>0</v>
      </c>
      <c r="W2666">
        <v>0</v>
      </c>
      <c r="X2666">
        <v>0</v>
      </c>
      <c r="Y2666">
        <v>0</v>
      </c>
      <c r="Z2666">
        <v>0</v>
      </c>
      <c r="AA2666">
        <v>0</v>
      </c>
      <c r="AB2666">
        <v>0</v>
      </c>
      <c r="AC2666" t="s">
        <v>43</v>
      </c>
      <c r="AD2666">
        <v>2</v>
      </c>
    </row>
    <row r="2667" spans="1:30">
      <c r="A2667" t="s">
        <v>2761</v>
      </c>
      <c r="B2667" t="s">
        <v>45</v>
      </c>
      <c r="C2667">
        <v>41.902782000000002</v>
      </c>
      <c r="D2667">
        <v>12.496366</v>
      </c>
      <c r="E2667" t="s">
        <v>60</v>
      </c>
      <c r="F2667" t="s">
        <v>127</v>
      </c>
      <c r="G2667" t="s">
        <v>42</v>
      </c>
      <c r="H2667" s="1">
        <v>45440</v>
      </c>
      <c r="I2667" t="s">
        <v>70</v>
      </c>
      <c r="J2667" t="s">
        <v>2568</v>
      </c>
      <c r="K2667">
        <v>3</v>
      </c>
      <c r="N2667">
        <v>1144</v>
      </c>
      <c r="O2667">
        <v>20</v>
      </c>
      <c r="P2667" s="1">
        <v>45537</v>
      </c>
      <c r="Q2667" s="1"/>
      <c r="R2667">
        <v>228.8</v>
      </c>
      <c r="T2667">
        <v>0</v>
      </c>
      <c r="U2667" t="s">
        <v>428</v>
      </c>
      <c r="V2667">
        <v>0</v>
      </c>
      <c r="W2667">
        <v>0</v>
      </c>
      <c r="X2667">
        <v>0</v>
      </c>
      <c r="Y2667">
        <v>0</v>
      </c>
      <c r="Z2667">
        <v>0</v>
      </c>
      <c r="AA2667">
        <v>0</v>
      </c>
      <c r="AB2667">
        <v>0</v>
      </c>
      <c r="AC2667" t="s">
        <v>48</v>
      </c>
      <c r="AD2667">
        <v>1</v>
      </c>
    </row>
    <row r="2668" spans="1:30">
      <c r="A2668" t="s">
        <v>2762</v>
      </c>
      <c r="B2668" t="s">
        <v>59</v>
      </c>
      <c r="C2668">
        <v>51.260196999999998</v>
      </c>
      <c r="D2668">
        <v>4.4027710000000004</v>
      </c>
      <c r="E2668" t="s">
        <v>51</v>
      </c>
      <c r="F2668" t="s">
        <v>127</v>
      </c>
      <c r="G2668" t="s">
        <v>85</v>
      </c>
      <c r="H2668" s="1">
        <v>45349</v>
      </c>
      <c r="I2668" t="s">
        <v>35</v>
      </c>
      <c r="J2668" t="s">
        <v>2568</v>
      </c>
      <c r="K2668">
        <v>3</v>
      </c>
      <c r="N2668">
        <v>825</v>
      </c>
      <c r="O2668">
        <v>10</v>
      </c>
      <c r="P2668" s="1">
        <v>45443</v>
      </c>
      <c r="Q2668" s="1"/>
      <c r="R2668">
        <v>82.5</v>
      </c>
      <c r="T2668">
        <v>0</v>
      </c>
      <c r="U2668" t="s">
        <v>428</v>
      </c>
      <c r="V2668">
        <v>0</v>
      </c>
      <c r="W2668">
        <v>0</v>
      </c>
      <c r="X2668">
        <v>0</v>
      </c>
      <c r="Y2668">
        <v>0</v>
      </c>
      <c r="Z2668">
        <v>0</v>
      </c>
      <c r="AA2668">
        <v>0</v>
      </c>
      <c r="AB2668">
        <v>0</v>
      </c>
      <c r="AC2668" t="s">
        <v>48</v>
      </c>
      <c r="AD2668">
        <v>1</v>
      </c>
    </row>
    <row r="2669" spans="1:30">
      <c r="A2669" t="s">
        <v>2763</v>
      </c>
      <c r="B2669" t="s">
        <v>80</v>
      </c>
      <c r="C2669">
        <v>38.736946000000003</v>
      </c>
      <c r="D2669">
        <v>-9.1426850000000002</v>
      </c>
      <c r="E2669" t="s">
        <v>60</v>
      </c>
      <c r="F2669" t="s">
        <v>127</v>
      </c>
      <c r="G2669" t="s">
        <v>56</v>
      </c>
      <c r="H2669" s="1">
        <v>45336</v>
      </c>
      <c r="I2669" t="s">
        <v>70</v>
      </c>
      <c r="J2669" t="s">
        <v>2568</v>
      </c>
      <c r="K2669">
        <v>3</v>
      </c>
      <c r="N2669">
        <v>750</v>
      </c>
      <c r="O2669">
        <v>70</v>
      </c>
      <c r="P2669" s="1">
        <v>45653</v>
      </c>
      <c r="Q2669" s="1"/>
      <c r="R2669">
        <v>525</v>
      </c>
      <c r="T2669">
        <v>0</v>
      </c>
      <c r="U2669" t="s">
        <v>428</v>
      </c>
      <c r="V2669">
        <v>0</v>
      </c>
      <c r="W2669">
        <v>0</v>
      </c>
      <c r="X2669">
        <v>0</v>
      </c>
      <c r="Y2669">
        <v>0</v>
      </c>
      <c r="Z2669">
        <v>0</v>
      </c>
      <c r="AA2669">
        <v>0</v>
      </c>
      <c r="AB2669">
        <v>0</v>
      </c>
      <c r="AC2669" t="s">
        <v>65</v>
      </c>
      <c r="AD2669">
        <v>4</v>
      </c>
    </row>
    <row r="2670" spans="1:30">
      <c r="A2670" t="s">
        <v>2764</v>
      </c>
      <c r="B2670" t="s">
        <v>40</v>
      </c>
      <c r="C2670">
        <v>40.416775000000001</v>
      </c>
      <c r="D2670">
        <v>-3.7037900000000001</v>
      </c>
      <c r="E2670" t="s">
        <v>78</v>
      </c>
      <c r="F2670" t="s">
        <v>127</v>
      </c>
      <c r="G2670" t="s">
        <v>85</v>
      </c>
      <c r="H2670" s="1">
        <v>45313</v>
      </c>
      <c r="I2670" t="s">
        <v>35</v>
      </c>
      <c r="J2670" t="s">
        <v>2568</v>
      </c>
      <c r="K2670">
        <v>3</v>
      </c>
      <c r="N2670">
        <v>1158</v>
      </c>
      <c r="O2670">
        <v>30</v>
      </c>
      <c r="P2670" s="1">
        <v>45534</v>
      </c>
      <c r="Q2670" s="1"/>
      <c r="R2670">
        <v>347.4</v>
      </c>
      <c r="T2670">
        <v>0</v>
      </c>
      <c r="U2670" t="s">
        <v>428</v>
      </c>
      <c r="V2670">
        <v>0</v>
      </c>
      <c r="W2670">
        <v>0</v>
      </c>
      <c r="X2670">
        <v>0</v>
      </c>
      <c r="Y2670">
        <v>0</v>
      </c>
      <c r="Z2670">
        <v>0</v>
      </c>
      <c r="AA2670">
        <v>0</v>
      </c>
      <c r="AB2670">
        <v>0</v>
      </c>
      <c r="AC2670" t="s">
        <v>43</v>
      </c>
      <c r="AD2670">
        <v>2</v>
      </c>
    </row>
    <row r="2671" spans="1:30">
      <c r="A2671" t="s">
        <v>2765</v>
      </c>
      <c r="B2671" t="s">
        <v>50</v>
      </c>
      <c r="C2671">
        <v>52.520007999999997</v>
      </c>
      <c r="D2671">
        <v>13.404954</v>
      </c>
      <c r="E2671" t="s">
        <v>103</v>
      </c>
      <c r="F2671" t="s">
        <v>127</v>
      </c>
      <c r="G2671" t="s">
        <v>47</v>
      </c>
      <c r="H2671" s="1">
        <v>45315</v>
      </c>
      <c r="I2671" t="s">
        <v>35</v>
      </c>
      <c r="J2671" t="s">
        <v>2568</v>
      </c>
      <c r="K2671">
        <v>3</v>
      </c>
      <c r="N2671">
        <v>918</v>
      </c>
      <c r="O2671">
        <v>30</v>
      </c>
      <c r="P2671" s="1">
        <v>45508</v>
      </c>
      <c r="Q2671" s="1"/>
      <c r="R2671">
        <v>275.39999999999998</v>
      </c>
      <c r="T2671">
        <v>0</v>
      </c>
      <c r="U2671" t="s">
        <v>428</v>
      </c>
      <c r="V2671">
        <v>0</v>
      </c>
      <c r="W2671">
        <v>0</v>
      </c>
      <c r="X2671">
        <v>0</v>
      </c>
      <c r="Y2671">
        <v>0</v>
      </c>
      <c r="Z2671">
        <v>0</v>
      </c>
      <c r="AA2671">
        <v>0</v>
      </c>
      <c r="AB2671">
        <v>0</v>
      </c>
      <c r="AC2671" t="s">
        <v>43</v>
      </c>
      <c r="AD2671">
        <v>2</v>
      </c>
    </row>
    <row r="2672" spans="1:30">
      <c r="A2672" t="s">
        <v>2766</v>
      </c>
      <c r="B2672" t="s">
        <v>80</v>
      </c>
      <c r="C2672">
        <v>38.736946000000003</v>
      </c>
      <c r="D2672">
        <v>-9.1426850000000002</v>
      </c>
      <c r="E2672" t="s">
        <v>68</v>
      </c>
      <c r="F2672" t="s">
        <v>127</v>
      </c>
      <c r="G2672" t="s">
        <v>42</v>
      </c>
      <c r="H2672" s="1">
        <v>45360</v>
      </c>
      <c r="I2672" t="s">
        <v>57</v>
      </c>
      <c r="J2672" t="s">
        <v>2568</v>
      </c>
      <c r="K2672">
        <v>3</v>
      </c>
      <c r="N2672">
        <v>215</v>
      </c>
      <c r="O2672">
        <v>40</v>
      </c>
      <c r="P2672" s="1">
        <v>45661</v>
      </c>
      <c r="Q2672" s="1"/>
      <c r="R2672">
        <v>86</v>
      </c>
      <c r="T2672">
        <v>0</v>
      </c>
      <c r="U2672" t="s">
        <v>428</v>
      </c>
      <c r="V2672">
        <v>0</v>
      </c>
      <c r="W2672">
        <v>0</v>
      </c>
      <c r="X2672">
        <v>0</v>
      </c>
      <c r="Y2672">
        <v>0</v>
      </c>
      <c r="Z2672">
        <v>0</v>
      </c>
      <c r="AA2672">
        <v>0</v>
      </c>
      <c r="AB2672">
        <v>0</v>
      </c>
      <c r="AC2672" t="s">
        <v>43</v>
      </c>
      <c r="AD2672">
        <v>2</v>
      </c>
    </row>
    <row r="2673" spans="1:30">
      <c r="A2673" t="s">
        <v>2767</v>
      </c>
      <c r="B2673" t="s">
        <v>75</v>
      </c>
      <c r="C2673">
        <v>48.210033000000003</v>
      </c>
      <c r="D2673">
        <v>16.363448999999999</v>
      </c>
      <c r="E2673" t="s">
        <v>124</v>
      </c>
      <c r="F2673" t="s">
        <v>127</v>
      </c>
      <c r="G2673" t="s">
        <v>76</v>
      </c>
      <c r="H2673" s="1">
        <v>45337</v>
      </c>
      <c r="I2673" t="s">
        <v>70</v>
      </c>
      <c r="J2673" t="s">
        <v>2568</v>
      </c>
      <c r="K2673">
        <v>3</v>
      </c>
      <c r="N2673">
        <v>1060</v>
      </c>
      <c r="O2673">
        <v>30</v>
      </c>
      <c r="P2673" s="1">
        <v>45687</v>
      </c>
      <c r="Q2673" s="1"/>
      <c r="R2673">
        <v>318</v>
      </c>
      <c r="T2673">
        <v>0</v>
      </c>
      <c r="U2673" t="s">
        <v>428</v>
      </c>
      <c r="V2673">
        <v>0</v>
      </c>
      <c r="W2673">
        <v>0</v>
      </c>
      <c r="X2673">
        <v>0</v>
      </c>
      <c r="Y2673">
        <v>0</v>
      </c>
      <c r="Z2673">
        <v>0</v>
      </c>
      <c r="AA2673">
        <v>0</v>
      </c>
      <c r="AB2673">
        <v>0</v>
      </c>
      <c r="AC2673" t="s">
        <v>43</v>
      </c>
      <c r="AD2673">
        <v>2</v>
      </c>
    </row>
    <row r="2674" spans="1:30">
      <c r="A2674" t="s">
        <v>2768</v>
      </c>
      <c r="B2674" t="s">
        <v>50</v>
      </c>
      <c r="C2674">
        <v>52.520007999999997</v>
      </c>
      <c r="D2674">
        <v>13.404954</v>
      </c>
      <c r="E2674" t="s">
        <v>72</v>
      </c>
      <c r="F2674" t="s">
        <v>127</v>
      </c>
      <c r="G2674" t="s">
        <v>56</v>
      </c>
      <c r="H2674" s="1">
        <v>45400</v>
      </c>
      <c r="I2674" t="s">
        <v>70</v>
      </c>
      <c r="J2674" t="s">
        <v>2568</v>
      </c>
      <c r="K2674">
        <v>3</v>
      </c>
      <c r="N2674">
        <v>493</v>
      </c>
      <c r="O2674">
        <v>30</v>
      </c>
      <c r="P2674" s="1">
        <v>45698</v>
      </c>
      <c r="Q2674" s="1"/>
      <c r="R2674">
        <v>147.9</v>
      </c>
      <c r="T2674">
        <v>0</v>
      </c>
      <c r="U2674" t="s">
        <v>428</v>
      </c>
      <c r="V2674">
        <v>0</v>
      </c>
      <c r="W2674">
        <v>0</v>
      </c>
      <c r="X2674">
        <v>0</v>
      </c>
      <c r="Y2674">
        <v>0</v>
      </c>
      <c r="Z2674">
        <v>0</v>
      </c>
      <c r="AA2674">
        <v>0</v>
      </c>
      <c r="AB2674">
        <v>0</v>
      </c>
      <c r="AC2674" t="s">
        <v>43</v>
      </c>
      <c r="AD2674">
        <v>2</v>
      </c>
    </row>
    <row r="2675" spans="1:30">
      <c r="A2675" t="s">
        <v>2769</v>
      </c>
      <c r="B2675" t="s">
        <v>63</v>
      </c>
      <c r="C2675">
        <v>46.204391000000001</v>
      </c>
      <c r="D2675">
        <v>6.1431579999999997</v>
      </c>
      <c r="E2675" t="s">
        <v>51</v>
      </c>
      <c r="F2675" t="s">
        <v>127</v>
      </c>
      <c r="G2675" t="s">
        <v>87</v>
      </c>
      <c r="H2675" s="1">
        <v>45378</v>
      </c>
      <c r="I2675" t="s">
        <v>35</v>
      </c>
      <c r="J2675" t="s">
        <v>2568</v>
      </c>
      <c r="K2675">
        <v>3</v>
      </c>
      <c r="N2675">
        <v>815</v>
      </c>
      <c r="O2675">
        <v>20</v>
      </c>
      <c r="P2675" s="1">
        <v>45463</v>
      </c>
      <c r="Q2675" s="1"/>
      <c r="R2675">
        <v>163</v>
      </c>
      <c r="T2675">
        <v>0</v>
      </c>
      <c r="U2675" t="s">
        <v>428</v>
      </c>
      <c r="V2675">
        <v>0</v>
      </c>
      <c r="W2675">
        <v>0</v>
      </c>
      <c r="X2675">
        <v>0</v>
      </c>
      <c r="Y2675">
        <v>0</v>
      </c>
      <c r="Z2675">
        <v>0</v>
      </c>
      <c r="AA2675">
        <v>0</v>
      </c>
      <c r="AB2675">
        <v>0</v>
      </c>
      <c r="AC2675" t="s">
        <v>48</v>
      </c>
      <c r="AD2675">
        <v>1</v>
      </c>
    </row>
    <row r="2676" spans="1:30">
      <c r="A2676" t="s">
        <v>2770</v>
      </c>
      <c r="B2676" t="s">
        <v>31</v>
      </c>
      <c r="C2676">
        <v>52.370215999999999</v>
      </c>
      <c r="D2676">
        <v>4.895168</v>
      </c>
      <c r="E2676" t="s">
        <v>100</v>
      </c>
      <c r="F2676" t="s">
        <v>127</v>
      </c>
      <c r="G2676" t="s">
        <v>64</v>
      </c>
      <c r="H2676" s="1">
        <v>45348</v>
      </c>
      <c r="I2676" t="s">
        <v>35</v>
      </c>
      <c r="J2676" t="s">
        <v>2568</v>
      </c>
      <c r="K2676">
        <v>3</v>
      </c>
      <c r="N2676">
        <v>595</v>
      </c>
      <c r="O2676">
        <v>70</v>
      </c>
      <c r="P2676" s="1">
        <v>45686</v>
      </c>
      <c r="Q2676" s="1"/>
      <c r="R2676">
        <v>416.5</v>
      </c>
      <c r="T2676">
        <v>0</v>
      </c>
      <c r="U2676" t="s">
        <v>428</v>
      </c>
      <c r="V2676">
        <v>0</v>
      </c>
      <c r="W2676">
        <v>0</v>
      </c>
      <c r="X2676">
        <v>0</v>
      </c>
      <c r="Y2676">
        <v>0</v>
      </c>
      <c r="Z2676">
        <v>0</v>
      </c>
      <c r="AA2676">
        <v>0</v>
      </c>
      <c r="AB2676">
        <v>0</v>
      </c>
      <c r="AC2676" t="s">
        <v>65</v>
      </c>
      <c r="AD2676">
        <v>4</v>
      </c>
    </row>
    <row r="2677" spans="1:30">
      <c r="A2677" t="s">
        <v>2771</v>
      </c>
      <c r="B2677" t="s">
        <v>63</v>
      </c>
      <c r="C2677">
        <v>46.204391000000001</v>
      </c>
      <c r="D2677">
        <v>6.1431579999999997</v>
      </c>
      <c r="E2677" t="s">
        <v>78</v>
      </c>
      <c r="F2677" t="s">
        <v>127</v>
      </c>
      <c r="G2677" t="s">
        <v>76</v>
      </c>
      <c r="H2677" s="1">
        <v>45311</v>
      </c>
      <c r="I2677" t="s">
        <v>35</v>
      </c>
      <c r="J2677" t="s">
        <v>2568</v>
      </c>
      <c r="K2677">
        <v>3</v>
      </c>
      <c r="N2677">
        <v>739</v>
      </c>
      <c r="O2677">
        <v>30</v>
      </c>
      <c r="P2677" s="1">
        <v>45353</v>
      </c>
      <c r="Q2677" s="1"/>
      <c r="R2677">
        <v>221.7</v>
      </c>
      <c r="T2677">
        <v>0</v>
      </c>
      <c r="U2677" t="s">
        <v>428</v>
      </c>
      <c r="V2677">
        <v>0</v>
      </c>
      <c r="W2677">
        <v>0</v>
      </c>
      <c r="X2677">
        <v>0</v>
      </c>
      <c r="Y2677">
        <v>0</v>
      </c>
      <c r="Z2677">
        <v>0</v>
      </c>
      <c r="AA2677">
        <v>0</v>
      </c>
      <c r="AB2677">
        <v>0</v>
      </c>
      <c r="AC2677" t="s">
        <v>43</v>
      </c>
      <c r="AD2677">
        <v>2</v>
      </c>
    </row>
    <row r="2678" spans="1:30">
      <c r="A2678" t="s">
        <v>2772</v>
      </c>
      <c r="B2678" t="s">
        <v>31</v>
      </c>
      <c r="C2678">
        <v>52.370215999999999</v>
      </c>
      <c r="D2678">
        <v>4.895168</v>
      </c>
      <c r="E2678" t="s">
        <v>32</v>
      </c>
      <c r="F2678" t="s">
        <v>127</v>
      </c>
      <c r="G2678" t="s">
        <v>47</v>
      </c>
      <c r="H2678" s="1">
        <v>45320</v>
      </c>
      <c r="I2678" t="s">
        <v>57</v>
      </c>
      <c r="J2678" t="s">
        <v>2568</v>
      </c>
      <c r="K2678">
        <v>3</v>
      </c>
      <c r="N2678">
        <v>571</v>
      </c>
      <c r="O2678">
        <v>40</v>
      </c>
      <c r="P2678" s="1">
        <v>45556</v>
      </c>
      <c r="Q2678" s="1"/>
      <c r="R2678">
        <v>228.4</v>
      </c>
      <c r="T2678">
        <v>0</v>
      </c>
      <c r="U2678" t="s">
        <v>428</v>
      </c>
      <c r="V2678">
        <v>0</v>
      </c>
      <c r="W2678">
        <v>0</v>
      </c>
      <c r="X2678">
        <v>0</v>
      </c>
      <c r="Y2678">
        <v>0</v>
      </c>
      <c r="Z2678">
        <v>0</v>
      </c>
      <c r="AA2678">
        <v>0</v>
      </c>
      <c r="AB2678">
        <v>0</v>
      </c>
      <c r="AC2678" t="s">
        <v>43</v>
      </c>
      <c r="AD2678">
        <v>2</v>
      </c>
    </row>
    <row r="2679" spans="1:30">
      <c r="A2679" t="s">
        <v>2773</v>
      </c>
      <c r="B2679" t="s">
        <v>80</v>
      </c>
      <c r="C2679">
        <v>38.736946000000003</v>
      </c>
      <c r="D2679">
        <v>-9.1426850000000002</v>
      </c>
      <c r="E2679" t="s">
        <v>60</v>
      </c>
      <c r="F2679" t="s">
        <v>127</v>
      </c>
      <c r="G2679" t="s">
        <v>85</v>
      </c>
      <c r="H2679" s="1">
        <v>45320</v>
      </c>
      <c r="I2679" t="s">
        <v>35</v>
      </c>
      <c r="J2679" t="s">
        <v>2568</v>
      </c>
      <c r="K2679">
        <v>3</v>
      </c>
      <c r="N2679">
        <v>313</v>
      </c>
      <c r="O2679">
        <v>100</v>
      </c>
      <c r="P2679" s="1">
        <v>45604</v>
      </c>
      <c r="Q2679" s="1"/>
      <c r="R2679">
        <v>313</v>
      </c>
      <c r="T2679">
        <v>0</v>
      </c>
      <c r="U2679" t="s">
        <v>428</v>
      </c>
      <c r="V2679">
        <v>0</v>
      </c>
      <c r="W2679">
        <v>0</v>
      </c>
      <c r="X2679">
        <v>0</v>
      </c>
      <c r="Y2679">
        <v>0</v>
      </c>
      <c r="Z2679">
        <v>0</v>
      </c>
      <c r="AA2679">
        <v>0</v>
      </c>
      <c r="AB2679">
        <v>0</v>
      </c>
      <c r="AC2679" t="s">
        <v>38</v>
      </c>
      <c r="AD2679">
        <v>5</v>
      </c>
    </row>
    <row r="2680" spans="1:30">
      <c r="A2680" t="s">
        <v>2774</v>
      </c>
      <c r="B2680" t="s">
        <v>50</v>
      </c>
      <c r="C2680">
        <v>52.520007999999997</v>
      </c>
      <c r="D2680">
        <v>13.404954</v>
      </c>
      <c r="E2680" t="s">
        <v>100</v>
      </c>
      <c r="F2680" t="s">
        <v>127</v>
      </c>
      <c r="G2680" t="s">
        <v>47</v>
      </c>
      <c r="H2680" s="1">
        <v>45364</v>
      </c>
      <c r="I2680" t="s">
        <v>70</v>
      </c>
      <c r="J2680" t="s">
        <v>2568</v>
      </c>
      <c r="K2680">
        <v>3</v>
      </c>
      <c r="N2680">
        <v>924</v>
      </c>
      <c r="O2680">
        <v>30</v>
      </c>
      <c r="P2680" s="1">
        <v>45530</v>
      </c>
      <c r="Q2680" s="1"/>
      <c r="R2680">
        <v>277.2</v>
      </c>
      <c r="T2680">
        <v>0</v>
      </c>
      <c r="U2680" t="s">
        <v>428</v>
      </c>
      <c r="V2680">
        <v>0</v>
      </c>
      <c r="W2680">
        <v>0</v>
      </c>
      <c r="X2680">
        <v>0</v>
      </c>
      <c r="Y2680">
        <v>0</v>
      </c>
      <c r="Z2680">
        <v>0</v>
      </c>
      <c r="AA2680">
        <v>0</v>
      </c>
      <c r="AB2680">
        <v>0</v>
      </c>
      <c r="AC2680" t="s">
        <v>43</v>
      </c>
      <c r="AD2680">
        <v>2</v>
      </c>
    </row>
    <row r="2681" spans="1:30">
      <c r="A2681" t="s">
        <v>2775</v>
      </c>
      <c r="B2681" t="s">
        <v>50</v>
      </c>
      <c r="C2681">
        <v>52.520007999999997</v>
      </c>
      <c r="D2681">
        <v>13.404954</v>
      </c>
      <c r="E2681" t="s">
        <v>103</v>
      </c>
      <c r="F2681" t="s">
        <v>127</v>
      </c>
      <c r="G2681" t="s">
        <v>42</v>
      </c>
      <c r="H2681" s="1">
        <v>45387</v>
      </c>
      <c r="I2681" t="s">
        <v>57</v>
      </c>
      <c r="J2681" t="s">
        <v>2568</v>
      </c>
      <c r="K2681">
        <v>3</v>
      </c>
      <c r="N2681">
        <v>952</v>
      </c>
      <c r="O2681">
        <v>60</v>
      </c>
      <c r="P2681" s="1">
        <v>45578</v>
      </c>
      <c r="Q2681" s="1"/>
      <c r="R2681">
        <v>571.20000000000005</v>
      </c>
      <c r="T2681">
        <v>0</v>
      </c>
      <c r="U2681" t="s">
        <v>428</v>
      </c>
      <c r="V2681">
        <v>0</v>
      </c>
      <c r="W2681">
        <v>0</v>
      </c>
      <c r="X2681">
        <v>0</v>
      </c>
      <c r="Y2681">
        <v>0</v>
      </c>
      <c r="Z2681">
        <v>0</v>
      </c>
      <c r="AA2681">
        <v>0</v>
      </c>
      <c r="AB2681">
        <v>0</v>
      </c>
      <c r="AC2681" t="s">
        <v>52</v>
      </c>
      <c r="AD2681">
        <v>3</v>
      </c>
    </row>
    <row r="2682" spans="1:30">
      <c r="A2682" t="s">
        <v>2776</v>
      </c>
      <c r="B2682" t="s">
        <v>80</v>
      </c>
      <c r="C2682">
        <v>38.736946000000003</v>
      </c>
      <c r="D2682">
        <v>-9.1426850000000002</v>
      </c>
      <c r="E2682" t="s">
        <v>78</v>
      </c>
      <c r="F2682" t="s">
        <v>127</v>
      </c>
      <c r="G2682" t="s">
        <v>64</v>
      </c>
      <c r="H2682" s="1">
        <v>45356</v>
      </c>
      <c r="I2682" t="s">
        <v>35</v>
      </c>
      <c r="J2682" t="s">
        <v>2568</v>
      </c>
      <c r="K2682">
        <v>3</v>
      </c>
      <c r="N2682">
        <v>202</v>
      </c>
      <c r="O2682">
        <v>20</v>
      </c>
      <c r="P2682" s="1">
        <v>45555</v>
      </c>
      <c r="Q2682" s="1"/>
      <c r="R2682">
        <v>40.4</v>
      </c>
      <c r="T2682">
        <v>0</v>
      </c>
      <c r="U2682" t="s">
        <v>428</v>
      </c>
      <c r="V2682">
        <v>0</v>
      </c>
      <c r="W2682">
        <v>0</v>
      </c>
      <c r="X2682">
        <v>0</v>
      </c>
      <c r="Y2682">
        <v>0</v>
      </c>
      <c r="Z2682">
        <v>0</v>
      </c>
      <c r="AA2682">
        <v>0</v>
      </c>
      <c r="AB2682">
        <v>0</v>
      </c>
      <c r="AC2682" t="s">
        <v>48</v>
      </c>
      <c r="AD2682">
        <v>1</v>
      </c>
    </row>
    <row r="2683" spans="1:30">
      <c r="A2683" t="s">
        <v>2777</v>
      </c>
      <c r="B2683" t="s">
        <v>80</v>
      </c>
      <c r="C2683">
        <v>38.736946000000003</v>
      </c>
      <c r="D2683">
        <v>-9.1426850000000002</v>
      </c>
      <c r="E2683" t="s">
        <v>32</v>
      </c>
      <c r="F2683" t="s">
        <v>127</v>
      </c>
      <c r="G2683" t="s">
        <v>42</v>
      </c>
      <c r="H2683" s="1">
        <v>45402</v>
      </c>
      <c r="I2683" t="s">
        <v>57</v>
      </c>
      <c r="J2683" t="s">
        <v>2568</v>
      </c>
      <c r="K2683">
        <v>3</v>
      </c>
      <c r="N2683">
        <v>660</v>
      </c>
      <c r="O2683">
        <v>50</v>
      </c>
      <c r="P2683" s="1">
        <v>45705</v>
      </c>
      <c r="Q2683" s="1"/>
      <c r="R2683">
        <v>330</v>
      </c>
      <c r="T2683">
        <v>0</v>
      </c>
      <c r="U2683" t="s">
        <v>428</v>
      </c>
      <c r="V2683">
        <v>0</v>
      </c>
      <c r="W2683">
        <v>0</v>
      </c>
      <c r="X2683">
        <v>0</v>
      </c>
      <c r="Y2683">
        <v>0</v>
      </c>
      <c r="Z2683">
        <v>0</v>
      </c>
      <c r="AA2683">
        <v>0</v>
      </c>
      <c r="AB2683">
        <v>0</v>
      </c>
      <c r="AC2683" t="s">
        <v>52</v>
      </c>
      <c r="AD2683">
        <v>3</v>
      </c>
    </row>
    <row r="2684" spans="1:30">
      <c r="A2684" t="s">
        <v>2778</v>
      </c>
      <c r="B2684" t="s">
        <v>75</v>
      </c>
      <c r="C2684">
        <v>48.210033000000003</v>
      </c>
      <c r="D2684">
        <v>16.363448999999999</v>
      </c>
      <c r="E2684" t="s">
        <v>72</v>
      </c>
      <c r="F2684" t="s">
        <v>127</v>
      </c>
      <c r="G2684" t="s">
        <v>47</v>
      </c>
      <c r="H2684" s="1">
        <v>45420</v>
      </c>
      <c r="I2684" t="s">
        <v>35</v>
      </c>
      <c r="J2684" t="s">
        <v>2568</v>
      </c>
      <c r="K2684">
        <v>3</v>
      </c>
      <c r="N2684">
        <v>219</v>
      </c>
      <c r="O2684">
        <v>100</v>
      </c>
      <c r="P2684" s="1">
        <v>45476</v>
      </c>
      <c r="Q2684" s="1"/>
      <c r="R2684">
        <v>219</v>
      </c>
      <c r="T2684">
        <v>0</v>
      </c>
      <c r="U2684" t="s">
        <v>428</v>
      </c>
      <c r="V2684">
        <v>0</v>
      </c>
      <c r="W2684">
        <v>0</v>
      </c>
      <c r="X2684">
        <v>0</v>
      </c>
      <c r="Y2684">
        <v>0</v>
      </c>
      <c r="Z2684">
        <v>0</v>
      </c>
      <c r="AA2684">
        <v>0</v>
      </c>
      <c r="AB2684">
        <v>0</v>
      </c>
      <c r="AC2684" t="s">
        <v>38</v>
      </c>
      <c r="AD2684">
        <v>5</v>
      </c>
    </row>
    <row r="2685" spans="1:30">
      <c r="A2685" t="s">
        <v>2779</v>
      </c>
      <c r="B2685" t="s">
        <v>45</v>
      </c>
      <c r="C2685">
        <v>41.902782000000002</v>
      </c>
      <c r="D2685">
        <v>12.496366</v>
      </c>
      <c r="E2685" t="s">
        <v>78</v>
      </c>
      <c r="F2685" t="s">
        <v>127</v>
      </c>
      <c r="G2685" t="s">
        <v>56</v>
      </c>
      <c r="H2685" s="1">
        <v>45327</v>
      </c>
      <c r="I2685" t="s">
        <v>35</v>
      </c>
      <c r="J2685" t="s">
        <v>2568</v>
      </c>
      <c r="K2685">
        <v>3</v>
      </c>
      <c r="N2685">
        <v>653</v>
      </c>
      <c r="O2685">
        <v>40</v>
      </c>
      <c r="P2685" s="1">
        <v>45450</v>
      </c>
      <c r="Q2685" s="1"/>
      <c r="R2685">
        <v>261.2</v>
      </c>
      <c r="T2685">
        <v>0</v>
      </c>
      <c r="U2685" t="s">
        <v>428</v>
      </c>
      <c r="V2685">
        <v>0</v>
      </c>
      <c r="W2685">
        <v>0</v>
      </c>
      <c r="X2685">
        <v>0</v>
      </c>
      <c r="Y2685">
        <v>0</v>
      </c>
      <c r="Z2685">
        <v>0</v>
      </c>
      <c r="AA2685">
        <v>0</v>
      </c>
      <c r="AB2685">
        <v>0</v>
      </c>
      <c r="AC2685" t="s">
        <v>43</v>
      </c>
      <c r="AD2685">
        <v>2</v>
      </c>
    </row>
    <row r="2686" spans="1:30">
      <c r="A2686" t="s">
        <v>2780</v>
      </c>
      <c r="B2686" t="s">
        <v>67</v>
      </c>
      <c r="C2686">
        <v>48.864716000000001</v>
      </c>
      <c r="D2686">
        <v>2.3490139999999999</v>
      </c>
      <c r="E2686" t="s">
        <v>55</v>
      </c>
      <c r="F2686" t="s">
        <v>127</v>
      </c>
      <c r="G2686" t="s">
        <v>47</v>
      </c>
      <c r="H2686" s="1">
        <v>45382</v>
      </c>
      <c r="I2686" t="s">
        <v>70</v>
      </c>
      <c r="J2686" t="s">
        <v>2568</v>
      </c>
      <c r="K2686">
        <v>3</v>
      </c>
      <c r="N2686">
        <v>816</v>
      </c>
      <c r="O2686">
        <v>90</v>
      </c>
      <c r="P2686" s="1">
        <v>45419</v>
      </c>
      <c r="Q2686" s="1"/>
      <c r="R2686">
        <v>734.4</v>
      </c>
      <c r="T2686">
        <v>0</v>
      </c>
      <c r="U2686" t="s">
        <v>428</v>
      </c>
      <c r="V2686">
        <v>0</v>
      </c>
      <c r="W2686">
        <v>0</v>
      </c>
      <c r="X2686">
        <v>0</v>
      </c>
      <c r="Y2686">
        <v>0</v>
      </c>
      <c r="Z2686">
        <v>0</v>
      </c>
      <c r="AA2686">
        <v>0</v>
      </c>
      <c r="AB2686">
        <v>0</v>
      </c>
      <c r="AC2686" t="s">
        <v>38</v>
      </c>
      <c r="AD2686">
        <v>5</v>
      </c>
    </row>
    <row r="2687" spans="1:30">
      <c r="A2687" t="s">
        <v>2781</v>
      </c>
      <c r="B2687" t="s">
        <v>67</v>
      </c>
      <c r="C2687">
        <v>48.864716000000001</v>
      </c>
      <c r="D2687">
        <v>2.3490139999999999</v>
      </c>
      <c r="E2687" t="s">
        <v>55</v>
      </c>
      <c r="F2687" t="s">
        <v>127</v>
      </c>
      <c r="G2687" t="s">
        <v>56</v>
      </c>
      <c r="H2687" s="1">
        <v>45352</v>
      </c>
      <c r="I2687" t="s">
        <v>35</v>
      </c>
      <c r="J2687" t="s">
        <v>2568</v>
      </c>
      <c r="K2687">
        <v>3</v>
      </c>
      <c r="N2687">
        <v>344</v>
      </c>
      <c r="O2687">
        <v>30</v>
      </c>
      <c r="P2687" s="1">
        <v>45537</v>
      </c>
      <c r="Q2687" s="1"/>
      <c r="R2687">
        <v>103.2</v>
      </c>
      <c r="T2687">
        <v>0</v>
      </c>
      <c r="U2687" t="s">
        <v>428</v>
      </c>
      <c r="V2687">
        <v>0</v>
      </c>
      <c r="W2687">
        <v>0</v>
      </c>
      <c r="X2687">
        <v>0</v>
      </c>
      <c r="Y2687">
        <v>0</v>
      </c>
      <c r="Z2687">
        <v>0</v>
      </c>
      <c r="AA2687">
        <v>0</v>
      </c>
      <c r="AB2687">
        <v>0</v>
      </c>
      <c r="AC2687" t="s">
        <v>43</v>
      </c>
      <c r="AD2687">
        <v>2</v>
      </c>
    </row>
    <row r="2688" spans="1:30">
      <c r="A2688" t="s">
        <v>2782</v>
      </c>
      <c r="B2688" t="s">
        <v>40</v>
      </c>
      <c r="C2688">
        <v>40.416775000000001</v>
      </c>
      <c r="D2688">
        <v>-3.7037900000000001</v>
      </c>
      <c r="E2688" t="s">
        <v>55</v>
      </c>
      <c r="F2688" t="s">
        <v>127</v>
      </c>
      <c r="G2688" t="s">
        <v>56</v>
      </c>
      <c r="H2688" s="1">
        <v>45369</v>
      </c>
      <c r="I2688" t="s">
        <v>70</v>
      </c>
      <c r="J2688" t="s">
        <v>2568</v>
      </c>
      <c r="K2688">
        <v>3</v>
      </c>
      <c r="N2688">
        <v>557</v>
      </c>
      <c r="O2688">
        <v>20</v>
      </c>
      <c r="P2688" s="1">
        <v>45730</v>
      </c>
      <c r="Q2688" s="1"/>
      <c r="R2688">
        <v>111.4</v>
      </c>
      <c r="T2688">
        <v>0</v>
      </c>
      <c r="U2688" t="s">
        <v>428</v>
      </c>
      <c r="V2688">
        <v>0</v>
      </c>
      <c r="W2688">
        <v>0</v>
      </c>
      <c r="X2688">
        <v>0</v>
      </c>
      <c r="Y2688">
        <v>0</v>
      </c>
      <c r="Z2688">
        <v>0</v>
      </c>
      <c r="AA2688">
        <v>0</v>
      </c>
      <c r="AB2688">
        <v>0</v>
      </c>
      <c r="AC2688" t="s">
        <v>48</v>
      </c>
      <c r="AD2688">
        <v>1</v>
      </c>
    </row>
    <row r="2689" spans="1:30">
      <c r="A2689" t="s">
        <v>2783</v>
      </c>
      <c r="B2689" t="s">
        <v>31</v>
      </c>
      <c r="C2689">
        <v>52.370215999999999</v>
      </c>
      <c r="D2689">
        <v>4.895168</v>
      </c>
      <c r="E2689" t="s">
        <v>32</v>
      </c>
      <c r="F2689" t="s">
        <v>127</v>
      </c>
      <c r="G2689" t="s">
        <v>47</v>
      </c>
      <c r="H2689" s="1">
        <v>45443</v>
      </c>
      <c r="I2689" t="s">
        <v>70</v>
      </c>
      <c r="J2689" t="s">
        <v>2568</v>
      </c>
      <c r="K2689">
        <v>3</v>
      </c>
      <c r="N2689">
        <v>721</v>
      </c>
      <c r="O2689">
        <v>40</v>
      </c>
      <c r="P2689" s="1">
        <v>45525</v>
      </c>
      <c r="Q2689" s="1"/>
      <c r="R2689">
        <v>288.39999999999998</v>
      </c>
      <c r="T2689">
        <v>0</v>
      </c>
      <c r="U2689" t="s">
        <v>428</v>
      </c>
      <c r="V2689">
        <v>0</v>
      </c>
      <c r="W2689">
        <v>0</v>
      </c>
      <c r="X2689">
        <v>0</v>
      </c>
      <c r="Y2689">
        <v>0</v>
      </c>
      <c r="Z2689">
        <v>0</v>
      </c>
      <c r="AA2689">
        <v>0</v>
      </c>
      <c r="AB2689">
        <v>0</v>
      </c>
      <c r="AC2689" t="s">
        <v>43</v>
      </c>
      <c r="AD2689">
        <v>2</v>
      </c>
    </row>
    <row r="2690" spans="1:30">
      <c r="A2690" t="s">
        <v>2784</v>
      </c>
      <c r="B2690" t="s">
        <v>45</v>
      </c>
      <c r="C2690">
        <v>41.902782000000002</v>
      </c>
      <c r="D2690">
        <v>12.496366</v>
      </c>
      <c r="E2690" t="s">
        <v>78</v>
      </c>
      <c r="F2690" t="s">
        <v>127</v>
      </c>
      <c r="G2690" t="s">
        <v>64</v>
      </c>
      <c r="H2690" s="1">
        <v>45398</v>
      </c>
      <c r="I2690" t="s">
        <v>35</v>
      </c>
      <c r="J2690" t="s">
        <v>2568</v>
      </c>
      <c r="K2690">
        <v>3</v>
      </c>
      <c r="N2690">
        <v>964</v>
      </c>
      <c r="O2690">
        <v>40</v>
      </c>
      <c r="P2690" s="1">
        <v>45695</v>
      </c>
      <c r="Q2690" s="1"/>
      <c r="R2690">
        <v>385.6</v>
      </c>
      <c r="T2690">
        <v>0</v>
      </c>
      <c r="U2690" t="s">
        <v>428</v>
      </c>
      <c r="V2690">
        <v>0</v>
      </c>
      <c r="W2690">
        <v>0</v>
      </c>
      <c r="X2690">
        <v>0</v>
      </c>
      <c r="Y2690">
        <v>0</v>
      </c>
      <c r="Z2690">
        <v>0</v>
      </c>
      <c r="AA2690">
        <v>0</v>
      </c>
      <c r="AB2690">
        <v>0</v>
      </c>
      <c r="AC2690" t="s">
        <v>43</v>
      </c>
      <c r="AD2690">
        <v>2</v>
      </c>
    </row>
    <row r="2691" spans="1:30">
      <c r="A2691" t="s">
        <v>2785</v>
      </c>
      <c r="B2691" t="s">
        <v>59</v>
      </c>
      <c r="C2691">
        <v>51.260196999999998</v>
      </c>
      <c r="D2691">
        <v>4.4027710000000004</v>
      </c>
      <c r="E2691" t="s">
        <v>72</v>
      </c>
      <c r="F2691" t="s">
        <v>127</v>
      </c>
      <c r="G2691" t="s">
        <v>56</v>
      </c>
      <c r="H2691" s="1">
        <v>45390</v>
      </c>
      <c r="I2691" t="s">
        <v>35</v>
      </c>
      <c r="J2691" t="s">
        <v>2568</v>
      </c>
      <c r="K2691">
        <v>3</v>
      </c>
      <c r="N2691">
        <v>438</v>
      </c>
      <c r="O2691">
        <v>40</v>
      </c>
      <c r="P2691" s="1">
        <v>45526</v>
      </c>
      <c r="Q2691" s="1"/>
      <c r="R2691">
        <v>175.2</v>
      </c>
      <c r="T2691">
        <v>0</v>
      </c>
      <c r="U2691" t="s">
        <v>428</v>
      </c>
      <c r="V2691">
        <v>0</v>
      </c>
      <c r="W2691">
        <v>0</v>
      </c>
      <c r="X2691">
        <v>0</v>
      </c>
      <c r="Y2691">
        <v>0</v>
      </c>
      <c r="Z2691">
        <v>0</v>
      </c>
      <c r="AA2691">
        <v>0</v>
      </c>
      <c r="AB2691">
        <v>0</v>
      </c>
      <c r="AC2691" t="s">
        <v>43</v>
      </c>
      <c r="AD2691">
        <v>2</v>
      </c>
    </row>
    <row r="2692" spans="1:30">
      <c r="A2692" t="s">
        <v>2786</v>
      </c>
      <c r="B2692" t="s">
        <v>50</v>
      </c>
      <c r="C2692">
        <v>52.520007999999997</v>
      </c>
      <c r="D2692">
        <v>13.404954</v>
      </c>
      <c r="E2692" t="s">
        <v>72</v>
      </c>
      <c r="F2692" t="s">
        <v>127</v>
      </c>
      <c r="G2692" t="s">
        <v>34</v>
      </c>
      <c r="H2692" s="1">
        <v>45414</v>
      </c>
      <c r="I2692" t="s">
        <v>57</v>
      </c>
      <c r="J2692" t="s">
        <v>2568</v>
      </c>
      <c r="K2692">
        <v>3</v>
      </c>
      <c r="N2692">
        <v>238</v>
      </c>
      <c r="O2692">
        <v>20</v>
      </c>
      <c r="P2692" s="1">
        <v>45552</v>
      </c>
      <c r="Q2692" s="1"/>
      <c r="R2692">
        <v>47.6</v>
      </c>
      <c r="T2692">
        <v>0</v>
      </c>
      <c r="U2692" t="s">
        <v>428</v>
      </c>
      <c r="V2692">
        <v>0</v>
      </c>
      <c r="W2692">
        <v>0</v>
      </c>
      <c r="X2692">
        <v>0</v>
      </c>
      <c r="Y2692">
        <v>0</v>
      </c>
      <c r="Z2692">
        <v>0</v>
      </c>
      <c r="AA2692">
        <v>0</v>
      </c>
      <c r="AB2692">
        <v>0</v>
      </c>
      <c r="AC2692" t="s">
        <v>48</v>
      </c>
      <c r="AD2692">
        <v>1</v>
      </c>
    </row>
    <row r="2693" spans="1:30">
      <c r="A2693" t="s">
        <v>2787</v>
      </c>
      <c r="B2693" t="s">
        <v>50</v>
      </c>
      <c r="C2693">
        <v>52.520007999999997</v>
      </c>
      <c r="D2693">
        <v>13.404954</v>
      </c>
      <c r="E2693" t="s">
        <v>55</v>
      </c>
      <c r="F2693" t="s">
        <v>127</v>
      </c>
      <c r="G2693" t="s">
        <v>34</v>
      </c>
      <c r="H2693" s="1">
        <v>45338</v>
      </c>
      <c r="I2693" t="s">
        <v>70</v>
      </c>
      <c r="J2693" t="s">
        <v>2568</v>
      </c>
      <c r="K2693">
        <v>3</v>
      </c>
      <c r="N2693">
        <v>381</v>
      </c>
      <c r="O2693">
        <v>30</v>
      </c>
      <c r="P2693" s="1">
        <v>45487</v>
      </c>
      <c r="Q2693" s="1"/>
      <c r="R2693">
        <v>114.3</v>
      </c>
      <c r="T2693">
        <v>0</v>
      </c>
      <c r="U2693" t="s">
        <v>428</v>
      </c>
      <c r="V2693">
        <v>0</v>
      </c>
      <c r="W2693">
        <v>0</v>
      </c>
      <c r="X2693">
        <v>0</v>
      </c>
      <c r="Y2693">
        <v>0</v>
      </c>
      <c r="Z2693">
        <v>0</v>
      </c>
      <c r="AA2693">
        <v>0</v>
      </c>
      <c r="AB2693">
        <v>0</v>
      </c>
      <c r="AC2693" t="s">
        <v>43</v>
      </c>
      <c r="AD2693">
        <v>2</v>
      </c>
    </row>
    <row r="2694" spans="1:30">
      <c r="A2694" t="s">
        <v>2788</v>
      </c>
      <c r="B2694" t="s">
        <v>45</v>
      </c>
      <c r="C2694">
        <v>41.902782000000002</v>
      </c>
      <c r="D2694">
        <v>12.496366</v>
      </c>
      <c r="E2694" t="s">
        <v>55</v>
      </c>
      <c r="F2694" t="s">
        <v>127</v>
      </c>
      <c r="G2694" t="s">
        <v>87</v>
      </c>
      <c r="H2694" s="1">
        <v>45396</v>
      </c>
      <c r="I2694" t="s">
        <v>57</v>
      </c>
      <c r="J2694" t="s">
        <v>2568</v>
      </c>
      <c r="K2694">
        <v>3</v>
      </c>
      <c r="N2694">
        <v>943</v>
      </c>
      <c r="O2694">
        <v>30</v>
      </c>
      <c r="P2694" s="1">
        <v>45520</v>
      </c>
      <c r="Q2694" s="1"/>
      <c r="R2694">
        <v>282.89999999999998</v>
      </c>
      <c r="T2694">
        <v>0</v>
      </c>
      <c r="U2694" t="s">
        <v>428</v>
      </c>
      <c r="V2694">
        <v>0</v>
      </c>
      <c r="W2694">
        <v>0</v>
      </c>
      <c r="X2694">
        <v>0</v>
      </c>
      <c r="Y2694">
        <v>0</v>
      </c>
      <c r="Z2694">
        <v>0</v>
      </c>
      <c r="AA2694">
        <v>0</v>
      </c>
      <c r="AB2694">
        <v>0</v>
      </c>
      <c r="AC2694" t="s">
        <v>43</v>
      </c>
      <c r="AD2694">
        <v>2</v>
      </c>
    </row>
    <row r="2695" spans="1:30">
      <c r="A2695" t="s">
        <v>2789</v>
      </c>
      <c r="B2695" t="s">
        <v>63</v>
      </c>
      <c r="C2695">
        <v>46.204391000000001</v>
      </c>
      <c r="D2695">
        <v>6.1431579999999997</v>
      </c>
      <c r="E2695" t="s">
        <v>32</v>
      </c>
      <c r="F2695" t="s">
        <v>127</v>
      </c>
      <c r="G2695" t="s">
        <v>76</v>
      </c>
      <c r="H2695" s="1">
        <v>45420</v>
      </c>
      <c r="I2695" t="s">
        <v>35</v>
      </c>
      <c r="J2695" t="s">
        <v>2568</v>
      </c>
      <c r="K2695">
        <v>3</v>
      </c>
      <c r="N2695">
        <v>413</v>
      </c>
      <c r="O2695">
        <v>50</v>
      </c>
      <c r="P2695" s="1">
        <v>45447</v>
      </c>
      <c r="Q2695" s="1"/>
      <c r="R2695">
        <v>206.5</v>
      </c>
      <c r="T2695">
        <v>0</v>
      </c>
      <c r="U2695" t="s">
        <v>428</v>
      </c>
      <c r="V2695">
        <v>0</v>
      </c>
      <c r="W2695">
        <v>0</v>
      </c>
      <c r="X2695">
        <v>0</v>
      </c>
      <c r="Y2695">
        <v>0</v>
      </c>
      <c r="Z2695">
        <v>0</v>
      </c>
      <c r="AA2695">
        <v>0</v>
      </c>
      <c r="AB2695">
        <v>0</v>
      </c>
      <c r="AC2695" t="s">
        <v>52</v>
      </c>
      <c r="AD2695">
        <v>3</v>
      </c>
    </row>
    <row r="2696" spans="1:30">
      <c r="A2696" t="s">
        <v>2790</v>
      </c>
      <c r="B2696" t="s">
        <v>31</v>
      </c>
      <c r="C2696">
        <v>52.370215999999999</v>
      </c>
      <c r="D2696">
        <v>4.895168</v>
      </c>
      <c r="E2696" t="s">
        <v>100</v>
      </c>
      <c r="F2696" t="s">
        <v>127</v>
      </c>
      <c r="G2696" t="s">
        <v>85</v>
      </c>
      <c r="H2696" s="1">
        <v>45327</v>
      </c>
      <c r="I2696" t="s">
        <v>35</v>
      </c>
      <c r="J2696" t="s">
        <v>2568</v>
      </c>
      <c r="K2696">
        <v>3</v>
      </c>
      <c r="N2696">
        <v>1092</v>
      </c>
      <c r="O2696">
        <v>20</v>
      </c>
      <c r="P2696" s="1">
        <v>45510</v>
      </c>
      <c r="Q2696" s="1"/>
      <c r="R2696">
        <v>218.4</v>
      </c>
      <c r="T2696">
        <v>0</v>
      </c>
      <c r="U2696" t="s">
        <v>428</v>
      </c>
      <c r="V2696">
        <v>0</v>
      </c>
      <c r="W2696">
        <v>0</v>
      </c>
      <c r="X2696">
        <v>0</v>
      </c>
      <c r="Y2696">
        <v>0</v>
      </c>
      <c r="Z2696">
        <v>0</v>
      </c>
      <c r="AA2696">
        <v>0</v>
      </c>
      <c r="AB2696">
        <v>0</v>
      </c>
      <c r="AC2696" t="s">
        <v>48</v>
      </c>
      <c r="AD2696">
        <v>1</v>
      </c>
    </row>
    <row r="2697" spans="1:30">
      <c r="A2697" t="s">
        <v>2791</v>
      </c>
      <c r="B2697" t="s">
        <v>67</v>
      </c>
      <c r="C2697">
        <v>48.864716000000001</v>
      </c>
      <c r="D2697">
        <v>2.3490139999999999</v>
      </c>
      <c r="E2697" t="s">
        <v>103</v>
      </c>
      <c r="F2697" t="s">
        <v>127</v>
      </c>
      <c r="G2697" t="s">
        <v>64</v>
      </c>
      <c r="H2697" s="1">
        <v>45442</v>
      </c>
      <c r="I2697" t="s">
        <v>70</v>
      </c>
      <c r="J2697" t="s">
        <v>2568</v>
      </c>
      <c r="K2697">
        <v>3</v>
      </c>
      <c r="N2697">
        <v>429</v>
      </c>
      <c r="O2697">
        <v>40</v>
      </c>
      <c r="P2697" s="1">
        <v>45796</v>
      </c>
      <c r="Q2697" s="1"/>
      <c r="R2697">
        <v>171.6</v>
      </c>
      <c r="T2697">
        <v>0</v>
      </c>
      <c r="U2697" t="s">
        <v>428</v>
      </c>
      <c r="V2697">
        <v>0</v>
      </c>
      <c r="W2697">
        <v>0</v>
      </c>
      <c r="X2697">
        <v>0</v>
      </c>
      <c r="Y2697">
        <v>0</v>
      </c>
      <c r="Z2697">
        <v>0</v>
      </c>
      <c r="AA2697">
        <v>0</v>
      </c>
      <c r="AB2697">
        <v>0</v>
      </c>
      <c r="AC2697" t="s">
        <v>43</v>
      </c>
      <c r="AD2697">
        <v>2</v>
      </c>
    </row>
    <row r="2698" spans="1:30">
      <c r="A2698" t="s">
        <v>2792</v>
      </c>
      <c r="B2698" t="s">
        <v>45</v>
      </c>
      <c r="C2698">
        <v>41.902782000000002</v>
      </c>
      <c r="D2698">
        <v>12.496366</v>
      </c>
      <c r="E2698" t="s">
        <v>32</v>
      </c>
      <c r="F2698" t="s">
        <v>127</v>
      </c>
      <c r="G2698" t="s">
        <v>64</v>
      </c>
      <c r="H2698" s="1">
        <v>45351</v>
      </c>
      <c r="I2698" t="s">
        <v>35</v>
      </c>
      <c r="J2698" t="s">
        <v>2568</v>
      </c>
      <c r="K2698">
        <v>3</v>
      </c>
      <c r="N2698">
        <v>952</v>
      </c>
      <c r="O2698">
        <v>30</v>
      </c>
      <c r="P2698" s="1">
        <v>45512</v>
      </c>
      <c r="Q2698" s="1"/>
      <c r="R2698">
        <v>285.60000000000002</v>
      </c>
      <c r="T2698">
        <v>0</v>
      </c>
      <c r="U2698" t="s">
        <v>428</v>
      </c>
      <c r="V2698">
        <v>0</v>
      </c>
      <c r="W2698">
        <v>0</v>
      </c>
      <c r="X2698">
        <v>0</v>
      </c>
      <c r="Y2698">
        <v>0</v>
      </c>
      <c r="Z2698">
        <v>0</v>
      </c>
      <c r="AA2698">
        <v>0</v>
      </c>
      <c r="AB2698">
        <v>0</v>
      </c>
      <c r="AC2698" t="s">
        <v>43</v>
      </c>
      <c r="AD2698">
        <v>2</v>
      </c>
    </row>
    <row r="2699" spans="1:30">
      <c r="A2699" t="s">
        <v>2793</v>
      </c>
      <c r="B2699" t="s">
        <v>31</v>
      </c>
      <c r="C2699">
        <v>52.370215999999999</v>
      </c>
      <c r="D2699">
        <v>4.895168</v>
      </c>
      <c r="E2699" t="s">
        <v>72</v>
      </c>
      <c r="F2699" t="s">
        <v>127</v>
      </c>
      <c r="G2699" t="s">
        <v>76</v>
      </c>
      <c r="H2699" s="1">
        <v>45373</v>
      </c>
      <c r="I2699" t="s">
        <v>35</v>
      </c>
      <c r="J2699" t="s">
        <v>2568</v>
      </c>
      <c r="K2699">
        <v>3</v>
      </c>
      <c r="N2699">
        <v>244</v>
      </c>
      <c r="O2699">
        <v>50</v>
      </c>
      <c r="P2699" s="1">
        <v>45660</v>
      </c>
      <c r="Q2699" s="1"/>
      <c r="R2699">
        <v>122</v>
      </c>
      <c r="T2699">
        <v>0</v>
      </c>
      <c r="U2699" t="s">
        <v>428</v>
      </c>
      <c r="V2699">
        <v>0</v>
      </c>
      <c r="W2699">
        <v>0</v>
      </c>
      <c r="X2699">
        <v>0</v>
      </c>
      <c r="Y2699">
        <v>0</v>
      </c>
      <c r="Z2699">
        <v>0</v>
      </c>
      <c r="AA2699">
        <v>0</v>
      </c>
      <c r="AB2699">
        <v>0</v>
      </c>
      <c r="AC2699" t="s">
        <v>52</v>
      </c>
      <c r="AD2699">
        <v>3</v>
      </c>
    </row>
    <row r="2700" spans="1:30">
      <c r="A2700" t="s">
        <v>2794</v>
      </c>
      <c r="B2700" t="s">
        <v>80</v>
      </c>
      <c r="C2700">
        <v>38.736946000000003</v>
      </c>
      <c r="D2700">
        <v>-9.1426850000000002</v>
      </c>
      <c r="E2700" t="s">
        <v>68</v>
      </c>
      <c r="F2700" t="s">
        <v>127</v>
      </c>
      <c r="G2700" t="s">
        <v>87</v>
      </c>
      <c r="H2700" s="1">
        <v>45304</v>
      </c>
      <c r="I2700" t="s">
        <v>57</v>
      </c>
      <c r="J2700" t="s">
        <v>2568</v>
      </c>
      <c r="K2700">
        <v>3</v>
      </c>
      <c r="N2700">
        <v>223</v>
      </c>
      <c r="O2700">
        <v>90</v>
      </c>
      <c r="P2700" s="1">
        <v>45548</v>
      </c>
      <c r="Q2700" s="1"/>
      <c r="R2700">
        <v>200.7</v>
      </c>
      <c r="T2700">
        <v>0</v>
      </c>
      <c r="U2700" t="s">
        <v>428</v>
      </c>
      <c r="V2700">
        <v>0</v>
      </c>
      <c r="W2700">
        <v>0</v>
      </c>
      <c r="X2700">
        <v>0</v>
      </c>
      <c r="Y2700">
        <v>0</v>
      </c>
      <c r="Z2700">
        <v>0</v>
      </c>
      <c r="AA2700">
        <v>0</v>
      </c>
      <c r="AB2700">
        <v>0</v>
      </c>
      <c r="AC2700" t="s">
        <v>38</v>
      </c>
      <c r="AD2700">
        <v>5</v>
      </c>
    </row>
    <row r="2701" spans="1:30">
      <c r="A2701" t="s">
        <v>2795</v>
      </c>
      <c r="B2701" t="s">
        <v>75</v>
      </c>
      <c r="C2701">
        <v>48.210033000000003</v>
      </c>
      <c r="D2701">
        <v>16.363448999999999</v>
      </c>
      <c r="E2701" t="s">
        <v>55</v>
      </c>
      <c r="F2701" t="s">
        <v>127</v>
      </c>
      <c r="G2701" t="s">
        <v>47</v>
      </c>
      <c r="H2701" s="1">
        <v>45402</v>
      </c>
      <c r="I2701" t="s">
        <v>70</v>
      </c>
      <c r="J2701" t="s">
        <v>2568</v>
      </c>
      <c r="K2701">
        <v>3</v>
      </c>
      <c r="N2701">
        <v>370</v>
      </c>
      <c r="O2701">
        <v>40</v>
      </c>
      <c r="P2701" s="1">
        <v>45695</v>
      </c>
      <c r="Q2701" s="1"/>
      <c r="R2701">
        <v>148</v>
      </c>
      <c r="T2701">
        <v>0</v>
      </c>
      <c r="U2701" t="s">
        <v>428</v>
      </c>
      <c r="V2701">
        <v>0</v>
      </c>
      <c r="W2701">
        <v>0</v>
      </c>
      <c r="X2701">
        <v>0</v>
      </c>
      <c r="Y2701">
        <v>0</v>
      </c>
      <c r="Z2701">
        <v>0</v>
      </c>
      <c r="AA2701">
        <v>0</v>
      </c>
      <c r="AB2701">
        <v>0</v>
      </c>
      <c r="AC2701" t="s">
        <v>43</v>
      </c>
      <c r="AD2701">
        <v>2</v>
      </c>
    </row>
    <row r="2702" spans="1:30">
      <c r="A2702" t="s">
        <v>2796</v>
      </c>
      <c r="B2702" t="s">
        <v>45</v>
      </c>
      <c r="C2702">
        <v>41.902782000000002</v>
      </c>
      <c r="D2702">
        <v>12.496366</v>
      </c>
      <c r="E2702" t="s">
        <v>60</v>
      </c>
      <c r="F2702" t="s">
        <v>127</v>
      </c>
      <c r="G2702" t="s">
        <v>34</v>
      </c>
      <c r="H2702" s="1">
        <v>45406</v>
      </c>
      <c r="I2702" t="s">
        <v>57</v>
      </c>
      <c r="J2702" t="s">
        <v>2568</v>
      </c>
      <c r="K2702">
        <v>3</v>
      </c>
      <c r="N2702">
        <v>1049</v>
      </c>
      <c r="O2702">
        <v>30</v>
      </c>
      <c r="P2702" s="1">
        <v>45572</v>
      </c>
      <c r="Q2702" s="1"/>
      <c r="R2702">
        <v>314.7</v>
      </c>
      <c r="T2702">
        <v>0</v>
      </c>
      <c r="U2702" t="s">
        <v>428</v>
      </c>
      <c r="V2702">
        <v>0</v>
      </c>
      <c r="W2702">
        <v>0</v>
      </c>
      <c r="X2702">
        <v>0</v>
      </c>
      <c r="Y2702">
        <v>0</v>
      </c>
      <c r="Z2702">
        <v>0</v>
      </c>
      <c r="AA2702">
        <v>0</v>
      </c>
      <c r="AB2702">
        <v>0</v>
      </c>
      <c r="AC2702" t="s">
        <v>43</v>
      </c>
      <c r="AD2702">
        <v>2</v>
      </c>
    </row>
    <row r="2703" spans="1:30">
      <c r="A2703" t="s">
        <v>2797</v>
      </c>
      <c r="B2703" t="s">
        <v>80</v>
      </c>
      <c r="C2703">
        <v>38.736946000000003</v>
      </c>
      <c r="D2703">
        <v>-9.1426850000000002</v>
      </c>
      <c r="E2703" t="s">
        <v>120</v>
      </c>
      <c r="F2703" t="s">
        <v>127</v>
      </c>
      <c r="G2703" t="s">
        <v>87</v>
      </c>
      <c r="H2703" s="1">
        <v>45414</v>
      </c>
      <c r="I2703" t="s">
        <v>70</v>
      </c>
      <c r="J2703" t="s">
        <v>2568</v>
      </c>
      <c r="K2703">
        <v>3</v>
      </c>
      <c r="N2703">
        <v>380</v>
      </c>
      <c r="O2703">
        <v>20</v>
      </c>
      <c r="P2703" s="1">
        <v>45554</v>
      </c>
      <c r="Q2703" s="1"/>
      <c r="R2703">
        <v>76</v>
      </c>
      <c r="T2703">
        <v>0</v>
      </c>
      <c r="U2703" t="s">
        <v>428</v>
      </c>
      <c r="V2703">
        <v>0</v>
      </c>
      <c r="W2703">
        <v>0</v>
      </c>
      <c r="X2703">
        <v>0</v>
      </c>
      <c r="Y2703">
        <v>0</v>
      </c>
      <c r="Z2703">
        <v>0</v>
      </c>
      <c r="AA2703">
        <v>0</v>
      </c>
      <c r="AB2703">
        <v>0</v>
      </c>
      <c r="AC2703" t="s">
        <v>48</v>
      </c>
      <c r="AD2703">
        <v>1</v>
      </c>
    </row>
    <row r="2704" spans="1:30">
      <c r="A2704" t="s">
        <v>2798</v>
      </c>
      <c r="B2704" t="s">
        <v>50</v>
      </c>
      <c r="C2704">
        <v>52.520007999999997</v>
      </c>
      <c r="D2704">
        <v>13.404954</v>
      </c>
      <c r="E2704" t="s">
        <v>78</v>
      </c>
      <c r="F2704" t="s">
        <v>127</v>
      </c>
      <c r="G2704" t="s">
        <v>56</v>
      </c>
      <c r="H2704" s="1">
        <v>45347</v>
      </c>
      <c r="I2704" t="s">
        <v>57</v>
      </c>
      <c r="J2704" t="s">
        <v>2568</v>
      </c>
      <c r="K2704">
        <v>3</v>
      </c>
      <c r="N2704">
        <v>1199</v>
      </c>
      <c r="O2704">
        <v>20</v>
      </c>
      <c r="P2704" s="1">
        <v>45510</v>
      </c>
      <c r="Q2704" s="1"/>
      <c r="R2704">
        <v>239.8</v>
      </c>
      <c r="T2704">
        <v>0</v>
      </c>
      <c r="U2704" t="s">
        <v>428</v>
      </c>
      <c r="V2704">
        <v>0</v>
      </c>
      <c r="W2704">
        <v>0</v>
      </c>
      <c r="X2704">
        <v>0</v>
      </c>
      <c r="Y2704">
        <v>0</v>
      </c>
      <c r="Z2704">
        <v>0</v>
      </c>
      <c r="AA2704">
        <v>0</v>
      </c>
      <c r="AB2704">
        <v>0</v>
      </c>
      <c r="AC2704" t="s">
        <v>48</v>
      </c>
      <c r="AD2704">
        <v>1</v>
      </c>
    </row>
    <row r="2705" spans="1:30">
      <c r="A2705" t="s">
        <v>2799</v>
      </c>
      <c r="B2705" t="s">
        <v>31</v>
      </c>
      <c r="C2705">
        <v>52.370215999999999</v>
      </c>
      <c r="D2705">
        <v>4.895168</v>
      </c>
      <c r="E2705" t="s">
        <v>103</v>
      </c>
      <c r="F2705" t="s">
        <v>127</v>
      </c>
      <c r="G2705" t="s">
        <v>56</v>
      </c>
      <c r="H2705" s="1">
        <v>45347</v>
      </c>
      <c r="I2705" t="s">
        <v>35</v>
      </c>
      <c r="J2705" t="s">
        <v>2568</v>
      </c>
      <c r="K2705">
        <v>3</v>
      </c>
      <c r="N2705">
        <v>510</v>
      </c>
      <c r="O2705">
        <v>50</v>
      </c>
      <c r="P2705" s="1">
        <v>45526</v>
      </c>
      <c r="Q2705" s="1"/>
      <c r="R2705">
        <v>255</v>
      </c>
      <c r="T2705">
        <v>0</v>
      </c>
      <c r="U2705" t="s">
        <v>428</v>
      </c>
      <c r="V2705">
        <v>0</v>
      </c>
      <c r="W2705">
        <v>0</v>
      </c>
      <c r="X2705">
        <v>0</v>
      </c>
      <c r="Y2705">
        <v>0</v>
      </c>
      <c r="Z2705">
        <v>0</v>
      </c>
      <c r="AA2705">
        <v>0</v>
      </c>
      <c r="AB2705">
        <v>0</v>
      </c>
      <c r="AC2705" t="s">
        <v>52</v>
      </c>
      <c r="AD2705">
        <v>3</v>
      </c>
    </row>
    <row r="2706" spans="1:30">
      <c r="A2706" t="s">
        <v>2800</v>
      </c>
      <c r="B2706" t="s">
        <v>63</v>
      </c>
      <c r="C2706">
        <v>46.204391000000001</v>
      </c>
      <c r="D2706">
        <v>6.1431579999999997</v>
      </c>
      <c r="E2706" t="s">
        <v>51</v>
      </c>
      <c r="F2706" t="s">
        <v>127</v>
      </c>
      <c r="G2706" t="s">
        <v>42</v>
      </c>
      <c r="H2706" s="1">
        <v>45320</v>
      </c>
      <c r="I2706" t="s">
        <v>35</v>
      </c>
      <c r="J2706" t="s">
        <v>2568</v>
      </c>
      <c r="K2706">
        <v>3</v>
      </c>
      <c r="N2706">
        <v>407</v>
      </c>
      <c r="O2706">
        <v>50</v>
      </c>
      <c r="P2706" s="1">
        <v>45341</v>
      </c>
      <c r="Q2706" s="1"/>
      <c r="R2706">
        <v>203.5</v>
      </c>
      <c r="T2706">
        <v>0</v>
      </c>
      <c r="U2706" t="s">
        <v>428</v>
      </c>
      <c r="V2706">
        <v>0</v>
      </c>
      <c r="W2706">
        <v>0</v>
      </c>
      <c r="X2706">
        <v>0</v>
      </c>
      <c r="Y2706">
        <v>0</v>
      </c>
      <c r="Z2706">
        <v>0</v>
      </c>
      <c r="AA2706">
        <v>0</v>
      </c>
      <c r="AB2706">
        <v>0</v>
      </c>
      <c r="AC2706" t="s">
        <v>52</v>
      </c>
      <c r="AD2706">
        <v>3</v>
      </c>
    </row>
    <row r="2707" spans="1:30">
      <c r="A2707" t="s">
        <v>2801</v>
      </c>
      <c r="B2707" t="s">
        <v>45</v>
      </c>
      <c r="C2707">
        <v>41.902782000000002</v>
      </c>
      <c r="D2707">
        <v>12.496366</v>
      </c>
      <c r="E2707" t="s">
        <v>41</v>
      </c>
      <c r="F2707" t="s">
        <v>127</v>
      </c>
      <c r="G2707" t="s">
        <v>42</v>
      </c>
      <c r="H2707" s="1">
        <v>45394</v>
      </c>
      <c r="I2707" t="s">
        <v>35</v>
      </c>
      <c r="J2707" t="s">
        <v>2568</v>
      </c>
      <c r="K2707">
        <v>3</v>
      </c>
      <c r="N2707">
        <v>299</v>
      </c>
      <c r="O2707">
        <v>30</v>
      </c>
      <c r="P2707" s="1">
        <v>45729</v>
      </c>
      <c r="Q2707" s="1"/>
      <c r="R2707">
        <v>89.7</v>
      </c>
      <c r="T2707">
        <v>0</v>
      </c>
      <c r="U2707" t="s">
        <v>428</v>
      </c>
      <c r="V2707">
        <v>0</v>
      </c>
      <c r="W2707">
        <v>0</v>
      </c>
      <c r="X2707">
        <v>0</v>
      </c>
      <c r="Y2707">
        <v>0</v>
      </c>
      <c r="Z2707">
        <v>0</v>
      </c>
      <c r="AA2707">
        <v>0</v>
      </c>
      <c r="AB2707">
        <v>0</v>
      </c>
      <c r="AC2707" t="s">
        <v>43</v>
      </c>
      <c r="AD2707">
        <v>2</v>
      </c>
    </row>
    <row r="2708" spans="1:30">
      <c r="A2708" t="s">
        <v>2802</v>
      </c>
      <c r="B2708" t="s">
        <v>80</v>
      </c>
      <c r="C2708">
        <v>38.736946000000003</v>
      </c>
      <c r="D2708">
        <v>-9.1426850000000002</v>
      </c>
      <c r="E2708" t="s">
        <v>55</v>
      </c>
      <c r="F2708" t="s">
        <v>127</v>
      </c>
      <c r="G2708" t="s">
        <v>64</v>
      </c>
      <c r="H2708" s="1">
        <v>45308</v>
      </c>
      <c r="I2708" t="s">
        <v>35</v>
      </c>
      <c r="J2708" t="s">
        <v>2568</v>
      </c>
      <c r="K2708">
        <v>3</v>
      </c>
      <c r="N2708">
        <v>706</v>
      </c>
      <c r="O2708">
        <v>20</v>
      </c>
      <c r="P2708" s="1">
        <v>45423</v>
      </c>
      <c r="Q2708" s="1"/>
      <c r="R2708">
        <v>141.19999999999999</v>
      </c>
      <c r="T2708">
        <v>0</v>
      </c>
      <c r="U2708" t="s">
        <v>428</v>
      </c>
      <c r="V2708">
        <v>0</v>
      </c>
      <c r="W2708">
        <v>0</v>
      </c>
      <c r="X2708">
        <v>0</v>
      </c>
      <c r="Y2708">
        <v>0</v>
      </c>
      <c r="Z2708">
        <v>0</v>
      </c>
      <c r="AA2708">
        <v>0</v>
      </c>
      <c r="AB2708">
        <v>0</v>
      </c>
      <c r="AC2708" t="s">
        <v>48</v>
      </c>
      <c r="AD2708">
        <v>1</v>
      </c>
    </row>
    <row r="2709" spans="1:30">
      <c r="A2709" t="s">
        <v>2803</v>
      </c>
      <c r="B2709" t="s">
        <v>67</v>
      </c>
      <c r="C2709">
        <v>48.864716000000001</v>
      </c>
      <c r="D2709">
        <v>2.3490139999999999</v>
      </c>
      <c r="E2709" t="s">
        <v>55</v>
      </c>
      <c r="F2709" t="s">
        <v>127</v>
      </c>
      <c r="G2709" t="s">
        <v>56</v>
      </c>
      <c r="H2709" s="1">
        <v>45414</v>
      </c>
      <c r="I2709" t="s">
        <v>35</v>
      </c>
      <c r="J2709" t="s">
        <v>2568</v>
      </c>
      <c r="K2709">
        <v>3</v>
      </c>
      <c r="N2709">
        <v>766</v>
      </c>
      <c r="O2709">
        <v>40</v>
      </c>
      <c r="P2709" s="1">
        <v>45461</v>
      </c>
      <c r="Q2709" s="1"/>
      <c r="R2709">
        <v>306.39999999999998</v>
      </c>
      <c r="T2709">
        <v>0</v>
      </c>
      <c r="U2709" t="s">
        <v>428</v>
      </c>
      <c r="V2709">
        <v>0</v>
      </c>
      <c r="W2709">
        <v>0</v>
      </c>
      <c r="X2709">
        <v>0</v>
      </c>
      <c r="Y2709">
        <v>0</v>
      </c>
      <c r="Z2709">
        <v>0</v>
      </c>
      <c r="AA2709">
        <v>0</v>
      </c>
      <c r="AB2709">
        <v>0</v>
      </c>
      <c r="AC2709" t="s">
        <v>43</v>
      </c>
      <c r="AD2709">
        <v>2</v>
      </c>
    </row>
    <row r="2710" spans="1:30">
      <c r="A2710" t="s">
        <v>2804</v>
      </c>
      <c r="B2710" t="s">
        <v>63</v>
      </c>
      <c r="C2710">
        <v>46.204391000000001</v>
      </c>
      <c r="D2710">
        <v>6.1431579999999997</v>
      </c>
      <c r="E2710" t="s">
        <v>55</v>
      </c>
      <c r="F2710" t="s">
        <v>127</v>
      </c>
      <c r="G2710" t="s">
        <v>64</v>
      </c>
      <c r="H2710" s="1">
        <v>45387</v>
      </c>
      <c r="I2710" t="s">
        <v>35</v>
      </c>
      <c r="J2710" t="s">
        <v>2568</v>
      </c>
      <c r="K2710">
        <v>3</v>
      </c>
      <c r="N2710">
        <v>496</v>
      </c>
      <c r="O2710">
        <v>60</v>
      </c>
      <c r="P2710" s="1">
        <v>45716</v>
      </c>
      <c r="Q2710" s="1"/>
      <c r="R2710">
        <v>297.60000000000002</v>
      </c>
      <c r="T2710">
        <v>0</v>
      </c>
      <c r="U2710" t="s">
        <v>428</v>
      </c>
      <c r="V2710">
        <v>0</v>
      </c>
      <c r="W2710">
        <v>0</v>
      </c>
      <c r="X2710">
        <v>0</v>
      </c>
      <c r="Y2710">
        <v>0</v>
      </c>
      <c r="Z2710">
        <v>0</v>
      </c>
      <c r="AA2710">
        <v>0</v>
      </c>
      <c r="AB2710">
        <v>0</v>
      </c>
      <c r="AC2710" t="s">
        <v>52</v>
      </c>
      <c r="AD2710">
        <v>3</v>
      </c>
    </row>
    <row r="2711" spans="1:30">
      <c r="A2711" t="s">
        <v>2805</v>
      </c>
      <c r="B2711" t="s">
        <v>40</v>
      </c>
      <c r="C2711">
        <v>40.416775000000001</v>
      </c>
      <c r="D2711">
        <v>-3.7037900000000001</v>
      </c>
      <c r="E2711" t="s">
        <v>78</v>
      </c>
      <c r="F2711" t="s">
        <v>127</v>
      </c>
      <c r="G2711" t="s">
        <v>64</v>
      </c>
      <c r="H2711" s="1">
        <v>45441</v>
      </c>
      <c r="I2711" t="s">
        <v>70</v>
      </c>
      <c r="J2711" t="s">
        <v>2568</v>
      </c>
      <c r="K2711">
        <v>3</v>
      </c>
      <c r="N2711">
        <v>917</v>
      </c>
      <c r="O2711">
        <v>20</v>
      </c>
      <c r="P2711" s="1">
        <v>45471</v>
      </c>
      <c r="Q2711" s="1"/>
      <c r="R2711">
        <v>183.4</v>
      </c>
      <c r="T2711">
        <v>0</v>
      </c>
      <c r="U2711" t="s">
        <v>428</v>
      </c>
      <c r="V2711">
        <v>0</v>
      </c>
      <c r="W2711">
        <v>0</v>
      </c>
      <c r="X2711">
        <v>0</v>
      </c>
      <c r="Y2711">
        <v>0</v>
      </c>
      <c r="Z2711">
        <v>0</v>
      </c>
      <c r="AA2711">
        <v>0</v>
      </c>
      <c r="AB2711">
        <v>0</v>
      </c>
      <c r="AC2711" t="s">
        <v>48</v>
      </c>
      <c r="AD2711">
        <v>1</v>
      </c>
    </row>
    <row r="2712" spans="1:30">
      <c r="A2712" t="s">
        <v>2806</v>
      </c>
      <c r="B2712" t="s">
        <v>45</v>
      </c>
      <c r="C2712">
        <v>41.902782000000002</v>
      </c>
      <c r="D2712">
        <v>12.496366</v>
      </c>
      <c r="E2712" t="s">
        <v>124</v>
      </c>
      <c r="F2712" t="s">
        <v>127</v>
      </c>
      <c r="G2712" t="s">
        <v>47</v>
      </c>
      <c r="H2712" s="1">
        <v>45420</v>
      </c>
      <c r="I2712" t="s">
        <v>35</v>
      </c>
      <c r="J2712" t="s">
        <v>2568</v>
      </c>
      <c r="K2712">
        <v>3</v>
      </c>
      <c r="N2712">
        <v>656</v>
      </c>
      <c r="O2712">
        <v>40</v>
      </c>
      <c r="P2712" s="1">
        <v>45451</v>
      </c>
      <c r="Q2712" s="1"/>
      <c r="R2712">
        <v>262.39999999999998</v>
      </c>
      <c r="T2712">
        <v>0</v>
      </c>
      <c r="U2712" t="s">
        <v>428</v>
      </c>
      <c r="V2712">
        <v>0</v>
      </c>
      <c r="W2712">
        <v>0</v>
      </c>
      <c r="X2712">
        <v>0</v>
      </c>
      <c r="Y2712">
        <v>0</v>
      </c>
      <c r="Z2712">
        <v>0</v>
      </c>
      <c r="AA2712">
        <v>0</v>
      </c>
      <c r="AB2712">
        <v>0</v>
      </c>
      <c r="AC2712" t="s">
        <v>43</v>
      </c>
      <c r="AD2712">
        <v>2</v>
      </c>
    </row>
    <row r="2713" spans="1:30">
      <c r="A2713" t="s">
        <v>2807</v>
      </c>
      <c r="B2713" t="s">
        <v>45</v>
      </c>
      <c r="C2713">
        <v>41.902782000000002</v>
      </c>
      <c r="D2713">
        <v>12.496366</v>
      </c>
      <c r="E2713" t="s">
        <v>55</v>
      </c>
      <c r="F2713" t="s">
        <v>127</v>
      </c>
      <c r="G2713" t="s">
        <v>76</v>
      </c>
      <c r="H2713" s="1">
        <v>45366</v>
      </c>
      <c r="I2713" t="s">
        <v>57</v>
      </c>
      <c r="J2713" t="s">
        <v>2568</v>
      </c>
      <c r="K2713">
        <v>3</v>
      </c>
      <c r="N2713">
        <v>996</v>
      </c>
      <c r="O2713">
        <v>70</v>
      </c>
      <c r="P2713" s="1">
        <v>45653</v>
      </c>
      <c r="Q2713" s="1"/>
      <c r="R2713">
        <v>697.2</v>
      </c>
      <c r="T2713">
        <v>0</v>
      </c>
      <c r="U2713" t="s">
        <v>428</v>
      </c>
      <c r="V2713">
        <v>0</v>
      </c>
      <c r="W2713">
        <v>0</v>
      </c>
      <c r="X2713">
        <v>0</v>
      </c>
      <c r="Y2713">
        <v>0</v>
      </c>
      <c r="Z2713">
        <v>0</v>
      </c>
      <c r="AA2713">
        <v>0</v>
      </c>
      <c r="AB2713">
        <v>0</v>
      </c>
      <c r="AC2713" t="s">
        <v>65</v>
      </c>
      <c r="AD2713">
        <v>4</v>
      </c>
    </row>
    <row r="2714" spans="1:30">
      <c r="A2714" t="s">
        <v>2808</v>
      </c>
      <c r="B2714" t="s">
        <v>63</v>
      </c>
      <c r="C2714">
        <v>46.204391000000001</v>
      </c>
      <c r="D2714">
        <v>6.1431579999999997</v>
      </c>
      <c r="E2714" t="s">
        <v>78</v>
      </c>
      <c r="F2714" t="s">
        <v>127</v>
      </c>
      <c r="G2714" t="s">
        <v>85</v>
      </c>
      <c r="H2714" s="1">
        <v>45426</v>
      </c>
      <c r="I2714" t="s">
        <v>70</v>
      </c>
      <c r="J2714" t="s">
        <v>2568</v>
      </c>
      <c r="K2714">
        <v>3</v>
      </c>
      <c r="N2714">
        <v>428</v>
      </c>
      <c r="O2714">
        <v>30</v>
      </c>
      <c r="P2714" s="1">
        <v>45540</v>
      </c>
      <c r="Q2714" s="1"/>
      <c r="R2714">
        <v>128.4</v>
      </c>
      <c r="T2714">
        <v>0</v>
      </c>
      <c r="U2714" t="s">
        <v>428</v>
      </c>
      <c r="V2714">
        <v>0</v>
      </c>
      <c r="W2714">
        <v>0</v>
      </c>
      <c r="X2714">
        <v>0</v>
      </c>
      <c r="Y2714">
        <v>0</v>
      </c>
      <c r="Z2714">
        <v>0</v>
      </c>
      <c r="AA2714">
        <v>0</v>
      </c>
      <c r="AB2714">
        <v>0</v>
      </c>
      <c r="AC2714" t="s">
        <v>43</v>
      </c>
      <c r="AD2714">
        <v>2</v>
      </c>
    </row>
    <row r="2715" spans="1:30">
      <c r="A2715" t="s">
        <v>2809</v>
      </c>
      <c r="B2715" t="s">
        <v>67</v>
      </c>
      <c r="C2715">
        <v>48.864716000000001</v>
      </c>
      <c r="D2715">
        <v>2.3490139999999999</v>
      </c>
      <c r="E2715" t="s">
        <v>60</v>
      </c>
      <c r="F2715" t="s">
        <v>127</v>
      </c>
      <c r="G2715" t="s">
        <v>47</v>
      </c>
      <c r="H2715" s="1">
        <v>45301</v>
      </c>
      <c r="I2715" t="s">
        <v>35</v>
      </c>
      <c r="J2715" t="s">
        <v>2568</v>
      </c>
      <c r="K2715">
        <v>3</v>
      </c>
      <c r="N2715">
        <v>562</v>
      </c>
      <c r="O2715">
        <v>20</v>
      </c>
      <c r="P2715" s="1">
        <v>45523</v>
      </c>
      <c r="Q2715" s="1"/>
      <c r="R2715">
        <v>112.4</v>
      </c>
      <c r="T2715">
        <v>0</v>
      </c>
      <c r="U2715" t="s">
        <v>428</v>
      </c>
      <c r="V2715">
        <v>0</v>
      </c>
      <c r="W2715">
        <v>0</v>
      </c>
      <c r="X2715">
        <v>0</v>
      </c>
      <c r="Y2715">
        <v>0</v>
      </c>
      <c r="Z2715">
        <v>0</v>
      </c>
      <c r="AA2715">
        <v>0</v>
      </c>
      <c r="AB2715">
        <v>0</v>
      </c>
      <c r="AC2715" t="s">
        <v>48</v>
      </c>
      <c r="AD2715">
        <v>1</v>
      </c>
    </row>
    <row r="2716" spans="1:30">
      <c r="A2716" t="s">
        <v>2810</v>
      </c>
      <c r="B2716" t="s">
        <v>63</v>
      </c>
      <c r="C2716">
        <v>46.204391000000001</v>
      </c>
      <c r="D2716">
        <v>6.1431579999999997</v>
      </c>
      <c r="E2716" t="s">
        <v>60</v>
      </c>
      <c r="F2716" t="s">
        <v>127</v>
      </c>
      <c r="G2716" t="s">
        <v>47</v>
      </c>
      <c r="H2716" s="1">
        <v>45299</v>
      </c>
      <c r="I2716" t="s">
        <v>57</v>
      </c>
      <c r="J2716" t="s">
        <v>2568</v>
      </c>
      <c r="K2716">
        <v>3</v>
      </c>
      <c r="N2716">
        <v>786</v>
      </c>
      <c r="O2716">
        <v>50</v>
      </c>
      <c r="P2716" s="1">
        <v>45523</v>
      </c>
      <c r="Q2716" s="1"/>
      <c r="R2716">
        <v>393</v>
      </c>
      <c r="T2716">
        <v>0</v>
      </c>
      <c r="U2716" t="s">
        <v>428</v>
      </c>
      <c r="V2716">
        <v>0</v>
      </c>
      <c r="W2716">
        <v>0</v>
      </c>
      <c r="X2716">
        <v>0</v>
      </c>
      <c r="Y2716">
        <v>0</v>
      </c>
      <c r="Z2716">
        <v>0</v>
      </c>
      <c r="AA2716">
        <v>0</v>
      </c>
      <c r="AB2716">
        <v>0</v>
      </c>
      <c r="AC2716" t="s">
        <v>52</v>
      </c>
      <c r="AD2716">
        <v>3</v>
      </c>
    </row>
    <row r="2717" spans="1:30">
      <c r="A2717" t="s">
        <v>2811</v>
      </c>
      <c r="B2717" t="s">
        <v>45</v>
      </c>
      <c r="C2717">
        <v>41.902782000000002</v>
      </c>
      <c r="D2717">
        <v>12.496366</v>
      </c>
      <c r="E2717" t="s">
        <v>55</v>
      </c>
      <c r="F2717" t="s">
        <v>127</v>
      </c>
      <c r="G2717" t="s">
        <v>64</v>
      </c>
      <c r="H2717" s="1">
        <v>45386</v>
      </c>
      <c r="I2717" t="s">
        <v>35</v>
      </c>
      <c r="J2717" t="s">
        <v>2568</v>
      </c>
      <c r="K2717">
        <v>3</v>
      </c>
      <c r="N2717">
        <v>827</v>
      </c>
      <c r="O2717">
        <v>40</v>
      </c>
      <c r="P2717" s="1">
        <v>45705</v>
      </c>
      <c r="Q2717" s="1"/>
      <c r="R2717">
        <v>330.8</v>
      </c>
      <c r="T2717">
        <v>0</v>
      </c>
      <c r="U2717" t="s">
        <v>428</v>
      </c>
      <c r="V2717">
        <v>0</v>
      </c>
      <c r="W2717">
        <v>0</v>
      </c>
      <c r="X2717">
        <v>0</v>
      </c>
      <c r="Y2717">
        <v>0</v>
      </c>
      <c r="Z2717">
        <v>0</v>
      </c>
      <c r="AA2717">
        <v>0</v>
      </c>
      <c r="AB2717">
        <v>0</v>
      </c>
      <c r="AC2717" t="s">
        <v>43</v>
      </c>
      <c r="AD2717">
        <v>2</v>
      </c>
    </row>
    <row r="2718" spans="1:30">
      <c r="A2718" t="s">
        <v>2812</v>
      </c>
      <c r="B2718" t="s">
        <v>67</v>
      </c>
      <c r="C2718">
        <v>48.864716000000001</v>
      </c>
      <c r="D2718">
        <v>2.3490139999999999</v>
      </c>
      <c r="E2718" t="s">
        <v>55</v>
      </c>
      <c r="F2718" t="s">
        <v>127</v>
      </c>
      <c r="G2718" t="s">
        <v>42</v>
      </c>
      <c r="H2718" s="1">
        <v>45395</v>
      </c>
      <c r="I2718" t="s">
        <v>70</v>
      </c>
      <c r="J2718" t="s">
        <v>2568</v>
      </c>
      <c r="K2718">
        <v>3</v>
      </c>
      <c r="N2718">
        <v>1021</v>
      </c>
      <c r="O2718">
        <v>60</v>
      </c>
      <c r="P2718" s="1">
        <v>45673</v>
      </c>
      <c r="Q2718" s="1"/>
      <c r="R2718">
        <v>612.6</v>
      </c>
      <c r="T2718">
        <v>0</v>
      </c>
      <c r="U2718" t="s">
        <v>428</v>
      </c>
      <c r="V2718">
        <v>0</v>
      </c>
      <c r="W2718">
        <v>0</v>
      </c>
      <c r="X2718">
        <v>0</v>
      </c>
      <c r="Y2718">
        <v>0</v>
      </c>
      <c r="Z2718">
        <v>0</v>
      </c>
      <c r="AA2718">
        <v>0</v>
      </c>
      <c r="AB2718">
        <v>0</v>
      </c>
      <c r="AC2718" t="s">
        <v>52</v>
      </c>
      <c r="AD2718">
        <v>3</v>
      </c>
    </row>
    <row r="2719" spans="1:30">
      <c r="A2719" t="s">
        <v>2813</v>
      </c>
      <c r="B2719" t="s">
        <v>50</v>
      </c>
      <c r="C2719">
        <v>52.520007999999997</v>
      </c>
      <c r="D2719">
        <v>13.404954</v>
      </c>
      <c r="E2719" t="s">
        <v>124</v>
      </c>
      <c r="F2719" t="s">
        <v>127</v>
      </c>
      <c r="G2719" t="s">
        <v>64</v>
      </c>
      <c r="H2719" s="1">
        <v>45316</v>
      </c>
      <c r="I2719" t="s">
        <v>70</v>
      </c>
      <c r="J2719" t="s">
        <v>2568</v>
      </c>
      <c r="K2719">
        <v>3</v>
      </c>
      <c r="N2719">
        <v>509</v>
      </c>
      <c r="O2719">
        <v>40</v>
      </c>
      <c r="P2719" s="1">
        <v>45364</v>
      </c>
      <c r="Q2719" s="1"/>
      <c r="R2719">
        <v>203.6</v>
      </c>
      <c r="T2719">
        <v>0</v>
      </c>
      <c r="U2719" t="s">
        <v>428</v>
      </c>
      <c r="V2719">
        <v>0</v>
      </c>
      <c r="W2719">
        <v>0</v>
      </c>
      <c r="X2719">
        <v>0</v>
      </c>
      <c r="Y2719">
        <v>0</v>
      </c>
      <c r="Z2719">
        <v>0</v>
      </c>
      <c r="AA2719">
        <v>0</v>
      </c>
      <c r="AB2719">
        <v>0</v>
      </c>
      <c r="AC2719" t="s">
        <v>43</v>
      </c>
      <c r="AD2719">
        <v>2</v>
      </c>
    </row>
    <row r="2720" spans="1:30">
      <c r="A2720" t="s">
        <v>2814</v>
      </c>
      <c r="B2720" t="s">
        <v>50</v>
      </c>
      <c r="C2720">
        <v>52.520007999999997</v>
      </c>
      <c r="D2720">
        <v>13.404954</v>
      </c>
      <c r="E2720" t="s">
        <v>32</v>
      </c>
      <c r="F2720" t="s">
        <v>127</v>
      </c>
      <c r="G2720" t="s">
        <v>85</v>
      </c>
      <c r="H2720" s="1">
        <v>45311</v>
      </c>
      <c r="I2720" t="s">
        <v>70</v>
      </c>
      <c r="J2720" t="s">
        <v>2568</v>
      </c>
      <c r="K2720">
        <v>3</v>
      </c>
      <c r="N2720">
        <v>883</v>
      </c>
      <c r="O2720">
        <v>40</v>
      </c>
      <c r="P2720" s="1">
        <v>45494</v>
      </c>
      <c r="Q2720" s="1"/>
      <c r="R2720">
        <v>353.2</v>
      </c>
      <c r="T2720">
        <v>0</v>
      </c>
      <c r="U2720" t="s">
        <v>428</v>
      </c>
      <c r="V2720">
        <v>0</v>
      </c>
      <c r="W2720">
        <v>0</v>
      </c>
      <c r="X2720">
        <v>0</v>
      </c>
      <c r="Y2720">
        <v>0</v>
      </c>
      <c r="Z2720">
        <v>0</v>
      </c>
      <c r="AA2720">
        <v>0</v>
      </c>
      <c r="AB2720">
        <v>0</v>
      </c>
      <c r="AC2720" t="s">
        <v>43</v>
      </c>
      <c r="AD2720">
        <v>2</v>
      </c>
    </row>
    <row r="2721" spans="1:30">
      <c r="A2721" t="s">
        <v>2815</v>
      </c>
      <c r="B2721" t="s">
        <v>45</v>
      </c>
      <c r="C2721">
        <v>41.902782000000002</v>
      </c>
      <c r="D2721">
        <v>12.496366</v>
      </c>
      <c r="E2721" t="s">
        <v>72</v>
      </c>
      <c r="F2721" t="s">
        <v>127</v>
      </c>
      <c r="G2721" t="s">
        <v>85</v>
      </c>
      <c r="H2721" s="1">
        <v>45431</v>
      </c>
      <c r="I2721" t="s">
        <v>35</v>
      </c>
      <c r="J2721" t="s">
        <v>2568</v>
      </c>
      <c r="K2721">
        <v>3</v>
      </c>
      <c r="N2721">
        <v>500</v>
      </c>
      <c r="O2721">
        <v>30</v>
      </c>
      <c r="P2721" s="1">
        <v>45766</v>
      </c>
      <c r="Q2721" s="1"/>
      <c r="R2721">
        <v>150</v>
      </c>
      <c r="T2721">
        <v>0</v>
      </c>
      <c r="U2721" t="s">
        <v>428</v>
      </c>
      <c r="V2721">
        <v>0</v>
      </c>
      <c r="W2721">
        <v>0</v>
      </c>
      <c r="X2721">
        <v>0</v>
      </c>
      <c r="Y2721">
        <v>0</v>
      </c>
      <c r="Z2721">
        <v>0</v>
      </c>
      <c r="AA2721">
        <v>0</v>
      </c>
      <c r="AB2721">
        <v>0</v>
      </c>
      <c r="AC2721" t="s">
        <v>43</v>
      </c>
      <c r="AD2721">
        <v>2</v>
      </c>
    </row>
    <row r="2722" spans="1:30">
      <c r="A2722" t="s">
        <v>2816</v>
      </c>
      <c r="B2722" t="s">
        <v>45</v>
      </c>
      <c r="C2722">
        <v>41.902782000000002</v>
      </c>
      <c r="D2722">
        <v>12.496366</v>
      </c>
      <c r="E2722" t="s">
        <v>51</v>
      </c>
      <c r="F2722" t="s">
        <v>127</v>
      </c>
      <c r="G2722" t="s">
        <v>85</v>
      </c>
      <c r="H2722" s="1">
        <v>45379</v>
      </c>
      <c r="I2722" t="s">
        <v>57</v>
      </c>
      <c r="J2722" t="s">
        <v>2568</v>
      </c>
      <c r="K2722">
        <v>3</v>
      </c>
      <c r="N2722">
        <v>891</v>
      </c>
      <c r="O2722">
        <v>90</v>
      </c>
      <c r="P2722" s="1">
        <v>45723</v>
      </c>
      <c r="Q2722" s="1"/>
      <c r="R2722">
        <v>801.9</v>
      </c>
      <c r="T2722">
        <v>0</v>
      </c>
      <c r="U2722" t="s">
        <v>428</v>
      </c>
      <c r="V2722">
        <v>0</v>
      </c>
      <c r="W2722">
        <v>0</v>
      </c>
      <c r="X2722">
        <v>0</v>
      </c>
      <c r="Y2722">
        <v>0</v>
      </c>
      <c r="Z2722">
        <v>0</v>
      </c>
      <c r="AA2722">
        <v>0</v>
      </c>
      <c r="AB2722">
        <v>0</v>
      </c>
      <c r="AC2722" t="s">
        <v>38</v>
      </c>
      <c r="AD2722">
        <v>5</v>
      </c>
    </row>
    <row r="2723" spans="1:30">
      <c r="A2723" t="s">
        <v>2817</v>
      </c>
      <c r="B2723" t="s">
        <v>45</v>
      </c>
      <c r="C2723">
        <v>41.902782000000002</v>
      </c>
      <c r="D2723">
        <v>12.496366</v>
      </c>
      <c r="E2723" t="s">
        <v>32</v>
      </c>
      <c r="F2723" t="s">
        <v>127</v>
      </c>
      <c r="G2723" t="s">
        <v>85</v>
      </c>
      <c r="H2723" s="1">
        <v>45426</v>
      </c>
      <c r="I2723" t="s">
        <v>57</v>
      </c>
      <c r="J2723" t="s">
        <v>2568</v>
      </c>
      <c r="K2723">
        <v>3</v>
      </c>
      <c r="N2723">
        <v>811</v>
      </c>
      <c r="O2723">
        <v>20</v>
      </c>
      <c r="P2723" s="1">
        <v>45757</v>
      </c>
      <c r="Q2723" s="1"/>
      <c r="R2723">
        <v>162.19999999999999</v>
      </c>
      <c r="T2723">
        <v>0</v>
      </c>
      <c r="U2723" t="s">
        <v>428</v>
      </c>
      <c r="V2723">
        <v>0</v>
      </c>
      <c r="W2723">
        <v>0</v>
      </c>
      <c r="X2723">
        <v>0</v>
      </c>
      <c r="Y2723">
        <v>0</v>
      </c>
      <c r="Z2723">
        <v>0</v>
      </c>
      <c r="AA2723">
        <v>0</v>
      </c>
      <c r="AB2723">
        <v>0</v>
      </c>
      <c r="AC2723" t="s">
        <v>48</v>
      </c>
      <c r="AD2723">
        <v>1</v>
      </c>
    </row>
    <row r="2724" spans="1:30">
      <c r="A2724" t="s">
        <v>2818</v>
      </c>
      <c r="B2724" t="s">
        <v>50</v>
      </c>
      <c r="C2724">
        <v>52.520007999999997</v>
      </c>
      <c r="D2724">
        <v>13.404954</v>
      </c>
      <c r="E2724" t="s">
        <v>60</v>
      </c>
      <c r="F2724" t="s">
        <v>127</v>
      </c>
      <c r="G2724" t="s">
        <v>56</v>
      </c>
      <c r="H2724" s="1">
        <v>45320</v>
      </c>
      <c r="I2724" t="s">
        <v>70</v>
      </c>
      <c r="J2724" t="s">
        <v>2568</v>
      </c>
      <c r="K2724">
        <v>3</v>
      </c>
      <c r="N2724">
        <v>993</v>
      </c>
      <c r="O2724">
        <v>20</v>
      </c>
      <c r="P2724" s="1">
        <v>45523</v>
      </c>
      <c r="Q2724" s="1"/>
      <c r="R2724">
        <v>198.6</v>
      </c>
      <c r="T2724">
        <v>0</v>
      </c>
      <c r="U2724" t="s">
        <v>428</v>
      </c>
      <c r="V2724">
        <v>0</v>
      </c>
      <c r="W2724">
        <v>0</v>
      </c>
      <c r="X2724">
        <v>0</v>
      </c>
      <c r="Y2724">
        <v>0</v>
      </c>
      <c r="Z2724">
        <v>0</v>
      </c>
      <c r="AA2724">
        <v>0</v>
      </c>
      <c r="AB2724">
        <v>0</v>
      </c>
      <c r="AC2724" t="s">
        <v>48</v>
      </c>
      <c r="AD2724">
        <v>1</v>
      </c>
    </row>
    <row r="2725" spans="1:30">
      <c r="A2725" t="s">
        <v>2819</v>
      </c>
      <c r="B2725" t="s">
        <v>45</v>
      </c>
      <c r="C2725">
        <v>41.902782000000002</v>
      </c>
      <c r="D2725">
        <v>12.496366</v>
      </c>
      <c r="E2725" t="s">
        <v>78</v>
      </c>
      <c r="F2725" t="s">
        <v>127</v>
      </c>
      <c r="G2725" t="s">
        <v>87</v>
      </c>
      <c r="H2725" s="1">
        <v>45412</v>
      </c>
      <c r="I2725" t="s">
        <v>57</v>
      </c>
      <c r="J2725" t="s">
        <v>2568</v>
      </c>
      <c r="K2725">
        <v>3</v>
      </c>
      <c r="N2725">
        <v>1083</v>
      </c>
      <c r="O2725">
        <v>50</v>
      </c>
      <c r="P2725" s="1">
        <v>45660</v>
      </c>
      <c r="Q2725" s="1"/>
      <c r="R2725">
        <v>541.5</v>
      </c>
      <c r="T2725">
        <v>0</v>
      </c>
      <c r="U2725" t="s">
        <v>428</v>
      </c>
      <c r="V2725">
        <v>0</v>
      </c>
      <c r="W2725">
        <v>0</v>
      </c>
      <c r="X2725">
        <v>0</v>
      </c>
      <c r="Y2725">
        <v>0</v>
      </c>
      <c r="Z2725">
        <v>0</v>
      </c>
      <c r="AA2725">
        <v>0</v>
      </c>
      <c r="AB2725">
        <v>0</v>
      </c>
      <c r="AC2725" t="s">
        <v>52</v>
      </c>
      <c r="AD2725">
        <v>3</v>
      </c>
    </row>
    <row r="2726" spans="1:30">
      <c r="A2726" t="s">
        <v>2820</v>
      </c>
      <c r="B2726" t="s">
        <v>40</v>
      </c>
      <c r="C2726">
        <v>40.416775000000001</v>
      </c>
      <c r="D2726">
        <v>-3.7037900000000001</v>
      </c>
      <c r="E2726" t="s">
        <v>55</v>
      </c>
      <c r="F2726" t="s">
        <v>127</v>
      </c>
      <c r="G2726" t="s">
        <v>56</v>
      </c>
      <c r="H2726" s="1">
        <v>45410</v>
      </c>
      <c r="I2726" t="s">
        <v>70</v>
      </c>
      <c r="J2726" t="s">
        <v>2568</v>
      </c>
      <c r="K2726">
        <v>3</v>
      </c>
      <c r="N2726">
        <v>928</v>
      </c>
      <c r="O2726">
        <v>50</v>
      </c>
      <c r="P2726" s="1">
        <v>45707</v>
      </c>
      <c r="Q2726" s="1"/>
      <c r="R2726">
        <v>464</v>
      </c>
      <c r="T2726">
        <v>0</v>
      </c>
      <c r="U2726" t="s">
        <v>428</v>
      </c>
      <c r="V2726">
        <v>0</v>
      </c>
      <c r="W2726">
        <v>0</v>
      </c>
      <c r="X2726">
        <v>0</v>
      </c>
      <c r="Y2726">
        <v>0</v>
      </c>
      <c r="Z2726">
        <v>0</v>
      </c>
      <c r="AA2726">
        <v>0</v>
      </c>
      <c r="AB2726">
        <v>0</v>
      </c>
      <c r="AC2726" t="s">
        <v>52</v>
      </c>
      <c r="AD2726">
        <v>3</v>
      </c>
    </row>
    <row r="2727" spans="1:30">
      <c r="A2727" t="s">
        <v>2821</v>
      </c>
      <c r="B2727" t="s">
        <v>45</v>
      </c>
      <c r="C2727">
        <v>41.902782000000002</v>
      </c>
      <c r="D2727">
        <v>12.496366</v>
      </c>
      <c r="E2727" t="s">
        <v>55</v>
      </c>
      <c r="F2727" t="s">
        <v>127</v>
      </c>
      <c r="G2727" t="s">
        <v>64</v>
      </c>
      <c r="H2727" s="1">
        <v>45401</v>
      </c>
      <c r="I2727" t="s">
        <v>35</v>
      </c>
      <c r="J2727" t="s">
        <v>2568</v>
      </c>
      <c r="K2727">
        <v>3</v>
      </c>
      <c r="N2727">
        <v>307</v>
      </c>
      <c r="O2727">
        <v>30</v>
      </c>
      <c r="P2727" s="1">
        <v>45667</v>
      </c>
      <c r="Q2727" s="1"/>
      <c r="R2727">
        <v>92.1</v>
      </c>
      <c r="T2727">
        <v>0</v>
      </c>
      <c r="U2727" t="s">
        <v>428</v>
      </c>
      <c r="V2727">
        <v>0</v>
      </c>
      <c r="W2727">
        <v>0</v>
      </c>
      <c r="X2727">
        <v>0</v>
      </c>
      <c r="Y2727">
        <v>0</v>
      </c>
      <c r="Z2727">
        <v>0</v>
      </c>
      <c r="AA2727">
        <v>0</v>
      </c>
      <c r="AB2727">
        <v>0</v>
      </c>
      <c r="AC2727" t="s">
        <v>43</v>
      </c>
      <c r="AD2727">
        <v>2</v>
      </c>
    </row>
    <row r="2728" spans="1:30">
      <c r="A2728" t="s">
        <v>2822</v>
      </c>
      <c r="B2728" t="s">
        <v>45</v>
      </c>
      <c r="C2728">
        <v>41.902782000000002</v>
      </c>
      <c r="D2728">
        <v>12.496366</v>
      </c>
      <c r="E2728" t="s">
        <v>55</v>
      </c>
      <c r="F2728" t="s">
        <v>127</v>
      </c>
      <c r="G2728" t="s">
        <v>34</v>
      </c>
      <c r="H2728" s="1">
        <v>45384</v>
      </c>
      <c r="I2728" t="s">
        <v>35</v>
      </c>
      <c r="J2728" t="s">
        <v>2568</v>
      </c>
      <c r="K2728">
        <v>3</v>
      </c>
      <c r="N2728">
        <v>697</v>
      </c>
      <c r="O2728">
        <v>60</v>
      </c>
      <c r="P2728" s="1">
        <v>45599</v>
      </c>
      <c r="Q2728" s="1"/>
      <c r="R2728">
        <v>418.2</v>
      </c>
      <c r="T2728">
        <v>0</v>
      </c>
      <c r="U2728" t="s">
        <v>428</v>
      </c>
      <c r="V2728">
        <v>0</v>
      </c>
      <c r="W2728">
        <v>0</v>
      </c>
      <c r="X2728">
        <v>0</v>
      </c>
      <c r="Y2728">
        <v>0</v>
      </c>
      <c r="Z2728">
        <v>0</v>
      </c>
      <c r="AA2728">
        <v>0</v>
      </c>
      <c r="AB2728">
        <v>0</v>
      </c>
      <c r="AC2728" t="s">
        <v>52</v>
      </c>
      <c r="AD2728">
        <v>3</v>
      </c>
    </row>
    <row r="2729" spans="1:30">
      <c r="A2729" t="s">
        <v>2823</v>
      </c>
      <c r="B2729" t="s">
        <v>63</v>
      </c>
      <c r="C2729">
        <v>46.204391000000001</v>
      </c>
      <c r="D2729">
        <v>6.1431579999999997</v>
      </c>
      <c r="E2729" t="s">
        <v>60</v>
      </c>
      <c r="F2729" t="s">
        <v>127</v>
      </c>
      <c r="G2729" t="s">
        <v>56</v>
      </c>
      <c r="H2729" s="1">
        <v>45389</v>
      </c>
      <c r="I2729" t="s">
        <v>70</v>
      </c>
      <c r="J2729" t="s">
        <v>2568</v>
      </c>
      <c r="K2729">
        <v>3</v>
      </c>
      <c r="N2729">
        <v>451</v>
      </c>
      <c r="O2729">
        <v>30</v>
      </c>
      <c r="P2729" s="1">
        <v>45439</v>
      </c>
      <c r="Q2729" s="1"/>
      <c r="R2729">
        <v>135.30000000000001</v>
      </c>
      <c r="T2729">
        <v>0</v>
      </c>
      <c r="U2729" t="s">
        <v>428</v>
      </c>
      <c r="V2729">
        <v>0</v>
      </c>
      <c r="W2729">
        <v>0</v>
      </c>
      <c r="X2729">
        <v>0</v>
      </c>
      <c r="Y2729">
        <v>0</v>
      </c>
      <c r="Z2729">
        <v>0</v>
      </c>
      <c r="AA2729">
        <v>0</v>
      </c>
      <c r="AB2729">
        <v>0</v>
      </c>
      <c r="AC2729" t="s">
        <v>43</v>
      </c>
      <c r="AD2729">
        <v>2</v>
      </c>
    </row>
    <row r="2730" spans="1:30">
      <c r="A2730" t="s">
        <v>2824</v>
      </c>
      <c r="B2730" t="s">
        <v>63</v>
      </c>
      <c r="C2730">
        <v>46.204391000000001</v>
      </c>
      <c r="D2730">
        <v>6.1431579999999997</v>
      </c>
      <c r="E2730" t="s">
        <v>32</v>
      </c>
      <c r="F2730" t="s">
        <v>127</v>
      </c>
      <c r="G2730" t="s">
        <v>56</v>
      </c>
      <c r="H2730" s="1">
        <v>45316</v>
      </c>
      <c r="I2730" t="s">
        <v>57</v>
      </c>
      <c r="J2730" t="s">
        <v>2568</v>
      </c>
      <c r="K2730">
        <v>3</v>
      </c>
      <c r="N2730">
        <v>1160</v>
      </c>
      <c r="O2730">
        <v>20</v>
      </c>
      <c r="P2730" s="1">
        <v>45502</v>
      </c>
      <c r="Q2730" s="1"/>
      <c r="R2730">
        <v>232</v>
      </c>
      <c r="T2730">
        <v>0</v>
      </c>
      <c r="U2730" t="s">
        <v>428</v>
      </c>
      <c r="V2730">
        <v>0</v>
      </c>
      <c r="W2730">
        <v>0</v>
      </c>
      <c r="X2730">
        <v>0</v>
      </c>
      <c r="Y2730">
        <v>0</v>
      </c>
      <c r="Z2730">
        <v>0</v>
      </c>
      <c r="AA2730">
        <v>0</v>
      </c>
      <c r="AB2730">
        <v>0</v>
      </c>
      <c r="AC2730" t="s">
        <v>48</v>
      </c>
      <c r="AD2730">
        <v>1</v>
      </c>
    </row>
    <row r="2731" spans="1:30">
      <c r="A2731" t="s">
        <v>2825</v>
      </c>
      <c r="B2731" t="s">
        <v>45</v>
      </c>
      <c r="C2731">
        <v>41.902782000000002</v>
      </c>
      <c r="D2731">
        <v>12.496366</v>
      </c>
      <c r="E2731" t="s">
        <v>55</v>
      </c>
      <c r="F2731" t="s">
        <v>127</v>
      </c>
      <c r="G2731" t="s">
        <v>56</v>
      </c>
      <c r="H2731" s="1">
        <v>45424</v>
      </c>
      <c r="I2731" t="s">
        <v>35</v>
      </c>
      <c r="J2731" t="s">
        <v>2568</v>
      </c>
      <c r="K2731">
        <v>3</v>
      </c>
      <c r="N2731">
        <v>790</v>
      </c>
      <c r="O2731">
        <v>30</v>
      </c>
      <c r="P2731" s="1">
        <v>45735</v>
      </c>
      <c r="Q2731" s="1"/>
      <c r="R2731">
        <v>237</v>
      </c>
      <c r="T2731">
        <v>0</v>
      </c>
      <c r="U2731" t="s">
        <v>428</v>
      </c>
      <c r="V2731">
        <v>0</v>
      </c>
      <c r="W2731">
        <v>0</v>
      </c>
      <c r="X2731">
        <v>0</v>
      </c>
      <c r="Y2731">
        <v>0</v>
      </c>
      <c r="Z2731">
        <v>0</v>
      </c>
      <c r="AA2731">
        <v>0</v>
      </c>
      <c r="AB2731">
        <v>0</v>
      </c>
      <c r="AC2731" t="s">
        <v>43</v>
      </c>
      <c r="AD2731">
        <v>2</v>
      </c>
    </row>
    <row r="2732" spans="1:30">
      <c r="A2732" t="s">
        <v>2826</v>
      </c>
      <c r="B2732" t="s">
        <v>67</v>
      </c>
      <c r="C2732">
        <v>48.864716000000001</v>
      </c>
      <c r="D2732">
        <v>2.3490139999999999</v>
      </c>
      <c r="E2732" t="s">
        <v>32</v>
      </c>
      <c r="F2732" t="s">
        <v>127</v>
      </c>
      <c r="G2732" t="s">
        <v>42</v>
      </c>
      <c r="H2732" s="1">
        <v>45301</v>
      </c>
      <c r="I2732" t="s">
        <v>35</v>
      </c>
      <c r="J2732" t="s">
        <v>2568</v>
      </c>
      <c r="K2732">
        <v>3</v>
      </c>
      <c r="N2732">
        <v>1196</v>
      </c>
      <c r="O2732">
        <v>20</v>
      </c>
      <c r="P2732" s="1">
        <v>45477</v>
      </c>
      <c r="Q2732" s="1"/>
      <c r="R2732">
        <v>239.2</v>
      </c>
      <c r="T2732">
        <v>0</v>
      </c>
      <c r="U2732" t="s">
        <v>428</v>
      </c>
      <c r="V2732">
        <v>0</v>
      </c>
      <c r="W2732">
        <v>0</v>
      </c>
      <c r="X2732">
        <v>0</v>
      </c>
      <c r="Y2732">
        <v>0</v>
      </c>
      <c r="Z2732">
        <v>0</v>
      </c>
      <c r="AA2732">
        <v>0</v>
      </c>
      <c r="AB2732">
        <v>0</v>
      </c>
      <c r="AC2732" t="s">
        <v>48</v>
      </c>
      <c r="AD2732">
        <v>1</v>
      </c>
    </row>
    <row r="2733" spans="1:30">
      <c r="A2733" t="s">
        <v>2827</v>
      </c>
      <c r="B2733" t="s">
        <v>45</v>
      </c>
      <c r="C2733">
        <v>41.902782000000002</v>
      </c>
      <c r="D2733">
        <v>12.496366</v>
      </c>
      <c r="E2733" t="s">
        <v>51</v>
      </c>
      <c r="F2733" t="s">
        <v>127</v>
      </c>
      <c r="G2733" t="s">
        <v>42</v>
      </c>
      <c r="H2733" s="1">
        <v>45350</v>
      </c>
      <c r="I2733" t="s">
        <v>70</v>
      </c>
      <c r="J2733" t="s">
        <v>2568</v>
      </c>
      <c r="K2733">
        <v>3</v>
      </c>
      <c r="N2733">
        <v>915</v>
      </c>
      <c r="O2733">
        <v>30</v>
      </c>
      <c r="P2733" s="1">
        <v>45644</v>
      </c>
      <c r="Q2733" s="1"/>
      <c r="R2733">
        <v>274.5</v>
      </c>
      <c r="T2733">
        <v>0</v>
      </c>
      <c r="U2733" t="s">
        <v>428</v>
      </c>
      <c r="V2733">
        <v>0</v>
      </c>
      <c r="W2733">
        <v>0</v>
      </c>
      <c r="X2733">
        <v>0</v>
      </c>
      <c r="Y2733">
        <v>0</v>
      </c>
      <c r="Z2733">
        <v>0</v>
      </c>
      <c r="AA2733">
        <v>0</v>
      </c>
      <c r="AB2733">
        <v>0</v>
      </c>
      <c r="AC2733" t="s">
        <v>43</v>
      </c>
      <c r="AD2733">
        <v>2</v>
      </c>
    </row>
    <row r="2734" spans="1:30">
      <c r="A2734" t="s">
        <v>2828</v>
      </c>
      <c r="B2734" t="s">
        <v>75</v>
      </c>
      <c r="C2734">
        <v>48.210033000000003</v>
      </c>
      <c r="D2734">
        <v>16.363448999999999</v>
      </c>
      <c r="E2734" t="s">
        <v>60</v>
      </c>
      <c r="F2734" t="s">
        <v>127</v>
      </c>
      <c r="G2734" t="s">
        <v>56</v>
      </c>
      <c r="H2734" s="1">
        <v>45378</v>
      </c>
      <c r="I2734" t="s">
        <v>70</v>
      </c>
      <c r="J2734" t="s">
        <v>2568</v>
      </c>
      <c r="K2734">
        <v>3</v>
      </c>
      <c r="N2734">
        <v>1075</v>
      </c>
      <c r="O2734">
        <v>30</v>
      </c>
      <c r="P2734" s="1">
        <v>45707</v>
      </c>
      <c r="Q2734" s="1"/>
      <c r="R2734">
        <v>322.5</v>
      </c>
      <c r="T2734">
        <v>0</v>
      </c>
      <c r="U2734" t="s">
        <v>428</v>
      </c>
      <c r="V2734">
        <v>0</v>
      </c>
      <c r="W2734">
        <v>0</v>
      </c>
      <c r="X2734">
        <v>0</v>
      </c>
      <c r="Y2734">
        <v>0</v>
      </c>
      <c r="Z2734">
        <v>0</v>
      </c>
      <c r="AA2734">
        <v>0</v>
      </c>
      <c r="AB2734">
        <v>0</v>
      </c>
      <c r="AC2734" t="s">
        <v>43</v>
      </c>
      <c r="AD2734">
        <v>2</v>
      </c>
    </row>
    <row r="2735" spans="1:30">
      <c r="A2735" t="s">
        <v>2829</v>
      </c>
      <c r="B2735" t="s">
        <v>63</v>
      </c>
      <c r="C2735">
        <v>46.204391000000001</v>
      </c>
      <c r="D2735">
        <v>6.1431579999999997</v>
      </c>
      <c r="E2735" t="s">
        <v>41</v>
      </c>
      <c r="F2735" t="s">
        <v>127</v>
      </c>
      <c r="G2735" t="s">
        <v>64</v>
      </c>
      <c r="H2735" s="1">
        <v>45400</v>
      </c>
      <c r="I2735" t="s">
        <v>35</v>
      </c>
      <c r="J2735" t="s">
        <v>2568</v>
      </c>
      <c r="K2735">
        <v>3</v>
      </c>
      <c r="N2735">
        <v>789</v>
      </c>
      <c r="O2735">
        <v>20</v>
      </c>
      <c r="P2735" s="1">
        <v>45603</v>
      </c>
      <c r="Q2735" s="1"/>
      <c r="R2735">
        <v>157.80000000000001</v>
      </c>
      <c r="T2735">
        <v>0</v>
      </c>
      <c r="U2735" t="s">
        <v>428</v>
      </c>
      <c r="V2735">
        <v>0</v>
      </c>
      <c r="W2735">
        <v>0</v>
      </c>
      <c r="X2735">
        <v>0</v>
      </c>
      <c r="Y2735">
        <v>0</v>
      </c>
      <c r="Z2735">
        <v>0</v>
      </c>
      <c r="AA2735">
        <v>0</v>
      </c>
      <c r="AB2735">
        <v>0</v>
      </c>
      <c r="AC2735" t="s">
        <v>48</v>
      </c>
      <c r="AD2735">
        <v>1</v>
      </c>
    </row>
    <row r="2736" spans="1:30">
      <c r="A2736" t="s">
        <v>2830</v>
      </c>
      <c r="B2736" t="s">
        <v>59</v>
      </c>
      <c r="C2736">
        <v>51.260196999999998</v>
      </c>
      <c r="D2736">
        <v>4.4027710000000004</v>
      </c>
      <c r="E2736" t="s">
        <v>78</v>
      </c>
      <c r="F2736" t="s">
        <v>127</v>
      </c>
      <c r="G2736" t="s">
        <v>64</v>
      </c>
      <c r="H2736" s="1">
        <v>45338</v>
      </c>
      <c r="I2736" t="s">
        <v>35</v>
      </c>
      <c r="J2736" t="s">
        <v>2568</v>
      </c>
      <c r="K2736">
        <v>3</v>
      </c>
      <c r="N2736">
        <v>492</v>
      </c>
      <c r="O2736">
        <v>30</v>
      </c>
      <c r="P2736" s="1">
        <v>45409</v>
      </c>
      <c r="Q2736" s="1"/>
      <c r="R2736">
        <v>147.6</v>
      </c>
      <c r="T2736">
        <v>0</v>
      </c>
      <c r="U2736" t="s">
        <v>428</v>
      </c>
      <c r="V2736">
        <v>0</v>
      </c>
      <c r="W2736">
        <v>0</v>
      </c>
      <c r="X2736">
        <v>0</v>
      </c>
      <c r="Y2736">
        <v>0</v>
      </c>
      <c r="Z2736">
        <v>0</v>
      </c>
      <c r="AA2736">
        <v>0</v>
      </c>
      <c r="AB2736">
        <v>0</v>
      </c>
      <c r="AC2736" t="s">
        <v>43</v>
      </c>
      <c r="AD2736">
        <v>2</v>
      </c>
    </row>
    <row r="2737" spans="1:30">
      <c r="A2737" t="s">
        <v>2831</v>
      </c>
      <c r="B2737" t="s">
        <v>45</v>
      </c>
      <c r="C2737">
        <v>41.902782000000002</v>
      </c>
      <c r="D2737">
        <v>12.496366</v>
      </c>
      <c r="E2737" t="s">
        <v>103</v>
      </c>
      <c r="F2737" t="s">
        <v>169</v>
      </c>
      <c r="G2737" t="s">
        <v>42</v>
      </c>
      <c r="H2737" s="1">
        <v>45345</v>
      </c>
      <c r="I2737" t="s">
        <v>70</v>
      </c>
      <c r="J2737" t="s">
        <v>2568</v>
      </c>
      <c r="K2737">
        <v>3</v>
      </c>
      <c r="N2737">
        <v>1940</v>
      </c>
      <c r="O2737">
        <v>40</v>
      </c>
      <c r="P2737" s="1">
        <v>45634</v>
      </c>
      <c r="Q2737" s="1"/>
      <c r="R2737">
        <v>776</v>
      </c>
      <c r="T2737">
        <v>0</v>
      </c>
      <c r="U2737" t="s">
        <v>428</v>
      </c>
      <c r="V2737">
        <v>0</v>
      </c>
      <c r="W2737">
        <v>0</v>
      </c>
      <c r="X2737">
        <v>0</v>
      </c>
      <c r="Y2737">
        <v>0</v>
      </c>
      <c r="Z2737">
        <v>0</v>
      </c>
      <c r="AA2737">
        <v>0</v>
      </c>
      <c r="AB2737">
        <v>0</v>
      </c>
      <c r="AC2737" t="s">
        <v>43</v>
      </c>
      <c r="AD2737">
        <v>2</v>
      </c>
    </row>
    <row r="2738" spans="1:30">
      <c r="A2738" t="s">
        <v>2832</v>
      </c>
      <c r="B2738" t="s">
        <v>50</v>
      </c>
      <c r="C2738">
        <v>52.520007999999997</v>
      </c>
      <c r="D2738">
        <v>13.404954</v>
      </c>
      <c r="E2738" t="s">
        <v>60</v>
      </c>
      <c r="F2738" t="s">
        <v>169</v>
      </c>
      <c r="G2738" t="s">
        <v>47</v>
      </c>
      <c r="H2738" s="1">
        <v>45325</v>
      </c>
      <c r="I2738" t="s">
        <v>57</v>
      </c>
      <c r="J2738" t="s">
        <v>2568</v>
      </c>
      <c r="K2738">
        <v>3</v>
      </c>
      <c r="N2738">
        <v>6881</v>
      </c>
      <c r="O2738">
        <v>20</v>
      </c>
      <c r="P2738" s="1">
        <v>45468</v>
      </c>
      <c r="Q2738" s="1"/>
      <c r="R2738">
        <v>1376.2</v>
      </c>
      <c r="T2738">
        <v>0</v>
      </c>
      <c r="U2738" t="s">
        <v>428</v>
      </c>
      <c r="V2738">
        <v>0</v>
      </c>
      <c r="W2738">
        <v>0</v>
      </c>
      <c r="X2738">
        <v>0</v>
      </c>
      <c r="Y2738">
        <v>0</v>
      </c>
      <c r="Z2738">
        <v>0</v>
      </c>
      <c r="AA2738">
        <v>0</v>
      </c>
      <c r="AB2738">
        <v>0</v>
      </c>
      <c r="AC2738" t="s">
        <v>48</v>
      </c>
      <c r="AD2738">
        <v>1</v>
      </c>
    </row>
    <row r="2739" spans="1:30">
      <c r="A2739" t="s">
        <v>2833</v>
      </c>
      <c r="B2739" t="s">
        <v>80</v>
      </c>
      <c r="C2739">
        <v>38.736946000000003</v>
      </c>
      <c r="D2739">
        <v>-9.1426850000000002</v>
      </c>
      <c r="E2739" t="s">
        <v>32</v>
      </c>
      <c r="F2739" t="s">
        <v>169</v>
      </c>
      <c r="G2739" t="s">
        <v>76</v>
      </c>
      <c r="H2739" s="1">
        <v>45388</v>
      </c>
      <c r="I2739" t="s">
        <v>35</v>
      </c>
      <c r="J2739" t="s">
        <v>2568</v>
      </c>
      <c r="K2739">
        <v>3</v>
      </c>
      <c r="N2739">
        <v>1944</v>
      </c>
      <c r="O2739">
        <v>30</v>
      </c>
      <c r="P2739" s="1">
        <v>45673</v>
      </c>
      <c r="Q2739" s="1"/>
      <c r="R2739">
        <v>583.20000000000005</v>
      </c>
      <c r="T2739">
        <v>0</v>
      </c>
      <c r="U2739" t="s">
        <v>428</v>
      </c>
      <c r="V2739">
        <v>0</v>
      </c>
      <c r="W2739">
        <v>0</v>
      </c>
      <c r="X2739">
        <v>0</v>
      </c>
      <c r="Y2739">
        <v>0</v>
      </c>
      <c r="Z2739">
        <v>0</v>
      </c>
      <c r="AA2739">
        <v>0</v>
      </c>
      <c r="AB2739">
        <v>0</v>
      </c>
      <c r="AC2739" t="s">
        <v>43</v>
      </c>
      <c r="AD2739">
        <v>2</v>
      </c>
    </row>
    <row r="2740" spans="1:30">
      <c r="A2740" t="s">
        <v>2834</v>
      </c>
      <c r="B2740" t="s">
        <v>59</v>
      </c>
      <c r="C2740">
        <v>51.260196999999998</v>
      </c>
      <c r="D2740">
        <v>4.4027710000000004</v>
      </c>
      <c r="E2740" t="s">
        <v>51</v>
      </c>
      <c r="F2740" t="s">
        <v>169</v>
      </c>
      <c r="G2740" t="s">
        <v>76</v>
      </c>
      <c r="H2740" s="1">
        <v>45380</v>
      </c>
      <c r="I2740" t="s">
        <v>70</v>
      </c>
      <c r="J2740" t="s">
        <v>2568</v>
      </c>
      <c r="K2740">
        <v>3</v>
      </c>
      <c r="N2740">
        <v>7599</v>
      </c>
      <c r="O2740">
        <v>60</v>
      </c>
      <c r="P2740" s="1">
        <v>45449</v>
      </c>
      <c r="Q2740" s="1"/>
      <c r="R2740">
        <v>4559.3999999999996</v>
      </c>
      <c r="T2740">
        <v>0</v>
      </c>
      <c r="U2740" t="s">
        <v>428</v>
      </c>
      <c r="V2740">
        <v>0</v>
      </c>
      <c r="W2740">
        <v>0</v>
      </c>
      <c r="X2740">
        <v>0</v>
      </c>
      <c r="Y2740">
        <v>0</v>
      </c>
      <c r="Z2740">
        <v>0</v>
      </c>
      <c r="AA2740">
        <v>0</v>
      </c>
      <c r="AB2740">
        <v>0</v>
      </c>
      <c r="AC2740" t="s">
        <v>52</v>
      </c>
      <c r="AD2740">
        <v>3</v>
      </c>
    </row>
    <row r="2741" spans="1:30">
      <c r="A2741" t="s">
        <v>2835</v>
      </c>
      <c r="B2741" t="s">
        <v>80</v>
      </c>
      <c r="C2741">
        <v>38.736946000000003</v>
      </c>
      <c r="D2741">
        <v>-9.1426850000000002</v>
      </c>
      <c r="E2741" t="s">
        <v>60</v>
      </c>
      <c r="F2741" t="s">
        <v>169</v>
      </c>
      <c r="G2741" t="s">
        <v>56</v>
      </c>
      <c r="H2741" s="1">
        <v>45307</v>
      </c>
      <c r="I2741" t="s">
        <v>57</v>
      </c>
      <c r="J2741" t="s">
        <v>2568</v>
      </c>
      <c r="K2741">
        <v>3</v>
      </c>
      <c r="N2741">
        <v>4083</v>
      </c>
      <c r="O2741">
        <v>10</v>
      </c>
      <c r="P2741" s="1">
        <v>45369</v>
      </c>
      <c r="Q2741" s="1"/>
      <c r="R2741">
        <v>408.3</v>
      </c>
      <c r="T2741">
        <v>0</v>
      </c>
      <c r="U2741" t="s">
        <v>428</v>
      </c>
      <c r="V2741">
        <v>0</v>
      </c>
      <c r="W2741">
        <v>0</v>
      </c>
      <c r="X2741">
        <v>0</v>
      </c>
      <c r="Y2741">
        <v>0</v>
      </c>
      <c r="Z2741">
        <v>0</v>
      </c>
      <c r="AA2741">
        <v>0</v>
      </c>
      <c r="AB2741">
        <v>0</v>
      </c>
      <c r="AC2741" t="s">
        <v>48</v>
      </c>
      <c r="AD2741">
        <v>1</v>
      </c>
    </row>
    <row r="2742" spans="1:30">
      <c r="A2742" t="s">
        <v>2836</v>
      </c>
      <c r="B2742" t="s">
        <v>63</v>
      </c>
      <c r="C2742">
        <v>46.204391000000001</v>
      </c>
      <c r="D2742">
        <v>6.1431579999999997</v>
      </c>
      <c r="E2742" t="s">
        <v>60</v>
      </c>
      <c r="F2742" t="s">
        <v>169</v>
      </c>
      <c r="G2742" t="s">
        <v>34</v>
      </c>
      <c r="H2742" s="1">
        <v>45377</v>
      </c>
      <c r="I2742" t="s">
        <v>57</v>
      </c>
      <c r="J2742" t="s">
        <v>2568</v>
      </c>
      <c r="K2742">
        <v>3</v>
      </c>
      <c r="N2742">
        <v>6631</v>
      </c>
      <c r="O2742">
        <v>40</v>
      </c>
      <c r="P2742" s="1">
        <v>45634</v>
      </c>
      <c r="Q2742" s="1"/>
      <c r="R2742">
        <v>2652.4</v>
      </c>
      <c r="T2742">
        <v>0</v>
      </c>
      <c r="U2742" t="s">
        <v>428</v>
      </c>
      <c r="V2742">
        <v>0</v>
      </c>
      <c r="W2742">
        <v>0</v>
      </c>
      <c r="X2742">
        <v>0</v>
      </c>
      <c r="Y2742">
        <v>0</v>
      </c>
      <c r="Z2742">
        <v>0</v>
      </c>
      <c r="AA2742">
        <v>0</v>
      </c>
      <c r="AB2742">
        <v>0</v>
      </c>
      <c r="AC2742" t="s">
        <v>43</v>
      </c>
      <c r="AD2742">
        <v>2</v>
      </c>
    </row>
    <row r="2743" spans="1:30">
      <c r="A2743" t="s">
        <v>2837</v>
      </c>
      <c r="B2743" t="s">
        <v>45</v>
      </c>
      <c r="C2743">
        <v>41.902782000000002</v>
      </c>
      <c r="D2743">
        <v>12.496366</v>
      </c>
      <c r="E2743" t="s">
        <v>46</v>
      </c>
      <c r="F2743" t="s">
        <v>169</v>
      </c>
      <c r="G2743" t="s">
        <v>87</v>
      </c>
      <c r="H2743" s="1">
        <v>45400</v>
      </c>
      <c r="I2743" t="s">
        <v>35</v>
      </c>
      <c r="J2743" t="s">
        <v>2568</v>
      </c>
      <c r="K2743">
        <v>3</v>
      </c>
      <c r="N2743">
        <v>3675</v>
      </c>
      <c r="O2743">
        <v>60</v>
      </c>
      <c r="P2743" s="1">
        <v>45606</v>
      </c>
      <c r="Q2743" s="1"/>
      <c r="R2743">
        <v>2205</v>
      </c>
      <c r="T2743">
        <v>0</v>
      </c>
      <c r="U2743" t="s">
        <v>428</v>
      </c>
      <c r="V2743">
        <v>0</v>
      </c>
      <c r="W2743">
        <v>0</v>
      </c>
      <c r="X2743">
        <v>0</v>
      </c>
      <c r="Y2743">
        <v>0</v>
      </c>
      <c r="Z2743">
        <v>0</v>
      </c>
      <c r="AA2743">
        <v>0</v>
      </c>
      <c r="AB2743">
        <v>0</v>
      </c>
      <c r="AC2743" t="s">
        <v>52</v>
      </c>
      <c r="AD2743">
        <v>3</v>
      </c>
    </row>
    <row r="2744" spans="1:30">
      <c r="A2744" t="s">
        <v>2838</v>
      </c>
      <c r="B2744" t="s">
        <v>45</v>
      </c>
      <c r="C2744">
        <v>41.902782000000002</v>
      </c>
      <c r="D2744">
        <v>12.496366</v>
      </c>
      <c r="E2744" t="s">
        <v>100</v>
      </c>
      <c r="F2744" t="s">
        <v>169</v>
      </c>
      <c r="G2744" t="s">
        <v>87</v>
      </c>
      <c r="H2744" s="1">
        <v>45369</v>
      </c>
      <c r="I2744" t="s">
        <v>57</v>
      </c>
      <c r="J2744" t="s">
        <v>2568</v>
      </c>
      <c r="K2744">
        <v>3</v>
      </c>
      <c r="N2744">
        <v>6491</v>
      </c>
      <c r="O2744">
        <v>20</v>
      </c>
      <c r="P2744" s="1">
        <v>45633</v>
      </c>
      <c r="Q2744" s="1"/>
      <c r="R2744">
        <v>1298.2</v>
      </c>
      <c r="T2744">
        <v>0</v>
      </c>
      <c r="U2744" t="s">
        <v>428</v>
      </c>
      <c r="V2744">
        <v>0</v>
      </c>
      <c r="W2744">
        <v>0</v>
      </c>
      <c r="X2744">
        <v>0</v>
      </c>
      <c r="Y2744">
        <v>0</v>
      </c>
      <c r="Z2744">
        <v>0</v>
      </c>
      <c r="AA2744">
        <v>0</v>
      </c>
      <c r="AB2744">
        <v>0</v>
      </c>
      <c r="AC2744" t="s">
        <v>48</v>
      </c>
      <c r="AD2744">
        <v>1</v>
      </c>
    </row>
    <row r="2745" spans="1:30">
      <c r="A2745" t="s">
        <v>2839</v>
      </c>
      <c r="B2745" t="s">
        <v>45</v>
      </c>
      <c r="C2745">
        <v>41.902782000000002</v>
      </c>
      <c r="D2745">
        <v>12.496366</v>
      </c>
      <c r="E2745" t="s">
        <v>32</v>
      </c>
      <c r="F2745" t="s">
        <v>169</v>
      </c>
      <c r="G2745" t="s">
        <v>85</v>
      </c>
      <c r="H2745" s="1">
        <v>45412</v>
      </c>
      <c r="I2745" t="s">
        <v>70</v>
      </c>
      <c r="J2745" t="s">
        <v>2568</v>
      </c>
      <c r="K2745">
        <v>3</v>
      </c>
      <c r="N2745">
        <v>666</v>
      </c>
      <c r="O2745">
        <v>90</v>
      </c>
      <c r="P2745" s="1">
        <v>45703</v>
      </c>
      <c r="Q2745" s="1"/>
      <c r="R2745">
        <v>599.4</v>
      </c>
      <c r="T2745">
        <v>0</v>
      </c>
      <c r="U2745" t="s">
        <v>428</v>
      </c>
      <c r="V2745">
        <v>0</v>
      </c>
      <c r="W2745">
        <v>0</v>
      </c>
      <c r="X2745">
        <v>0</v>
      </c>
      <c r="Y2745">
        <v>0</v>
      </c>
      <c r="Z2745">
        <v>0</v>
      </c>
      <c r="AA2745">
        <v>0</v>
      </c>
      <c r="AB2745">
        <v>0</v>
      </c>
      <c r="AC2745" t="s">
        <v>38</v>
      </c>
      <c r="AD2745">
        <v>5</v>
      </c>
    </row>
    <row r="2746" spans="1:30">
      <c r="A2746" t="s">
        <v>2840</v>
      </c>
      <c r="B2746" t="s">
        <v>63</v>
      </c>
      <c r="C2746">
        <v>46.204391000000001</v>
      </c>
      <c r="D2746">
        <v>6.1431579999999997</v>
      </c>
      <c r="E2746" t="s">
        <v>60</v>
      </c>
      <c r="F2746" t="s">
        <v>169</v>
      </c>
      <c r="G2746" t="s">
        <v>56</v>
      </c>
      <c r="H2746" s="1">
        <v>45433</v>
      </c>
      <c r="I2746" t="s">
        <v>35</v>
      </c>
      <c r="J2746" t="s">
        <v>2568</v>
      </c>
      <c r="K2746">
        <v>3</v>
      </c>
      <c r="N2746">
        <v>6272</v>
      </c>
      <c r="O2746">
        <v>90</v>
      </c>
      <c r="P2746" s="1">
        <v>45555</v>
      </c>
      <c r="Q2746" s="1"/>
      <c r="R2746">
        <v>5644.8</v>
      </c>
      <c r="T2746">
        <v>0</v>
      </c>
      <c r="U2746" t="s">
        <v>428</v>
      </c>
      <c r="V2746">
        <v>0</v>
      </c>
      <c r="W2746">
        <v>0</v>
      </c>
      <c r="X2746">
        <v>0</v>
      </c>
      <c r="Y2746">
        <v>0</v>
      </c>
      <c r="Z2746">
        <v>0</v>
      </c>
      <c r="AA2746">
        <v>0</v>
      </c>
      <c r="AB2746">
        <v>0</v>
      </c>
      <c r="AC2746" t="s">
        <v>38</v>
      </c>
      <c r="AD2746">
        <v>5</v>
      </c>
    </row>
    <row r="2747" spans="1:30">
      <c r="A2747" t="s">
        <v>2841</v>
      </c>
      <c r="B2747" t="s">
        <v>63</v>
      </c>
      <c r="C2747">
        <v>46.204391000000001</v>
      </c>
      <c r="D2747">
        <v>6.1431579999999997</v>
      </c>
      <c r="E2747" t="s">
        <v>41</v>
      </c>
      <c r="F2747" t="s">
        <v>169</v>
      </c>
      <c r="G2747" t="s">
        <v>47</v>
      </c>
      <c r="H2747" s="1">
        <v>45426</v>
      </c>
      <c r="I2747" t="s">
        <v>70</v>
      </c>
      <c r="J2747" t="s">
        <v>2568</v>
      </c>
      <c r="K2747">
        <v>3</v>
      </c>
      <c r="N2747">
        <v>6217</v>
      </c>
      <c r="O2747">
        <v>90</v>
      </c>
      <c r="P2747" s="1">
        <v>45491</v>
      </c>
      <c r="Q2747" s="1"/>
      <c r="R2747">
        <v>5595.3</v>
      </c>
      <c r="T2747">
        <v>0</v>
      </c>
      <c r="U2747" t="s">
        <v>428</v>
      </c>
      <c r="V2747">
        <v>0</v>
      </c>
      <c r="W2747">
        <v>0</v>
      </c>
      <c r="X2747">
        <v>0</v>
      </c>
      <c r="Y2747">
        <v>0</v>
      </c>
      <c r="Z2747">
        <v>0</v>
      </c>
      <c r="AA2747">
        <v>0</v>
      </c>
      <c r="AB2747">
        <v>0</v>
      </c>
      <c r="AC2747" t="s">
        <v>38</v>
      </c>
      <c r="AD2747">
        <v>5</v>
      </c>
    </row>
    <row r="2748" spans="1:30">
      <c r="A2748" t="s">
        <v>2842</v>
      </c>
      <c r="B2748" t="s">
        <v>67</v>
      </c>
      <c r="C2748">
        <v>48.864716000000001</v>
      </c>
      <c r="D2748">
        <v>2.3490139999999999</v>
      </c>
      <c r="E2748" t="s">
        <v>60</v>
      </c>
      <c r="F2748" t="s">
        <v>169</v>
      </c>
      <c r="G2748" t="s">
        <v>56</v>
      </c>
      <c r="H2748" s="1">
        <v>45335</v>
      </c>
      <c r="I2748" t="s">
        <v>35</v>
      </c>
      <c r="J2748" t="s">
        <v>2568</v>
      </c>
      <c r="K2748">
        <v>3</v>
      </c>
      <c r="N2748">
        <v>3368</v>
      </c>
      <c r="O2748">
        <v>80</v>
      </c>
      <c r="P2748" s="1">
        <v>45484</v>
      </c>
      <c r="Q2748" s="1"/>
      <c r="R2748">
        <v>2694.4</v>
      </c>
      <c r="T2748">
        <v>0</v>
      </c>
      <c r="U2748" t="s">
        <v>428</v>
      </c>
      <c r="V2748">
        <v>0</v>
      </c>
      <c r="W2748">
        <v>0</v>
      </c>
      <c r="X2748">
        <v>0</v>
      </c>
      <c r="Y2748">
        <v>0</v>
      </c>
      <c r="Z2748">
        <v>0</v>
      </c>
      <c r="AA2748">
        <v>0</v>
      </c>
      <c r="AB2748">
        <v>0</v>
      </c>
      <c r="AC2748" t="s">
        <v>65</v>
      </c>
      <c r="AD2748">
        <v>4</v>
      </c>
    </row>
    <row r="2749" spans="1:30">
      <c r="A2749" t="s">
        <v>2843</v>
      </c>
      <c r="B2749" t="s">
        <v>45</v>
      </c>
      <c r="C2749">
        <v>41.902782000000002</v>
      </c>
      <c r="D2749">
        <v>12.496366</v>
      </c>
      <c r="E2749" t="s">
        <v>100</v>
      </c>
      <c r="F2749" t="s">
        <v>169</v>
      </c>
      <c r="G2749" t="s">
        <v>47</v>
      </c>
      <c r="H2749" s="1">
        <v>45439</v>
      </c>
      <c r="I2749" t="s">
        <v>70</v>
      </c>
      <c r="J2749" t="s">
        <v>2568</v>
      </c>
      <c r="K2749">
        <v>3</v>
      </c>
      <c r="N2749">
        <v>6401</v>
      </c>
      <c r="O2749">
        <v>40</v>
      </c>
      <c r="P2749" s="1">
        <v>45593</v>
      </c>
      <c r="Q2749" s="1"/>
      <c r="R2749">
        <v>2560.4</v>
      </c>
      <c r="T2749">
        <v>0</v>
      </c>
      <c r="U2749" t="s">
        <v>428</v>
      </c>
      <c r="V2749">
        <v>0</v>
      </c>
      <c r="W2749">
        <v>0</v>
      </c>
      <c r="X2749">
        <v>0</v>
      </c>
      <c r="Y2749">
        <v>0</v>
      </c>
      <c r="Z2749">
        <v>0</v>
      </c>
      <c r="AA2749">
        <v>0</v>
      </c>
      <c r="AB2749">
        <v>0</v>
      </c>
      <c r="AC2749" t="s">
        <v>43</v>
      </c>
      <c r="AD2749">
        <v>2</v>
      </c>
    </row>
    <row r="2750" spans="1:30">
      <c r="A2750" t="s">
        <v>2844</v>
      </c>
      <c r="B2750" t="s">
        <v>67</v>
      </c>
      <c r="C2750">
        <v>48.864716000000001</v>
      </c>
      <c r="D2750">
        <v>2.3490139999999999</v>
      </c>
      <c r="E2750" t="s">
        <v>55</v>
      </c>
      <c r="F2750" t="s">
        <v>169</v>
      </c>
      <c r="G2750" t="s">
        <v>76</v>
      </c>
      <c r="H2750" s="1">
        <v>45339</v>
      </c>
      <c r="I2750" t="s">
        <v>57</v>
      </c>
      <c r="J2750" t="s">
        <v>2568</v>
      </c>
      <c r="K2750">
        <v>3</v>
      </c>
      <c r="N2750">
        <v>6003</v>
      </c>
      <c r="O2750">
        <v>50</v>
      </c>
      <c r="P2750" s="1">
        <v>45499</v>
      </c>
      <c r="Q2750" s="1"/>
      <c r="R2750">
        <v>3001.5</v>
      </c>
      <c r="T2750">
        <v>0</v>
      </c>
      <c r="U2750" t="s">
        <v>428</v>
      </c>
      <c r="V2750">
        <v>0</v>
      </c>
      <c r="W2750">
        <v>0</v>
      </c>
      <c r="X2750">
        <v>0</v>
      </c>
      <c r="Y2750">
        <v>0</v>
      </c>
      <c r="Z2750">
        <v>0</v>
      </c>
      <c r="AA2750">
        <v>0</v>
      </c>
      <c r="AB2750">
        <v>0</v>
      </c>
      <c r="AC2750" t="s">
        <v>52</v>
      </c>
      <c r="AD2750">
        <v>3</v>
      </c>
    </row>
    <row r="2751" spans="1:30">
      <c r="A2751" t="s">
        <v>2845</v>
      </c>
      <c r="B2751" t="s">
        <v>75</v>
      </c>
      <c r="C2751">
        <v>48.210033000000003</v>
      </c>
      <c r="D2751">
        <v>16.363448999999999</v>
      </c>
      <c r="E2751" t="s">
        <v>55</v>
      </c>
      <c r="F2751" t="s">
        <v>169</v>
      </c>
      <c r="G2751" t="s">
        <v>56</v>
      </c>
      <c r="H2751" s="1">
        <v>45318</v>
      </c>
      <c r="I2751" t="s">
        <v>70</v>
      </c>
      <c r="J2751" t="s">
        <v>2568</v>
      </c>
      <c r="K2751">
        <v>3</v>
      </c>
      <c r="N2751">
        <v>4630</v>
      </c>
      <c r="O2751">
        <v>60</v>
      </c>
      <c r="P2751" s="1">
        <v>45402</v>
      </c>
      <c r="Q2751" s="1"/>
      <c r="R2751">
        <v>2778</v>
      </c>
      <c r="T2751">
        <v>0</v>
      </c>
      <c r="U2751" t="s">
        <v>428</v>
      </c>
      <c r="V2751">
        <v>0</v>
      </c>
      <c r="W2751">
        <v>0</v>
      </c>
      <c r="X2751">
        <v>0</v>
      </c>
      <c r="Y2751">
        <v>0</v>
      </c>
      <c r="Z2751">
        <v>0</v>
      </c>
      <c r="AA2751">
        <v>0</v>
      </c>
      <c r="AB2751">
        <v>0</v>
      </c>
      <c r="AC2751" t="s">
        <v>52</v>
      </c>
      <c r="AD2751">
        <v>3</v>
      </c>
    </row>
    <row r="2752" spans="1:30">
      <c r="A2752" t="s">
        <v>2846</v>
      </c>
      <c r="B2752" t="s">
        <v>59</v>
      </c>
      <c r="C2752">
        <v>51.260196999999998</v>
      </c>
      <c r="D2752">
        <v>4.4027710000000004</v>
      </c>
      <c r="E2752" t="s">
        <v>120</v>
      </c>
      <c r="F2752" t="s">
        <v>169</v>
      </c>
      <c r="G2752" t="s">
        <v>87</v>
      </c>
      <c r="H2752" s="1">
        <v>45441</v>
      </c>
      <c r="I2752" t="s">
        <v>57</v>
      </c>
      <c r="J2752" t="s">
        <v>2568</v>
      </c>
      <c r="K2752">
        <v>3</v>
      </c>
      <c r="N2752">
        <v>1412</v>
      </c>
      <c r="O2752">
        <v>20</v>
      </c>
      <c r="P2752" s="1">
        <v>45789</v>
      </c>
      <c r="Q2752" s="1"/>
      <c r="R2752">
        <v>282.39999999999998</v>
      </c>
      <c r="T2752">
        <v>0</v>
      </c>
      <c r="U2752" t="s">
        <v>428</v>
      </c>
      <c r="V2752">
        <v>0</v>
      </c>
      <c r="W2752">
        <v>0</v>
      </c>
      <c r="X2752">
        <v>0</v>
      </c>
      <c r="Y2752">
        <v>0</v>
      </c>
      <c r="Z2752">
        <v>0</v>
      </c>
      <c r="AA2752">
        <v>0</v>
      </c>
      <c r="AB2752">
        <v>0</v>
      </c>
      <c r="AC2752" t="s">
        <v>48</v>
      </c>
      <c r="AD2752">
        <v>1</v>
      </c>
    </row>
    <row r="2753" spans="1:30">
      <c r="A2753" t="s">
        <v>2847</v>
      </c>
      <c r="B2753" t="s">
        <v>50</v>
      </c>
      <c r="C2753">
        <v>52.520007999999997</v>
      </c>
      <c r="D2753">
        <v>13.404954</v>
      </c>
      <c r="E2753" t="s">
        <v>60</v>
      </c>
      <c r="F2753" t="s">
        <v>169</v>
      </c>
      <c r="G2753" t="s">
        <v>34</v>
      </c>
      <c r="H2753" s="1">
        <v>45301</v>
      </c>
      <c r="I2753" t="s">
        <v>57</v>
      </c>
      <c r="J2753" t="s">
        <v>2568</v>
      </c>
      <c r="K2753">
        <v>3</v>
      </c>
      <c r="N2753">
        <v>7814</v>
      </c>
      <c r="O2753">
        <v>50</v>
      </c>
      <c r="P2753" s="1">
        <v>45552</v>
      </c>
      <c r="Q2753" s="1"/>
      <c r="R2753">
        <v>3907</v>
      </c>
      <c r="T2753">
        <v>0</v>
      </c>
      <c r="U2753" t="s">
        <v>428</v>
      </c>
      <c r="V2753">
        <v>0</v>
      </c>
      <c r="W2753">
        <v>0</v>
      </c>
      <c r="X2753">
        <v>0</v>
      </c>
      <c r="Y2753">
        <v>0</v>
      </c>
      <c r="Z2753">
        <v>0</v>
      </c>
      <c r="AA2753">
        <v>0</v>
      </c>
      <c r="AB2753">
        <v>0</v>
      </c>
      <c r="AC2753" t="s">
        <v>52</v>
      </c>
      <c r="AD2753">
        <v>3</v>
      </c>
    </row>
    <row r="2754" spans="1:30">
      <c r="A2754" t="s">
        <v>2848</v>
      </c>
      <c r="B2754" t="s">
        <v>31</v>
      </c>
      <c r="C2754">
        <v>52.370215999999999</v>
      </c>
      <c r="D2754">
        <v>4.895168</v>
      </c>
      <c r="E2754" t="s">
        <v>55</v>
      </c>
      <c r="F2754" t="s">
        <v>169</v>
      </c>
      <c r="G2754" t="s">
        <v>64</v>
      </c>
      <c r="H2754" s="1">
        <v>45434</v>
      </c>
      <c r="I2754" t="s">
        <v>35</v>
      </c>
      <c r="J2754" t="s">
        <v>2568</v>
      </c>
      <c r="K2754">
        <v>3</v>
      </c>
      <c r="N2754">
        <v>7896</v>
      </c>
      <c r="O2754">
        <v>20</v>
      </c>
      <c r="P2754" s="1">
        <v>45649</v>
      </c>
      <c r="Q2754" s="1"/>
      <c r="R2754">
        <v>1579.2</v>
      </c>
      <c r="T2754">
        <v>0</v>
      </c>
      <c r="U2754" t="s">
        <v>428</v>
      </c>
      <c r="V2754">
        <v>0</v>
      </c>
      <c r="W2754">
        <v>0</v>
      </c>
      <c r="X2754">
        <v>0</v>
      </c>
      <c r="Y2754">
        <v>0</v>
      </c>
      <c r="Z2754">
        <v>0</v>
      </c>
      <c r="AA2754">
        <v>0</v>
      </c>
      <c r="AB2754">
        <v>0</v>
      </c>
      <c r="AC2754" t="s">
        <v>48</v>
      </c>
      <c r="AD2754">
        <v>1</v>
      </c>
    </row>
    <row r="2755" spans="1:30">
      <c r="A2755" t="s">
        <v>2849</v>
      </c>
      <c r="B2755" t="s">
        <v>63</v>
      </c>
      <c r="C2755">
        <v>46.204391000000001</v>
      </c>
      <c r="D2755">
        <v>6.1431579999999997</v>
      </c>
      <c r="E2755" t="s">
        <v>51</v>
      </c>
      <c r="F2755" t="s">
        <v>169</v>
      </c>
      <c r="G2755" t="s">
        <v>56</v>
      </c>
      <c r="H2755" s="1">
        <v>45404</v>
      </c>
      <c r="I2755" t="s">
        <v>57</v>
      </c>
      <c r="J2755" t="s">
        <v>2568</v>
      </c>
      <c r="K2755">
        <v>3</v>
      </c>
      <c r="N2755">
        <v>2922</v>
      </c>
      <c r="O2755">
        <v>30</v>
      </c>
      <c r="P2755" s="1">
        <v>45443</v>
      </c>
      <c r="Q2755" s="1"/>
      <c r="R2755">
        <v>876.6</v>
      </c>
      <c r="T2755">
        <v>0</v>
      </c>
      <c r="U2755" t="s">
        <v>428</v>
      </c>
      <c r="V2755">
        <v>0</v>
      </c>
      <c r="W2755">
        <v>0</v>
      </c>
      <c r="X2755">
        <v>0</v>
      </c>
      <c r="Y2755">
        <v>0</v>
      </c>
      <c r="Z2755">
        <v>0</v>
      </c>
      <c r="AA2755">
        <v>0</v>
      </c>
      <c r="AB2755">
        <v>0</v>
      </c>
      <c r="AC2755" t="s">
        <v>43</v>
      </c>
      <c r="AD2755">
        <v>2</v>
      </c>
    </row>
    <row r="2756" spans="1:30">
      <c r="A2756" t="s">
        <v>2850</v>
      </c>
      <c r="B2756" t="s">
        <v>67</v>
      </c>
      <c r="C2756">
        <v>48.864716000000001</v>
      </c>
      <c r="D2756">
        <v>2.3490139999999999</v>
      </c>
      <c r="E2756" t="s">
        <v>41</v>
      </c>
      <c r="F2756" t="s">
        <v>169</v>
      </c>
      <c r="G2756" t="s">
        <v>87</v>
      </c>
      <c r="H2756" s="1">
        <v>45308</v>
      </c>
      <c r="I2756" t="s">
        <v>35</v>
      </c>
      <c r="J2756" t="s">
        <v>2568</v>
      </c>
      <c r="K2756">
        <v>3</v>
      </c>
      <c r="N2756">
        <v>5709</v>
      </c>
      <c r="O2756">
        <v>30</v>
      </c>
      <c r="P2756" s="1">
        <v>45351</v>
      </c>
      <c r="Q2756" s="1"/>
      <c r="R2756">
        <v>1712.7</v>
      </c>
      <c r="T2756">
        <v>0</v>
      </c>
      <c r="U2756" t="s">
        <v>428</v>
      </c>
      <c r="V2756">
        <v>0</v>
      </c>
      <c r="W2756">
        <v>0</v>
      </c>
      <c r="X2756">
        <v>0</v>
      </c>
      <c r="Y2756">
        <v>0</v>
      </c>
      <c r="Z2756">
        <v>0</v>
      </c>
      <c r="AA2756">
        <v>0</v>
      </c>
      <c r="AB2756">
        <v>0</v>
      </c>
      <c r="AC2756" t="s">
        <v>43</v>
      </c>
      <c r="AD2756">
        <v>2</v>
      </c>
    </row>
    <row r="2757" spans="1:30">
      <c r="A2757" t="s">
        <v>2851</v>
      </c>
      <c r="B2757" t="s">
        <v>45</v>
      </c>
      <c r="C2757">
        <v>41.902782000000002</v>
      </c>
      <c r="D2757">
        <v>12.496366</v>
      </c>
      <c r="E2757" t="s">
        <v>55</v>
      </c>
      <c r="F2757" t="s">
        <v>169</v>
      </c>
      <c r="G2757" t="s">
        <v>47</v>
      </c>
      <c r="H2757" s="1">
        <v>45324</v>
      </c>
      <c r="I2757" t="s">
        <v>57</v>
      </c>
      <c r="J2757" t="s">
        <v>2568</v>
      </c>
      <c r="K2757">
        <v>3</v>
      </c>
      <c r="N2757">
        <v>1102</v>
      </c>
      <c r="O2757">
        <v>30</v>
      </c>
      <c r="P2757" s="1">
        <v>45591</v>
      </c>
      <c r="Q2757" s="1"/>
      <c r="R2757">
        <v>330.6</v>
      </c>
      <c r="T2757">
        <v>0</v>
      </c>
      <c r="U2757" t="s">
        <v>428</v>
      </c>
      <c r="V2757">
        <v>0</v>
      </c>
      <c r="W2757">
        <v>0</v>
      </c>
      <c r="X2757">
        <v>0</v>
      </c>
      <c r="Y2757">
        <v>0</v>
      </c>
      <c r="Z2757">
        <v>0</v>
      </c>
      <c r="AA2757">
        <v>0</v>
      </c>
      <c r="AB2757">
        <v>0</v>
      </c>
      <c r="AC2757" t="s">
        <v>43</v>
      </c>
      <c r="AD2757">
        <v>2</v>
      </c>
    </row>
    <row r="2758" spans="1:30">
      <c r="A2758" t="s">
        <v>2852</v>
      </c>
      <c r="B2758" t="s">
        <v>50</v>
      </c>
      <c r="C2758">
        <v>52.520007999999997</v>
      </c>
      <c r="D2758">
        <v>13.404954</v>
      </c>
      <c r="E2758" t="s">
        <v>32</v>
      </c>
      <c r="F2758" t="s">
        <v>169</v>
      </c>
      <c r="G2758" t="s">
        <v>85</v>
      </c>
      <c r="H2758" s="1">
        <v>45340</v>
      </c>
      <c r="I2758" t="s">
        <v>57</v>
      </c>
      <c r="J2758" t="s">
        <v>2568</v>
      </c>
      <c r="K2758">
        <v>3</v>
      </c>
      <c r="N2758">
        <v>3809</v>
      </c>
      <c r="O2758">
        <v>30</v>
      </c>
      <c r="P2758" s="1">
        <v>45578</v>
      </c>
      <c r="Q2758" s="1"/>
      <c r="R2758">
        <v>1142.7</v>
      </c>
      <c r="T2758">
        <v>0</v>
      </c>
      <c r="U2758" t="s">
        <v>428</v>
      </c>
      <c r="V2758">
        <v>0</v>
      </c>
      <c r="W2758">
        <v>0</v>
      </c>
      <c r="X2758">
        <v>0</v>
      </c>
      <c r="Y2758">
        <v>0</v>
      </c>
      <c r="Z2758">
        <v>0</v>
      </c>
      <c r="AA2758">
        <v>0</v>
      </c>
      <c r="AB2758">
        <v>0</v>
      </c>
      <c r="AC2758" t="s">
        <v>43</v>
      </c>
      <c r="AD2758">
        <v>2</v>
      </c>
    </row>
    <row r="2759" spans="1:30">
      <c r="A2759" t="s">
        <v>2853</v>
      </c>
      <c r="B2759" t="s">
        <v>45</v>
      </c>
      <c r="C2759">
        <v>41.902782000000002</v>
      </c>
      <c r="D2759">
        <v>12.496366</v>
      </c>
      <c r="E2759" t="s">
        <v>120</v>
      </c>
      <c r="F2759" t="s">
        <v>169</v>
      </c>
      <c r="G2759" t="s">
        <v>34</v>
      </c>
      <c r="H2759" s="1">
        <v>45416</v>
      </c>
      <c r="I2759" t="s">
        <v>70</v>
      </c>
      <c r="J2759" t="s">
        <v>2568</v>
      </c>
      <c r="K2759">
        <v>3</v>
      </c>
      <c r="N2759">
        <v>3896</v>
      </c>
      <c r="O2759">
        <v>20</v>
      </c>
      <c r="P2759" s="1">
        <v>45549</v>
      </c>
      <c r="Q2759" s="1"/>
      <c r="R2759">
        <v>779.2</v>
      </c>
      <c r="T2759">
        <v>0</v>
      </c>
      <c r="U2759" t="s">
        <v>428</v>
      </c>
      <c r="V2759">
        <v>0</v>
      </c>
      <c r="W2759">
        <v>0</v>
      </c>
      <c r="X2759">
        <v>0</v>
      </c>
      <c r="Y2759">
        <v>0</v>
      </c>
      <c r="Z2759">
        <v>0</v>
      </c>
      <c r="AA2759">
        <v>0</v>
      </c>
      <c r="AB2759">
        <v>0</v>
      </c>
      <c r="AC2759" t="s">
        <v>48</v>
      </c>
      <c r="AD2759">
        <v>1</v>
      </c>
    </row>
    <row r="2760" spans="1:30">
      <c r="A2760" t="s">
        <v>2854</v>
      </c>
      <c r="B2760" t="s">
        <v>50</v>
      </c>
      <c r="C2760">
        <v>52.520007999999997</v>
      </c>
      <c r="D2760">
        <v>13.404954</v>
      </c>
      <c r="E2760" t="s">
        <v>60</v>
      </c>
      <c r="F2760" t="s">
        <v>169</v>
      </c>
      <c r="G2760" t="s">
        <v>64</v>
      </c>
      <c r="H2760" s="1">
        <v>45434</v>
      </c>
      <c r="I2760" t="s">
        <v>70</v>
      </c>
      <c r="J2760" t="s">
        <v>2568</v>
      </c>
      <c r="K2760">
        <v>3</v>
      </c>
      <c r="N2760">
        <v>6990</v>
      </c>
      <c r="O2760">
        <v>50</v>
      </c>
      <c r="P2760" s="1">
        <v>45728</v>
      </c>
      <c r="Q2760" s="1"/>
      <c r="R2760">
        <v>3495</v>
      </c>
      <c r="T2760">
        <v>0</v>
      </c>
      <c r="U2760" t="s">
        <v>428</v>
      </c>
      <c r="V2760">
        <v>0</v>
      </c>
      <c r="W2760">
        <v>0</v>
      </c>
      <c r="X2760">
        <v>0</v>
      </c>
      <c r="Y2760">
        <v>0</v>
      </c>
      <c r="Z2760">
        <v>0</v>
      </c>
      <c r="AA2760">
        <v>0</v>
      </c>
      <c r="AB2760">
        <v>0</v>
      </c>
      <c r="AC2760" t="s">
        <v>52</v>
      </c>
      <c r="AD2760">
        <v>3</v>
      </c>
    </row>
    <row r="2761" spans="1:30">
      <c r="A2761" t="s">
        <v>2855</v>
      </c>
      <c r="B2761" t="s">
        <v>31</v>
      </c>
      <c r="C2761">
        <v>52.370215999999999</v>
      </c>
      <c r="D2761">
        <v>4.895168</v>
      </c>
      <c r="E2761" t="s">
        <v>32</v>
      </c>
      <c r="F2761" t="s">
        <v>169</v>
      </c>
      <c r="G2761" t="s">
        <v>47</v>
      </c>
      <c r="H2761" s="1">
        <v>45439</v>
      </c>
      <c r="I2761" t="s">
        <v>35</v>
      </c>
      <c r="J2761" t="s">
        <v>2568</v>
      </c>
      <c r="K2761">
        <v>3</v>
      </c>
      <c r="N2761">
        <v>6435</v>
      </c>
      <c r="O2761">
        <v>50</v>
      </c>
      <c r="P2761" s="1">
        <v>45759</v>
      </c>
      <c r="Q2761" s="1"/>
      <c r="R2761">
        <v>3217.5</v>
      </c>
      <c r="T2761">
        <v>0</v>
      </c>
      <c r="U2761" t="s">
        <v>428</v>
      </c>
      <c r="V2761">
        <v>0</v>
      </c>
      <c r="W2761">
        <v>0</v>
      </c>
      <c r="X2761">
        <v>0</v>
      </c>
      <c r="Y2761">
        <v>0</v>
      </c>
      <c r="Z2761">
        <v>0</v>
      </c>
      <c r="AA2761">
        <v>0</v>
      </c>
      <c r="AB2761">
        <v>0</v>
      </c>
      <c r="AC2761" t="s">
        <v>52</v>
      </c>
      <c r="AD2761">
        <v>3</v>
      </c>
    </row>
    <row r="2762" spans="1:30">
      <c r="A2762" t="s">
        <v>2856</v>
      </c>
      <c r="B2762" t="s">
        <v>63</v>
      </c>
      <c r="C2762">
        <v>46.204391000000001</v>
      </c>
      <c r="D2762">
        <v>6.1431579999999997</v>
      </c>
      <c r="E2762" t="s">
        <v>55</v>
      </c>
      <c r="F2762" t="s">
        <v>169</v>
      </c>
      <c r="G2762" t="s">
        <v>56</v>
      </c>
      <c r="H2762" s="1">
        <v>45310</v>
      </c>
      <c r="I2762" t="s">
        <v>70</v>
      </c>
      <c r="J2762" t="s">
        <v>2568</v>
      </c>
      <c r="K2762">
        <v>3</v>
      </c>
      <c r="N2762">
        <v>3314</v>
      </c>
      <c r="O2762">
        <v>40</v>
      </c>
      <c r="P2762" s="1">
        <v>45666</v>
      </c>
      <c r="Q2762" s="1"/>
      <c r="R2762">
        <v>1325.6</v>
      </c>
      <c r="T2762">
        <v>0</v>
      </c>
      <c r="U2762" t="s">
        <v>428</v>
      </c>
      <c r="V2762">
        <v>0</v>
      </c>
      <c r="W2762">
        <v>0</v>
      </c>
      <c r="X2762">
        <v>0</v>
      </c>
      <c r="Y2762">
        <v>0</v>
      </c>
      <c r="Z2762">
        <v>0</v>
      </c>
      <c r="AA2762">
        <v>0</v>
      </c>
      <c r="AB2762">
        <v>0</v>
      </c>
      <c r="AC2762" t="s">
        <v>43</v>
      </c>
      <c r="AD2762">
        <v>2</v>
      </c>
    </row>
    <row r="2763" spans="1:30">
      <c r="A2763" t="s">
        <v>2857</v>
      </c>
      <c r="B2763" t="s">
        <v>80</v>
      </c>
      <c r="C2763">
        <v>38.736946000000003</v>
      </c>
      <c r="D2763">
        <v>-9.1426850000000002</v>
      </c>
      <c r="E2763" t="s">
        <v>41</v>
      </c>
      <c r="F2763" t="s">
        <v>169</v>
      </c>
      <c r="G2763" t="s">
        <v>64</v>
      </c>
      <c r="H2763" s="1">
        <v>45397</v>
      </c>
      <c r="I2763" t="s">
        <v>70</v>
      </c>
      <c r="J2763" t="s">
        <v>2568</v>
      </c>
      <c r="K2763">
        <v>3</v>
      </c>
      <c r="N2763">
        <v>5389</v>
      </c>
      <c r="O2763">
        <v>50</v>
      </c>
      <c r="P2763" s="1">
        <v>45488</v>
      </c>
      <c r="Q2763" s="1"/>
      <c r="R2763">
        <v>2694.5</v>
      </c>
      <c r="T2763">
        <v>0</v>
      </c>
      <c r="U2763" t="s">
        <v>428</v>
      </c>
      <c r="V2763">
        <v>0</v>
      </c>
      <c r="W2763">
        <v>0</v>
      </c>
      <c r="X2763">
        <v>0</v>
      </c>
      <c r="Y2763">
        <v>0</v>
      </c>
      <c r="Z2763">
        <v>0</v>
      </c>
      <c r="AA2763">
        <v>0</v>
      </c>
      <c r="AB2763">
        <v>0</v>
      </c>
      <c r="AC2763" t="s">
        <v>52</v>
      </c>
      <c r="AD2763">
        <v>3</v>
      </c>
    </row>
    <row r="2764" spans="1:30">
      <c r="A2764" t="s">
        <v>2858</v>
      </c>
      <c r="B2764" t="s">
        <v>80</v>
      </c>
      <c r="C2764">
        <v>38.736946000000003</v>
      </c>
      <c r="D2764">
        <v>-9.1426850000000002</v>
      </c>
      <c r="E2764" t="s">
        <v>60</v>
      </c>
      <c r="F2764" t="s">
        <v>169</v>
      </c>
      <c r="G2764" t="s">
        <v>56</v>
      </c>
      <c r="H2764" s="1">
        <v>45436</v>
      </c>
      <c r="I2764" t="s">
        <v>35</v>
      </c>
      <c r="J2764" t="s">
        <v>2568</v>
      </c>
      <c r="K2764">
        <v>3</v>
      </c>
      <c r="N2764">
        <v>6440</v>
      </c>
      <c r="O2764">
        <v>30</v>
      </c>
      <c r="P2764" s="1">
        <v>45761</v>
      </c>
      <c r="Q2764" s="1"/>
      <c r="R2764">
        <v>1932</v>
      </c>
      <c r="T2764">
        <v>0</v>
      </c>
      <c r="U2764" t="s">
        <v>428</v>
      </c>
      <c r="V2764">
        <v>0</v>
      </c>
      <c r="W2764">
        <v>0</v>
      </c>
      <c r="X2764">
        <v>0</v>
      </c>
      <c r="Y2764">
        <v>0</v>
      </c>
      <c r="Z2764">
        <v>0</v>
      </c>
      <c r="AA2764">
        <v>0</v>
      </c>
      <c r="AB2764">
        <v>0</v>
      </c>
      <c r="AC2764" t="s">
        <v>43</v>
      </c>
      <c r="AD2764">
        <v>2</v>
      </c>
    </row>
    <row r="2765" spans="1:30">
      <c r="A2765" t="s">
        <v>2859</v>
      </c>
      <c r="B2765" t="s">
        <v>45</v>
      </c>
      <c r="C2765">
        <v>41.902782000000002</v>
      </c>
      <c r="D2765">
        <v>12.496366</v>
      </c>
      <c r="E2765" t="s">
        <v>41</v>
      </c>
      <c r="F2765" t="s">
        <v>169</v>
      </c>
      <c r="G2765" t="s">
        <v>34</v>
      </c>
      <c r="H2765" s="1">
        <v>45346</v>
      </c>
      <c r="I2765" t="s">
        <v>35</v>
      </c>
      <c r="J2765" t="s">
        <v>2568</v>
      </c>
      <c r="K2765">
        <v>3</v>
      </c>
      <c r="N2765">
        <v>6018</v>
      </c>
      <c r="O2765">
        <v>100</v>
      </c>
      <c r="P2765" s="1">
        <v>45417</v>
      </c>
      <c r="Q2765" s="1"/>
      <c r="R2765">
        <v>6018</v>
      </c>
      <c r="T2765">
        <v>0</v>
      </c>
      <c r="U2765" t="s">
        <v>428</v>
      </c>
      <c r="V2765">
        <v>0</v>
      </c>
      <c r="W2765">
        <v>0</v>
      </c>
      <c r="X2765">
        <v>0</v>
      </c>
      <c r="Y2765">
        <v>0</v>
      </c>
      <c r="Z2765">
        <v>0</v>
      </c>
      <c r="AA2765">
        <v>0</v>
      </c>
      <c r="AB2765">
        <v>0</v>
      </c>
      <c r="AC2765" t="s">
        <v>38</v>
      </c>
      <c r="AD2765">
        <v>5</v>
      </c>
    </row>
    <row r="2766" spans="1:30">
      <c r="A2766" t="s">
        <v>2860</v>
      </c>
      <c r="B2766" t="s">
        <v>45</v>
      </c>
      <c r="C2766">
        <v>41.902782000000002</v>
      </c>
      <c r="D2766">
        <v>12.496366</v>
      </c>
      <c r="E2766" t="s">
        <v>68</v>
      </c>
      <c r="F2766" t="s">
        <v>169</v>
      </c>
      <c r="G2766" t="s">
        <v>47</v>
      </c>
      <c r="H2766" s="1">
        <v>45374</v>
      </c>
      <c r="I2766" t="s">
        <v>70</v>
      </c>
      <c r="J2766" t="s">
        <v>2568</v>
      </c>
      <c r="K2766">
        <v>3</v>
      </c>
      <c r="N2766">
        <v>7288</v>
      </c>
      <c r="O2766">
        <v>30</v>
      </c>
      <c r="P2766" s="1">
        <v>45588</v>
      </c>
      <c r="Q2766" s="1"/>
      <c r="R2766">
        <v>2186.4</v>
      </c>
      <c r="T2766">
        <v>0</v>
      </c>
      <c r="U2766" t="s">
        <v>428</v>
      </c>
      <c r="V2766">
        <v>0</v>
      </c>
      <c r="W2766">
        <v>0</v>
      </c>
      <c r="X2766">
        <v>0</v>
      </c>
      <c r="Y2766">
        <v>0</v>
      </c>
      <c r="Z2766">
        <v>0</v>
      </c>
      <c r="AA2766">
        <v>0</v>
      </c>
      <c r="AB2766">
        <v>0</v>
      </c>
      <c r="AC2766" t="s">
        <v>43</v>
      </c>
      <c r="AD2766">
        <v>2</v>
      </c>
    </row>
    <row r="2767" spans="1:30">
      <c r="A2767" t="s">
        <v>2861</v>
      </c>
      <c r="B2767" t="s">
        <v>63</v>
      </c>
      <c r="C2767">
        <v>46.204391000000001</v>
      </c>
      <c r="D2767">
        <v>6.1431579999999997</v>
      </c>
      <c r="E2767" t="s">
        <v>55</v>
      </c>
      <c r="F2767" t="s">
        <v>169</v>
      </c>
      <c r="G2767" t="s">
        <v>85</v>
      </c>
      <c r="H2767" s="1">
        <v>45401</v>
      </c>
      <c r="I2767" t="s">
        <v>35</v>
      </c>
      <c r="J2767" t="s">
        <v>2568</v>
      </c>
      <c r="K2767">
        <v>3</v>
      </c>
      <c r="N2767">
        <v>1568</v>
      </c>
      <c r="O2767">
        <v>60</v>
      </c>
      <c r="P2767" s="1">
        <v>45621</v>
      </c>
      <c r="Q2767" s="1"/>
      <c r="R2767">
        <v>940.8</v>
      </c>
      <c r="T2767">
        <v>0</v>
      </c>
      <c r="U2767" t="s">
        <v>428</v>
      </c>
      <c r="V2767">
        <v>0</v>
      </c>
      <c r="W2767">
        <v>0</v>
      </c>
      <c r="X2767">
        <v>0</v>
      </c>
      <c r="Y2767">
        <v>0</v>
      </c>
      <c r="Z2767">
        <v>0</v>
      </c>
      <c r="AA2767">
        <v>0</v>
      </c>
      <c r="AB2767">
        <v>0</v>
      </c>
      <c r="AC2767" t="s">
        <v>52</v>
      </c>
      <c r="AD2767">
        <v>3</v>
      </c>
    </row>
    <row r="2768" spans="1:30">
      <c r="A2768" t="s">
        <v>2862</v>
      </c>
      <c r="B2768" t="s">
        <v>50</v>
      </c>
      <c r="C2768">
        <v>52.520007999999997</v>
      </c>
      <c r="D2768">
        <v>13.404954</v>
      </c>
      <c r="E2768" t="s">
        <v>55</v>
      </c>
      <c r="F2768" t="s">
        <v>169</v>
      </c>
      <c r="G2768" t="s">
        <v>47</v>
      </c>
      <c r="H2768" s="1">
        <v>45329</v>
      </c>
      <c r="I2768" t="s">
        <v>57</v>
      </c>
      <c r="J2768" t="s">
        <v>2568</v>
      </c>
      <c r="K2768">
        <v>3</v>
      </c>
      <c r="N2768">
        <v>2820</v>
      </c>
      <c r="O2768">
        <v>90</v>
      </c>
      <c r="P2768" s="1">
        <v>45617</v>
      </c>
      <c r="Q2768" s="1"/>
      <c r="R2768">
        <v>2538</v>
      </c>
      <c r="T2768">
        <v>0</v>
      </c>
      <c r="U2768" t="s">
        <v>428</v>
      </c>
      <c r="V2768">
        <v>0</v>
      </c>
      <c r="W2768">
        <v>0</v>
      </c>
      <c r="X2768">
        <v>0</v>
      </c>
      <c r="Y2768">
        <v>0</v>
      </c>
      <c r="Z2768">
        <v>0</v>
      </c>
      <c r="AA2768">
        <v>0</v>
      </c>
      <c r="AB2768">
        <v>0</v>
      </c>
      <c r="AC2768" t="s">
        <v>38</v>
      </c>
      <c r="AD2768">
        <v>5</v>
      </c>
    </row>
    <row r="2769" spans="1:30">
      <c r="A2769" t="s">
        <v>2863</v>
      </c>
      <c r="B2769" t="s">
        <v>67</v>
      </c>
      <c r="C2769">
        <v>48.864716000000001</v>
      </c>
      <c r="D2769">
        <v>2.3490139999999999</v>
      </c>
      <c r="E2769" t="s">
        <v>60</v>
      </c>
      <c r="F2769" t="s">
        <v>169</v>
      </c>
      <c r="G2769" t="s">
        <v>64</v>
      </c>
      <c r="H2769" s="1">
        <v>45346</v>
      </c>
      <c r="I2769" t="s">
        <v>57</v>
      </c>
      <c r="J2769" t="s">
        <v>2568</v>
      </c>
      <c r="K2769">
        <v>3</v>
      </c>
      <c r="N2769">
        <v>556</v>
      </c>
      <c r="O2769">
        <v>50</v>
      </c>
      <c r="P2769" s="1">
        <v>45598</v>
      </c>
      <c r="Q2769" s="1"/>
      <c r="R2769">
        <v>278</v>
      </c>
      <c r="T2769">
        <v>0</v>
      </c>
      <c r="U2769" t="s">
        <v>428</v>
      </c>
      <c r="V2769">
        <v>0</v>
      </c>
      <c r="W2769">
        <v>0</v>
      </c>
      <c r="X2769">
        <v>0</v>
      </c>
      <c r="Y2769">
        <v>0</v>
      </c>
      <c r="Z2769">
        <v>0</v>
      </c>
      <c r="AA2769">
        <v>0</v>
      </c>
      <c r="AB2769">
        <v>0</v>
      </c>
      <c r="AC2769" t="s">
        <v>52</v>
      </c>
      <c r="AD2769">
        <v>3</v>
      </c>
    </row>
    <row r="2770" spans="1:30">
      <c r="A2770" t="s">
        <v>2864</v>
      </c>
      <c r="B2770" t="s">
        <v>45</v>
      </c>
      <c r="C2770">
        <v>41.902782000000002</v>
      </c>
      <c r="D2770">
        <v>12.496366</v>
      </c>
      <c r="E2770" t="s">
        <v>124</v>
      </c>
      <c r="F2770" t="s">
        <v>169</v>
      </c>
      <c r="G2770" t="s">
        <v>64</v>
      </c>
      <c r="H2770" s="1">
        <v>45402</v>
      </c>
      <c r="I2770" t="s">
        <v>57</v>
      </c>
      <c r="J2770" t="s">
        <v>2568</v>
      </c>
      <c r="K2770">
        <v>3</v>
      </c>
      <c r="N2770">
        <v>3396</v>
      </c>
      <c r="O2770">
        <v>40</v>
      </c>
      <c r="P2770" s="1">
        <v>45567</v>
      </c>
      <c r="Q2770" s="1"/>
      <c r="R2770">
        <v>1358.4</v>
      </c>
      <c r="T2770">
        <v>0</v>
      </c>
      <c r="U2770" t="s">
        <v>428</v>
      </c>
      <c r="V2770">
        <v>0</v>
      </c>
      <c r="W2770">
        <v>0</v>
      </c>
      <c r="X2770">
        <v>0</v>
      </c>
      <c r="Y2770">
        <v>0</v>
      </c>
      <c r="Z2770">
        <v>0</v>
      </c>
      <c r="AA2770">
        <v>0</v>
      </c>
      <c r="AB2770">
        <v>0</v>
      </c>
      <c r="AC2770" t="s">
        <v>43</v>
      </c>
      <c r="AD2770">
        <v>2</v>
      </c>
    </row>
    <row r="2771" spans="1:30">
      <c r="A2771" t="s">
        <v>2865</v>
      </c>
      <c r="B2771" t="s">
        <v>67</v>
      </c>
      <c r="C2771">
        <v>48.864716000000001</v>
      </c>
      <c r="D2771">
        <v>2.3490139999999999</v>
      </c>
      <c r="E2771" t="s">
        <v>103</v>
      </c>
      <c r="F2771" t="s">
        <v>169</v>
      </c>
      <c r="G2771" t="s">
        <v>87</v>
      </c>
      <c r="H2771" s="1">
        <v>45298</v>
      </c>
      <c r="I2771" t="s">
        <v>35</v>
      </c>
      <c r="J2771" t="s">
        <v>2568</v>
      </c>
      <c r="K2771">
        <v>3</v>
      </c>
      <c r="N2771">
        <v>3793</v>
      </c>
      <c r="O2771">
        <v>100</v>
      </c>
      <c r="P2771" s="1">
        <v>45337</v>
      </c>
      <c r="Q2771" s="1"/>
      <c r="R2771">
        <v>3793</v>
      </c>
      <c r="T2771">
        <v>0</v>
      </c>
      <c r="U2771" t="s">
        <v>428</v>
      </c>
      <c r="V2771">
        <v>0</v>
      </c>
      <c r="W2771">
        <v>0</v>
      </c>
      <c r="X2771">
        <v>0</v>
      </c>
      <c r="Y2771">
        <v>0</v>
      </c>
      <c r="Z2771">
        <v>0</v>
      </c>
      <c r="AA2771">
        <v>0</v>
      </c>
      <c r="AB2771">
        <v>0</v>
      </c>
      <c r="AC2771" t="s">
        <v>38</v>
      </c>
      <c r="AD2771">
        <v>5</v>
      </c>
    </row>
    <row r="2772" spans="1:30">
      <c r="A2772" t="s">
        <v>2866</v>
      </c>
      <c r="B2772" t="s">
        <v>67</v>
      </c>
      <c r="C2772">
        <v>48.864716000000001</v>
      </c>
      <c r="D2772">
        <v>2.3490139999999999</v>
      </c>
      <c r="E2772" t="s">
        <v>120</v>
      </c>
      <c r="F2772" t="s">
        <v>169</v>
      </c>
      <c r="G2772" t="s">
        <v>47</v>
      </c>
      <c r="H2772" s="1">
        <v>45316</v>
      </c>
      <c r="I2772" t="s">
        <v>57</v>
      </c>
      <c r="J2772" t="s">
        <v>2568</v>
      </c>
      <c r="K2772">
        <v>3</v>
      </c>
      <c r="N2772">
        <v>3275</v>
      </c>
      <c r="O2772">
        <v>20</v>
      </c>
      <c r="P2772" s="1">
        <v>45551</v>
      </c>
      <c r="Q2772" s="1"/>
      <c r="R2772">
        <v>655</v>
      </c>
      <c r="T2772">
        <v>0</v>
      </c>
      <c r="U2772" t="s">
        <v>428</v>
      </c>
      <c r="V2772">
        <v>0</v>
      </c>
      <c r="W2772">
        <v>0</v>
      </c>
      <c r="X2772">
        <v>0</v>
      </c>
      <c r="Y2772">
        <v>0</v>
      </c>
      <c r="Z2772">
        <v>0</v>
      </c>
      <c r="AA2772">
        <v>0</v>
      </c>
      <c r="AB2772">
        <v>0</v>
      </c>
      <c r="AC2772" t="s">
        <v>48</v>
      </c>
      <c r="AD2772">
        <v>1</v>
      </c>
    </row>
    <row r="2773" spans="1:30">
      <c r="A2773" t="s">
        <v>2867</v>
      </c>
      <c r="B2773" t="s">
        <v>31</v>
      </c>
      <c r="C2773">
        <v>52.370215999999999</v>
      </c>
      <c r="D2773">
        <v>4.895168</v>
      </c>
      <c r="E2773" t="s">
        <v>78</v>
      </c>
      <c r="F2773" t="s">
        <v>169</v>
      </c>
      <c r="G2773" t="s">
        <v>56</v>
      </c>
      <c r="H2773" s="1">
        <v>45434</v>
      </c>
      <c r="I2773" t="s">
        <v>70</v>
      </c>
      <c r="J2773" t="s">
        <v>2568</v>
      </c>
      <c r="K2773">
        <v>3</v>
      </c>
      <c r="N2773">
        <v>7618</v>
      </c>
      <c r="O2773">
        <v>30</v>
      </c>
      <c r="P2773" s="1">
        <v>45717</v>
      </c>
      <c r="Q2773" s="1"/>
      <c r="R2773">
        <v>2285.4</v>
      </c>
      <c r="T2773">
        <v>0</v>
      </c>
      <c r="U2773" t="s">
        <v>428</v>
      </c>
      <c r="V2773">
        <v>0</v>
      </c>
      <c r="W2773">
        <v>0</v>
      </c>
      <c r="X2773">
        <v>0</v>
      </c>
      <c r="Y2773">
        <v>0</v>
      </c>
      <c r="Z2773">
        <v>0</v>
      </c>
      <c r="AA2773">
        <v>0</v>
      </c>
      <c r="AB2773">
        <v>0</v>
      </c>
      <c r="AC2773" t="s">
        <v>43</v>
      </c>
      <c r="AD2773">
        <v>2</v>
      </c>
    </row>
    <row r="2774" spans="1:30">
      <c r="A2774" t="s">
        <v>2868</v>
      </c>
      <c r="B2774" t="s">
        <v>45</v>
      </c>
      <c r="C2774">
        <v>41.902782000000002</v>
      </c>
      <c r="D2774">
        <v>12.496366</v>
      </c>
      <c r="E2774" t="s">
        <v>32</v>
      </c>
      <c r="F2774" t="s">
        <v>169</v>
      </c>
      <c r="G2774" t="s">
        <v>47</v>
      </c>
      <c r="H2774" s="1">
        <v>45428</v>
      </c>
      <c r="I2774" t="s">
        <v>57</v>
      </c>
      <c r="J2774" t="s">
        <v>2568</v>
      </c>
      <c r="K2774">
        <v>3</v>
      </c>
      <c r="N2774">
        <v>1240</v>
      </c>
      <c r="O2774">
        <v>70</v>
      </c>
      <c r="P2774" s="1">
        <v>45488</v>
      </c>
      <c r="Q2774" s="1"/>
      <c r="R2774">
        <v>868</v>
      </c>
      <c r="T2774">
        <v>0</v>
      </c>
      <c r="U2774" t="s">
        <v>428</v>
      </c>
      <c r="V2774">
        <v>0</v>
      </c>
      <c r="W2774">
        <v>0</v>
      </c>
      <c r="X2774">
        <v>0</v>
      </c>
      <c r="Y2774">
        <v>0</v>
      </c>
      <c r="Z2774">
        <v>0</v>
      </c>
      <c r="AA2774">
        <v>0</v>
      </c>
      <c r="AB2774">
        <v>0</v>
      </c>
      <c r="AC2774" t="s">
        <v>65</v>
      </c>
      <c r="AD2774">
        <v>4</v>
      </c>
    </row>
    <row r="2775" spans="1:30">
      <c r="A2775" t="s">
        <v>2869</v>
      </c>
      <c r="B2775" t="s">
        <v>45</v>
      </c>
      <c r="C2775">
        <v>41.902782000000002</v>
      </c>
      <c r="D2775">
        <v>12.496366</v>
      </c>
      <c r="E2775" t="s">
        <v>60</v>
      </c>
      <c r="F2775" t="s">
        <v>169</v>
      </c>
      <c r="G2775" t="s">
        <v>87</v>
      </c>
      <c r="H2775" s="1">
        <v>45365</v>
      </c>
      <c r="I2775" t="s">
        <v>57</v>
      </c>
      <c r="J2775" t="s">
        <v>2568</v>
      </c>
      <c r="K2775">
        <v>3</v>
      </c>
      <c r="N2775">
        <v>2040</v>
      </c>
      <c r="O2775">
        <v>40</v>
      </c>
      <c r="P2775" s="1">
        <v>45596</v>
      </c>
      <c r="Q2775" s="1"/>
      <c r="R2775">
        <v>816</v>
      </c>
      <c r="T2775">
        <v>0</v>
      </c>
      <c r="U2775" t="s">
        <v>428</v>
      </c>
      <c r="V2775">
        <v>0</v>
      </c>
      <c r="W2775">
        <v>0</v>
      </c>
      <c r="X2775">
        <v>0</v>
      </c>
      <c r="Y2775">
        <v>0</v>
      </c>
      <c r="Z2775">
        <v>0</v>
      </c>
      <c r="AA2775">
        <v>0</v>
      </c>
      <c r="AB2775">
        <v>0</v>
      </c>
      <c r="AC2775" t="s">
        <v>43</v>
      </c>
      <c r="AD2775">
        <v>2</v>
      </c>
    </row>
    <row r="2776" spans="1:30">
      <c r="A2776" t="s">
        <v>2870</v>
      </c>
      <c r="B2776" t="s">
        <v>63</v>
      </c>
      <c r="C2776">
        <v>46.204391000000001</v>
      </c>
      <c r="D2776">
        <v>6.1431579999999997</v>
      </c>
      <c r="E2776" t="s">
        <v>32</v>
      </c>
      <c r="F2776" t="s">
        <v>169</v>
      </c>
      <c r="G2776" t="s">
        <v>47</v>
      </c>
      <c r="H2776" s="1">
        <v>45353</v>
      </c>
      <c r="I2776" t="s">
        <v>57</v>
      </c>
      <c r="J2776" t="s">
        <v>2568</v>
      </c>
      <c r="K2776">
        <v>3</v>
      </c>
      <c r="N2776">
        <v>4371</v>
      </c>
      <c r="O2776">
        <v>10</v>
      </c>
      <c r="P2776" s="1">
        <v>45621</v>
      </c>
      <c r="Q2776" s="1"/>
      <c r="R2776">
        <v>437.1</v>
      </c>
      <c r="T2776">
        <v>0</v>
      </c>
      <c r="U2776" t="s">
        <v>428</v>
      </c>
      <c r="V2776">
        <v>0</v>
      </c>
      <c r="W2776">
        <v>0</v>
      </c>
      <c r="X2776">
        <v>0</v>
      </c>
      <c r="Y2776">
        <v>0</v>
      </c>
      <c r="Z2776">
        <v>0</v>
      </c>
      <c r="AA2776">
        <v>0</v>
      </c>
      <c r="AB2776">
        <v>0</v>
      </c>
      <c r="AC2776" t="s">
        <v>48</v>
      </c>
      <c r="AD2776">
        <v>1</v>
      </c>
    </row>
    <row r="2777" spans="1:30">
      <c r="A2777" t="s">
        <v>2871</v>
      </c>
      <c r="B2777" t="s">
        <v>45</v>
      </c>
      <c r="C2777">
        <v>41.902782000000002</v>
      </c>
      <c r="D2777">
        <v>12.496366</v>
      </c>
      <c r="E2777" t="s">
        <v>32</v>
      </c>
      <c r="F2777" t="s">
        <v>169</v>
      </c>
      <c r="G2777" t="s">
        <v>47</v>
      </c>
      <c r="H2777" s="1">
        <v>45432</v>
      </c>
      <c r="I2777" t="s">
        <v>70</v>
      </c>
      <c r="J2777" t="s">
        <v>2568</v>
      </c>
      <c r="K2777">
        <v>3</v>
      </c>
      <c r="N2777">
        <v>6865</v>
      </c>
      <c r="O2777">
        <v>80</v>
      </c>
      <c r="P2777" s="1">
        <v>45651</v>
      </c>
      <c r="Q2777" s="1"/>
      <c r="R2777">
        <v>5492</v>
      </c>
      <c r="T2777">
        <v>0</v>
      </c>
      <c r="U2777" t="s">
        <v>428</v>
      </c>
      <c r="V2777">
        <v>0</v>
      </c>
      <c r="W2777">
        <v>0</v>
      </c>
      <c r="X2777">
        <v>0</v>
      </c>
      <c r="Y2777">
        <v>0</v>
      </c>
      <c r="Z2777">
        <v>0</v>
      </c>
      <c r="AA2777">
        <v>0</v>
      </c>
      <c r="AB2777">
        <v>0</v>
      </c>
      <c r="AC2777" t="s">
        <v>65</v>
      </c>
      <c r="AD2777">
        <v>4</v>
      </c>
    </row>
    <row r="2778" spans="1:30">
      <c r="A2778" t="s">
        <v>2872</v>
      </c>
      <c r="B2778" t="s">
        <v>31</v>
      </c>
      <c r="C2778">
        <v>52.370215999999999</v>
      </c>
      <c r="D2778">
        <v>4.895168</v>
      </c>
      <c r="E2778" t="s">
        <v>78</v>
      </c>
      <c r="F2778" t="s">
        <v>169</v>
      </c>
      <c r="G2778" t="s">
        <v>76</v>
      </c>
      <c r="H2778" s="1">
        <v>45426</v>
      </c>
      <c r="I2778" t="s">
        <v>35</v>
      </c>
      <c r="J2778" t="s">
        <v>2568</v>
      </c>
      <c r="K2778">
        <v>3</v>
      </c>
      <c r="N2778">
        <v>1037</v>
      </c>
      <c r="O2778">
        <v>40</v>
      </c>
      <c r="P2778" s="1">
        <v>45609</v>
      </c>
      <c r="Q2778" s="1"/>
      <c r="R2778">
        <v>414.8</v>
      </c>
      <c r="T2778">
        <v>0</v>
      </c>
      <c r="U2778" t="s">
        <v>428</v>
      </c>
      <c r="V2778">
        <v>0</v>
      </c>
      <c r="W2778">
        <v>0</v>
      </c>
      <c r="X2778">
        <v>0</v>
      </c>
      <c r="Y2778">
        <v>0</v>
      </c>
      <c r="Z2778">
        <v>0</v>
      </c>
      <c r="AA2778">
        <v>0</v>
      </c>
      <c r="AB2778">
        <v>0</v>
      </c>
      <c r="AC2778" t="s">
        <v>43</v>
      </c>
      <c r="AD2778">
        <v>2</v>
      </c>
    </row>
    <row r="2779" spans="1:30">
      <c r="A2779" t="s">
        <v>2873</v>
      </c>
      <c r="B2779" t="s">
        <v>31</v>
      </c>
      <c r="C2779">
        <v>52.370215999999999</v>
      </c>
      <c r="D2779">
        <v>4.895168</v>
      </c>
      <c r="E2779" t="s">
        <v>120</v>
      </c>
      <c r="F2779" t="s">
        <v>169</v>
      </c>
      <c r="G2779" t="s">
        <v>56</v>
      </c>
      <c r="H2779" s="1">
        <v>45426</v>
      </c>
      <c r="I2779" t="s">
        <v>57</v>
      </c>
      <c r="J2779" t="s">
        <v>2568</v>
      </c>
      <c r="K2779">
        <v>3</v>
      </c>
      <c r="N2779">
        <v>3278</v>
      </c>
      <c r="O2779">
        <v>90</v>
      </c>
      <c r="P2779" s="1">
        <v>45473</v>
      </c>
      <c r="Q2779" s="1"/>
      <c r="R2779">
        <v>2950.2</v>
      </c>
      <c r="T2779">
        <v>0</v>
      </c>
      <c r="U2779" t="s">
        <v>428</v>
      </c>
      <c r="V2779">
        <v>0</v>
      </c>
      <c r="W2779">
        <v>0</v>
      </c>
      <c r="X2779">
        <v>0</v>
      </c>
      <c r="Y2779">
        <v>0</v>
      </c>
      <c r="Z2779">
        <v>0</v>
      </c>
      <c r="AA2779">
        <v>0</v>
      </c>
      <c r="AB2779">
        <v>0</v>
      </c>
      <c r="AC2779" t="s">
        <v>38</v>
      </c>
      <c r="AD2779">
        <v>5</v>
      </c>
    </row>
    <row r="2780" spans="1:30">
      <c r="A2780" t="s">
        <v>2874</v>
      </c>
      <c r="B2780" t="s">
        <v>80</v>
      </c>
      <c r="C2780">
        <v>38.736946000000003</v>
      </c>
      <c r="D2780">
        <v>-9.1426850000000002</v>
      </c>
      <c r="E2780" t="s">
        <v>32</v>
      </c>
      <c r="F2780" t="s">
        <v>169</v>
      </c>
      <c r="G2780" t="s">
        <v>42</v>
      </c>
      <c r="H2780" s="1">
        <v>45320</v>
      </c>
      <c r="I2780" t="s">
        <v>70</v>
      </c>
      <c r="J2780" t="s">
        <v>2568</v>
      </c>
      <c r="K2780">
        <v>3</v>
      </c>
      <c r="N2780">
        <v>7181</v>
      </c>
      <c r="O2780">
        <v>40</v>
      </c>
      <c r="P2780" s="1">
        <v>45442</v>
      </c>
      <c r="Q2780" s="1"/>
      <c r="R2780">
        <v>2872.4</v>
      </c>
      <c r="T2780">
        <v>0</v>
      </c>
      <c r="U2780" t="s">
        <v>428</v>
      </c>
      <c r="V2780">
        <v>0</v>
      </c>
      <c r="W2780">
        <v>0</v>
      </c>
      <c r="X2780">
        <v>0</v>
      </c>
      <c r="Y2780">
        <v>0</v>
      </c>
      <c r="Z2780">
        <v>0</v>
      </c>
      <c r="AA2780">
        <v>0</v>
      </c>
      <c r="AB2780">
        <v>0</v>
      </c>
      <c r="AC2780" t="s">
        <v>43</v>
      </c>
      <c r="AD2780">
        <v>2</v>
      </c>
    </row>
    <row r="2781" spans="1:30">
      <c r="A2781" t="s">
        <v>2875</v>
      </c>
      <c r="B2781" t="s">
        <v>40</v>
      </c>
      <c r="C2781">
        <v>40.416775000000001</v>
      </c>
      <c r="D2781">
        <v>-3.7037900000000001</v>
      </c>
      <c r="E2781" t="s">
        <v>124</v>
      </c>
      <c r="F2781" t="s">
        <v>169</v>
      </c>
      <c r="G2781" t="s">
        <v>76</v>
      </c>
      <c r="H2781" s="1">
        <v>45414</v>
      </c>
      <c r="I2781" t="s">
        <v>35</v>
      </c>
      <c r="J2781" t="s">
        <v>2568</v>
      </c>
      <c r="K2781">
        <v>3</v>
      </c>
      <c r="N2781">
        <v>3474</v>
      </c>
      <c r="O2781">
        <v>70</v>
      </c>
      <c r="P2781" s="1">
        <v>45569</v>
      </c>
      <c r="Q2781" s="1"/>
      <c r="R2781">
        <v>2431.8000000000002</v>
      </c>
      <c r="T2781">
        <v>0</v>
      </c>
      <c r="U2781" t="s">
        <v>428</v>
      </c>
      <c r="V2781">
        <v>0</v>
      </c>
      <c r="W2781">
        <v>0</v>
      </c>
      <c r="X2781">
        <v>0</v>
      </c>
      <c r="Y2781">
        <v>0</v>
      </c>
      <c r="Z2781">
        <v>0</v>
      </c>
      <c r="AA2781">
        <v>0</v>
      </c>
      <c r="AB2781">
        <v>0</v>
      </c>
      <c r="AC2781" t="s">
        <v>65</v>
      </c>
      <c r="AD2781">
        <v>4</v>
      </c>
    </row>
    <row r="2782" spans="1:30">
      <c r="A2782" t="s">
        <v>2876</v>
      </c>
      <c r="B2782" t="s">
        <v>50</v>
      </c>
      <c r="C2782">
        <v>52.520007999999997</v>
      </c>
      <c r="D2782">
        <v>13.404954</v>
      </c>
      <c r="E2782" t="s">
        <v>68</v>
      </c>
      <c r="F2782" t="s">
        <v>169</v>
      </c>
      <c r="G2782" t="s">
        <v>87</v>
      </c>
      <c r="H2782" s="1">
        <v>45318</v>
      </c>
      <c r="I2782" t="s">
        <v>70</v>
      </c>
      <c r="J2782" t="s">
        <v>2568</v>
      </c>
      <c r="K2782">
        <v>3</v>
      </c>
      <c r="N2782">
        <v>6180</v>
      </c>
      <c r="O2782">
        <v>40</v>
      </c>
      <c r="P2782" s="1">
        <v>45445</v>
      </c>
      <c r="Q2782" s="1"/>
      <c r="R2782">
        <v>2472</v>
      </c>
      <c r="T2782">
        <v>0</v>
      </c>
      <c r="U2782" t="s">
        <v>428</v>
      </c>
      <c r="V2782">
        <v>0</v>
      </c>
      <c r="W2782">
        <v>0</v>
      </c>
      <c r="X2782">
        <v>0</v>
      </c>
      <c r="Y2782">
        <v>0</v>
      </c>
      <c r="Z2782">
        <v>0</v>
      </c>
      <c r="AA2782">
        <v>0</v>
      </c>
      <c r="AB2782">
        <v>0</v>
      </c>
      <c r="AC2782" t="s">
        <v>43</v>
      </c>
      <c r="AD2782">
        <v>2</v>
      </c>
    </row>
    <row r="2783" spans="1:30">
      <c r="A2783" t="s">
        <v>2877</v>
      </c>
      <c r="B2783" t="s">
        <v>63</v>
      </c>
      <c r="C2783">
        <v>46.204391000000001</v>
      </c>
      <c r="D2783">
        <v>6.1431579999999997</v>
      </c>
      <c r="E2783" t="s">
        <v>68</v>
      </c>
      <c r="F2783" t="s">
        <v>169</v>
      </c>
      <c r="G2783" t="s">
        <v>34</v>
      </c>
      <c r="H2783" s="1">
        <v>45427</v>
      </c>
      <c r="I2783" t="s">
        <v>70</v>
      </c>
      <c r="J2783" t="s">
        <v>2568</v>
      </c>
      <c r="K2783">
        <v>3</v>
      </c>
      <c r="N2783">
        <v>2254</v>
      </c>
      <c r="O2783">
        <v>50</v>
      </c>
      <c r="P2783" s="1">
        <v>45629</v>
      </c>
      <c r="Q2783" s="1"/>
      <c r="R2783">
        <v>1127</v>
      </c>
      <c r="T2783">
        <v>0</v>
      </c>
      <c r="U2783" t="s">
        <v>428</v>
      </c>
      <c r="V2783">
        <v>0</v>
      </c>
      <c r="W2783">
        <v>0</v>
      </c>
      <c r="X2783">
        <v>0</v>
      </c>
      <c r="Y2783">
        <v>0</v>
      </c>
      <c r="Z2783">
        <v>0</v>
      </c>
      <c r="AA2783">
        <v>0</v>
      </c>
      <c r="AB2783">
        <v>0</v>
      </c>
      <c r="AC2783" t="s">
        <v>52</v>
      </c>
      <c r="AD2783">
        <v>3</v>
      </c>
    </row>
    <row r="2784" spans="1:30">
      <c r="A2784" t="s">
        <v>2878</v>
      </c>
      <c r="B2784" t="s">
        <v>59</v>
      </c>
      <c r="C2784">
        <v>51.260196999999998</v>
      </c>
      <c r="D2784">
        <v>4.4027710000000004</v>
      </c>
      <c r="E2784" t="s">
        <v>51</v>
      </c>
      <c r="F2784" t="s">
        <v>169</v>
      </c>
      <c r="G2784" t="s">
        <v>34</v>
      </c>
      <c r="H2784" s="1">
        <v>45306</v>
      </c>
      <c r="I2784" t="s">
        <v>35</v>
      </c>
      <c r="J2784" t="s">
        <v>2568</v>
      </c>
      <c r="K2784">
        <v>3</v>
      </c>
      <c r="N2784">
        <v>1610</v>
      </c>
      <c r="O2784">
        <v>60</v>
      </c>
      <c r="P2784" s="1">
        <v>45517</v>
      </c>
      <c r="Q2784" s="1"/>
      <c r="R2784">
        <v>966</v>
      </c>
      <c r="T2784">
        <v>0</v>
      </c>
      <c r="U2784" t="s">
        <v>428</v>
      </c>
      <c r="V2784">
        <v>0</v>
      </c>
      <c r="W2784">
        <v>0</v>
      </c>
      <c r="X2784">
        <v>0</v>
      </c>
      <c r="Y2784">
        <v>0</v>
      </c>
      <c r="Z2784">
        <v>0</v>
      </c>
      <c r="AA2784">
        <v>0</v>
      </c>
      <c r="AB2784">
        <v>0</v>
      </c>
      <c r="AC2784" t="s">
        <v>52</v>
      </c>
      <c r="AD2784">
        <v>3</v>
      </c>
    </row>
    <row r="2785" spans="1:30">
      <c r="A2785" t="s">
        <v>2879</v>
      </c>
      <c r="B2785" t="s">
        <v>45</v>
      </c>
      <c r="C2785">
        <v>41.902782000000002</v>
      </c>
      <c r="D2785">
        <v>12.496366</v>
      </c>
      <c r="E2785" t="s">
        <v>55</v>
      </c>
      <c r="F2785" t="s">
        <v>169</v>
      </c>
      <c r="G2785" t="s">
        <v>56</v>
      </c>
      <c r="H2785" s="1">
        <v>45320</v>
      </c>
      <c r="I2785" t="s">
        <v>70</v>
      </c>
      <c r="J2785" t="s">
        <v>2568</v>
      </c>
      <c r="K2785">
        <v>3</v>
      </c>
      <c r="N2785">
        <v>2244</v>
      </c>
      <c r="O2785">
        <v>20</v>
      </c>
      <c r="P2785" s="1">
        <v>45352</v>
      </c>
      <c r="Q2785" s="1"/>
      <c r="R2785">
        <v>448.8</v>
      </c>
      <c r="T2785">
        <v>0</v>
      </c>
      <c r="U2785" t="s">
        <v>428</v>
      </c>
      <c r="V2785">
        <v>0</v>
      </c>
      <c r="W2785">
        <v>0</v>
      </c>
      <c r="X2785">
        <v>0</v>
      </c>
      <c r="Y2785">
        <v>0</v>
      </c>
      <c r="Z2785">
        <v>0</v>
      </c>
      <c r="AA2785">
        <v>0</v>
      </c>
      <c r="AB2785">
        <v>0</v>
      </c>
      <c r="AC2785" t="s">
        <v>48</v>
      </c>
      <c r="AD2785">
        <v>1</v>
      </c>
    </row>
    <row r="2786" spans="1:30">
      <c r="A2786" t="s">
        <v>2880</v>
      </c>
      <c r="B2786" t="s">
        <v>59</v>
      </c>
      <c r="C2786">
        <v>51.260196999999998</v>
      </c>
      <c r="D2786">
        <v>4.4027710000000004</v>
      </c>
      <c r="E2786" t="s">
        <v>72</v>
      </c>
      <c r="F2786" t="s">
        <v>169</v>
      </c>
      <c r="G2786" t="s">
        <v>64</v>
      </c>
      <c r="H2786" s="1">
        <v>45417</v>
      </c>
      <c r="I2786" t="s">
        <v>35</v>
      </c>
      <c r="J2786" t="s">
        <v>2568</v>
      </c>
      <c r="K2786">
        <v>3</v>
      </c>
      <c r="N2786">
        <v>1607</v>
      </c>
      <c r="O2786">
        <v>50</v>
      </c>
      <c r="P2786" s="1">
        <v>45595</v>
      </c>
      <c r="Q2786" s="1"/>
      <c r="R2786">
        <v>803.5</v>
      </c>
      <c r="T2786">
        <v>0</v>
      </c>
      <c r="U2786" t="s">
        <v>428</v>
      </c>
      <c r="V2786">
        <v>0</v>
      </c>
      <c r="W2786">
        <v>0</v>
      </c>
      <c r="X2786">
        <v>0</v>
      </c>
      <c r="Y2786">
        <v>0</v>
      </c>
      <c r="Z2786">
        <v>0</v>
      </c>
      <c r="AA2786">
        <v>0</v>
      </c>
      <c r="AB2786">
        <v>0</v>
      </c>
      <c r="AC2786" t="s">
        <v>52</v>
      </c>
      <c r="AD2786">
        <v>3</v>
      </c>
    </row>
    <row r="2787" spans="1:30">
      <c r="A2787" t="s">
        <v>2881</v>
      </c>
      <c r="B2787" t="s">
        <v>50</v>
      </c>
      <c r="C2787">
        <v>52.520007999999997</v>
      </c>
      <c r="D2787">
        <v>13.404954</v>
      </c>
      <c r="E2787" t="s">
        <v>55</v>
      </c>
      <c r="F2787" t="s">
        <v>169</v>
      </c>
      <c r="G2787" t="s">
        <v>42</v>
      </c>
      <c r="H2787" s="1">
        <v>45408</v>
      </c>
      <c r="I2787" t="s">
        <v>57</v>
      </c>
      <c r="J2787" t="s">
        <v>2568</v>
      </c>
      <c r="K2787">
        <v>3</v>
      </c>
      <c r="N2787">
        <v>3843</v>
      </c>
      <c r="O2787">
        <v>30</v>
      </c>
      <c r="P2787" s="1">
        <v>45439</v>
      </c>
      <c r="Q2787" s="1"/>
      <c r="R2787">
        <v>1152.9000000000001</v>
      </c>
      <c r="T2787">
        <v>0</v>
      </c>
      <c r="U2787" t="s">
        <v>428</v>
      </c>
      <c r="V2787">
        <v>0</v>
      </c>
      <c r="W2787">
        <v>0</v>
      </c>
      <c r="X2787">
        <v>0</v>
      </c>
      <c r="Y2787">
        <v>0</v>
      </c>
      <c r="Z2787">
        <v>0</v>
      </c>
      <c r="AA2787">
        <v>0</v>
      </c>
      <c r="AB2787">
        <v>0</v>
      </c>
      <c r="AC2787" t="s">
        <v>43</v>
      </c>
      <c r="AD2787">
        <v>2</v>
      </c>
    </row>
    <row r="2788" spans="1:30">
      <c r="A2788" t="s">
        <v>2882</v>
      </c>
      <c r="B2788" t="s">
        <v>45</v>
      </c>
      <c r="C2788">
        <v>41.902782000000002</v>
      </c>
      <c r="D2788">
        <v>12.496366</v>
      </c>
      <c r="E2788" t="s">
        <v>55</v>
      </c>
      <c r="F2788" t="s">
        <v>169</v>
      </c>
      <c r="G2788" t="s">
        <v>47</v>
      </c>
      <c r="H2788" s="1">
        <v>45346</v>
      </c>
      <c r="I2788" t="s">
        <v>35</v>
      </c>
      <c r="J2788" t="s">
        <v>2568</v>
      </c>
      <c r="K2788">
        <v>3</v>
      </c>
      <c r="N2788">
        <v>630</v>
      </c>
      <c r="O2788">
        <v>40</v>
      </c>
      <c r="P2788" s="1">
        <v>45688</v>
      </c>
      <c r="Q2788" s="1"/>
      <c r="R2788">
        <v>252</v>
      </c>
      <c r="T2788">
        <v>0</v>
      </c>
      <c r="U2788" t="s">
        <v>428</v>
      </c>
      <c r="V2788">
        <v>0</v>
      </c>
      <c r="W2788">
        <v>0</v>
      </c>
      <c r="X2788">
        <v>0</v>
      </c>
      <c r="Y2788">
        <v>0</v>
      </c>
      <c r="Z2788">
        <v>0</v>
      </c>
      <c r="AA2788">
        <v>0</v>
      </c>
      <c r="AB2788">
        <v>0</v>
      </c>
      <c r="AC2788" t="s">
        <v>43</v>
      </c>
      <c r="AD2788">
        <v>2</v>
      </c>
    </row>
    <row r="2789" spans="1:30">
      <c r="A2789" t="s">
        <v>2883</v>
      </c>
      <c r="B2789" t="s">
        <v>50</v>
      </c>
      <c r="C2789">
        <v>52.520007999999997</v>
      </c>
      <c r="D2789">
        <v>13.404954</v>
      </c>
      <c r="E2789" t="s">
        <v>55</v>
      </c>
      <c r="F2789" t="s">
        <v>169</v>
      </c>
      <c r="G2789" t="s">
        <v>64</v>
      </c>
      <c r="H2789" s="1">
        <v>45395</v>
      </c>
      <c r="I2789" t="s">
        <v>35</v>
      </c>
      <c r="J2789" t="s">
        <v>2568</v>
      </c>
      <c r="K2789">
        <v>3</v>
      </c>
      <c r="N2789">
        <v>3866</v>
      </c>
      <c r="O2789">
        <v>60</v>
      </c>
      <c r="P2789" s="1">
        <v>45418</v>
      </c>
      <c r="Q2789" s="1"/>
      <c r="R2789">
        <v>2319.6</v>
      </c>
      <c r="T2789">
        <v>0</v>
      </c>
      <c r="U2789" t="s">
        <v>428</v>
      </c>
      <c r="V2789">
        <v>0</v>
      </c>
      <c r="W2789">
        <v>0</v>
      </c>
      <c r="X2789">
        <v>0</v>
      </c>
      <c r="Y2789">
        <v>0</v>
      </c>
      <c r="Z2789">
        <v>0</v>
      </c>
      <c r="AA2789">
        <v>0</v>
      </c>
      <c r="AB2789">
        <v>0</v>
      </c>
      <c r="AC2789" t="s">
        <v>52</v>
      </c>
      <c r="AD2789">
        <v>3</v>
      </c>
    </row>
    <row r="2790" spans="1:30">
      <c r="A2790" t="s">
        <v>2884</v>
      </c>
      <c r="B2790" t="s">
        <v>45</v>
      </c>
      <c r="C2790">
        <v>41.902782000000002</v>
      </c>
      <c r="D2790">
        <v>12.496366</v>
      </c>
      <c r="E2790" t="s">
        <v>55</v>
      </c>
      <c r="F2790" t="s">
        <v>169</v>
      </c>
      <c r="G2790" t="s">
        <v>47</v>
      </c>
      <c r="H2790" s="1">
        <v>45418</v>
      </c>
      <c r="I2790" t="s">
        <v>70</v>
      </c>
      <c r="J2790" t="s">
        <v>2568</v>
      </c>
      <c r="K2790">
        <v>3</v>
      </c>
      <c r="N2790">
        <v>4358</v>
      </c>
      <c r="O2790">
        <v>30</v>
      </c>
      <c r="P2790" s="1">
        <v>45450</v>
      </c>
      <c r="Q2790" s="1"/>
      <c r="R2790">
        <v>1307.4000000000001</v>
      </c>
      <c r="T2790">
        <v>0</v>
      </c>
      <c r="U2790" t="s">
        <v>428</v>
      </c>
      <c r="V2790">
        <v>0</v>
      </c>
      <c r="W2790">
        <v>0</v>
      </c>
      <c r="X2790">
        <v>0</v>
      </c>
      <c r="Y2790">
        <v>0</v>
      </c>
      <c r="Z2790">
        <v>0</v>
      </c>
      <c r="AA2790">
        <v>0</v>
      </c>
      <c r="AB2790">
        <v>0</v>
      </c>
      <c r="AC2790" t="s">
        <v>43</v>
      </c>
      <c r="AD2790">
        <v>2</v>
      </c>
    </row>
    <row r="2791" spans="1:30">
      <c r="A2791" t="s">
        <v>2885</v>
      </c>
      <c r="B2791" t="s">
        <v>31</v>
      </c>
      <c r="C2791">
        <v>52.370215999999999</v>
      </c>
      <c r="D2791">
        <v>4.895168</v>
      </c>
      <c r="E2791" t="s">
        <v>51</v>
      </c>
      <c r="F2791" t="s">
        <v>169</v>
      </c>
      <c r="G2791" t="s">
        <v>47</v>
      </c>
      <c r="H2791" s="1">
        <v>45415</v>
      </c>
      <c r="I2791" t="s">
        <v>70</v>
      </c>
      <c r="J2791" t="s">
        <v>2568</v>
      </c>
      <c r="K2791">
        <v>3</v>
      </c>
      <c r="N2791">
        <v>1808</v>
      </c>
      <c r="O2791">
        <v>80</v>
      </c>
      <c r="P2791" s="1">
        <v>45664</v>
      </c>
      <c r="Q2791" s="1"/>
      <c r="R2791">
        <v>1446.4</v>
      </c>
      <c r="T2791">
        <v>0</v>
      </c>
      <c r="U2791" t="s">
        <v>428</v>
      </c>
      <c r="V2791">
        <v>0</v>
      </c>
      <c r="W2791">
        <v>0</v>
      </c>
      <c r="X2791">
        <v>0</v>
      </c>
      <c r="Y2791">
        <v>0</v>
      </c>
      <c r="Z2791">
        <v>0</v>
      </c>
      <c r="AA2791">
        <v>0</v>
      </c>
      <c r="AB2791">
        <v>0</v>
      </c>
      <c r="AC2791" t="s">
        <v>65</v>
      </c>
      <c r="AD2791">
        <v>4</v>
      </c>
    </row>
    <row r="2792" spans="1:30">
      <c r="A2792" t="s">
        <v>2886</v>
      </c>
      <c r="B2792" t="s">
        <v>67</v>
      </c>
      <c r="C2792">
        <v>48.864716000000001</v>
      </c>
      <c r="D2792">
        <v>2.3490139999999999</v>
      </c>
      <c r="E2792" t="s">
        <v>84</v>
      </c>
      <c r="F2792" t="s">
        <v>169</v>
      </c>
      <c r="G2792" t="s">
        <v>87</v>
      </c>
      <c r="H2792" s="1">
        <v>45434</v>
      </c>
      <c r="I2792" t="s">
        <v>57</v>
      </c>
      <c r="J2792" t="s">
        <v>2568</v>
      </c>
      <c r="K2792">
        <v>3</v>
      </c>
      <c r="N2792">
        <v>6476</v>
      </c>
      <c r="O2792">
        <v>20</v>
      </c>
      <c r="P2792" s="1">
        <v>45511</v>
      </c>
      <c r="Q2792" s="1"/>
      <c r="R2792">
        <v>1295.2</v>
      </c>
      <c r="T2792">
        <v>0</v>
      </c>
      <c r="U2792" t="s">
        <v>428</v>
      </c>
      <c r="V2792">
        <v>0</v>
      </c>
      <c r="W2792">
        <v>0</v>
      </c>
      <c r="X2792">
        <v>0</v>
      </c>
      <c r="Y2792">
        <v>0</v>
      </c>
      <c r="Z2792">
        <v>0</v>
      </c>
      <c r="AA2792">
        <v>0</v>
      </c>
      <c r="AB2792">
        <v>0</v>
      </c>
      <c r="AC2792" t="s">
        <v>48</v>
      </c>
      <c r="AD2792">
        <v>1</v>
      </c>
    </row>
    <row r="2793" spans="1:30">
      <c r="A2793" t="s">
        <v>2887</v>
      </c>
      <c r="B2793" t="s">
        <v>67</v>
      </c>
      <c r="C2793">
        <v>48.864716000000001</v>
      </c>
      <c r="D2793">
        <v>2.3490139999999999</v>
      </c>
      <c r="E2793" t="s">
        <v>60</v>
      </c>
      <c r="F2793" t="s">
        <v>169</v>
      </c>
      <c r="G2793" t="s">
        <v>85</v>
      </c>
      <c r="H2793" s="1">
        <v>45308</v>
      </c>
      <c r="I2793" t="s">
        <v>35</v>
      </c>
      <c r="J2793" t="s">
        <v>2568</v>
      </c>
      <c r="K2793">
        <v>3</v>
      </c>
      <c r="N2793">
        <v>4366</v>
      </c>
      <c r="O2793">
        <v>10</v>
      </c>
      <c r="P2793" s="1">
        <v>45451</v>
      </c>
      <c r="Q2793" s="1"/>
      <c r="R2793">
        <v>436.6</v>
      </c>
      <c r="T2793">
        <v>0</v>
      </c>
      <c r="U2793" t="s">
        <v>428</v>
      </c>
      <c r="V2793">
        <v>0</v>
      </c>
      <c r="W2793">
        <v>0</v>
      </c>
      <c r="X2793">
        <v>0</v>
      </c>
      <c r="Y2793">
        <v>0</v>
      </c>
      <c r="Z2793">
        <v>0</v>
      </c>
      <c r="AA2793">
        <v>0</v>
      </c>
      <c r="AB2793">
        <v>0</v>
      </c>
      <c r="AC2793" t="s">
        <v>48</v>
      </c>
      <c r="AD2793">
        <v>1</v>
      </c>
    </row>
    <row r="2794" spans="1:30">
      <c r="A2794" t="s">
        <v>2888</v>
      </c>
      <c r="B2794" t="s">
        <v>80</v>
      </c>
      <c r="C2794">
        <v>38.736946000000003</v>
      </c>
      <c r="D2794">
        <v>-9.1426850000000002</v>
      </c>
      <c r="E2794" t="s">
        <v>78</v>
      </c>
      <c r="F2794" t="s">
        <v>169</v>
      </c>
      <c r="G2794" t="s">
        <v>56</v>
      </c>
      <c r="H2794" s="1">
        <v>45431</v>
      </c>
      <c r="I2794" t="s">
        <v>70</v>
      </c>
      <c r="J2794" t="s">
        <v>2568</v>
      </c>
      <c r="K2794">
        <v>3</v>
      </c>
      <c r="N2794">
        <v>4420</v>
      </c>
      <c r="O2794">
        <v>30</v>
      </c>
      <c r="P2794" s="1">
        <v>45481</v>
      </c>
      <c r="Q2794" s="1"/>
      <c r="R2794">
        <v>1326</v>
      </c>
      <c r="T2794">
        <v>0</v>
      </c>
      <c r="U2794" t="s">
        <v>428</v>
      </c>
      <c r="V2794">
        <v>0</v>
      </c>
      <c r="W2794">
        <v>0</v>
      </c>
      <c r="X2794">
        <v>0</v>
      </c>
      <c r="Y2794">
        <v>0</v>
      </c>
      <c r="Z2794">
        <v>0</v>
      </c>
      <c r="AA2794">
        <v>0</v>
      </c>
      <c r="AB2794">
        <v>0</v>
      </c>
      <c r="AC2794" t="s">
        <v>43</v>
      </c>
      <c r="AD2794">
        <v>2</v>
      </c>
    </row>
    <row r="2795" spans="1:30">
      <c r="A2795" t="s">
        <v>2889</v>
      </c>
      <c r="B2795" t="s">
        <v>50</v>
      </c>
      <c r="C2795">
        <v>52.520007999999997</v>
      </c>
      <c r="D2795">
        <v>13.404954</v>
      </c>
      <c r="E2795" t="s">
        <v>84</v>
      </c>
      <c r="F2795" t="s">
        <v>169</v>
      </c>
      <c r="G2795" t="s">
        <v>47</v>
      </c>
      <c r="H2795" s="1">
        <v>45419</v>
      </c>
      <c r="I2795" t="s">
        <v>70</v>
      </c>
      <c r="J2795" t="s">
        <v>2568</v>
      </c>
      <c r="K2795">
        <v>3</v>
      </c>
      <c r="N2795">
        <v>1393</v>
      </c>
      <c r="O2795">
        <v>60</v>
      </c>
      <c r="P2795" s="1">
        <v>45646</v>
      </c>
      <c r="Q2795" s="1"/>
      <c r="R2795">
        <v>835.8</v>
      </c>
      <c r="T2795">
        <v>0</v>
      </c>
      <c r="U2795" t="s">
        <v>428</v>
      </c>
      <c r="V2795">
        <v>0</v>
      </c>
      <c r="W2795">
        <v>0</v>
      </c>
      <c r="X2795">
        <v>0</v>
      </c>
      <c r="Y2795">
        <v>0</v>
      </c>
      <c r="Z2795">
        <v>0</v>
      </c>
      <c r="AA2795">
        <v>0</v>
      </c>
      <c r="AB2795">
        <v>0</v>
      </c>
      <c r="AC2795" t="s">
        <v>52</v>
      </c>
      <c r="AD2795">
        <v>3</v>
      </c>
    </row>
    <row r="2796" spans="1:30">
      <c r="A2796" t="s">
        <v>2890</v>
      </c>
      <c r="B2796" t="s">
        <v>45</v>
      </c>
      <c r="C2796">
        <v>41.902782000000002</v>
      </c>
      <c r="D2796">
        <v>12.496366</v>
      </c>
      <c r="E2796" t="s">
        <v>68</v>
      </c>
      <c r="F2796" t="s">
        <v>169</v>
      </c>
      <c r="G2796" t="s">
        <v>47</v>
      </c>
      <c r="H2796" s="1">
        <v>45296</v>
      </c>
      <c r="I2796" t="s">
        <v>57</v>
      </c>
      <c r="J2796" t="s">
        <v>2568</v>
      </c>
      <c r="K2796">
        <v>3</v>
      </c>
      <c r="N2796">
        <v>3648</v>
      </c>
      <c r="O2796">
        <v>30</v>
      </c>
      <c r="P2796" s="1">
        <v>45325</v>
      </c>
      <c r="Q2796" s="1"/>
      <c r="R2796">
        <v>1094.4000000000001</v>
      </c>
      <c r="T2796">
        <v>0</v>
      </c>
      <c r="U2796" t="s">
        <v>428</v>
      </c>
      <c r="V2796">
        <v>0</v>
      </c>
      <c r="W2796">
        <v>0</v>
      </c>
      <c r="X2796">
        <v>0</v>
      </c>
      <c r="Y2796">
        <v>0</v>
      </c>
      <c r="Z2796">
        <v>0</v>
      </c>
      <c r="AA2796">
        <v>0</v>
      </c>
      <c r="AB2796">
        <v>0</v>
      </c>
      <c r="AC2796" t="s">
        <v>43</v>
      </c>
      <c r="AD2796">
        <v>2</v>
      </c>
    </row>
    <row r="2797" spans="1:30">
      <c r="A2797" t="s">
        <v>2891</v>
      </c>
      <c r="B2797" t="s">
        <v>50</v>
      </c>
      <c r="C2797">
        <v>52.520007999999997</v>
      </c>
      <c r="D2797">
        <v>13.404954</v>
      </c>
      <c r="E2797" t="s">
        <v>32</v>
      </c>
      <c r="F2797" t="s">
        <v>169</v>
      </c>
      <c r="G2797" t="s">
        <v>56</v>
      </c>
      <c r="H2797" s="1">
        <v>45378</v>
      </c>
      <c r="I2797" t="s">
        <v>70</v>
      </c>
      <c r="J2797" t="s">
        <v>2568</v>
      </c>
      <c r="K2797">
        <v>3</v>
      </c>
      <c r="N2797">
        <v>4612</v>
      </c>
      <c r="O2797">
        <v>20</v>
      </c>
      <c r="P2797" s="1">
        <v>45540</v>
      </c>
      <c r="Q2797" s="1"/>
      <c r="R2797">
        <v>922.4</v>
      </c>
      <c r="T2797">
        <v>0</v>
      </c>
      <c r="U2797" t="s">
        <v>428</v>
      </c>
      <c r="V2797">
        <v>0</v>
      </c>
      <c r="W2797">
        <v>0</v>
      </c>
      <c r="X2797">
        <v>0</v>
      </c>
      <c r="Y2797">
        <v>0</v>
      </c>
      <c r="Z2797">
        <v>0</v>
      </c>
      <c r="AA2797">
        <v>0</v>
      </c>
      <c r="AB2797">
        <v>0</v>
      </c>
      <c r="AC2797" t="s">
        <v>48</v>
      </c>
      <c r="AD2797">
        <v>1</v>
      </c>
    </row>
    <row r="2798" spans="1:30">
      <c r="A2798" t="s">
        <v>2892</v>
      </c>
      <c r="B2798" t="s">
        <v>50</v>
      </c>
      <c r="C2798">
        <v>52.520007999999997</v>
      </c>
      <c r="D2798">
        <v>13.404954</v>
      </c>
      <c r="E2798" t="s">
        <v>51</v>
      </c>
      <c r="F2798" t="s">
        <v>169</v>
      </c>
      <c r="G2798" t="s">
        <v>47</v>
      </c>
      <c r="H2798" s="1">
        <v>45338</v>
      </c>
      <c r="I2798" t="s">
        <v>35</v>
      </c>
      <c r="J2798" t="s">
        <v>2568</v>
      </c>
      <c r="K2798">
        <v>3</v>
      </c>
      <c r="N2798">
        <v>5992</v>
      </c>
      <c r="O2798">
        <v>20</v>
      </c>
      <c r="P2798" s="1">
        <v>45382</v>
      </c>
      <c r="Q2798" s="1"/>
      <c r="R2798">
        <v>1198.4000000000001</v>
      </c>
      <c r="T2798">
        <v>0</v>
      </c>
      <c r="U2798" t="s">
        <v>428</v>
      </c>
      <c r="V2798">
        <v>0</v>
      </c>
      <c r="W2798">
        <v>0</v>
      </c>
      <c r="X2798">
        <v>0</v>
      </c>
      <c r="Y2798">
        <v>0</v>
      </c>
      <c r="Z2798">
        <v>0</v>
      </c>
      <c r="AA2798">
        <v>0</v>
      </c>
      <c r="AB2798">
        <v>0</v>
      </c>
      <c r="AC2798" t="s">
        <v>48</v>
      </c>
      <c r="AD2798">
        <v>1</v>
      </c>
    </row>
    <row r="2799" spans="1:30">
      <c r="A2799" t="s">
        <v>2893</v>
      </c>
      <c r="B2799" t="s">
        <v>59</v>
      </c>
      <c r="C2799">
        <v>51.260196999999998</v>
      </c>
      <c r="D2799">
        <v>4.4027710000000004</v>
      </c>
      <c r="E2799" t="s">
        <v>55</v>
      </c>
      <c r="F2799" t="s">
        <v>169</v>
      </c>
      <c r="G2799" t="s">
        <v>76</v>
      </c>
      <c r="H2799" s="1">
        <v>45411</v>
      </c>
      <c r="I2799" t="s">
        <v>35</v>
      </c>
      <c r="J2799" t="s">
        <v>2568</v>
      </c>
      <c r="K2799">
        <v>3</v>
      </c>
      <c r="N2799">
        <v>7591</v>
      </c>
      <c r="O2799">
        <v>30</v>
      </c>
      <c r="P2799" s="1">
        <v>45708</v>
      </c>
      <c r="Q2799" s="1"/>
      <c r="R2799">
        <v>2277.3000000000002</v>
      </c>
      <c r="T2799">
        <v>0</v>
      </c>
      <c r="U2799" t="s">
        <v>428</v>
      </c>
      <c r="V2799">
        <v>0</v>
      </c>
      <c r="W2799">
        <v>0</v>
      </c>
      <c r="X2799">
        <v>0</v>
      </c>
      <c r="Y2799">
        <v>0</v>
      </c>
      <c r="Z2799">
        <v>0</v>
      </c>
      <c r="AA2799">
        <v>0</v>
      </c>
      <c r="AB2799">
        <v>0</v>
      </c>
      <c r="AC2799" t="s">
        <v>43</v>
      </c>
      <c r="AD2799">
        <v>2</v>
      </c>
    </row>
    <row r="2800" spans="1:30">
      <c r="A2800" t="s">
        <v>2894</v>
      </c>
      <c r="B2800" t="s">
        <v>45</v>
      </c>
      <c r="C2800">
        <v>41.902782000000002</v>
      </c>
      <c r="D2800">
        <v>12.496366</v>
      </c>
      <c r="E2800" t="s">
        <v>60</v>
      </c>
      <c r="F2800" t="s">
        <v>169</v>
      </c>
      <c r="G2800" t="s">
        <v>64</v>
      </c>
      <c r="H2800" s="1">
        <v>45336</v>
      </c>
      <c r="I2800" t="s">
        <v>70</v>
      </c>
      <c r="J2800" t="s">
        <v>2568</v>
      </c>
      <c r="K2800">
        <v>3</v>
      </c>
      <c r="N2800">
        <v>1158</v>
      </c>
      <c r="O2800">
        <v>20</v>
      </c>
      <c r="P2800" s="1">
        <v>45647</v>
      </c>
      <c r="Q2800" s="1"/>
      <c r="R2800">
        <v>231.6</v>
      </c>
      <c r="T2800">
        <v>0</v>
      </c>
      <c r="U2800" t="s">
        <v>428</v>
      </c>
      <c r="V2800">
        <v>0</v>
      </c>
      <c r="W2800">
        <v>0</v>
      </c>
      <c r="X2800">
        <v>0</v>
      </c>
      <c r="Y2800">
        <v>0</v>
      </c>
      <c r="Z2800">
        <v>0</v>
      </c>
      <c r="AA2800">
        <v>0</v>
      </c>
      <c r="AB2800">
        <v>0</v>
      </c>
      <c r="AC2800" t="s">
        <v>48</v>
      </c>
      <c r="AD2800">
        <v>1</v>
      </c>
    </row>
    <row r="2801" spans="1:30">
      <c r="A2801" t="s">
        <v>2895</v>
      </c>
      <c r="B2801" t="s">
        <v>80</v>
      </c>
      <c r="C2801">
        <v>38.736946000000003</v>
      </c>
      <c r="D2801">
        <v>-9.1426850000000002</v>
      </c>
      <c r="E2801" t="s">
        <v>68</v>
      </c>
      <c r="F2801" t="s">
        <v>169</v>
      </c>
      <c r="G2801" t="s">
        <v>64</v>
      </c>
      <c r="H2801" s="1">
        <v>45429</v>
      </c>
      <c r="I2801" t="s">
        <v>35</v>
      </c>
      <c r="J2801" t="s">
        <v>2568</v>
      </c>
      <c r="K2801">
        <v>3</v>
      </c>
      <c r="N2801">
        <v>5723</v>
      </c>
      <c r="O2801">
        <v>20</v>
      </c>
      <c r="P2801" s="1">
        <v>45598</v>
      </c>
      <c r="Q2801" s="1"/>
      <c r="R2801">
        <v>1144.5999999999999</v>
      </c>
      <c r="T2801">
        <v>0</v>
      </c>
      <c r="U2801" t="s">
        <v>428</v>
      </c>
      <c r="V2801">
        <v>0</v>
      </c>
      <c r="W2801">
        <v>0</v>
      </c>
      <c r="X2801">
        <v>0</v>
      </c>
      <c r="Y2801">
        <v>0</v>
      </c>
      <c r="Z2801">
        <v>0</v>
      </c>
      <c r="AA2801">
        <v>0</v>
      </c>
      <c r="AB2801">
        <v>0</v>
      </c>
      <c r="AC2801" t="s">
        <v>48</v>
      </c>
      <c r="AD2801">
        <v>1</v>
      </c>
    </row>
    <row r="2802" spans="1:30">
      <c r="A2802" t="s">
        <v>2896</v>
      </c>
      <c r="B2802" t="s">
        <v>59</v>
      </c>
      <c r="C2802">
        <v>51.260196999999998</v>
      </c>
      <c r="D2802">
        <v>4.4027710000000004</v>
      </c>
      <c r="E2802" t="s">
        <v>60</v>
      </c>
      <c r="F2802" t="s">
        <v>169</v>
      </c>
      <c r="G2802" t="s">
        <v>76</v>
      </c>
      <c r="H2802" s="1">
        <v>45406</v>
      </c>
      <c r="I2802" t="s">
        <v>57</v>
      </c>
      <c r="J2802" t="s">
        <v>2568</v>
      </c>
      <c r="K2802">
        <v>3</v>
      </c>
      <c r="N2802">
        <v>4941</v>
      </c>
      <c r="O2802">
        <v>30</v>
      </c>
      <c r="P2802" s="1">
        <v>45586</v>
      </c>
      <c r="Q2802" s="1"/>
      <c r="R2802">
        <v>1482.3</v>
      </c>
      <c r="T2802">
        <v>0</v>
      </c>
      <c r="U2802" t="s">
        <v>428</v>
      </c>
      <c r="V2802">
        <v>0</v>
      </c>
      <c r="W2802">
        <v>0</v>
      </c>
      <c r="X2802">
        <v>0</v>
      </c>
      <c r="Y2802">
        <v>0</v>
      </c>
      <c r="Z2802">
        <v>0</v>
      </c>
      <c r="AA2802">
        <v>0</v>
      </c>
      <c r="AB2802">
        <v>0</v>
      </c>
      <c r="AC2802" t="s">
        <v>43</v>
      </c>
      <c r="AD2802">
        <v>2</v>
      </c>
    </row>
    <row r="2803" spans="1:30">
      <c r="A2803" t="s">
        <v>2897</v>
      </c>
      <c r="B2803" t="s">
        <v>40</v>
      </c>
      <c r="C2803">
        <v>40.416775000000001</v>
      </c>
      <c r="D2803">
        <v>-3.7037900000000001</v>
      </c>
      <c r="E2803" t="s">
        <v>55</v>
      </c>
      <c r="F2803" t="s">
        <v>169</v>
      </c>
      <c r="G2803" t="s">
        <v>42</v>
      </c>
      <c r="H2803" s="1">
        <v>45377</v>
      </c>
      <c r="I2803" t="s">
        <v>35</v>
      </c>
      <c r="J2803" t="s">
        <v>2568</v>
      </c>
      <c r="K2803">
        <v>3</v>
      </c>
      <c r="N2803">
        <v>3814</v>
      </c>
      <c r="O2803">
        <v>60</v>
      </c>
      <c r="P2803" s="1">
        <v>45428</v>
      </c>
      <c r="Q2803" s="1"/>
      <c r="R2803">
        <v>2288.4</v>
      </c>
      <c r="T2803">
        <v>0</v>
      </c>
      <c r="U2803" t="s">
        <v>428</v>
      </c>
      <c r="V2803">
        <v>0</v>
      </c>
      <c r="W2803">
        <v>0</v>
      </c>
      <c r="X2803">
        <v>0</v>
      </c>
      <c r="Y2803">
        <v>0</v>
      </c>
      <c r="Z2803">
        <v>0</v>
      </c>
      <c r="AA2803">
        <v>0</v>
      </c>
      <c r="AB2803">
        <v>0</v>
      </c>
      <c r="AC2803" t="s">
        <v>52</v>
      </c>
      <c r="AD2803">
        <v>3</v>
      </c>
    </row>
    <row r="2804" spans="1:30">
      <c r="A2804" t="s">
        <v>2898</v>
      </c>
      <c r="B2804" t="s">
        <v>31</v>
      </c>
      <c r="C2804">
        <v>52.370215999999999</v>
      </c>
      <c r="D2804">
        <v>4.895168</v>
      </c>
      <c r="E2804" t="s">
        <v>55</v>
      </c>
      <c r="F2804" t="s">
        <v>169</v>
      </c>
      <c r="G2804" t="s">
        <v>64</v>
      </c>
      <c r="H2804" s="1">
        <v>45352</v>
      </c>
      <c r="I2804" t="s">
        <v>70</v>
      </c>
      <c r="J2804" t="s">
        <v>2568</v>
      </c>
      <c r="K2804">
        <v>3</v>
      </c>
      <c r="N2804">
        <v>6893</v>
      </c>
      <c r="O2804">
        <v>50</v>
      </c>
      <c r="P2804" s="1">
        <v>45556</v>
      </c>
      <c r="Q2804" s="1"/>
      <c r="R2804">
        <v>3446.5</v>
      </c>
      <c r="T2804">
        <v>0</v>
      </c>
      <c r="U2804" t="s">
        <v>428</v>
      </c>
      <c r="V2804">
        <v>0</v>
      </c>
      <c r="W2804">
        <v>0</v>
      </c>
      <c r="X2804">
        <v>0</v>
      </c>
      <c r="Y2804">
        <v>0</v>
      </c>
      <c r="Z2804">
        <v>0</v>
      </c>
      <c r="AA2804">
        <v>0</v>
      </c>
      <c r="AB2804">
        <v>0</v>
      </c>
      <c r="AC2804" t="s">
        <v>52</v>
      </c>
      <c r="AD2804">
        <v>3</v>
      </c>
    </row>
    <row r="2805" spans="1:30">
      <c r="A2805" t="s">
        <v>2899</v>
      </c>
      <c r="B2805" t="s">
        <v>63</v>
      </c>
      <c r="C2805">
        <v>46.204391000000001</v>
      </c>
      <c r="D2805">
        <v>6.1431579999999997</v>
      </c>
      <c r="E2805" t="s">
        <v>103</v>
      </c>
      <c r="F2805" t="s">
        <v>169</v>
      </c>
      <c r="G2805" t="s">
        <v>47</v>
      </c>
      <c r="H2805" s="1">
        <v>45305</v>
      </c>
      <c r="I2805" t="s">
        <v>70</v>
      </c>
      <c r="J2805" t="s">
        <v>2568</v>
      </c>
      <c r="K2805">
        <v>3</v>
      </c>
      <c r="N2805">
        <v>3543</v>
      </c>
      <c r="O2805">
        <v>40</v>
      </c>
      <c r="P2805" s="1">
        <v>45504</v>
      </c>
      <c r="Q2805" s="1"/>
      <c r="R2805">
        <v>1417.2</v>
      </c>
      <c r="T2805">
        <v>0</v>
      </c>
      <c r="U2805" t="s">
        <v>428</v>
      </c>
      <c r="V2805">
        <v>0</v>
      </c>
      <c r="W2805">
        <v>0</v>
      </c>
      <c r="X2805">
        <v>0</v>
      </c>
      <c r="Y2805">
        <v>0</v>
      </c>
      <c r="Z2805">
        <v>0</v>
      </c>
      <c r="AA2805">
        <v>0</v>
      </c>
      <c r="AB2805">
        <v>0</v>
      </c>
      <c r="AC2805" t="s">
        <v>43</v>
      </c>
      <c r="AD2805">
        <v>2</v>
      </c>
    </row>
    <row r="2806" spans="1:30">
      <c r="A2806" t="s">
        <v>2900</v>
      </c>
      <c r="B2806" t="s">
        <v>45</v>
      </c>
      <c r="C2806">
        <v>41.902782000000002</v>
      </c>
      <c r="D2806">
        <v>12.496366</v>
      </c>
      <c r="E2806" t="s">
        <v>60</v>
      </c>
      <c r="F2806" t="s">
        <v>169</v>
      </c>
      <c r="G2806" t="s">
        <v>56</v>
      </c>
      <c r="H2806" s="1">
        <v>45442</v>
      </c>
      <c r="I2806" t="s">
        <v>70</v>
      </c>
      <c r="J2806" t="s">
        <v>2568</v>
      </c>
      <c r="K2806">
        <v>3</v>
      </c>
      <c r="N2806">
        <v>3909</v>
      </c>
      <c r="O2806">
        <v>40</v>
      </c>
      <c r="P2806" s="1">
        <v>45490</v>
      </c>
      <c r="Q2806" s="1"/>
      <c r="R2806">
        <v>1563.6</v>
      </c>
      <c r="T2806">
        <v>0</v>
      </c>
      <c r="U2806" t="s">
        <v>428</v>
      </c>
      <c r="V2806">
        <v>0</v>
      </c>
      <c r="W2806">
        <v>0</v>
      </c>
      <c r="X2806">
        <v>0</v>
      </c>
      <c r="Y2806">
        <v>0</v>
      </c>
      <c r="Z2806">
        <v>0</v>
      </c>
      <c r="AA2806">
        <v>0</v>
      </c>
      <c r="AB2806">
        <v>0</v>
      </c>
      <c r="AC2806" t="s">
        <v>43</v>
      </c>
      <c r="AD2806">
        <v>2</v>
      </c>
    </row>
    <row r="2807" spans="1:30">
      <c r="A2807" t="s">
        <v>2901</v>
      </c>
      <c r="B2807" t="s">
        <v>75</v>
      </c>
      <c r="C2807">
        <v>48.210033000000003</v>
      </c>
      <c r="D2807">
        <v>16.363448999999999</v>
      </c>
      <c r="E2807" t="s">
        <v>51</v>
      </c>
      <c r="F2807" t="s">
        <v>169</v>
      </c>
      <c r="G2807" t="s">
        <v>47</v>
      </c>
      <c r="H2807" s="1">
        <v>45294</v>
      </c>
      <c r="I2807" t="s">
        <v>70</v>
      </c>
      <c r="J2807" t="s">
        <v>2568</v>
      </c>
      <c r="K2807">
        <v>3</v>
      </c>
      <c r="N2807">
        <v>981</v>
      </c>
      <c r="O2807">
        <v>90</v>
      </c>
      <c r="P2807" s="1">
        <v>45540</v>
      </c>
      <c r="Q2807" s="1"/>
      <c r="R2807">
        <v>882.9</v>
      </c>
      <c r="T2807">
        <v>0</v>
      </c>
      <c r="U2807" t="s">
        <v>428</v>
      </c>
      <c r="V2807">
        <v>0</v>
      </c>
      <c r="W2807">
        <v>0</v>
      </c>
      <c r="X2807">
        <v>0</v>
      </c>
      <c r="Y2807">
        <v>0</v>
      </c>
      <c r="Z2807">
        <v>0</v>
      </c>
      <c r="AA2807">
        <v>0</v>
      </c>
      <c r="AB2807">
        <v>0</v>
      </c>
      <c r="AC2807" t="s">
        <v>38</v>
      </c>
      <c r="AD2807">
        <v>5</v>
      </c>
    </row>
    <row r="2808" spans="1:30">
      <c r="A2808" t="s">
        <v>2902</v>
      </c>
      <c r="B2808" t="s">
        <v>63</v>
      </c>
      <c r="C2808">
        <v>46.204391000000001</v>
      </c>
      <c r="D2808">
        <v>6.1431579999999997</v>
      </c>
      <c r="E2808" t="s">
        <v>32</v>
      </c>
      <c r="F2808" t="s">
        <v>169</v>
      </c>
      <c r="G2808" t="s">
        <v>56</v>
      </c>
      <c r="H2808" s="1">
        <v>45378</v>
      </c>
      <c r="I2808" t="s">
        <v>70</v>
      </c>
      <c r="J2808" t="s">
        <v>2568</v>
      </c>
      <c r="K2808">
        <v>3</v>
      </c>
      <c r="N2808">
        <v>784</v>
      </c>
      <c r="O2808">
        <v>20</v>
      </c>
      <c r="P2808" s="1">
        <v>45456</v>
      </c>
      <c r="Q2808" s="1"/>
      <c r="R2808">
        <v>156.80000000000001</v>
      </c>
      <c r="T2808">
        <v>0</v>
      </c>
      <c r="U2808" t="s">
        <v>428</v>
      </c>
      <c r="V2808">
        <v>0</v>
      </c>
      <c r="W2808">
        <v>0</v>
      </c>
      <c r="X2808">
        <v>0</v>
      </c>
      <c r="Y2808">
        <v>0</v>
      </c>
      <c r="Z2808">
        <v>0</v>
      </c>
      <c r="AA2808">
        <v>0</v>
      </c>
      <c r="AB2808">
        <v>0</v>
      </c>
      <c r="AC2808" t="s">
        <v>48</v>
      </c>
      <c r="AD2808">
        <v>1</v>
      </c>
    </row>
    <row r="2809" spans="1:30">
      <c r="A2809" t="s">
        <v>2903</v>
      </c>
      <c r="B2809" t="s">
        <v>63</v>
      </c>
      <c r="C2809">
        <v>46.204391000000001</v>
      </c>
      <c r="D2809">
        <v>6.1431579999999997</v>
      </c>
      <c r="E2809" t="s">
        <v>103</v>
      </c>
      <c r="F2809" t="s">
        <v>169</v>
      </c>
      <c r="G2809" t="s">
        <v>85</v>
      </c>
      <c r="H2809" s="1">
        <v>45322</v>
      </c>
      <c r="I2809" t="s">
        <v>70</v>
      </c>
      <c r="J2809" t="s">
        <v>2568</v>
      </c>
      <c r="K2809">
        <v>3</v>
      </c>
      <c r="N2809">
        <v>3108</v>
      </c>
      <c r="O2809">
        <v>30</v>
      </c>
      <c r="P2809" s="1">
        <v>45374</v>
      </c>
      <c r="Q2809" s="1"/>
      <c r="R2809">
        <v>932.4</v>
      </c>
      <c r="T2809">
        <v>0</v>
      </c>
      <c r="U2809" t="s">
        <v>428</v>
      </c>
      <c r="V2809">
        <v>0</v>
      </c>
      <c r="W2809">
        <v>0</v>
      </c>
      <c r="X2809">
        <v>0</v>
      </c>
      <c r="Y2809">
        <v>0</v>
      </c>
      <c r="Z2809">
        <v>0</v>
      </c>
      <c r="AA2809">
        <v>0</v>
      </c>
      <c r="AB2809">
        <v>0</v>
      </c>
      <c r="AC2809" t="s">
        <v>43</v>
      </c>
      <c r="AD2809">
        <v>2</v>
      </c>
    </row>
    <row r="2810" spans="1:30">
      <c r="A2810" t="s">
        <v>2904</v>
      </c>
      <c r="B2810" t="s">
        <v>50</v>
      </c>
      <c r="C2810">
        <v>52.520007999999997</v>
      </c>
      <c r="D2810">
        <v>13.404954</v>
      </c>
      <c r="E2810" t="s">
        <v>72</v>
      </c>
      <c r="F2810" t="s">
        <v>169</v>
      </c>
      <c r="G2810" t="s">
        <v>47</v>
      </c>
      <c r="H2810" s="1">
        <v>45314</v>
      </c>
      <c r="I2810" t="s">
        <v>70</v>
      </c>
      <c r="J2810" t="s">
        <v>2568</v>
      </c>
      <c r="K2810">
        <v>3</v>
      </c>
      <c r="N2810">
        <v>5558</v>
      </c>
      <c r="O2810">
        <v>20</v>
      </c>
      <c r="P2810" s="1">
        <v>45555</v>
      </c>
      <c r="Q2810" s="1"/>
      <c r="R2810">
        <v>1111.5999999999999</v>
      </c>
      <c r="T2810">
        <v>0</v>
      </c>
      <c r="U2810" t="s">
        <v>428</v>
      </c>
      <c r="V2810">
        <v>0</v>
      </c>
      <c r="W2810">
        <v>0</v>
      </c>
      <c r="X2810">
        <v>0</v>
      </c>
      <c r="Y2810">
        <v>0</v>
      </c>
      <c r="Z2810">
        <v>0</v>
      </c>
      <c r="AA2810">
        <v>0</v>
      </c>
      <c r="AB2810">
        <v>0</v>
      </c>
      <c r="AC2810" t="s">
        <v>48</v>
      </c>
      <c r="AD2810">
        <v>1</v>
      </c>
    </row>
    <row r="2811" spans="1:30">
      <c r="A2811" t="s">
        <v>2905</v>
      </c>
      <c r="B2811" t="s">
        <v>59</v>
      </c>
      <c r="C2811">
        <v>51.260196999999998</v>
      </c>
      <c r="D2811">
        <v>4.4027710000000004</v>
      </c>
      <c r="E2811" t="s">
        <v>120</v>
      </c>
      <c r="F2811" t="s">
        <v>169</v>
      </c>
      <c r="G2811" t="s">
        <v>56</v>
      </c>
      <c r="H2811" s="1">
        <v>45306</v>
      </c>
      <c r="I2811" t="s">
        <v>35</v>
      </c>
      <c r="J2811" t="s">
        <v>2568</v>
      </c>
      <c r="K2811">
        <v>3</v>
      </c>
      <c r="N2811">
        <v>1260</v>
      </c>
      <c r="O2811">
        <v>50</v>
      </c>
      <c r="P2811" s="1">
        <v>45390</v>
      </c>
      <c r="Q2811" s="1"/>
      <c r="R2811">
        <v>630</v>
      </c>
      <c r="T2811">
        <v>0</v>
      </c>
      <c r="U2811" t="s">
        <v>428</v>
      </c>
      <c r="V2811">
        <v>0</v>
      </c>
      <c r="W2811">
        <v>0</v>
      </c>
      <c r="X2811">
        <v>0</v>
      </c>
      <c r="Y2811">
        <v>0</v>
      </c>
      <c r="Z2811">
        <v>0</v>
      </c>
      <c r="AA2811">
        <v>0</v>
      </c>
      <c r="AB2811">
        <v>0</v>
      </c>
      <c r="AC2811" t="s">
        <v>52</v>
      </c>
      <c r="AD2811">
        <v>3</v>
      </c>
    </row>
    <row r="2812" spans="1:30">
      <c r="A2812" t="s">
        <v>2906</v>
      </c>
      <c r="B2812" t="s">
        <v>63</v>
      </c>
      <c r="C2812">
        <v>46.204391000000001</v>
      </c>
      <c r="D2812">
        <v>6.1431579999999997</v>
      </c>
      <c r="E2812" t="s">
        <v>32</v>
      </c>
      <c r="F2812" t="s">
        <v>169</v>
      </c>
      <c r="G2812" t="s">
        <v>64</v>
      </c>
      <c r="H2812" s="1">
        <v>45415</v>
      </c>
      <c r="I2812" t="s">
        <v>57</v>
      </c>
      <c r="J2812" t="s">
        <v>2568</v>
      </c>
      <c r="K2812">
        <v>3</v>
      </c>
      <c r="N2812">
        <v>5207</v>
      </c>
      <c r="O2812">
        <v>70</v>
      </c>
      <c r="P2812" s="1">
        <v>45727</v>
      </c>
      <c r="Q2812" s="1"/>
      <c r="R2812">
        <v>3644.9</v>
      </c>
      <c r="T2812">
        <v>0</v>
      </c>
      <c r="U2812" t="s">
        <v>428</v>
      </c>
      <c r="V2812">
        <v>0</v>
      </c>
      <c r="W2812">
        <v>0</v>
      </c>
      <c r="X2812">
        <v>0</v>
      </c>
      <c r="Y2812">
        <v>0</v>
      </c>
      <c r="Z2812">
        <v>0</v>
      </c>
      <c r="AA2812">
        <v>0</v>
      </c>
      <c r="AB2812">
        <v>0</v>
      </c>
      <c r="AC2812" t="s">
        <v>65</v>
      </c>
      <c r="AD2812">
        <v>4</v>
      </c>
    </row>
    <row r="2813" spans="1:30">
      <c r="A2813" t="s">
        <v>2907</v>
      </c>
      <c r="B2813" t="s">
        <v>63</v>
      </c>
      <c r="C2813">
        <v>46.204391000000001</v>
      </c>
      <c r="D2813">
        <v>6.1431579999999997</v>
      </c>
      <c r="E2813" t="s">
        <v>41</v>
      </c>
      <c r="F2813" t="s">
        <v>169</v>
      </c>
      <c r="G2813" t="s">
        <v>56</v>
      </c>
      <c r="H2813" s="1">
        <v>45386</v>
      </c>
      <c r="I2813" t="s">
        <v>57</v>
      </c>
      <c r="J2813" t="s">
        <v>2568</v>
      </c>
      <c r="K2813">
        <v>3</v>
      </c>
      <c r="N2813">
        <v>1503</v>
      </c>
      <c r="O2813">
        <v>80</v>
      </c>
      <c r="P2813" s="1">
        <v>45543</v>
      </c>
      <c r="Q2813" s="1"/>
      <c r="R2813">
        <v>1202.4000000000001</v>
      </c>
      <c r="T2813">
        <v>0</v>
      </c>
      <c r="U2813" t="s">
        <v>428</v>
      </c>
      <c r="V2813">
        <v>0</v>
      </c>
      <c r="W2813">
        <v>0</v>
      </c>
      <c r="X2813">
        <v>0</v>
      </c>
      <c r="Y2813">
        <v>0</v>
      </c>
      <c r="Z2813">
        <v>0</v>
      </c>
      <c r="AA2813">
        <v>0</v>
      </c>
      <c r="AB2813">
        <v>0</v>
      </c>
      <c r="AC2813" t="s">
        <v>65</v>
      </c>
      <c r="AD2813">
        <v>4</v>
      </c>
    </row>
    <row r="2814" spans="1:30">
      <c r="A2814" t="s">
        <v>2908</v>
      </c>
      <c r="B2814" t="s">
        <v>63</v>
      </c>
      <c r="C2814">
        <v>46.204391000000001</v>
      </c>
      <c r="D2814">
        <v>6.1431579999999997</v>
      </c>
      <c r="E2814" t="s">
        <v>60</v>
      </c>
      <c r="F2814" t="s">
        <v>169</v>
      </c>
      <c r="G2814" t="s">
        <v>34</v>
      </c>
      <c r="H2814" s="1">
        <v>45332</v>
      </c>
      <c r="I2814" t="s">
        <v>35</v>
      </c>
      <c r="J2814" t="s">
        <v>2568</v>
      </c>
      <c r="K2814">
        <v>3</v>
      </c>
      <c r="N2814">
        <v>6987</v>
      </c>
      <c r="O2814">
        <v>30</v>
      </c>
      <c r="P2814" s="1">
        <v>45413</v>
      </c>
      <c r="Q2814" s="1"/>
      <c r="R2814">
        <v>2096.1</v>
      </c>
      <c r="T2814">
        <v>0</v>
      </c>
      <c r="U2814" t="s">
        <v>428</v>
      </c>
      <c r="V2814">
        <v>0</v>
      </c>
      <c r="W2814">
        <v>0</v>
      </c>
      <c r="X2814">
        <v>0</v>
      </c>
      <c r="Y2814">
        <v>0</v>
      </c>
      <c r="Z2814">
        <v>0</v>
      </c>
      <c r="AA2814">
        <v>0</v>
      </c>
      <c r="AB2814">
        <v>0</v>
      </c>
      <c r="AC2814" t="s">
        <v>43</v>
      </c>
      <c r="AD2814">
        <v>2</v>
      </c>
    </row>
    <row r="2815" spans="1:30">
      <c r="A2815" t="s">
        <v>2909</v>
      </c>
      <c r="B2815" t="s">
        <v>63</v>
      </c>
      <c r="C2815">
        <v>46.204391000000001</v>
      </c>
      <c r="D2815">
        <v>6.1431579999999997</v>
      </c>
      <c r="E2815" t="s">
        <v>124</v>
      </c>
      <c r="F2815" t="s">
        <v>169</v>
      </c>
      <c r="G2815" t="s">
        <v>42</v>
      </c>
      <c r="H2815" s="1">
        <v>45380</v>
      </c>
      <c r="I2815" t="s">
        <v>70</v>
      </c>
      <c r="J2815" t="s">
        <v>2568</v>
      </c>
      <c r="K2815">
        <v>3</v>
      </c>
      <c r="N2815">
        <v>357</v>
      </c>
      <c r="O2815">
        <v>80</v>
      </c>
      <c r="P2815" s="1">
        <v>45466</v>
      </c>
      <c r="Q2815" s="1"/>
      <c r="R2815">
        <v>285.60000000000002</v>
      </c>
      <c r="T2815">
        <v>0</v>
      </c>
      <c r="U2815" t="s">
        <v>428</v>
      </c>
      <c r="V2815">
        <v>0</v>
      </c>
      <c r="W2815">
        <v>0</v>
      </c>
      <c r="X2815">
        <v>0</v>
      </c>
      <c r="Y2815">
        <v>0</v>
      </c>
      <c r="Z2815">
        <v>0</v>
      </c>
      <c r="AA2815">
        <v>0</v>
      </c>
      <c r="AB2815">
        <v>0</v>
      </c>
      <c r="AC2815" t="s">
        <v>65</v>
      </c>
      <c r="AD2815">
        <v>4</v>
      </c>
    </row>
    <row r="2816" spans="1:30">
      <c r="A2816" t="s">
        <v>2910</v>
      </c>
      <c r="B2816" t="s">
        <v>67</v>
      </c>
      <c r="C2816">
        <v>48.864716000000001</v>
      </c>
      <c r="D2816">
        <v>2.3490139999999999</v>
      </c>
      <c r="E2816" t="s">
        <v>72</v>
      </c>
      <c r="F2816" t="s">
        <v>169</v>
      </c>
      <c r="G2816" t="s">
        <v>42</v>
      </c>
      <c r="H2816" s="1">
        <v>45297</v>
      </c>
      <c r="I2816" t="s">
        <v>57</v>
      </c>
      <c r="J2816" t="s">
        <v>2568</v>
      </c>
      <c r="K2816">
        <v>3</v>
      </c>
      <c r="N2816">
        <v>5253</v>
      </c>
      <c r="O2816">
        <v>50</v>
      </c>
      <c r="P2816" s="1">
        <v>45329</v>
      </c>
      <c r="Q2816" s="1"/>
      <c r="R2816">
        <v>2626.5</v>
      </c>
      <c r="T2816">
        <v>0</v>
      </c>
      <c r="U2816" t="s">
        <v>428</v>
      </c>
      <c r="V2816">
        <v>0</v>
      </c>
      <c r="W2816">
        <v>0</v>
      </c>
      <c r="X2816">
        <v>0</v>
      </c>
      <c r="Y2816">
        <v>0</v>
      </c>
      <c r="Z2816">
        <v>0</v>
      </c>
      <c r="AA2816">
        <v>0</v>
      </c>
      <c r="AB2816">
        <v>0</v>
      </c>
      <c r="AC2816" t="s">
        <v>52</v>
      </c>
      <c r="AD2816">
        <v>3</v>
      </c>
    </row>
    <row r="2817" spans="1:30">
      <c r="A2817" t="s">
        <v>2911</v>
      </c>
      <c r="B2817" t="s">
        <v>67</v>
      </c>
      <c r="C2817">
        <v>48.864716000000001</v>
      </c>
      <c r="D2817">
        <v>2.3490139999999999</v>
      </c>
      <c r="E2817" t="s">
        <v>46</v>
      </c>
      <c r="F2817" t="s">
        <v>169</v>
      </c>
      <c r="G2817" t="s">
        <v>64</v>
      </c>
      <c r="H2817" s="1">
        <v>45306</v>
      </c>
      <c r="I2817" t="s">
        <v>57</v>
      </c>
      <c r="J2817" t="s">
        <v>2568</v>
      </c>
      <c r="K2817">
        <v>3</v>
      </c>
      <c r="N2817">
        <v>5864</v>
      </c>
      <c r="O2817">
        <v>20</v>
      </c>
      <c r="P2817" s="1">
        <v>45502</v>
      </c>
      <c r="Q2817" s="1"/>
      <c r="R2817">
        <v>1172.8</v>
      </c>
      <c r="T2817">
        <v>0</v>
      </c>
      <c r="U2817" t="s">
        <v>428</v>
      </c>
      <c r="V2817">
        <v>0</v>
      </c>
      <c r="W2817">
        <v>0</v>
      </c>
      <c r="X2817">
        <v>0</v>
      </c>
      <c r="Y2817">
        <v>0</v>
      </c>
      <c r="Z2817">
        <v>0</v>
      </c>
      <c r="AA2817">
        <v>0</v>
      </c>
      <c r="AB2817">
        <v>0</v>
      </c>
      <c r="AC2817" t="s">
        <v>48</v>
      </c>
      <c r="AD2817">
        <v>1</v>
      </c>
    </row>
    <row r="2818" spans="1:30">
      <c r="A2818" t="s">
        <v>2912</v>
      </c>
      <c r="B2818" t="s">
        <v>80</v>
      </c>
      <c r="C2818">
        <v>38.736946000000003</v>
      </c>
      <c r="D2818">
        <v>-9.1426850000000002</v>
      </c>
      <c r="E2818" t="s">
        <v>60</v>
      </c>
      <c r="F2818" t="s">
        <v>169</v>
      </c>
      <c r="G2818" t="s">
        <v>64</v>
      </c>
      <c r="H2818" s="1">
        <v>45439</v>
      </c>
      <c r="I2818" t="s">
        <v>35</v>
      </c>
      <c r="J2818" t="s">
        <v>2568</v>
      </c>
      <c r="K2818">
        <v>3</v>
      </c>
      <c r="N2818">
        <v>2138</v>
      </c>
      <c r="O2818">
        <v>20</v>
      </c>
      <c r="P2818" s="1">
        <v>45520</v>
      </c>
      <c r="Q2818" s="1"/>
      <c r="R2818">
        <v>427.6</v>
      </c>
      <c r="T2818">
        <v>0</v>
      </c>
      <c r="U2818" t="s">
        <v>428</v>
      </c>
      <c r="V2818">
        <v>0</v>
      </c>
      <c r="W2818">
        <v>0</v>
      </c>
      <c r="X2818">
        <v>0</v>
      </c>
      <c r="Y2818">
        <v>0</v>
      </c>
      <c r="Z2818">
        <v>0</v>
      </c>
      <c r="AA2818">
        <v>0</v>
      </c>
      <c r="AB2818">
        <v>0</v>
      </c>
      <c r="AC2818" t="s">
        <v>48</v>
      </c>
      <c r="AD2818">
        <v>1</v>
      </c>
    </row>
    <row r="2819" spans="1:30">
      <c r="A2819" t="s">
        <v>2913</v>
      </c>
      <c r="B2819" t="s">
        <v>45</v>
      </c>
      <c r="C2819">
        <v>41.902782000000002</v>
      </c>
      <c r="D2819">
        <v>12.496366</v>
      </c>
      <c r="E2819" t="s">
        <v>32</v>
      </c>
      <c r="F2819" t="s">
        <v>169</v>
      </c>
      <c r="G2819" t="s">
        <v>47</v>
      </c>
      <c r="H2819" s="1">
        <v>45360</v>
      </c>
      <c r="I2819" t="s">
        <v>35</v>
      </c>
      <c r="J2819" t="s">
        <v>2568</v>
      </c>
      <c r="K2819">
        <v>3</v>
      </c>
      <c r="N2819">
        <v>7070</v>
      </c>
      <c r="O2819">
        <v>20</v>
      </c>
      <c r="P2819" s="1">
        <v>45502</v>
      </c>
      <c r="Q2819" s="1"/>
      <c r="R2819">
        <v>1414</v>
      </c>
      <c r="T2819">
        <v>0</v>
      </c>
      <c r="U2819" t="s">
        <v>428</v>
      </c>
      <c r="V2819">
        <v>0</v>
      </c>
      <c r="W2819">
        <v>0</v>
      </c>
      <c r="X2819">
        <v>0</v>
      </c>
      <c r="Y2819">
        <v>0</v>
      </c>
      <c r="Z2819">
        <v>0</v>
      </c>
      <c r="AA2819">
        <v>0</v>
      </c>
      <c r="AB2819">
        <v>0</v>
      </c>
      <c r="AC2819" t="s">
        <v>48</v>
      </c>
      <c r="AD2819">
        <v>1</v>
      </c>
    </row>
    <row r="2820" spans="1:30">
      <c r="A2820" t="s">
        <v>2914</v>
      </c>
      <c r="B2820" t="s">
        <v>45</v>
      </c>
      <c r="C2820">
        <v>41.902782000000002</v>
      </c>
      <c r="D2820">
        <v>12.496366</v>
      </c>
      <c r="E2820" t="s">
        <v>32</v>
      </c>
      <c r="F2820" t="s">
        <v>169</v>
      </c>
      <c r="G2820" t="s">
        <v>64</v>
      </c>
      <c r="H2820" s="1">
        <v>45432</v>
      </c>
      <c r="I2820" t="s">
        <v>70</v>
      </c>
      <c r="J2820" t="s">
        <v>2568</v>
      </c>
      <c r="K2820">
        <v>3</v>
      </c>
      <c r="N2820">
        <v>3447</v>
      </c>
      <c r="O2820">
        <v>80</v>
      </c>
      <c r="P2820" s="1">
        <v>45477</v>
      </c>
      <c r="Q2820" s="1"/>
      <c r="R2820">
        <v>2757.6</v>
      </c>
      <c r="T2820">
        <v>0</v>
      </c>
      <c r="U2820" t="s">
        <v>428</v>
      </c>
      <c r="V2820">
        <v>0</v>
      </c>
      <c r="W2820">
        <v>0</v>
      </c>
      <c r="X2820">
        <v>0</v>
      </c>
      <c r="Y2820">
        <v>0</v>
      </c>
      <c r="Z2820">
        <v>0</v>
      </c>
      <c r="AA2820">
        <v>0</v>
      </c>
      <c r="AB2820">
        <v>0</v>
      </c>
      <c r="AC2820" t="s">
        <v>65</v>
      </c>
      <c r="AD2820">
        <v>4</v>
      </c>
    </row>
    <row r="2821" spans="1:30">
      <c r="A2821" t="s">
        <v>2915</v>
      </c>
      <c r="B2821" t="s">
        <v>67</v>
      </c>
      <c r="C2821">
        <v>48.864716000000001</v>
      </c>
      <c r="D2821">
        <v>2.3490139999999999</v>
      </c>
      <c r="E2821" t="s">
        <v>60</v>
      </c>
      <c r="F2821" t="s">
        <v>169</v>
      </c>
      <c r="G2821" t="s">
        <v>56</v>
      </c>
      <c r="H2821" s="1">
        <v>45421</v>
      </c>
      <c r="I2821" t="s">
        <v>35</v>
      </c>
      <c r="J2821" t="s">
        <v>2568</v>
      </c>
      <c r="K2821">
        <v>3</v>
      </c>
      <c r="N2821">
        <v>5824</v>
      </c>
      <c r="O2821">
        <v>50</v>
      </c>
      <c r="P2821" s="1">
        <v>45755</v>
      </c>
      <c r="Q2821" s="1"/>
      <c r="R2821">
        <v>2912</v>
      </c>
      <c r="T2821">
        <v>0</v>
      </c>
      <c r="U2821" t="s">
        <v>428</v>
      </c>
      <c r="V2821">
        <v>0</v>
      </c>
      <c r="W2821">
        <v>0</v>
      </c>
      <c r="X2821">
        <v>0</v>
      </c>
      <c r="Y2821">
        <v>0</v>
      </c>
      <c r="Z2821">
        <v>0</v>
      </c>
      <c r="AA2821">
        <v>0</v>
      </c>
      <c r="AB2821">
        <v>0</v>
      </c>
      <c r="AC2821" t="s">
        <v>52</v>
      </c>
      <c r="AD2821">
        <v>3</v>
      </c>
    </row>
    <row r="2822" spans="1:30">
      <c r="A2822" t="s">
        <v>2916</v>
      </c>
      <c r="B2822" t="s">
        <v>63</v>
      </c>
      <c r="C2822">
        <v>46.204391000000001</v>
      </c>
      <c r="D2822">
        <v>6.1431579999999997</v>
      </c>
      <c r="E2822" t="s">
        <v>51</v>
      </c>
      <c r="F2822" t="s">
        <v>169</v>
      </c>
      <c r="G2822" t="s">
        <v>34</v>
      </c>
      <c r="H2822" s="1">
        <v>45393</v>
      </c>
      <c r="I2822" t="s">
        <v>35</v>
      </c>
      <c r="J2822" t="s">
        <v>2568</v>
      </c>
      <c r="K2822">
        <v>3</v>
      </c>
      <c r="N2822">
        <v>6573</v>
      </c>
      <c r="O2822">
        <v>20</v>
      </c>
      <c r="P2822" s="1">
        <v>45511</v>
      </c>
      <c r="Q2822" s="1"/>
      <c r="R2822">
        <v>1314.6</v>
      </c>
      <c r="T2822">
        <v>0</v>
      </c>
      <c r="U2822" t="s">
        <v>428</v>
      </c>
      <c r="V2822">
        <v>0</v>
      </c>
      <c r="W2822">
        <v>0</v>
      </c>
      <c r="X2822">
        <v>0</v>
      </c>
      <c r="Y2822">
        <v>0</v>
      </c>
      <c r="Z2822">
        <v>0</v>
      </c>
      <c r="AA2822">
        <v>0</v>
      </c>
      <c r="AB2822">
        <v>0</v>
      </c>
      <c r="AC2822" t="s">
        <v>48</v>
      </c>
      <c r="AD2822">
        <v>1</v>
      </c>
    </row>
    <row r="2823" spans="1:30">
      <c r="A2823" t="s">
        <v>2917</v>
      </c>
      <c r="B2823" t="s">
        <v>50</v>
      </c>
      <c r="C2823">
        <v>52.520007999999997</v>
      </c>
      <c r="D2823">
        <v>13.404954</v>
      </c>
      <c r="E2823" t="s">
        <v>51</v>
      </c>
      <c r="F2823" t="s">
        <v>169</v>
      </c>
      <c r="G2823" t="s">
        <v>76</v>
      </c>
      <c r="H2823" s="1">
        <v>45350</v>
      </c>
      <c r="I2823" t="s">
        <v>35</v>
      </c>
      <c r="J2823" t="s">
        <v>2568</v>
      </c>
      <c r="K2823">
        <v>3</v>
      </c>
      <c r="N2823">
        <v>3855</v>
      </c>
      <c r="O2823">
        <v>100</v>
      </c>
      <c r="P2823" s="1">
        <v>45685</v>
      </c>
      <c r="Q2823" s="1"/>
      <c r="R2823">
        <v>3855</v>
      </c>
      <c r="T2823">
        <v>0</v>
      </c>
      <c r="U2823" t="s">
        <v>428</v>
      </c>
      <c r="V2823">
        <v>0</v>
      </c>
      <c r="W2823">
        <v>0</v>
      </c>
      <c r="X2823">
        <v>0</v>
      </c>
      <c r="Y2823">
        <v>0</v>
      </c>
      <c r="Z2823">
        <v>0</v>
      </c>
      <c r="AA2823">
        <v>0</v>
      </c>
      <c r="AB2823">
        <v>0</v>
      </c>
      <c r="AC2823" t="s">
        <v>38</v>
      </c>
      <c r="AD2823">
        <v>5</v>
      </c>
    </row>
    <row r="2824" spans="1:30">
      <c r="A2824" t="s">
        <v>2918</v>
      </c>
      <c r="B2824" t="s">
        <v>63</v>
      </c>
      <c r="C2824">
        <v>46.204391000000001</v>
      </c>
      <c r="D2824">
        <v>6.1431579999999997</v>
      </c>
      <c r="E2824" t="s">
        <v>84</v>
      </c>
      <c r="F2824" t="s">
        <v>169</v>
      </c>
      <c r="G2824" t="s">
        <v>64</v>
      </c>
      <c r="H2824" s="1">
        <v>45413</v>
      </c>
      <c r="I2824" t="s">
        <v>35</v>
      </c>
      <c r="J2824" t="s">
        <v>2568</v>
      </c>
      <c r="K2824">
        <v>3</v>
      </c>
      <c r="N2824">
        <v>6330</v>
      </c>
      <c r="O2824">
        <v>30</v>
      </c>
      <c r="P2824" s="1">
        <v>45463</v>
      </c>
      <c r="Q2824" s="1"/>
      <c r="R2824">
        <v>1899</v>
      </c>
      <c r="T2824">
        <v>0</v>
      </c>
      <c r="U2824" t="s">
        <v>428</v>
      </c>
      <c r="V2824">
        <v>0</v>
      </c>
      <c r="W2824">
        <v>0</v>
      </c>
      <c r="X2824">
        <v>0</v>
      </c>
      <c r="Y2824">
        <v>0</v>
      </c>
      <c r="Z2824">
        <v>0</v>
      </c>
      <c r="AA2824">
        <v>0</v>
      </c>
      <c r="AB2824">
        <v>0</v>
      </c>
      <c r="AC2824" t="s">
        <v>43</v>
      </c>
      <c r="AD2824">
        <v>2</v>
      </c>
    </row>
    <row r="2825" spans="1:30">
      <c r="A2825" t="s">
        <v>2919</v>
      </c>
      <c r="B2825" t="s">
        <v>75</v>
      </c>
      <c r="C2825">
        <v>48.210033000000003</v>
      </c>
      <c r="D2825">
        <v>16.363448999999999</v>
      </c>
      <c r="E2825" t="s">
        <v>55</v>
      </c>
      <c r="F2825" t="s">
        <v>169</v>
      </c>
      <c r="G2825" t="s">
        <v>56</v>
      </c>
      <c r="H2825" s="1">
        <v>45310</v>
      </c>
      <c r="I2825" t="s">
        <v>35</v>
      </c>
      <c r="J2825" t="s">
        <v>2568</v>
      </c>
      <c r="K2825">
        <v>3</v>
      </c>
      <c r="N2825">
        <v>7787</v>
      </c>
      <c r="O2825">
        <v>40</v>
      </c>
      <c r="P2825" s="1">
        <v>45567</v>
      </c>
      <c r="Q2825" s="1"/>
      <c r="R2825">
        <v>3114.8</v>
      </c>
      <c r="T2825">
        <v>0</v>
      </c>
      <c r="U2825" t="s">
        <v>428</v>
      </c>
      <c r="V2825">
        <v>0</v>
      </c>
      <c r="W2825">
        <v>0</v>
      </c>
      <c r="X2825">
        <v>0</v>
      </c>
      <c r="Y2825">
        <v>0</v>
      </c>
      <c r="Z2825">
        <v>0</v>
      </c>
      <c r="AA2825">
        <v>0</v>
      </c>
      <c r="AB2825">
        <v>0</v>
      </c>
      <c r="AC2825" t="s">
        <v>43</v>
      </c>
      <c r="AD2825">
        <v>2</v>
      </c>
    </row>
    <row r="2826" spans="1:30">
      <c r="A2826" t="s">
        <v>2920</v>
      </c>
      <c r="B2826" t="s">
        <v>45</v>
      </c>
      <c r="C2826">
        <v>41.902782000000002</v>
      </c>
      <c r="D2826">
        <v>12.496366</v>
      </c>
      <c r="E2826" t="s">
        <v>55</v>
      </c>
      <c r="F2826" t="s">
        <v>169</v>
      </c>
      <c r="G2826" t="s">
        <v>34</v>
      </c>
      <c r="H2826" s="1">
        <v>45423</v>
      </c>
      <c r="I2826" t="s">
        <v>57</v>
      </c>
      <c r="J2826" t="s">
        <v>2568</v>
      </c>
      <c r="K2826">
        <v>3</v>
      </c>
      <c r="N2826">
        <v>4258</v>
      </c>
      <c r="O2826">
        <v>60</v>
      </c>
      <c r="P2826" s="1">
        <v>45629</v>
      </c>
      <c r="Q2826" s="1"/>
      <c r="R2826">
        <v>2554.8000000000002</v>
      </c>
      <c r="T2826">
        <v>0</v>
      </c>
      <c r="U2826" t="s">
        <v>428</v>
      </c>
      <c r="V2826">
        <v>0</v>
      </c>
      <c r="W2826">
        <v>0</v>
      </c>
      <c r="X2826">
        <v>0</v>
      </c>
      <c r="Y2826">
        <v>0</v>
      </c>
      <c r="Z2826">
        <v>0</v>
      </c>
      <c r="AA2826">
        <v>0</v>
      </c>
      <c r="AB2826">
        <v>0</v>
      </c>
      <c r="AC2826" t="s">
        <v>52</v>
      </c>
      <c r="AD2826">
        <v>3</v>
      </c>
    </row>
    <row r="2827" spans="1:30">
      <c r="A2827" t="s">
        <v>2921</v>
      </c>
      <c r="B2827" t="s">
        <v>63</v>
      </c>
      <c r="C2827">
        <v>46.204391000000001</v>
      </c>
      <c r="D2827">
        <v>6.1431579999999997</v>
      </c>
      <c r="E2827" t="s">
        <v>60</v>
      </c>
      <c r="F2827" t="s">
        <v>169</v>
      </c>
      <c r="G2827" t="s">
        <v>56</v>
      </c>
      <c r="H2827" s="1">
        <v>45335</v>
      </c>
      <c r="I2827" t="s">
        <v>70</v>
      </c>
      <c r="J2827" t="s">
        <v>2568</v>
      </c>
      <c r="K2827">
        <v>3</v>
      </c>
      <c r="N2827">
        <v>4736</v>
      </c>
      <c r="O2827">
        <v>50</v>
      </c>
      <c r="P2827" s="1">
        <v>45605</v>
      </c>
      <c r="Q2827" s="1"/>
      <c r="R2827">
        <v>2368</v>
      </c>
      <c r="T2827">
        <v>0</v>
      </c>
      <c r="U2827" t="s">
        <v>428</v>
      </c>
      <c r="V2827">
        <v>0</v>
      </c>
      <c r="W2827">
        <v>0</v>
      </c>
      <c r="X2827">
        <v>0</v>
      </c>
      <c r="Y2827">
        <v>0</v>
      </c>
      <c r="Z2827">
        <v>0</v>
      </c>
      <c r="AA2827">
        <v>0</v>
      </c>
      <c r="AB2827">
        <v>0</v>
      </c>
      <c r="AC2827" t="s">
        <v>52</v>
      </c>
      <c r="AD2827">
        <v>3</v>
      </c>
    </row>
    <row r="2828" spans="1:30">
      <c r="A2828" t="s">
        <v>2922</v>
      </c>
      <c r="B2828" t="s">
        <v>67</v>
      </c>
      <c r="C2828">
        <v>48.864716000000001</v>
      </c>
      <c r="D2828">
        <v>2.3490139999999999</v>
      </c>
      <c r="E2828" t="s">
        <v>51</v>
      </c>
      <c r="F2828" t="s">
        <v>169</v>
      </c>
      <c r="G2828" t="s">
        <v>56</v>
      </c>
      <c r="H2828" s="1">
        <v>45402</v>
      </c>
      <c r="I2828" t="s">
        <v>57</v>
      </c>
      <c r="J2828" t="s">
        <v>2568</v>
      </c>
      <c r="K2828">
        <v>3</v>
      </c>
      <c r="N2828">
        <v>7314</v>
      </c>
      <c r="O2828">
        <v>60</v>
      </c>
      <c r="P2828" s="1">
        <v>45440</v>
      </c>
      <c r="Q2828" s="1"/>
      <c r="R2828">
        <v>4388.3999999999996</v>
      </c>
      <c r="T2828">
        <v>0</v>
      </c>
      <c r="U2828" t="s">
        <v>428</v>
      </c>
      <c r="V2828">
        <v>0</v>
      </c>
      <c r="W2828">
        <v>0</v>
      </c>
      <c r="X2828">
        <v>0</v>
      </c>
      <c r="Y2828">
        <v>0</v>
      </c>
      <c r="Z2828">
        <v>0</v>
      </c>
      <c r="AA2828">
        <v>0</v>
      </c>
      <c r="AB2828">
        <v>0</v>
      </c>
      <c r="AC2828" t="s">
        <v>52</v>
      </c>
      <c r="AD2828">
        <v>3</v>
      </c>
    </row>
    <row r="2829" spans="1:30">
      <c r="A2829" t="s">
        <v>2923</v>
      </c>
      <c r="B2829" t="s">
        <v>40</v>
      </c>
      <c r="C2829">
        <v>40.416775000000001</v>
      </c>
      <c r="D2829">
        <v>-3.7037900000000001</v>
      </c>
      <c r="E2829" t="s">
        <v>72</v>
      </c>
      <c r="F2829" t="s">
        <v>169</v>
      </c>
      <c r="G2829" t="s">
        <v>64</v>
      </c>
      <c r="H2829" s="1">
        <v>45324</v>
      </c>
      <c r="I2829" t="s">
        <v>57</v>
      </c>
      <c r="J2829" t="s">
        <v>2568</v>
      </c>
      <c r="K2829">
        <v>3</v>
      </c>
      <c r="N2829">
        <v>2102</v>
      </c>
      <c r="O2829">
        <v>50</v>
      </c>
      <c r="P2829" s="1">
        <v>45656</v>
      </c>
      <c r="Q2829" s="1"/>
      <c r="R2829">
        <v>1051</v>
      </c>
      <c r="T2829">
        <v>0</v>
      </c>
      <c r="U2829" t="s">
        <v>428</v>
      </c>
      <c r="V2829">
        <v>0</v>
      </c>
      <c r="W2829">
        <v>0</v>
      </c>
      <c r="X2829">
        <v>0</v>
      </c>
      <c r="Y2829">
        <v>0</v>
      </c>
      <c r="Z2829">
        <v>0</v>
      </c>
      <c r="AA2829">
        <v>0</v>
      </c>
      <c r="AB2829">
        <v>0</v>
      </c>
      <c r="AC2829" t="s">
        <v>52</v>
      </c>
      <c r="AD2829">
        <v>3</v>
      </c>
    </row>
    <row r="2830" spans="1:30">
      <c r="A2830" t="s">
        <v>2924</v>
      </c>
      <c r="B2830" t="s">
        <v>59</v>
      </c>
      <c r="C2830">
        <v>51.260196999999998</v>
      </c>
      <c r="D2830">
        <v>4.4027710000000004</v>
      </c>
      <c r="E2830" t="s">
        <v>72</v>
      </c>
      <c r="F2830" t="s">
        <v>169</v>
      </c>
      <c r="G2830" t="s">
        <v>56</v>
      </c>
      <c r="H2830" s="1">
        <v>45368</v>
      </c>
      <c r="I2830" t="s">
        <v>70</v>
      </c>
      <c r="J2830" t="s">
        <v>2568</v>
      </c>
      <c r="K2830">
        <v>3</v>
      </c>
      <c r="N2830">
        <v>2771</v>
      </c>
      <c r="O2830">
        <v>20</v>
      </c>
      <c r="P2830" s="1">
        <v>45477</v>
      </c>
      <c r="Q2830" s="1"/>
      <c r="R2830">
        <v>554.20000000000005</v>
      </c>
      <c r="T2830">
        <v>0</v>
      </c>
      <c r="U2830" t="s">
        <v>428</v>
      </c>
      <c r="V2830">
        <v>0</v>
      </c>
      <c r="W2830">
        <v>0</v>
      </c>
      <c r="X2830">
        <v>0</v>
      </c>
      <c r="Y2830">
        <v>0</v>
      </c>
      <c r="Z2830">
        <v>0</v>
      </c>
      <c r="AA2830">
        <v>0</v>
      </c>
      <c r="AB2830">
        <v>0</v>
      </c>
      <c r="AC2830" t="s">
        <v>48</v>
      </c>
      <c r="AD2830">
        <v>1</v>
      </c>
    </row>
    <row r="2831" spans="1:30">
      <c r="A2831" t="s">
        <v>2925</v>
      </c>
      <c r="B2831" t="s">
        <v>45</v>
      </c>
      <c r="C2831">
        <v>41.902782000000002</v>
      </c>
      <c r="D2831">
        <v>12.496366</v>
      </c>
      <c r="E2831" t="s">
        <v>51</v>
      </c>
      <c r="F2831" t="s">
        <v>169</v>
      </c>
      <c r="G2831" t="s">
        <v>56</v>
      </c>
      <c r="H2831" s="1">
        <v>45301</v>
      </c>
      <c r="I2831" t="s">
        <v>70</v>
      </c>
      <c r="J2831" t="s">
        <v>2568</v>
      </c>
      <c r="K2831">
        <v>3</v>
      </c>
      <c r="N2831">
        <v>4477</v>
      </c>
      <c r="O2831">
        <v>60</v>
      </c>
      <c r="P2831" s="1">
        <v>45478</v>
      </c>
      <c r="Q2831" s="1"/>
      <c r="R2831">
        <v>2686.2</v>
      </c>
      <c r="T2831">
        <v>0</v>
      </c>
      <c r="U2831" t="s">
        <v>428</v>
      </c>
      <c r="V2831">
        <v>0</v>
      </c>
      <c r="W2831">
        <v>0</v>
      </c>
      <c r="X2831">
        <v>0</v>
      </c>
      <c r="Y2831">
        <v>0</v>
      </c>
      <c r="Z2831">
        <v>0</v>
      </c>
      <c r="AA2831">
        <v>0</v>
      </c>
      <c r="AB2831">
        <v>0</v>
      </c>
      <c r="AC2831" t="s">
        <v>52</v>
      </c>
      <c r="AD2831">
        <v>3</v>
      </c>
    </row>
    <row r="2832" spans="1:30">
      <c r="A2832" t="s">
        <v>2926</v>
      </c>
      <c r="B2832" t="s">
        <v>45</v>
      </c>
      <c r="C2832">
        <v>41.902782000000002</v>
      </c>
      <c r="D2832">
        <v>12.496366</v>
      </c>
      <c r="E2832" t="s">
        <v>51</v>
      </c>
      <c r="F2832" t="s">
        <v>169</v>
      </c>
      <c r="G2832" t="s">
        <v>56</v>
      </c>
      <c r="H2832" s="1">
        <v>45337</v>
      </c>
      <c r="I2832" t="s">
        <v>57</v>
      </c>
      <c r="J2832" t="s">
        <v>2568</v>
      </c>
      <c r="K2832">
        <v>3</v>
      </c>
      <c r="N2832">
        <v>4588</v>
      </c>
      <c r="O2832">
        <v>20</v>
      </c>
      <c r="P2832" s="1">
        <v>45506</v>
      </c>
      <c r="Q2832" s="1"/>
      <c r="R2832">
        <v>917.6</v>
      </c>
      <c r="T2832">
        <v>0</v>
      </c>
      <c r="U2832" t="s">
        <v>428</v>
      </c>
      <c r="V2832">
        <v>0</v>
      </c>
      <c r="W2832">
        <v>0</v>
      </c>
      <c r="X2832">
        <v>0</v>
      </c>
      <c r="Y2832">
        <v>0</v>
      </c>
      <c r="Z2832">
        <v>0</v>
      </c>
      <c r="AA2832">
        <v>0</v>
      </c>
      <c r="AB2832">
        <v>0</v>
      </c>
      <c r="AC2832" t="s">
        <v>48</v>
      </c>
      <c r="AD2832">
        <v>1</v>
      </c>
    </row>
    <row r="2833" spans="1:30">
      <c r="A2833" t="s">
        <v>2927</v>
      </c>
      <c r="B2833" t="s">
        <v>63</v>
      </c>
      <c r="C2833">
        <v>46.204391000000001</v>
      </c>
      <c r="D2833">
        <v>6.1431579999999997</v>
      </c>
      <c r="E2833" t="s">
        <v>100</v>
      </c>
      <c r="F2833" t="s">
        <v>169</v>
      </c>
      <c r="G2833" t="s">
        <v>56</v>
      </c>
      <c r="H2833" s="1">
        <v>45301</v>
      </c>
      <c r="I2833" t="s">
        <v>57</v>
      </c>
      <c r="J2833" t="s">
        <v>2568</v>
      </c>
      <c r="K2833">
        <v>3</v>
      </c>
      <c r="N2833">
        <v>2496</v>
      </c>
      <c r="O2833">
        <v>90</v>
      </c>
      <c r="P2833" s="1">
        <v>45569</v>
      </c>
      <c r="Q2833" s="1"/>
      <c r="R2833">
        <v>2246.4</v>
      </c>
      <c r="T2833">
        <v>0</v>
      </c>
      <c r="U2833" t="s">
        <v>428</v>
      </c>
      <c r="V2833">
        <v>0</v>
      </c>
      <c r="W2833">
        <v>0</v>
      </c>
      <c r="X2833">
        <v>0</v>
      </c>
      <c r="Y2833">
        <v>0</v>
      </c>
      <c r="Z2833">
        <v>0</v>
      </c>
      <c r="AA2833">
        <v>0</v>
      </c>
      <c r="AB2833">
        <v>0</v>
      </c>
      <c r="AC2833" t="s">
        <v>38</v>
      </c>
      <c r="AD2833">
        <v>5</v>
      </c>
    </row>
    <row r="2834" spans="1:30">
      <c r="A2834" t="s">
        <v>2928</v>
      </c>
      <c r="B2834" t="s">
        <v>80</v>
      </c>
      <c r="C2834">
        <v>38.736946000000003</v>
      </c>
      <c r="D2834">
        <v>-9.1426850000000002</v>
      </c>
      <c r="E2834" t="s">
        <v>46</v>
      </c>
      <c r="F2834" t="s">
        <v>169</v>
      </c>
      <c r="G2834" t="s">
        <v>64</v>
      </c>
      <c r="H2834" s="1">
        <v>45335</v>
      </c>
      <c r="I2834" t="s">
        <v>70</v>
      </c>
      <c r="J2834" t="s">
        <v>2568</v>
      </c>
      <c r="K2834">
        <v>3</v>
      </c>
      <c r="N2834">
        <v>2404</v>
      </c>
      <c r="O2834">
        <v>70</v>
      </c>
      <c r="P2834" s="1">
        <v>45494</v>
      </c>
      <c r="Q2834" s="1"/>
      <c r="R2834">
        <v>1682.8</v>
      </c>
      <c r="T2834">
        <v>0</v>
      </c>
      <c r="U2834" t="s">
        <v>428</v>
      </c>
      <c r="V2834">
        <v>0</v>
      </c>
      <c r="W2834">
        <v>0</v>
      </c>
      <c r="X2834">
        <v>0</v>
      </c>
      <c r="Y2834">
        <v>0</v>
      </c>
      <c r="Z2834">
        <v>0</v>
      </c>
      <c r="AA2834">
        <v>0</v>
      </c>
      <c r="AB2834">
        <v>0</v>
      </c>
      <c r="AC2834" t="s">
        <v>65</v>
      </c>
      <c r="AD2834">
        <v>4</v>
      </c>
    </row>
    <row r="2835" spans="1:30">
      <c r="A2835" t="s">
        <v>2929</v>
      </c>
      <c r="B2835" t="s">
        <v>50</v>
      </c>
      <c r="C2835">
        <v>52.520007999999997</v>
      </c>
      <c r="D2835">
        <v>13.404954</v>
      </c>
      <c r="E2835" t="s">
        <v>46</v>
      </c>
      <c r="F2835" t="s">
        <v>169</v>
      </c>
      <c r="G2835" t="s">
        <v>34</v>
      </c>
      <c r="H2835" s="1">
        <v>45314</v>
      </c>
      <c r="I2835" t="s">
        <v>70</v>
      </c>
      <c r="J2835" t="s">
        <v>2568</v>
      </c>
      <c r="K2835">
        <v>3</v>
      </c>
      <c r="N2835">
        <v>3681</v>
      </c>
      <c r="O2835">
        <v>30</v>
      </c>
      <c r="P2835" s="1">
        <v>45651</v>
      </c>
      <c r="Q2835" s="1"/>
      <c r="R2835">
        <v>1104.3</v>
      </c>
      <c r="T2835">
        <v>0</v>
      </c>
      <c r="U2835" t="s">
        <v>428</v>
      </c>
      <c r="V2835">
        <v>0</v>
      </c>
      <c r="W2835">
        <v>0</v>
      </c>
      <c r="X2835">
        <v>0</v>
      </c>
      <c r="Y2835">
        <v>0</v>
      </c>
      <c r="Z2835">
        <v>0</v>
      </c>
      <c r="AA2835">
        <v>0</v>
      </c>
      <c r="AB2835">
        <v>0</v>
      </c>
      <c r="AC2835" t="s">
        <v>43</v>
      </c>
      <c r="AD2835">
        <v>2</v>
      </c>
    </row>
    <row r="2836" spans="1:30">
      <c r="A2836" t="s">
        <v>2930</v>
      </c>
      <c r="B2836" t="s">
        <v>67</v>
      </c>
      <c r="C2836">
        <v>48.864716000000001</v>
      </c>
      <c r="D2836">
        <v>2.3490139999999999</v>
      </c>
      <c r="E2836" t="s">
        <v>51</v>
      </c>
      <c r="F2836" t="s">
        <v>169</v>
      </c>
      <c r="G2836" t="s">
        <v>56</v>
      </c>
      <c r="H2836" s="1">
        <v>45339</v>
      </c>
      <c r="I2836" t="s">
        <v>70</v>
      </c>
      <c r="J2836" t="s">
        <v>2568</v>
      </c>
      <c r="K2836">
        <v>3</v>
      </c>
      <c r="N2836">
        <v>4461</v>
      </c>
      <c r="O2836">
        <v>90</v>
      </c>
      <c r="P2836" s="1">
        <v>45442</v>
      </c>
      <c r="Q2836" s="1"/>
      <c r="R2836">
        <v>4014.9</v>
      </c>
      <c r="T2836">
        <v>0</v>
      </c>
      <c r="U2836" t="s">
        <v>428</v>
      </c>
      <c r="V2836">
        <v>0</v>
      </c>
      <c r="W2836">
        <v>0</v>
      </c>
      <c r="X2836">
        <v>0</v>
      </c>
      <c r="Y2836">
        <v>0</v>
      </c>
      <c r="Z2836">
        <v>0</v>
      </c>
      <c r="AA2836">
        <v>0</v>
      </c>
      <c r="AB2836">
        <v>0</v>
      </c>
      <c r="AC2836" t="s">
        <v>38</v>
      </c>
      <c r="AD2836">
        <v>5</v>
      </c>
    </row>
    <row r="2837" spans="1:30">
      <c r="A2837" t="s">
        <v>2931</v>
      </c>
      <c r="B2837" t="s">
        <v>80</v>
      </c>
      <c r="C2837">
        <v>38.736946000000003</v>
      </c>
      <c r="D2837">
        <v>-9.1426850000000002</v>
      </c>
      <c r="E2837" t="s">
        <v>32</v>
      </c>
      <c r="F2837" t="s">
        <v>169</v>
      </c>
      <c r="G2837" t="s">
        <v>47</v>
      </c>
      <c r="H2837" s="1">
        <v>45401</v>
      </c>
      <c r="I2837" t="s">
        <v>35</v>
      </c>
      <c r="J2837" t="s">
        <v>2568</v>
      </c>
      <c r="K2837">
        <v>3</v>
      </c>
      <c r="N2837">
        <v>4787</v>
      </c>
      <c r="O2837">
        <v>30</v>
      </c>
      <c r="P2837" s="1">
        <v>45520</v>
      </c>
      <c r="Q2837" s="1"/>
      <c r="R2837">
        <v>1436.1</v>
      </c>
      <c r="T2837">
        <v>0</v>
      </c>
      <c r="U2837" t="s">
        <v>428</v>
      </c>
      <c r="V2837">
        <v>0</v>
      </c>
      <c r="W2837">
        <v>0</v>
      </c>
      <c r="X2837">
        <v>0</v>
      </c>
      <c r="Y2837">
        <v>0</v>
      </c>
      <c r="Z2837">
        <v>0</v>
      </c>
      <c r="AA2837">
        <v>0</v>
      </c>
      <c r="AB2837">
        <v>0</v>
      </c>
      <c r="AC2837" t="s">
        <v>43</v>
      </c>
      <c r="AD2837">
        <v>2</v>
      </c>
    </row>
    <row r="2838" spans="1:30">
      <c r="A2838" t="s">
        <v>2932</v>
      </c>
      <c r="B2838" t="s">
        <v>50</v>
      </c>
      <c r="C2838">
        <v>52.520007999999997</v>
      </c>
      <c r="D2838">
        <v>13.404954</v>
      </c>
      <c r="E2838" t="s">
        <v>72</v>
      </c>
      <c r="F2838" t="s">
        <v>169</v>
      </c>
      <c r="G2838" t="s">
        <v>85</v>
      </c>
      <c r="H2838" s="1">
        <v>45297</v>
      </c>
      <c r="I2838" t="s">
        <v>70</v>
      </c>
      <c r="J2838" t="s">
        <v>2568</v>
      </c>
      <c r="K2838">
        <v>3</v>
      </c>
      <c r="N2838">
        <v>6643</v>
      </c>
      <c r="O2838">
        <v>30</v>
      </c>
      <c r="P2838" s="1">
        <v>45362</v>
      </c>
      <c r="Q2838" s="1"/>
      <c r="R2838">
        <v>1992.9</v>
      </c>
      <c r="T2838">
        <v>0</v>
      </c>
      <c r="U2838" t="s">
        <v>428</v>
      </c>
      <c r="V2838">
        <v>0</v>
      </c>
      <c r="W2838">
        <v>0</v>
      </c>
      <c r="X2838">
        <v>0</v>
      </c>
      <c r="Y2838">
        <v>0</v>
      </c>
      <c r="Z2838">
        <v>0</v>
      </c>
      <c r="AA2838">
        <v>0</v>
      </c>
      <c r="AB2838">
        <v>0</v>
      </c>
      <c r="AC2838" t="s">
        <v>43</v>
      </c>
      <c r="AD2838">
        <v>2</v>
      </c>
    </row>
    <row r="2839" spans="1:30">
      <c r="A2839" t="s">
        <v>2933</v>
      </c>
      <c r="B2839" t="s">
        <v>63</v>
      </c>
      <c r="C2839">
        <v>46.204391000000001</v>
      </c>
      <c r="D2839">
        <v>6.1431579999999997</v>
      </c>
      <c r="E2839" t="s">
        <v>55</v>
      </c>
      <c r="F2839" t="s">
        <v>169</v>
      </c>
      <c r="G2839" t="s">
        <v>42</v>
      </c>
      <c r="H2839" s="1">
        <v>45369</v>
      </c>
      <c r="I2839" t="s">
        <v>70</v>
      </c>
      <c r="J2839" t="s">
        <v>2568</v>
      </c>
      <c r="K2839">
        <v>3</v>
      </c>
      <c r="N2839">
        <v>2087</v>
      </c>
      <c r="O2839">
        <v>50</v>
      </c>
      <c r="P2839" s="1">
        <v>45734</v>
      </c>
      <c r="Q2839" s="1"/>
      <c r="R2839">
        <v>1043.5</v>
      </c>
      <c r="T2839">
        <v>0</v>
      </c>
      <c r="U2839" t="s">
        <v>428</v>
      </c>
      <c r="V2839">
        <v>0</v>
      </c>
      <c r="W2839">
        <v>0</v>
      </c>
      <c r="X2839">
        <v>0</v>
      </c>
      <c r="Y2839">
        <v>0</v>
      </c>
      <c r="Z2839">
        <v>0</v>
      </c>
      <c r="AA2839">
        <v>0</v>
      </c>
      <c r="AB2839">
        <v>0</v>
      </c>
      <c r="AC2839" t="s">
        <v>52</v>
      </c>
      <c r="AD2839">
        <v>3</v>
      </c>
    </row>
    <row r="2840" spans="1:30">
      <c r="A2840" t="s">
        <v>2934</v>
      </c>
      <c r="B2840" t="s">
        <v>63</v>
      </c>
      <c r="C2840">
        <v>46.204391000000001</v>
      </c>
      <c r="D2840">
        <v>6.1431579999999997</v>
      </c>
      <c r="E2840" t="s">
        <v>84</v>
      </c>
      <c r="F2840" t="s">
        <v>169</v>
      </c>
      <c r="G2840" t="s">
        <v>64</v>
      </c>
      <c r="H2840" s="1">
        <v>45405</v>
      </c>
      <c r="I2840" t="s">
        <v>70</v>
      </c>
      <c r="J2840" t="s">
        <v>2568</v>
      </c>
      <c r="K2840">
        <v>3</v>
      </c>
      <c r="N2840">
        <v>5674</v>
      </c>
      <c r="O2840">
        <v>30</v>
      </c>
      <c r="P2840" s="1">
        <v>45581</v>
      </c>
      <c r="Q2840" s="1"/>
      <c r="R2840">
        <v>1702.2</v>
      </c>
      <c r="T2840">
        <v>0</v>
      </c>
      <c r="U2840" t="s">
        <v>428</v>
      </c>
      <c r="V2840">
        <v>0</v>
      </c>
      <c r="W2840">
        <v>0</v>
      </c>
      <c r="X2840">
        <v>0</v>
      </c>
      <c r="Y2840">
        <v>0</v>
      </c>
      <c r="Z2840">
        <v>0</v>
      </c>
      <c r="AA2840">
        <v>0</v>
      </c>
      <c r="AB2840">
        <v>0</v>
      </c>
      <c r="AC2840" t="s">
        <v>43</v>
      </c>
      <c r="AD2840">
        <v>2</v>
      </c>
    </row>
    <row r="2841" spans="1:30">
      <c r="A2841" t="s">
        <v>2935</v>
      </c>
      <c r="B2841" t="s">
        <v>31</v>
      </c>
      <c r="C2841">
        <v>52.370215999999999</v>
      </c>
      <c r="D2841">
        <v>4.895168</v>
      </c>
      <c r="E2841" t="s">
        <v>120</v>
      </c>
      <c r="F2841" t="s">
        <v>169</v>
      </c>
      <c r="G2841" t="s">
        <v>64</v>
      </c>
      <c r="H2841" s="1">
        <v>45375</v>
      </c>
      <c r="I2841" t="s">
        <v>70</v>
      </c>
      <c r="J2841" t="s">
        <v>2568</v>
      </c>
      <c r="K2841">
        <v>3</v>
      </c>
      <c r="N2841">
        <v>6083</v>
      </c>
      <c r="O2841">
        <v>20</v>
      </c>
      <c r="P2841" s="1">
        <v>45402</v>
      </c>
      <c r="Q2841" s="1"/>
      <c r="R2841">
        <v>1216.5999999999999</v>
      </c>
      <c r="T2841">
        <v>0</v>
      </c>
      <c r="U2841" t="s">
        <v>428</v>
      </c>
      <c r="V2841">
        <v>0</v>
      </c>
      <c r="W2841">
        <v>0</v>
      </c>
      <c r="X2841">
        <v>0</v>
      </c>
      <c r="Y2841">
        <v>0</v>
      </c>
      <c r="Z2841">
        <v>0</v>
      </c>
      <c r="AA2841">
        <v>0</v>
      </c>
      <c r="AB2841">
        <v>0</v>
      </c>
      <c r="AC2841" t="s">
        <v>48</v>
      </c>
      <c r="AD2841">
        <v>1</v>
      </c>
    </row>
    <row r="2842" spans="1:30">
      <c r="A2842" t="s">
        <v>2936</v>
      </c>
      <c r="B2842" t="s">
        <v>63</v>
      </c>
      <c r="C2842">
        <v>46.204391000000001</v>
      </c>
      <c r="D2842">
        <v>6.1431579999999997</v>
      </c>
      <c r="E2842" t="s">
        <v>68</v>
      </c>
      <c r="F2842" t="s">
        <v>169</v>
      </c>
      <c r="G2842" t="s">
        <v>56</v>
      </c>
      <c r="H2842" s="1">
        <v>45301</v>
      </c>
      <c r="I2842" t="s">
        <v>35</v>
      </c>
      <c r="J2842" t="s">
        <v>2568</v>
      </c>
      <c r="K2842">
        <v>3</v>
      </c>
      <c r="N2842">
        <v>4081</v>
      </c>
      <c r="O2842">
        <v>50</v>
      </c>
      <c r="P2842" s="1">
        <v>45654</v>
      </c>
      <c r="Q2842" s="1"/>
      <c r="R2842">
        <v>2040.5</v>
      </c>
      <c r="T2842">
        <v>0</v>
      </c>
      <c r="U2842" t="s">
        <v>428</v>
      </c>
      <c r="V2842">
        <v>0</v>
      </c>
      <c r="W2842">
        <v>0</v>
      </c>
      <c r="X2842">
        <v>0</v>
      </c>
      <c r="Y2842">
        <v>0</v>
      </c>
      <c r="Z2842">
        <v>0</v>
      </c>
      <c r="AA2842">
        <v>0</v>
      </c>
      <c r="AB2842">
        <v>0</v>
      </c>
      <c r="AC2842" t="s">
        <v>52</v>
      </c>
      <c r="AD2842">
        <v>3</v>
      </c>
    </row>
    <row r="2843" spans="1:30">
      <c r="A2843" t="s">
        <v>2937</v>
      </c>
      <c r="B2843" t="s">
        <v>31</v>
      </c>
      <c r="C2843">
        <v>52.370215999999999</v>
      </c>
      <c r="D2843">
        <v>4.895168</v>
      </c>
      <c r="E2843" t="s">
        <v>46</v>
      </c>
      <c r="F2843" t="s">
        <v>169</v>
      </c>
      <c r="G2843" t="s">
        <v>85</v>
      </c>
      <c r="H2843" s="1">
        <v>45424</v>
      </c>
      <c r="I2843" t="s">
        <v>70</v>
      </c>
      <c r="J2843" t="s">
        <v>2568</v>
      </c>
      <c r="K2843">
        <v>3</v>
      </c>
      <c r="N2843">
        <v>2431</v>
      </c>
      <c r="O2843">
        <v>50</v>
      </c>
      <c r="P2843" s="1">
        <v>45685</v>
      </c>
      <c r="Q2843" s="1"/>
      <c r="R2843">
        <v>1215.5</v>
      </c>
      <c r="T2843">
        <v>0</v>
      </c>
      <c r="U2843" t="s">
        <v>428</v>
      </c>
      <c r="V2843">
        <v>0</v>
      </c>
      <c r="W2843">
        <v>0</v>
      </c>
      <c r="X2843">
        <v>0</v>
      </c>
      <c r="Y2843">
        <v>0</v>
      </c>
      <c r="Z2843">
        <v>0</v>
      </c>
      <c r="AA2843">
        <v>0</v>
      </c>
      <c r="AB2843">
        <v>0</v>
      </c>
      <c r="AC2843" t="s">
        <v>52</v>
      </c>
      <c r="AD2843">
        <v>3</v>
      </c>
    </row>
    <row r="2844" spans="1:30">
      <c r="A2844" t="s">
        <v>2938</v>
      </c>
      <c r="B2844" t="s">
        <v>75</v>
      </c>
      <c r="C2844">
        <v>48.210033000000003</v>
      </c>
      <c r="D2844">
        <v>16.363448999999999</v>
      </c>
      <c r="E2844" t="s">
        <v>51</v>
      </c>
      <c r="F2844" t="s">
        <v>169</v>
      </c>
      <c r="G2844" t="s">
        <v>64</v>
      </c>
      <c r="H2844" s="1">
        <v>45388</v>
      </c>
      <c r="I2844" t="s">
        <v>35</v>
      </c>
      <c r="J2844" t="s">
        <v>2568</v>
      </c>
      <c r="K2844">
        <v>3</v>
      </c>
      <c r="N2844">
        <v>3478</v>
      </c>
      <c r="O2844">
        <v>60</v>
      </c>
      <c r="P2844" s="1">
        <v>45646</v>
      </c>
      <c r="Q2844" s="1"/>
      <c r="R2844">
        <v>2086.8000000000002</v>
      </c>
      <c r="T2844">
        <v>0</v>
      </c>
      <c r="U2844" t="s">
        <v>428</v>
      </c>
      <c r="V2844">
        <v>0</v>
      </c>
      <c r="W2844">
        <v>0</v>
      </c>
      <c r="X2844">
        <v>0</v>
      </c>
      <c r="Y2844">
        <v>0</v>
      </c>
      <c r="Z2844">
        <v>0</v>
      </c>
      <c r="AA2844">
        <v>0</v>
      </c>
      <c r="AB2844">
        <v>0</v>
      </c>
      <c r="AC2844" t="s">
        <v>52</v>
      </c>
      <c r="AD2844">
        <v>3</v>
      </c>
    </row>
    <row r="2845" spans="1:30">
      <c r="A2845" t="s">
        <v>2939</v>
      </c>
      <c r="B2845" t="s">
        <v>59</v>
      </c>
      <c r="C2845">
        <v>51.260196999999998</v>
      </c>
      <c r="D2845">
        <v>4.4027710000000004</v>
      </c>
      <c r="E2845" t="s">
        <v>103</v>
      </c>
      <c r="F2845" t="s">
        <v>169</v>
      </c>
      <c r="G2845" t="s">
        <v>47</v>
      </c>
      <c r="H2845" s="1">
        <v>45390</v>
      </c>
      <c r="I2845" t="s">
        <v>70</v>
      </c>
      <c r="J2845" t="s">
        <v>2568</v>
      </c>
      <c r="K2845">
        <v>3</v>
      </c>
      <c r="N2845">
        <v>2072</v>
      </c>
      <c r="O2845">
        <v>30</v>
      </c>
      <c r="P2845" s="1">
        <v>45573</v>
      </c>
      <c r="Q2845" s="1"/>
      <c r="R2845">
        <v>621.6</v>
      </c>
      <c r="T2845">
        <v>0</v>
      </c>
      <c r="U2845" t="s">
        <v>428</v>
      </c>
      <c r="V2845">
        <v>0</v>
      </c>
      <c r="W2845">
        <v>0</v>
      </c>
      <c r="X2845">
        <v>0</v>
      </c>
      <c r="Y2845">
        <v>0</v>
      </c>
      <c r="Z2845">
        <v>0</v>
      </c>
      <c r="AA2845">
        <v>0</v>
      </c>
      <c r="AB2845">
        <v>0</v>
      </c>
      <c r="AC2845" t="s">
        <v>43</v>
      </c>
      <c r="AD2845">
        <v>2</v>
      </c>
    </row>
    <row r="2846" spans="1:30">
      <c r="A2846" t="s">
        <v>2940</v>
      </c>
      <c r="B2846" t="s">
        <v>63</v>
      </c>
      <c r="C2846">
        <v>46.204391000000001</v>
      </c>
      <c r="D2846">
        <v>6.1431579999999997</v>
      </c>
      <c r="E2846" t="s">
        <v>72</v>
      </c>
      <c r="F2846" t="s">
        <v>169</v>
      </c>
      <c r="G2846" t="s">
        <v>34</v>
      </c>
      <c r="H2846" s="1">
        <v>45411</v>
      </c>
      <c r="I2846" t="s">
        <v>57</v>
      </c>
      <c r="J2846" t="s">
        <v>2568</v>
      </c>
      <c r="K2846">
        <v>3</v>
      </c>
      <c r="N2846">
        <v>4837</v>
      </c>
      <c r="O2846">
        <v>40</v>
      </c>
      <c r="P2846" s="1">
        <v>45487</v>
      </c>
      <c r="Q2846" s="1"/>
      <c r="R2846">
        <v>1934.8</v>
      </c>
      <c r="T2846">
        <v>0</v>
      </c>
      <c r="U2846" t="s">
        <v>428</v>
      </c>
      <c r="V2846">
        <v>0</v>
      </c>
      <c r="W2846">
        <v>0</v>
      </c>
      <c r="X2846">
        <v>0</v>
      </c>
      <c r="Y2846">
        <v>0</v>
      </c>
      <c r="Z2846">
        <v>0</v>
      </c>
      <c r="AA2846">
        <v>0</v>
      </c>
      <c r="AB2846">
        <v>0</v>
      </c>
      <c r="AC2846" t="s">
        <v>43</v>
      </c>
      <c r="AD2846">
        <v>2</v>
      </c>
    </row>
    <row r="2847" spans="1:30">
      <c r="A2847" t="s">
        <v>2941</v>
      </c>
      <c r="B2847" t="s">
        <v>45</v>
      </c>
      <c r="C2847">
        <v>41.902782000000002</v>
      </c>
      <c r="D2847">
        <v>12.496366</v>
      </c>
      <c r="E2847" t="s">
        <v>55</v>
      </c>
      <c r="F2847" t="s">
        <v>169</v>
      </c>
      <c r="G2847" t="s">
        <v>85</v>
      </c>
      <c r="H2847" s="1">
        <v>45390</v>
      </c>
      <c r="I2847" t="s">
        <v>70</v>
      </c>
      <c r="J2847" t="s">
        <v>2568</v>
      </c>
      <c r="K2847">
        <v>3</v>
      </c>
      <c r="N2847">
        <v>4322</v>
      </c>
      <c r="O2847">
        <v>50</v>
      </c>
      <c r="P2847" s="1">
        <v>45698</v>
      </c>
      <c r="Q2847" s="1"/>
      <c r="R2847">
        <v>2161</v>
      </c>
      <c r="T2847">
        <v>0</v>
      </c>
      <c r="U2847" t="s">
        <v>428</v>
      </c>
      <c r="V2847">
        <v>0</v>
      </c>
      <c r="W2847">
        <v>0</v>
      </c>
      <c r="X2847">
        <v>0</v>
      </c>
      <c r="Y2847">
        <v>0</v>
      </c>
      <c r="Z2847">
        <v>0</v>
      </c>
      <c r="AA2847">
        <v>0</v>
      </c>
      <c r="AB2847">
        <v>0</v>
      </c>
      <c r="AC2847" t="s">
        <v>52</v>
      </c>
      <c r="AD2847">
        <v>3</v>
      </c>
    </row>
    <row r="2848" spans="1:30">
      <c r="A2848" t="s">
        <v>2942</v>
      </c>
      <c r="B2848" t="s">
        <v>63</v>
      </c>
      <c r="C2848">
        <v>46.204391000000001</v>
      </c>
      <c r="D2848">
        <v>6.1431579999999997</v>
      </c>
      <c r="E2848" t="s">
        <v>60</v>
      </c>
      <c r="F2848" t="s">
        <v>169</v>
      </c>
      <c r="G2848" t="s">
        <v>56</v>
      </c>
      <c r="H2848" s="1">
        <v>45334</v>
      </c>
      <c r="I2848" t="s">
        <v>70</v>
      </c>
      <c r="J2848" t="s">
        <v>2568</v>
      </c>
      <c r="K2848">
        <v>3</v>
      </c>
      <c r="N2848">
        <v>3220</v>
      </c>
      <c r="O2848">
        <v>30</v>
      </c>
      <c r="P2848" s="1">
        <v>45464</v>
      </c>
      <c r="Q2848" s="1"/>
      <c r="R2848">
        <v>966</v>
      </c>
      <c r="T2848">
        <v>0</v>
      </c>
      <c r="U2848" t="s">
        <v>428</v>
      </c>
      <c r="V2848">
        <v>0</v>
      </c>
      <c r="W2848">
        <v>0</v>
      </c>
      <c r="X2848">
        <v>0</v>
      </c>
      <c r="Y2848">
        <v>0</v>
      </c>
      <c r="Z2848">
        <v>0</v>
      </c>
      <c r="AA2848">
        <v>0</v>
      </c>
      <c r="AB2848">
        <v>0</v>
      </c>
      <c r="AC2848" t="s">
        <v>43</v>
      </c>
      <c r="AD2848">
        <v>2</v>
      </c>
    </row>
    <row r="2849" spans="1:30">
      <c r="A2849" t="s">
        <v>2943</v>
      </c>
      <c r="B2849" t="s">
        <v>63</v>
      </c>
      <c r="C2849">
        <v>46.204391000000001</v>
      </c>
      <c r="D2849">
        <v>6.1431579999999997</v>
      </c>
      <c r="E2849" t="s">
        <v>68</v>
      </c>
      <c r="F2849" t="s">
        <v>169</v>
      </c>
      <c r="G2849" t="s">
        <v>64</v>
      </c>
      <c r="H2849" s="1">
        <v>45345</v>
      </c>
      <c r="I2849" t="s">
        <v>57</v>
      </c>
      <c r="J2849" t="s">
        <v>2568</v>
      </c>
      <c r="K2849">
        <v>3</v>
      </c>
      <c r="N2849">
        <v>4427</v>
      </c>
      <c r="O2849">
        <v>10</v>
      </c>
      <c r="P2849" s="1">
        <v>45665</v>
      </c>
      <c r="Q2849" s="1"/>
      <c r="R2849">
        <v>442.7</v>
      </c>
      <c r="T2849">
        <v>0</v>
      </c>
      <c r="U2849" t="s">
        <v>428</v>
      </c>
      <c r="V2849">
        <v>0</v>
      </c>
      <c r="W2849">
        <v>0</v>
      </c>
      <c r="X2849">
        <v>0</v>
      </c>
      <c r="Y2849">
        <v>0</v>
      </c>
      <c r="Z2849">
        <v>0</v>
      </c>
      <c r="AA2849">
        <v>0</v>
      </c>
      <c r="AB2849">
        <v>0</v>
      </c>
      <c r="AC2849" t="s">
        <v>48</v>
      </c>
      <c r="AD2849">
        <v>1</v>
      </c>
    </row>
    <row r="2850" spans="1:30">
      <c r="A2850" t="s">
        <v>2944</v>
      </c>
      <c r="B2850" t="s">
        <v>59</v>
      </c>
      <c r="C2850">
        <v>51.260196999999998</v>
      </c>
      <c r="D2850">
        <v>4.4027710000000004</v>
      </c>
      <c r="E2850" t="s">
        <v>84</v>
      </c>
      <c r="F2850" t="s">
        <v>169</v>
      </c>
      <c r="G2850" t="s">
        <v>56</v>
      </c>
      <c r="H2850" s="1">
        <v>45333</v>
      </c>
      <c r="I2850" t="s">
        <v>57</v>
      </c>
      <c r="J2850" t="s">
        <v>2568</v>
      </c>
      <c r="K2850">
        <v>3</v>
      </c>
      <c r="N2850">
        <v>6006</v>
      </c>
      <c r="O2850">
        <v>40</v>
      </c>
      <c r="P2850" s="1">
        <v>45554</v>
      </c>
      <c r="Q2850" s="1"/>
      <c r="R2850">
        <v>2402.4</v>
      </c>
      <c r="T2850">
        <v>0</v>
      </c>
      <c r="U2850" t="s">
        <v>428</v>
      </c>
      <c r="V2850">
        <v>0</v>
      </c>
      <c r="W2850">
        <v>0</v>
      </c>
      <c r="X2850">
        <v>0</v>
      </c>
      <c r="Y2850">
        <v>0</v>
      </c>
      <c r="Z2850">
        <v>0</v>
      </c>
      <c r="AA2850">
        <v>0</v>
      </c>
      <c r="AB2850">
        <v>0</v>
      </c>
      <c r="AC2850" t="s">
        <v>43</v>
      </c>
      <c r="AD2850">
        <v>2</v>
      </c>
    </row>
    <row r="2851" spans="1:30">
      <c r="A2851" t="s">
        <v>2945</v>
      </c>
      <c r="B2851" t="s">
        <v>80</v>
      </c>
      <c r="C2851">
        <v>38.736946000000003</v>
      </c>
      <c r="D2851">
        <v>-9.1426850000000002</v>
      </c>
      <c r="E2851" t="s">
        <v>124</v>
      </c>
      <c r="F2851" t="s">
        <v>169</v>
      </c>
      <c r="G2851" t="s">
        <v>56</v>
      </c>
      <c r="H2851" s="1">
        <v>45365</v>
      </c>
      <c r="I2851" t="s">
        <v>70</v>
      </c>
      <c r="J2851" t="s">
        <v>2568</v>
      </c>
      <c r="K2851">
        <v>3</v>
      </c>
      <c r="N2851">
        <v>5823</v>
      </c>
      <c r="O2851">
        <v>60</v>
      </c>
      <c r="P2851" s="1">
        <v>45638</v>
      </c>
      <c r="Q2851" s="1"/>
      <c r="R2851">
        <v>3493.8</v>
      </c>
      <c r="T2851">
        <v>0</v>
      </c>
      <c r="U2851" t="s">
        <v>428</v>
      </c>
      <c r="V2851">
        <v>0</v>
      </c>
      <c r="W2851">
        <v>0</v>
      </c>
      <c r="X2851">
        <v>0</v>
      </c>
      <c r="Y2851">
        <v>0</v>
      </c>
      <c r="Z2851">
        <v>0</v>
      </c>
      <c r="AA2851">
        <v>0</v>
      </c>
      <c r="AB2851">
        <v>0</v>
      </c>
      <c r="AC2851" t="s">
        <v>52</v>
      </c>
      <c r="AD2851">
        <v>3</v>
      </c>
    </row>
    <row r="2852" spans="1:30">
      <c r="A2852" t="s">
        <v>2946</v>
      </c>
      <c r="B2852" t="s">
        <v>80</v>
      </c>
      <c r="C2852">
        <v>38.736946000000003</v>
      </c>
      <c r="D2852">
        <v>-9.1426850000000002</v>
      </c>
      <c r="E2852" t="s">
        <v>55</v>
      </c>
      <c r="F2852" t="s">
        <v>169</v>
      </c>
      <c r="G2852" t="s">
        <v>34</v>
      </c>
      <c r="H2852" s="1">
        <v>45311</v>
      </c>
      <c r="I2852" t="s">
        <v>70</v>
      </c>
      <c r="J2852" t="s">
        <v>2568</v>
      </c>
      <c r="K2852">
        <v>3</v>
      </c>
      <c r="N2852">
        <v>6192</v>
      </c>
      <c r="O2852">
        <v>80</v>
      </c>
      <c r="P2852" s="1">
        <v>45533</v>
      </c>
      <c r="Q2852" s="1"/>
      <c r="R2852">
        <v>4953.6000000000004</v>
      </c>
      <c r="T2852">
        <v>0</v>
      </c>
      <c r="U2852" t="s">
        <v>428</v>
      </c>
      <c r="V2852">
        <v>0</v>
      </c>
      <c r="W2852">
        <v>0</v>
      </c>
      <c r="X2852">
        <v>0</v>
      </c>
      <c r="Y2852">
        <v>0</v>
      </c>
      <c r="Z2852">
        <v>0</v>
      </c>
      <c r="AA2852">
        <v>0</v>
      </c>
      <c r="AB2852">
        <v>0</v>
      </c>
      <c r="AC2852" t="s">
        <v>65</v>
      </c>
      <c r="AD2852">
        <v>4</v>
      </c>
    </row>
    <row r="2853" spans="1:30">
      <c r="A2853" t="s">
        <v>2947</v>
      </c>
      <c r="B2853" t="s">
        <v>80</v>
      </c>
      <c r="C2853">
        <v>38.736946000000003</v>
      </c>
      <c r="D2853">
        <v>-9.1426850000000002</v>
      </c>
      <c r="E2853" t="s">
        <v>60</v>
      </c>
      <c r="F2853" t="s">
        <v>169</v>
      </c>
      <c r="G2853" t="s">
        <v>47</v>
      </c>
      <c r="H2853" s="1">
        <v>45383</v>
      </c>
      <c r="I2853" t="s">
        <v>57</v>
      </c>
      <c r="J2853" t="s">
        <v>2568</v>
      </c>
      <c r="K2853">
        <v>3</v>
      </c>
      <c r="N2853">
        <v>6839</v>
      </c>
      <c r="O2853">
        <v>80</v>
      </c>
      <c r="P2853" s="1">
        <v>45529</v>
      </c>
      <c r="Q2853" s="1"/>
      <c r="R2853">
        <v>5471.2</v>
      </c>
      <c r="T2853">
        <v>0</v>
      </c>
      <c r="U2853" t="s">
        <v>428</v>
      </c>
      <c r="V2853">
        <v>0</v>
      </c>
      <c r="W2853">
        <v>0</v>
      </c>
      <c r="X2853">
        <v>0</v>
      </c>
      <c r="Y2853">
        <v>0</v>
      </c>
      <c r="Z2853">
        <v>0</v>
      </c>
      <c r="AA2853">
        <v>0</v>
      </c>
      <c r="AB2853">
        <v>0</v>
      </c>
      <c r="AC2853" t="s">
        <v>65</v>
      </c>
      <c r="AD2853">
        <v>4</v>
      </c>
    </row>
    <row r="2854" spans="1:30">
      <c r="A2854" t="s">
        <v>2948</v>
      </c>
      <c r="B2854" t="s">
        <v>50</v>
      </c>
      <c r="C2854">
        <v>52.520007999999997</v>
      </c>
      <c r="D2854">
        <v>13.404954</v>
      </c>
      <c r="E2854" t="s">
        <v>78</v>
      </c>
      <c r="F2854" t="s">
        <v>169</v>
      </c>
      <c r="G2854" t="s">
        <v>47</v>
      </c>
      <c r="H2854" s="1">
        <v>45372</v>
      </c>
      <c r="I2854" t="s">
        <v>70</v>
      </c>
      <c r="J2854" t="s">
        <v>2568</v>
      </c>
      <c r="K2854">
        <v>3</v>
      </c>
      <c r="N2854">
        <v>1169</v>
      </c>
      <c r="O2854">
        <v>40</v>
      </c>
      <c r="P2854" s="1">
        <v>45402</v>
      </c>
      <c r="Q2854" s="1"/>
      <c r="R2854">
        <v>467.6</v>
      </c>
      <c r="T2854">
        <v>0</v>
      </c>
      <c r="U2854" t="s">
        <v>428</v>
      </c>
      <c r="V2854">
        <v>0</v>
      </c>
      <c r="W2854">
        <v>0</v>
      </c>
      <c r="X2854">
        <v>0</v>
      </c>
      <c r="Y2854">
        <v>0</v>
      </c>
      <c r="Z2854">
        <v>0</v>
      </c>
      <c r="AA2854">
        <v>0</v>
      </c>
      <c r="AB2854">
        <v>0</v>
      </c>
      <c r="AC2854" t="s">
        <v>43</v>
      </c>
      <c r="AD2854">
        <v>2</v>
      </c>
    </row>
    <row r="2855" spans="1:30">
      <c r="A2855" t="s">
        <v>2949</v>
      </c>
      <c r="B2855" t="s">
        <v>50</v>
      </c>
      <c r="C2855">
        <v>52.520007999999997</v>
      </c>
      <c r="D2855">
        <v>13.404954</v>
      </c>
      <c r="E2855" t="s">
        <v>46</v>
      </c>
      <c r="F2855" t="s">
        <v>169</v>
      </c>
      <c r="G2855" t="s">
        <v>34</v>
      </c>
      <c r="H2855" s="1">
        <v>45399</v>
      </c>
      <c r="I2855" t="s">
        <v>70</v>
      </c>
      <c r="J2855" t="s">
        <v>2568</v>
      </c>
      <c r="K2855">
        <v>3</v>
      </c>
      <c r="N2855">
        <v>5999</v>
      </c>
      <c r="O2855">
        <v>50</v>
      </c>
      <c r="P2855" s="1">
        <v>45466</v>
      </c>
      <c r="Q2855" s="1"/>
      <c r="R2855">
        <v>2999.5</v>
      </c>
      <c r="T2855">
        <v>0</v>
      </c>
      <c r="U2855" t="s">
        <v>428</v>
      </c>
      <c r="V2855">
        <v>0</v>
      </c>
      <c r="W2855">
        <v>0</v>
      </c>
      <c r="X2855">
        <v>0</v>
      </c>
      <c r="Y2855">
        <v>0</v>
      </c>
      <c r="Z2855">
        <v>0</v>
      </c>
      <c r="AA2855">
        <v>0</v>
      </c>
      <c r="AB2855">
        <v>0</v>
      </c>
      <c r="AC2855" t="s">
        <v>52</v>
      </c>
      <c r="AD2855">
        <v>3</v>
      </c>
    </row>
    <row r="2856" spans="1:30">
      <c r="A2856" t="s">
        <v>2950</v>
      </c>
      <c r="B2856" t="s">
        <v>59</v>
      </c>
      <c r="C2856">
        <v>51.260196999999998</v>
      </c>
      <c r="D2856">
        <v>4.4027710000000004</v>
      </c>
      <c r="E2856" t="s">
        <v>55</v>
      </c>
      <c r="F2856" t="s">
        <v>169</v>
      </c>
      <c r="G2856" t="s">
        <v>56</v>
      </c>
      <c r="H2856" s="1">
        <v>45376</v>
      </c>
      <c r="I2856" t="s">
        <v>70</v>
      </c>
      <c r="J2856" t="s">
        <v>2568</v>
      </c>
      <c r="K2856">
        <v>3</v>
      </c>
      <c r="N2856">
        <v>3010</v>
      </c>
      <c r="O2856">
        <v>10</v>
      </c>
      <c r="P2856" s="1">
        <v>45551</v>
      </c>
      <c r="Q2856" s="1"/>
      <c r="R2856">
        <v>301</v>
      </c>
      <c r="T2856">
        <v>0</v>
      </c>
      <c r="U2856" t="s">
        <v>428</v>
      </c>
      <c r="V2856">
        <v>0</v>
      </c>
      <c r="W2856">
        <v>0</v>
      </c>
      <c r="X2856">
        <v>0</v>
      </c>
      <c r="Y2856">
        <v>0</v>
      </c>
      <c r="Z2856">
        <v>0</v>
      </c>
      <c r="AA2856">
        <v>0</v>
      </c>
      <c r="AB2856">
        <v>0</v>
      </c>
      <c r="AC2856" t="s">
        <v>48</v>
      </c>
      <c r="AD2856">
        <v>1</v>
      </c>
    </row>
    <row r="2857" spans="1:30">
      <c r="A2857" t="s">
        <v>2951</v>
      </c>
      <c r="B2857" t="s">
        <v>45</v>
      </c>
      <c r="C2857">
        <v>41.902782000000002</v>
      </c>
      <c r="D2857">
        <v>12.496366</v>
      </c>
      <c r="E2857" t="s">
        <v>60</v>
      </c>
      <c r="F2857" t="s">
        <v>169</v>
      </c>
      <c r="G2857" t="s">
        <v>56</v>
      </c>
      <c r="H2857" s="1">
        <v>45322</v>
      </c>
      <c r="I2857" t="s">
        <v>35</v>
      </c>
      <c r="J2857" t="s">
        <v>2568</v>
      </c>
      <c r="K2857">
        <v>3</v>
      </c>
      <c r="N2857">
        <v>7709</v>
      </c>
      <c r="O2857">
        <v>70</v>
      </c>
      <c r="P2857" s="1">
        <v>45382</v>
      </c>
      <c r="Q2857" s="1"/>
      <c r="R2857">
        <v>5396.3</v>
      </c>
      <c r="T2857">
        <v>0</v>
      </c>
      <c r="U2857" t="s">
        <v>428</v>
      </c>
      <c r="V2857">
        <v>0</v>
      </c>
      <c r="W2857">
        <v>0</v>
      </c>
      <c r="X2857">
        <v>0</v>
      </c>
      <c r="Y2857">
        <v>0</v>
      </c>
      <c r="Z2857">
        <v>0</v>
      </c>
      <c r="AA2857">
        <v>0</v>
      </c>
      <c r="AB2857">
        <v>0</v>
      </c>
      <c r="AC2857" t="s">
        <v>65</v>
      </c>
      <c r="AD2857">
        <v>4</v>
      </c>
    </row>
    <row r="2858" spans="1:30">
      <c r="A2858" t="s">
        <v>2952</v>
      </c>
      <c r="B2858" t="s">
        <v>75</v>
      </c>
      <c r="C2858">
        <v>48.210033000000003</v>
      </c>
      <c r="D2858">
        <v>16.363448999999999</v>
      </c>
      <c r="E2858" t="s">
        <v>51</v>
      </c>
      <c r="F2858" t="s">
        <v>169</v>
      </c>
      <c r="G2858" t="s">
        <v>76</v>
      </c>
      <c r="H2858" s="1">
        <v>45356</v>
      </c>
      <c r="I2858" t="s">
        <v>35</v>
      </c>
      <c r="J2858" t="s">
        <v>2568</v>
      </c>
      <c r="K2858">
        <v>3</v>
      </c>
      <c r="N2858">
        <v>7536</v>
      </c>
      <c r="O2858">
        <v>40</v>
      </c>
      <c r="P2858" s="1">
        <v>45545</v>
      </c>
      <c r="Q2858" s="1"/>
      <c r="R2858">
        <v>3014.4</v>
      </c>
      <c r="T2858">
        <v>0</v>
      </c>
      <c r="U2858" t="s">
        <v>428</v>
      </c>
      <c r="V2858">
        <v>0</v>
      </c>
      <c r="W2858">
        <v>0</v>
      </c>
      <c r="X2858">
        <v>0</v>
      </c>
      <c r="Y2858">
        <v>0</v>
      </c>
      <c r="Z2858">
        <v>0</v>
      </c>
      <c r="AA2858">
        <v>0</v>
      </c>
      <c r="AB2858">
        <v>0</v>
      </c>
      <c r="AC2858" t="s">
        <v>43</v>
      </c>
      <c r="AD2858">
        <v>2</v>
      </c>
    </row>
    <row r="2859" spans="1:30">
      <c r="A2859" t="s">
        <v>2953</v>
      </c>
      <c r="B2859" t="s">
        <v>67</v>
      </c>
      <c r="C2859">
        <v>48.864716000000001</v>
      </c>
      <c r="D2859">
        <v>2.3490139999999999</v>
      </c>
      <c r="E2859" t="s">
        <v>55</v>
      </c>
      <c r="F2859" t="s">
        <v>169</v>
      </c>
      <c r="G2859" t="s">
        <v>76</v>
      </c>
      <c r="H2859" s="1">
        <v>45299</v>
      </c>
      <c r="I2859" t="s">
        <v>35</v>
      </c>
      <c r="J2859" t="s">
        <v>2568</v>
      </c>
      <c r="K2859">
        <v>3</v>
      </c>
      <c r="N2859">
        <v>1519</v>
      </c>
      <c r="O2859">
        <v>20</v>
      </c>
      <c r="P2859" s="1">
        <v>45407</v>
      </c>
      <c r="Q2859" s="1"/>
      <c r="R2859">
        <v>303.8</v>
      </c>
      <c r="T2859">
        <v>0</v>
      </c>
      <c r="U2859" t="s">
        <v>428</v>
      </c>
      <c r="V2859">
        <v>0</v>
      </c>
      <c r="W2859">
        <v>0</v>
      </c>
      <c r="X2859">
        <v>0</v>
      </c>
      <c r="Y2859">
        <v>0</v>
      </c>
      <c r="Z2859">
        <v>0</v>
      </c>
      <c r="AA2859">
        <v>0</v>
      </c>
      <c r="AB2859">
        <v>0</v>
      </c>
      <c r="AC2859" t="s">
        <v>48</v>
      </c>
      <c r="AD2859">
        <v>1</v>
      </c>
    </row>
    <row r="2860" spans="1:30">
      <c r="A2860" t="s">
        <v>2954</v>
      </c>
      <c r="B2860" t="s">
        <v>45</v>
      </c>
      <c r="C2860">
        <v>41.902782000000002</v>
      </c>
      <c r="D2860">
        <v>12.496366</v>
      </c>
      <c r="E2860" t="s">
        <v>120</v>
      </c>
      <c r="F2860" t="s">
        <v>169</v>
      </c>
      <c r="G2860" t="s">
        <v>56</v>
      </c>
      <c r="H2860" s="1">
        <v>45424</v>
      </c>
      <c r="I2860" t="s">
        <v>70</v>
      </c>
      <c r="J2860" t="s">
        <v>2568</v>
      </c>
      <c r="K2860">
        <v>3</v>
      </c>
      <c r="N2860">
        <v>2395</v>
      </c>
      <c r="O2860">
        <v>40</v>
      </c>
      <c r="P2860" s="1">
        <v>45708</v>
      </c>
      <c r="Q2860" s="1"/>
      <c r="R2860">
        <v>958</v>
      </c>
      <c r="T2860">
        <v>0</v>
      </c>
      <c r="U2860" t="s">
        <v>428</v>
      </c>
      <c r="V2860">
        <v>0</v>
      </c>
      <c r="W2860">
        <v>0</v>
      </c>
      <c r="X2860">
        <v>0</v>
      </c>
      <c r="Y2860">
        <v>0</v>
      </c>
      <c r="Z2860">
        <v>0</v>
      </c>
      <c r="AA2860">
        <v>0</v>
      </c>
      <c r="AB2860">
        <v>0</v>
      </c>
      <c r="AC2860" t="s">
        <v>43</v>
      </c>
      <c r="AD2860">
        <v>2</v>
      </c>
    </row>
    <row r="2861" spans="1:30">
      <c r="A2861" t="s">
        <v>2955</v>
      </c>
      <c r="B2861" t="s">
        <v>45</v>
      </c>
      <c r="C2861">
        <v>41.902782000000002</v>
      </c>
      <c r="D2861">
        <v>12.496366</v>
      </c>
      <c r="E2861" t="s">
        <v>32</v>
      </c>
      <c r="F2861" t="s">
        <v>169</v>
      </c>
      <c r="G2861" t="s">
        <v>47</v>
      </c>
      <c r="H2861" s="1">
        <v>45345</v>
      </c>
      <c r="I2861" t="s">
        <v>70</v>
      </c>
      <c r="J2861" t="s">
        <v>2568</v>
      </c>
      <c r="K2861">
        <v>3</v>
      </c>
      <c r="N2861">
        <v>233</v>
      </c>
      <c r="O2861">
        <v>20</v>
      </c>
      <c r="P2861" s="1">
        <v>45407</v>
      </c>
      <c r="Q2861" s="1"/>
      <c r="R2861">
        <v>46.6</v>
      </c>
      <c r="T2861">
        <v>0</v>
      </c>
      <c r="U2861" t="s">
        <v>428</v>
      </c>
      <c r="V2861">
        <v>0</v>
      </c>
      <c r="W2861">
        <v>0</v>
      </c>
      <c r="X2861">
        <v>0</v>
      </c>
      <c r="Y2861">
        <v>0</v>
      </c>
      <c r="Z2861">
        <v>0</v>
      </c>
      <c r="AA2861">
        <v>0</v>
      </c>
      <c r="AB2861">
        <v>0</v>
      </c>
      <c r="AC2861" t="s">
        <v>48</v>
      </c>
      <c r="AD2861">
        <v>1</v>
      </c>
    </row>
    <row r="2862" spans="1:30">
      <c r="A2862" t="s">
        <v>2956</v>
      </c>
      <c r="B2862" t="s">
        <v>63</v>
      </c>
      <c r="C2862">
        <v>46.204391000000001</v>
      </c>
      <c r="D2862">
        <v>6.1431579999999997</v>
      </c>
      <c r="E2862" t="s">
        <v>84</v>
      </c>
      <c r="F2862" t="s">
        <v>169</v>
      </c>
      <c r="G2862" t="s">
        <v>64</v>
      </c>
      <c r="H2862" s="1">
        <v>45393</v>
      </c>
      <c r="I2862" t="s">
        <v>35</v>
      </c>
      <c r="J2862" t="s">
        <v>2568</v>
      </c>
      <c r="K2862">
        <v>3</v>
      </c>
      <c r="N2862">
        <v>7912</v>
      </c>
      <c r="O2862">
        <v>30</v>
      </c>
      <c r="P2862" s="1">
        <v>45627</v>
      </c>
      <c r="Q2862" s="1"/>
      <c r="R2862">
        <v>2373.6</v>
      </c>
      <c r="T2862">
        <v>0</v>
      </c>
      <c r="U2862" t="s">
        <v>428</v>
      </c>
      <c r="V2862">
        <v>0</v>
      </c>
      <c r="W2862">
        <v>0</v>
      </c>
      <c r="X2862">
        <v>0</v>
      </c>
      <c r="Y2862">
        <v>0</v>
      </c>
      <c r="Z2862">
        <v>0</v>
      </c>
      <c r="AA2862">
        <v>0</v>
      </c>
      <c r="AB2862">
        <v>0</v>
      </c>
      <c r="AC2862" t="s">
        <v>43</v>
      </c>
      <c r="AD2862">
        <v>2</v>
      </c>
    </row>
    <row r="2863" spans="1:30">
      <c r="A2863" t="s">
        <v>2957</v>
      </c>
      <c r="B2863" t="s">
        <v>67</v>
      </c>
      <c r="C2863">
        <v>48.864716000000001</v>
      </c>
      <c r="D2863">
        <v>2.3490139999999999</v>
      </c>
      <c r="E2863" t="s">
        <v>60</v>
      </c>
      <c r="F2863" t="s">
        <v>169</v>
      </c>
      <c r="G2863" t="s">
        <v>47</v>
      </c>
      <c r="H2863" s="1">
        <v>45360</v>
      </c>
      <c r="I2863" t="s">
        <v>70</v>
      </c>
      <c r="J2863" t="s">
        <v>2568</v>
      </c>
      <c r="K2863">
        <v>3</v>
      </c>
      <c r="N2863">
        <v>6599</v>
      </c>
      <c r="O2863">
        <v>30</v>
      </c>
      <c r="P2863" s="1">
        <v>45653</v>
      </c>
      <c r="Q2863" s="1"/>
      <c r="R2863">
        <v>1979.7</v>
      </c>
      <c r="T2863">
        <v>0</v>
      </c>
      <c r="U2863" t="s">
        <v>428</v>
      </c>
      <c r="V2863">
        <v>0</v>
      </c>
      <c r="W2863">
        <v>0</v>
      </c>
      <c r="X2863">
        <v>0</v>
      </c>
      <c r="Y2863">
        <v>0</v>
      </c>
      <c r="Z2863">
        <v>0</v>
      </c>
      <c r="AA2863">
        <v>0</v>
      </c>
      <c r="AB2863">
        <v>0</v>
      </c>
      <c r="AC2863" t="s">
        <v>43</v>
      </c>
      <c r="AD2863">
        <v>2</v>
      </c>
    </row>
    <row r="2864" spans="1:30">
      <c r="A2864" t="s">
        <v>2958</v>
      </c>
      <c r="B2864" t="s">
        <v>40</v>
      </c>
      <c r="C2864">
        <v>40.416775000000001</v>
      </c>
      <c r="D2864">
        <v>-3.7037900000000001</v>
      </c>
      <c r="E2864" t="s">
        <v>55</v>
      </c>
      <c r="F2864" t="s">
        <v>169</v>
      </c>
      <c r="G2864" t="s">
        <v>56</v>
      </c>
      <c r="H2864" s="1">
        <v>45359</v>
      </c>
      <c r="I2864" t="s">
        <v>70</v>
      </c>
      <c r="J2864" t="s">
        <v>2568</v>
      </c>
      <c r="K2864">
        <v>3</v>
      </c>
      <c r="N2864">
        <v>3653</v>
      </c>
      <c r="O2864">
        <v>10</v>
      </c>
      <c r="P2864" s="1">
        <v>45517</v>
      </c>
      <c r="Q2864" s="1"/>
      <c r="R2864">
        <v>365.3</v>
      </c>
      <c r="T2864">
        <v>0</v>
      </c>
      <c r="U2864" t="s">
        <v>428</v>
      </c>
      <c r="V2864">
        <v>0</v>
      </c>
      <c r="W2864">
        <v>0</v>
      </c>
      <c r="X2864">
        <v>0</v>
      </c>
      <c r="Y2864">
        <v>0</v>
      </c>
      <c r="Z2864">
        <v>0</v>
      </c>
      <c r="AA2864">
        <v>0</v>
      </c>
      <c r="AB2864">
        <v>0</v>
      </c>
      <c r="AC2864" t="s">
        <v>48</v>
      </c>
      <c r="AD2864">
        <v>1</v>
      </c>
    </row>
    <row r="2865" spans="1:30">
      <c r="A2865" t="s">
        <v>2959</v>
      </c>
      <c r="B2865" t="s">
        <v>80</v>
      </c>
      <c r="C2865">
        <v>38.736946000000003</v>
      </c>
      <c r="D2865">
        <v>-9.1426850000000002</v>
      </c>
      <c r="E2865" t="s">
        <v>32</v>
      </c>
      <c r="F2865" t="s">
        <v>169</v>
      </c>
      <c r="G2865" t="s">
        <v>76</v>
      </c>
      <c r="H2865" s="1">
        <v>45397</v>
      </c>
      <c r="I2865" t="s">
        <v>35</v>
      </c>
      <c r="J2865" t="s">
        <v>2568</v>
      </c>
      <c r="K2865">
        <v>3</v>
      </c>
      <c r="N2865">
        <v>6335</v>
      </c>
      <c r="O2865">
        <v>40</v>
      </c>
      <c r="P2865" s="1">
        <v>45684</v>
      </c>
      <c r="Q2865" s="1"/>
      <c r="R2865">
        <v>2534</v>
      </c>
      <c r="T2865">
        <v>0</v>
      </c>
      <c r="U2865" t="s">
        <v>428</v>
      </c>
      <c r="V2865">
        <v>0</v>
      </c>
      <c r="W2865">
        <v>0</v>
      </c>
      <c r="X2865">
        <v>0</v>
      </c>
      <c r="Y2865">
        <v>0</v>
      </c>
      <c r="Z2865">
        <v>0</v>
      </c>
      <c r="AA2865">
        <v>0</v>
      </c>
      <c r="AB2865">
        <v>0</v>
      </c>
      <c r="AC2865" t="s">
        <v>43</v>
      </c>
      <c r="AD2865">
        <v>2</v>
      </c>
    </row>
    <row r="2866" spans="1:30">
      <c r="A2866" t="s">
        <v>2960</v>
      </c>
      <c r="B2866" t="s">
        <v>80</v>
      </c>
      <c r="C2866">
        <v>38.736946000000003</v>
      </c>
      <c r="D2866">
        <v>-9.1426850000000002</v>
      </c>
      <c r="E2866" t="s">
        <v>55</v>
      </c>
      <c r="F2866" t="s">
        <v>169</v>
      </c>
      <c r="G2866" t="s">
        <v>56</v>
      </c>
      <c r="H2866" s="1">
        <v>45311</v>
      </c>
      <c r="I2866" t="s">
        <v>70</v>
      </c>
      <c r="J2866" t="s">
        <v>2568</v>
      </c>
      <c r="K2866">
        <v>3</v>
      </c>
      <c r="N2866">
        <v>5823</v>
      </c>
      <c r="O2866">
        <v>50</v>
      </c>
      <c r="P2866" s="1">
        <v>45545</v>
      </c>
      <c r="Q2866" s="1"/>
      <c r="R2866">
        <v>2911.5</v>
      </c>
      <c r="T2866">
        <v>0</v>
      </c>
      <c r="U2866" t="s">
        <v>428</v>
      </c>
      <c r="V2866">
        <v>0</v>
      </c>
      <c r="W2866">
        <v>0</v>
      </c>
      <c r="X2866">
        <v>0</v>
      </c>
      <c r="Y2866">
        <v>0</v>
      </c>
      <c r="Z2866">
        <v>0</v>
      </c>
      <c r="AA2866">
        <v>0</v>
      </c>
      <c r="AB2866">
        <v>0</v>
      </c>
      <c r="AC2866" t="s">
        <v>52</v>
      </c>
      <c r="AD2866">
        <v>3</v>
      </c>
    </row>
    <row r="2867" spans="1:30">
      <c r="A2867" t="s">
        <v>2961</v>
      </c>
      <c r="B2867" t="s">
        <v>40</v>
      </c>
      <c r="C2867">
        <v>40.416775000000001</v>
      </c>
      <c r="D2867">
        <v>-3.7037900000000001</v>
      </c>
      <c r="E2867" t="s">
        <v>41</v>
      </c>
      <c r="F2867" t="s">
        <v>169</v>
      </c>
      <c r="G2867" t="s">
        <v>56</v>
      </c>
      <c r="H2867" s="1">
        <v>45401</v>
      </c>
      <c r="I2867" t="s">
        <v>70</v>
      </c>
      <c r="J2867" t="s">
        <v>2568</v>
      </c>
      <c r="K2867">
        <v>3</v>
      </c>
      <c r="N2867">
        <v>520</v>
      </c>
      <c r="O2867">
        <v>80</v>
      </c>
      <c r="P2867" s="1">
        <v>45492</v>
      </c>
      <c r="Q2867" s="1"/>
      <c r="R2867">
        <v>416</v>
      </c>
      <c r="T2867">
        <v>0</v>
      </c>
      <c r="U2867" t="s">
        <v>428</v>
      </c>
      <c r="V2867">
        <v>0</v>
      </c>
      <c r="W2867">
        <v>0</v>
      </c>
      <c r="X2867">
        <v>0</v>
      </c>
      <c r="Y2867">
        <v>0</v>
      </c>
      <c r="Z2867">
        <v>0</v>
      </c>
      <c r="AA2867">
        <v>0</v>
      </c>
      <c r="AB2867">
        <v>0</v>
      </c>
      <c r="AC2867" t="s">
        <v>65</v>
      </c>
      <c r="AD2867">
        <v>4</v>
      </c>
    </row>
    <row r="2868" spans="1:30">
      <c r="A2868" t="s">
        <v>2962</v>
      </c>
      <c r="B2868" t="s">
        <v>45</v>
      </c>
      <c r="C2868">
        <v>41.902782000000002</v>
      </c>
      <c r="D2868">
        <v>12.496366</v>
      </c>
      <c r="E2868" t="s">
        <v>32</v>
      </c>
      <c r="F2868" t="s">
        <v>169</v>
      </c>
      <c r="G2868" t="s">
        <v>56</v>
      </c>
      <c r="H2868" s="1">
        <v>45413</v>
      </c>
      <c r="I2868" t="s">
        <v>70</v>
      </c>
      <c r="J2868" t="s">
        <v>2568</v>
      </c>
      <c r="K2868">
        <v>3</v>
      </c>
      <c r="N2868">
        <v>2511</v>
      </c>
      <c r="O2868">
        <v>10</v>
      </c>
      <c r="P2868" s="1">
        <v>45738</v>
      </c>
      <c r="Q2868" s="1"/>
      <c r="R2868">
        <v>251.1</v>
      </c>
      <c r="T2868">
        <v>0</v>
      </c>
      <c r="U2868" t="s">
        <v>428</v>
      </c>
      <c r="V2868">
        <v>0</v>
      </c>
      <c r="W2868">
        <v>0</v>
      </c>
      <c r="X2868">
        <v>0</v>
      </c>
      <c r="Y2868">
        <v>0</v>
      </c>
      <c r="Z2868">
        <v>0</v>
      </c>
      <c r="AA2868">
        <v>0</v>
      </c>
      <c r="AB2868">
        <v>0</v>
      </c>
      <c r="AC2868" t="s">
        <v>48</v>
      </c>
      <c r="AD2868">
        <v>1</v>
      </c>
    </row>
    <row r="2869" spans="1:30">
      <c r="A2869" t="s">
        <v>2963</v>
      </c>
      <c r="B2869" t="s">
        <v>63</v>
      </c>
      <c r="C2869">
        <v>46.204391000000001</v>
      </c>
      <c r="D2869">
        <v>6.1431579999999997</v>
      </c>
      <c r="E2869" t="s">
        <v>60</v>
      </c>
      <c r="F2869" t="s">
        <v>169</v>
      </c>
      <c r="G2869" t="s">
        <v>56</v>
      </c>
      <c r="H2869" s="1">
        <v>45294</v>
      </c>
      <c r="I2869" t="s">
        <v>35</v>
      </c>
      <c r="J2869" t="s">
        <v>2568</v>
      </c>
      <c r="K2869">
        <v>3</v>
      </c>
      <c r="N2869">
        <v>5998</v>
      </c>
      <c r="O2869">
        <v>100</v>
      </c>
      <c r="P2869" s="1">
        <v>45576</v>
      </c>
      <c r="Q2869" s="1"/>
      <c r="R2869">
        <v>5998</v>
      </c>
      <c r="T2869">
        <v>0</v>
      </c>
      <c r="U2869" t="s">
        <v>428</v>
      </c>
      <c r="V2869">
        <v>0</v>
      </c>
      <c r="W2869">
        <v>0</v>
      </c>
      <c r="X2869">
        <v>0</v>
      </c>
      <c r="Y2869">
        <v>0</v>
      </c>
      <c r="Z2869">
        <v>0</v>
      </c>
      <c r="AA2869">
        <v>0</v>
      </c>
      <c r="AB2869">
        <v>0</v>
      </c>
      <c r="AC2869" t="s">
        <v>38</v>
      </c>
      <c r="AD2869">
        <v>5</v>
      </c>
    </row>
    <row r="2870" spans="1:30">
      <c r="A2870" t="s">
        <v>2964</v>
      </c>
      <c r="B2870" t="s">
        <v>63</v>
      </c>
      <c r="C2870">
        <v>46.204391000000001</v>
      </c>
      <c r="D2870">
        <v>6.1431579999999997</v>
      </c>
      <c r="E2870" t="s">
        <v>124</v>
      </c>
      <c r="F2870" t="s">
        <v>169</v>
      </c>
      <c r="G2870" t="s">
        <v>47</v>
      </c>
      <c r="H2870" s="1">
        <v>45401</v>
      </c>
      <c r="I2870" t="s">
        <v>35</v>
      </c>
      <c r="J2870" t="s">
        <v>2568</v>
      </c>
      <c r="K2870">
        <v>3</v>
      </c>
      <c r="N2870">
        <v>2733</v>
      </c>
      <c r="O2870">
        <v>30</v>
      </c>
      <c r="P2870" s="1">
        <v>45715</v>
      </c>
      <c r="Q2870" s="1"/>
      <c r="R2870">
        <v>819.9</v>
      </c>
      <c r="T2870">
        <v>0</v>
      </c>
      <c r="U2870" t="s">
        <v>428</v>
      </c>
      <c r="V2870">
        <v>0</v>
      </c>
      <c r="W2870">
        <v>0</v>
      </c>
      <c r="X2870">
        <v>0</v>
      </c>
      <c r="Y2870">
        <v>0</v>
      </c>
      <c r="Z2870">
        <v>0</v>
      </c>
      <c r="AA2870">
        <v>0</v>
      </c>
      <c r="AB2870">
        <v>0</v>
      </c>
      <c r="AC2870" t="s">
        <v>43</v>
      </c>
      <c r="AD2870">
        <v>2</v>
      </c>
    </row>
    <row r="2871" spans="1:30">
      <c r="A2871" t="s">
        <v>2965</v>
      </c>
      <c r="B2871" t="s">
        <v>50</v>
      </c>
      <c r="C2871">
        <v>52.520007999999997</v>
      </c>
      <c r="D2871">
        <v>13.404954</v>
      </c>
      <c r="E2871" t="s">
        <v>124</v>
      </c>
      <c r="F2871" t="s">
        <v>169</v>
      </c>
      <c r="G2871" t="s">
        <v>56</v>
      </c>
      <c r="H2871" s="1">
        <v>45320</v>
      </c>
      <c r="I2871" t="s">
        <v>35</v>
      </c>
      <c r="J2871" t="s">
        <v>2568</v>
      </c>
      <c r="K2871">
        <v>3</v>
      </c>
      <c r="N2871">
        <v>7415</v>
      </c>
      <c r="O2871">
        <v>80</v>
      </c>
      <c r="P2871" s="1">
        <v>45457</v>
      </c>
      <c r="Q2871" s="1"/>
      <c r="R2871">
        <v>5932</v>
      </c>
      <c r="T2871">
        <v>0</v>
      </c>
      <c r="U2871" t="s">
        <v>428</v>
      </c>
      <c r="V2871">
        <v>0</v>
      </c>
      <c r="W2871">
        <v>0</v>
      </c>
      <c r="X2871">
        <v>0</v>
      </c>
      <c r="Y2871">
        <v>0</v>
      </c>
      <c r="Z2871">
        <v>0</v>
      </c>
      <c r="AA2871">
        <v>0</v>
      </c>
      <c r="AB2871">
        <v>0</v>
      </c>
      <c r="AC2871" t="s">
        <v>65</v>
      </c>
      <c r="AD2871">
        <v>4</v>
      </c>
    </row>
    <row r="2872" spans="1:30">
      <c r="A2872" t="s">
        <v>2966</v>
      </c>
      <c r="B2872" t="s">
        <v>80</v>
      </c>
      <c r="C2872">
        <v>38.736946000000003</v>
      </c>
      <c r="D2872">
        <v>-9.1426850000000002</v>
      </c>
      <c r="E2872" t="s">
        <v>46</v>
      </c>
      <c r="F2872" t="s">
        <v>169</v>
      </c>
      <c r="G2872" t="s">
        <v>87</v>
      </c>
      <c r="H2872" s="1">
        <v>45357</v>
      </c>
      <c r="I2872" t="s">
        <v>70</v>
      </c>
      <c r="J2872" t="s">
        <v>2568</v>
      </c>
      <c r="K2872">
        <v>3</v>
      </c>
      <c r="N2872">
        <v>6237</v>
      </c>
      <c r="O2872">
        <v>30</v>
      </c>
      <c r="P2872" s="1">
        <v>45458</v>
      </c>
      <c r="Q2872" s="1"/>
      <c r="R2872">
        <v>1871.1</v>
      </c>
      <c r="T2872">
        <v>0</v>
      </c>
      <c r="U2872" t="s">
        <v>428</v>
      </c>
      <c r="V2872">
        <v>0</v>
      </c>
      <c r="W2872">
        <v>0</v>
      </c>
      <c r="X2872">
        <v>0</v>
      </c>
      <c r="Y2872">
        <v>0</v>
      </c>
      <c r="Z2872">
        <v>0</v>
      </c>
      <c r="AA2872">
        <v>0</v>
      </c>
      <c r="AB2872">
        <v>0</v>
      </c>
      <c r="AC2872" t="s">
        <v>43</v>
      </c>
      <c r="AD2872">
        <v>2</v>
      </c>
    </row>
    <row r="2873" spans="1:30">
      <c r="A2873" t="s">
        <v>2967</v>
      </c>
      <c r="B2873" t="s">
        <v>63</v>
      </c>
      <c r="C2873">
        <v>46.204391000000001</v>
      </c>
      <c r="D2873">
        <v>6.1431579999999997</v>
      </c>
      <c r="E2873" t="s">
        <v>51</v>
      </c>
      <c r="F2873" t="s">
        <v>169</v>
      </c>
      <c r="G2873" t="s">
        <v>34</v>
      </c>
      <c r="H2873" s="1">
        <v>45440</v>
      </c>
      <c r="I2873" t="s">
        <v>57</v>
      </c>
      <c r="J2873" t="s">
        <v>2568</v>
      </c>
      <c r="K2873">
        <v>3</v>
      </c>
      <c r="N2873">
        <v>822</v>
      </c>
      <c r="O2873">
        <v>20</v>
      </c>
      <c r="P2873" s="1">
        <v>45595</v>
      </c>
      <c r="Q2873" s="1"/>
      <c r="R2873">
        <v>164.4</v>
      </c>
      <c r="T2873">
        <v>0</v>
      </c>
      <c r="U2873" t="s">
        <v>428</v>
      </c>
      <c r="V2873">
        <v>0</v>
      </c>
      <c r="W2873">
        <v>0</v>
      </c>
      <c r="X2873">
        <v>0</v>
      </c>
      <c r="Y2873">
        <v>0</v>
      </c>
      <c r="Z2873">
        <v>0</v>
      </c>
      <c r="AA2873">
        <v>0</v>
      </c>
      <c r="AB2873">
        <v>0</v>
      </c>
      <c r="AC2873" t="s">
        <v>48</v>
      </c>
      <c r="AD2873">
        <v>1</v>
      </c>
    </row>
    <row r="2874" spans="1:30">
      <c r="A2874" t="s">
        <v>2968</v>
      </c>
      <c r="B2874" t="s">
        <v>67</v>
      </c>
      <c r="C2874">
        <v>48.864716000000001</v>
      </c>
      <c r="D2874">
        <v>2.3490139999999999</v>
      </c>
      <c r="E2874" t="s">
        <v>78</v>
      </c>
      <c r="F2874" t="s">
        <v>169</v>
      </c>
      <c r="G2874" t="s">
        <v>47</v>
      </c>
      <c r="H2874" s="1">
        <v>45414</v>
      </c>
      <c r="I2874" t="s">
        <v>70</v>
      </c>
      <c r="J2874" t="s">
        <v>2568</v>
      </c>
      <c r="K2874">
        <v>3</v>
      </c>
      <c r="N2874">
        <v>4686</v>
      </c>
      <c r="O2874">
        <v>30</v>
      </c>
      <c r="P2874" s="1">
        <v>45456</v>
      </c>
      <c r="Q2874" s="1"/>
      <c r="R2874">
        <v>1405.8</v>
      </c>
      <c r="T2874">
        <v>0</v>
      </c>
      <c r="U2874" t="s">
        <v>428</v>
      </c>
      <c r="V2874">
        <v>0</v>
      </c>
      <c r="W2874">
        <v>0</v>
      </c>
      <c r="X2874">
        <v>0</v>
      </c>
      <c r="Y2874">
        <v>0</v>
      </c>
      <c r="Z2874">
        <v>0</v>
      </c>
      <c r="AA2874">
        <v>0</v>
      </c>
      <c r="AB2874">
        <v>0</v>
      </c>
      <c r="AC2874" t="s">
        <v>43</v>
      </c>
      <c r="AD2874">
        <v>2</v>
      </c>
    </row>
    <row r="2875" spans="1:30">
      <c r="A2875" t="s">
        <v>2969</v>
      </c>
      <c r="B2875" t="s">
        <v>50</v>
      </c>
      <c r="C2875">
        <v>52.520007999999997</v>
      </c>
      <c r="D2875">
        <v>13.404954</v>
      </c>
      <c r="E2875" t="s">
        <v>32</v>
      </c>
      <c r="F2875" t="s">
        <v>169</v>
      </c>
      <c r="G2875" t="s">
        <v>64</v>
      </c>
      <c r="H2875" s="1">
        <v>45442</v>
      </c>
      <c r="I2875" t="s">
        <v>70</v>
      </c>
      <c r="J2875" t="s">
        <v>2568</v>
      </c>
      <c r="K2875">
        <v>3</v>
      </c>
      <c r="N2875">
        <v>6335</v>
      </c>
      <c r="O2875">
        <v>50</v>
      </c>
      <c r="P2875" s="1">
        <v>45662</v>
      </c>
      <c r="Q2875" s="1"/>
      <c r="R2875">
        <v>3167.5</v>
      </c>
      <c r="T2875">
        <v>0</v>
      </c>
      <c r="U2875" t="s">
        <v>428</v>
      </c>
      <c r="V2875">
        <v>0</v>
      </c>
      <c r="W2875">
        <v>0</v>
      </c>
      <c r="X2875">
        <v>0</v>
      </c>
      <c r="Y2875">
        <v>0</v>
      </c>
      <c r="Z2875">
        <v>0</v>
      </c>
      <c r="AA2875">
        <v>0</v>
      </c>
      <c r="AB2875">
        <v>0</v>
      </c>
      <c r="AC2875" t="s">
        <v>52</v>
      </c>
      <c r="AD2875">
        <v>3</v>
      </c>
    </row>
    <row r="2876" spans="1:30">
      <c r="A2876" t="s">
        <v>2970</v>
      </c>
      <c r="B2876" t="s">
        <v>40</v>
      </c>
      <c r="C2876">
        <v>40.416775000000001</v>
      </c>
      <c r="D2876">
        <v>-3.7037900000000001</v>
      </c>
      <c r="E2876" t="s">
        <v>60</v>
      </c>
      <c r="F2876" t="s">
        <v>169</v>
      </c>
      <c r="G2876" t="s">
        <v>47</v>
      </c>
      <c r="H2876" s="1">
        <v>45300</v>
      </c>
      <c r="I2876" t="s">
        <v>35</v>
      </c>
      <c r="J2876" t="s">
        <v>2568</v>
      </c>
      <c r="K2876">
        <v>3</v>
      </c>
      <c r="N2876">
        <v>367</v>
      </c>
      <c r="O2876">
        <v>20</v>
      </c>
      <c r="P2876" s="1">
        <v>45641</v>
      </c>
      <c r="Q2876" s="1"/>
      <c r="R2876">
        <v>73.400000000000006</v>
      </c>
      <c r="T2876">
        <v>0</v>
      </c>
      <c r="U2876" t="s">
        <v>428</v>
      </c>
      <c r="V2876">
        <v>0</v>
      </c>
      <c r="W2876">
        <v>0</v>
      </c>
      <c r="X2876">
        <v>0</v>
      </c>
      <c r="Y2876">
        <v>0</v>
      </c>
      <c r="Z2876">
        <v>0</v>
      </c>
      <c r="AA2876">
        <v>0</v>
      </c>
      <c r="AB2876">
        <v>0</v>
      </c>
      <c r="AC2876" t="s">
        <v>48</v>
      </c>
      <c r="AD2876">
        <v>1</v>
      </c>
    </row>
    <row r="2877" spans="1:30">
      <c r="A2877" t="s">
        <v>2971</v>
      </c>
      <c r="B2877" t="s">
        <v>63</v>
      </c>
      <c r="C2877">
        <v>46.204391000000001</v>
      </c>
      <c r="D2877">
        <v>6.1431579999999997</v>
      </c>
      <c r="E2877" t="s">
        <v>60</v>
      </c>
      <c r="F2877" t="s">
        <v>169</v>
      </c>
      <c r="G2877" t="s">
        <v>42</v>
      </c>
      <c r="H2877" s="1">
        <v>45307</v>
      </c>
      <c r="I2877" t="s">
        <v>35</v>
      </c>
      <c r="J2877" t="s">
        <v>2568</v>
      </c>
      <c r="K2877">
        <v>3</v>
      </c>
      <c r="N2877">
        <v>6868</v>
      </c>
      <c r="O2877">
        <v>50</v>
      </c>
      <c r="P2877" s="1">
        <v>45593</v>
      </c>
      <c r="Q2877" s="1"/>
      <c r="R2877">
        <v>3434</v>
      </c>
      <c r="T2877">
        <v>0</v>
      </c>
      <c r="U2877" t="s">
        <v>428</v>
      </c>
      <c r="V2877">
        <v>0</v>
      </c>
      <c r="W2877">
        <v>0</v>
      </c>
      <c r="X2877">
        <v>0</v>
      </c>
      <c r="Y2877">
        <v>0</v>
      </c>
      <c r="Z2877">
        <v>0</v>
      </c>
      <c r="AA2877">
        <v>0</v>
      </c>
      <c r="AB2877">
        <v>0</v>
      </c>
      <c r="AC2877" t="s">
        <v>52</v>
      </c>
      <c r="AD2877">
        <v>3</v>
      </c>
    </row>
    <row r="2878" spans="1:30">
      <c r="A2878" t="s">
        <v>2972</v>
      </c>
      <c r="B2878" t="s">
        <v>50</v>
      </c>
      <c r="C2878">
        <v>52.520007999999997</v>
      </c>
      <c r="D2878">
        <v>13.404954</v>
      </c>
      <c r="E2878" t="s">
        <v>51</v>
      </c>
      <c r="F2878" t="s">
        <v>169</v>
      </c>
      <c r="G2878" t="s">
        <v>34</v>
      </c>
      <c r="H2878" s="1">
        <v>45362</v>
      </c>
      <c r="I2878" t="s">
        <v>57</v>
      </c>
      <c r="J2878" t="s">
        <v>2568</v>
      </c>
      <c r="K2878">
        <v>3</v>
      </c>
      <c r="N2878">
        <v>4594</v>
      </c>
      <c r="O2878">
        <v>40</v>
      </c>
      <c r="P2878" s="1">
        <v>45432</v>
      </c>
      <c r="Q2878" s="1"/>
      <c r="R2878">
        <v>1837.6</v>
      </c>
      <c r="T2878">
        <v>0</v>
      </c>
      <c r="U2878" t="s">
        <v>428</v>
      </c>
      <c r="V2878">
        <v>0</v>
      </c>
      <c r="W2878">
        <v>0</v>
      </c>
      <c r="X2878">
        <v>0</v>
      </c>
      <c r="Y2878">
        <v>0</v>
      </c>
      <c r="Z2878">
        <v>0</v>
      </c>
      <c r="AA2878">
        <v>0</v>
      </c>
      <c r="AB2878">
        <v>0</v>
      </c>
      <c r="AC2878" t="s">
        <v>43</v>
      </c>
      <c r="AD2878">
        <v>2</v>
      </c>
    </row>
    <row r="2879" spans="1:30">
      <c r="A2879" t="s">
        <v>2973</v>
      </c>
      <c r="B2879" t="s">
        <v>59</v>
      </c>
      <c r="C2879">
        <v>51.260196999999998</v>
      </c>
      <c r="D2879">
        <v>4.4027710000000004</v>
      </c>
      <c r="E2879" t="s">
        <v>84</v>
      </c>
      <c r="F2879" t="s">
        <v>169</v>
      </c>
      <c r="G2879" t="s">
        <v>76</v>
      </c>
      <c r="H2879" s="1">
        <v>45413</v>
      </c>
      <c r="I2879" t="s">
        <v>57</v>
      </c>
      <c r="J2879" t="s">
        <v>2568</v>
      </c>
      <c r="K2879">
        <v>3</v>
      </c>
      <c r="N2879">
        <v>4181</v>
      </c>
      <c r="O2879">
        <v>50</v>
      </c>
      <c r="P2879" s="1">
        <v>45571</v>
      </c>
      <c r="Q2879" s="1"/>
      <c r="R2879">
        <v>2090.5</v>
      </c>
      <c r="T2879">
        <v>0</v>
      </c>
      <c r="U2879" t="s">
        <v>428</v>
      </c>
      <c r="V2879">
        <v>0</v>
      </c>
      <c r="W2879">
        <v>0</v>
      </c>
      <c r="X2879">
        <v>0</v>
      </c>
      <c r="Y2879">
        <v>0</v>
      </c>
      <c r="Z2879">
        <v>0</v>
      </c>
      <c r="AA2879">
        <v>0</v>
      </c>
      <c r="AB2879">
        <v>0</v>
      </c>
      <c r="AC2879" t="s">
        <v>52</v>
      </c>
      <c r="AD2879">
        <v>3</v>
      </c>
    </row>
    <row r="2880" spans="1:30">
      <c r="A2880" t="s">
        <v>2974</v>
      </c>
      <c r="B2880" t="s">
        <v>75</v>
      </c>
      <c r="C2880">
        <v>48.210033000000003</v>
      </c>
      <c r="D2880">
        <v>16.363448999999999</v>
      </c>
      <c r="E2880" t="s">
        <v>103</v>
      </c>
      <c r="F2880" t="s">
        <v>169</v>
      </c>
      <c r="G2880" t="s">
        <v>64</v>
      </c>
      <c r="H2880" s="1">
        <v>45362</v>
      </c>
      <c r="I2880" t="s">
        <v>70</v>
      </c>
      <c r="J2880" t="s">
        <v>2568</v>
      </c>
      <c r="K2880">
        <v>3</v>
      </c>
      <c r="N2880">
        <v>4962</v>
      </c>
      <c r="O2880">
        <v>50</v>
      </c>
      <c r="P2880" s="1">
        <v>45626</v>
      </c>
      <c r="Q2880" s="1"/>
      <c r="R2880">
        <v>2481</v>
      </c>
      <c r="T2880">
        <v>0</v>
      </c>
      <c r="U2880" t="s">
        <v>428</v>
      </c>
      <c r="V2880">
        <v>0</v>
      </c>
      <c r="W2880">
        <v>0</v>
      </c>
      <c r="X2880">
        <v>0</v>
      </c>
      <c r="Y2880">
        <v>0</v>
      </c>
      <c r="Z2880">
        <v>0</v>
      </c>
      <c r="AA2880">
        <v>0</v>
      </c>
      <c r="AB2880">
        <v>0</v>
      </c>
      <c r="AC2880" t="s">
        <v>52</v>
      </c>
      <c r="AD2880">
        <v>3</v>
      </c>
    </row>
    <row r="2881" spans="1:30">
      <c r="A2881" t="s">
        <v>2975</v>
      </c>
      <c r="B2881" t="s">
        <v>50</v>
      </c>
      <c r="C2881">
        <v>52.520007999999997</v>
      </c>
      <c r="D2881">
        <v>13.404954</v>
      </c>
      <c r="E2881" t="s">
        <v>60</v>
      </c>
      <c r="F2881" t="s">
        <v>169</v>
      </c>
      <c r="G2881" t="s">
        <v>47</v>
      </c>
      <c r="H2881" s="1">
        <v>45437</v>
      </c>
      <c r="I2881" t="s">
        <v>70</v>
      </c>
      <c r="J2881" t="s">
        <v>2568</v>
      </c>
      <c r="K2881">
        <v>3</v>
      </c>
      <c r="N2881">
        <v>1517</v>
      </c>
      <c r="O2881">
        <v>60</v>
      </c>
      <c r="P2881" s="1">
        <v>45772</v>
      </c>
      <c r="Q2881" s="1"/>
      <c r="R2881">
        <v>910.2</v>
      </c>
      <c r="T2881">
        <v>0</v>
      </c>
      <c r="U2881" t="s">
        <v>428</v>
      </c>
      <c r="V2881">
        <v>0</v>
      </c>
      <c r="W2881">
        <v>0</v>
      </c>
      <c r="X2881">
        <v>0</v>
      </c>
      <c r="Y2881">
        <v>0</v>
      </c>
      <c r="Z2881">
        <v>0</v>
      </c>
      <c r="AA2881">
        <v>0</v>
      </c>
      <c r="AB2881">
        <v>0</v>
      </c>
      <c r="AC2881" t="s">
        <v>52</v>
      </c>
      <c r="AD2881">
        <v>3</v>
      </c>
    </row>
    <row r="2882" spans="1:30">
      <c r="A2882" t="s">
        <v>2976</v>
      </c>
      <c r="B2882" t="s">
        <v>45</v>
      </c>
      <c r="C2882">
        <v>41.902782000000002</v>
      </c>
      <c r="D2882">
        <v>12.496366</v>
      </c>
      <c r="E2882" t="s">
        <v>55</v>
      </c>
      <c r="F2882" t="s">
        <v>169</v>
      </c>
      <c r="G2882" t="s">
        <v>34</v>
      </c>
      <c r="H2882" s="1">
        <v>45318</v>
      </c>
      <c r="I2882" t="s">
        <v>35</v>
      </c>
      <c r="J2882" t="s">
        <v>2568</v>
      </c>
      <c r="K2882">
        <v>3</v>
      </c>
      <c r="N2882">
        <v>3352</v>
      </c>
      <c r="O2882">
        <v>100</v>
      </c>
      <c r="P2882" s="1">
        <v>45557</v>
      </c>
      <c r="Q2882" s="1"/>
      <c r="R2882">
        <v>3352</v>
      </c>
      <c r="T2882">
        <v>0</v>
      </c>
      <c r="U2882" t="s">
        <v>428</v>
      </c>
      <c r="V2882">
        <v>0</v>
      </c>
      <c r="W2882">
        <v>0</v>
      </c>
      <c r="X2882">
        <v>0</v>
      </c>
      <c r="Y2882">
        <v>0</v>
      </c>
      <c r="Z2882">
        <v>0</v>
      </c>
      <c r="AA2882">
        <v>0</v>
      </c>
      <c r="AB2882">
        <v>0</v>
      </c>
      <c r="AC2882" t="s">
        <v>38</v>
      </c>
      <c r="AD2882">
        <v>5</v>
      </c>
    </row>
    <row r="2883" spans="1:30">
      <c r="A2883" t="s">
        <v>2977</v>
      </c>
      <c r="B2883" t="s">
        <v>45</v>
      </c>
      <c r="C2883">
        <v>41.902782000000002</v>
      </c>
      <c r="D2883">
        <v>12.496366</v>
      </c>
      <c r="E2883" t="s">
        <v>84</v>
      </c>
      <c r="F2883" t="s">
        <v>169</v>
      </c>
      <c r="G2883" t="s">
        <v>56</v>
      </c>
      <c r="H2883" s="1">
        <v>45324</v>
      </c>
      <c r="I2883" t="s">
        <v>35</v>
      </c>
      <c r="J2883" t="s">
        <v>2568</v>
      </c>
      <c r="K2883">
        <v>3</v>
      </c>
      <c r="N2883">
        <v>6861</v>
      </c>
      <c r="O2883">
        <v>40</v>
      </c>
      <c r="P2883" s="1">
        <v>45468</v>
      </c>
      <c r="Q2883" s="1"/>
      <c r="R2883">
        <v>2744.4</v>
      </c>
      <c r="T2883">
        <v>0</v>
      </c>
      <c r="U2883" t="s">
        <v>428</v>
      </c>
      <c r="V2883">
        <v>0</v>
      </c>
      <c r="W2883">
        <v>0</v>
      </c>
      <c r="X2883">
        <v>0</v>
      </c>
      <c r="Y2883">
        <v>0</v>
      </c>
      <c r="Z2883">
        <v>0</v>
      </c>
      <c r="AA2883">
        <v>0</v>
      </c>
      <c r="AB2883">
        <v>0</v>
      </c>
      <c r="AC2883" t="s">
        <v>43</v>
      </c>
      <c r="AD2883">
        <v>2</v>
      </c>
    </row>
    <row r="2884" spans="1:30">
      <c r="A2884" t="s">
        <v>2978</v>
      </c>
      <c r="B2884" t="s">
        <v>45</v>
      </c>
      <c r="C2884">
        <v>41.902782000000002</v>
      </c>
      <c r="D2884">
        <v>12.496366</v>
      </c>
      <c r="E2884" t="s">
        <v>55</v>
      </c>
      <c r="F2884" t="s">
        <v>169</v>
      </c>
      <c r="G2884" t="s">
        <v>47</v>
      </c>
      <c r="H2884" s="1">
        <v>45343</v>
      </c>
      <c r="I2884" t="s">
        <v>35</v>
      </c>
      <c r="J2884" t="s">
        <v>2568</v>
      </c>
      <c r="K2884">
        <v>3</v>
      </c>
      <c r="N2884">
        <v>5533</v>
      </c>
      <c r="O2884">
        <v>20</v>
      </c>
      <c r="P2884" s="1">
        <v>45504</v>
      </c>
      <c r="Q2884" s="1"/>
      <c r="R2884">
        <v>1106.5999999999999</v>
      </c>
      <c r="T2884">
        <v>0</v>
      </c>
      <c r="U2884" t="s">
        <v>428</v>
      </c>
      <c r="V2884">
        <v>0</v>
      </c>
      <c r="W2884">
        <v>0</v>
      </c>
      <c r="X2884">
        <v>0</v>
      </c>
      <c r="Y2884">
        <v>0</v>
      </c>
      <c r="Z2884">
        <v>0</v>
      </c>
      <c r="AA2884">
        <v>0</v>
      </c>
      <c r="AB2884">
        <v>0</v>
      </c>
      <c r="AC2884" t="s">
        <v>48</v>
      </c>
      <c r="AD2884">
        <v>1</v>
      </c>
    </row>
    <row r="2885" spans="1:30">
      <c r="A2885" t="s">
        <v>2979</v>
      </c>
      <c r="B2885" t="s">
        <v>45</v>
      </c>
      <c r="C2885">
        <v>41.902782000000002</v>
      </c>
      <c r="D2885">
        <v>12.496366</v>
      </c>
      <c r="E2885" t="s">
        <v>124</v>
      </c>
      <c r="F2885" t="s">
        <v>169</v>
      </c>
      <c r="G2885" t="s">
        <v>47</v>
      </c>
      <c r="H2885" s="1">
        <v>45344</v>
      </c>
      <c r="I2885" t="s">
        <v>57</v>
      </c>
      <c r="J2885" t="s">
        <v>2568</v>
      </c>
      <c r="K2885">
        <v>3</v>
      </c>
      <c r="N2885">
        <v>1742</v>
      </c>
      <c r="O2885">
        <v>20</v>
      </c>
      <c r="P2885" s="1">
        <v>45477</v>
      </c>
      <c r="Q2885" s="1"/>
      <c r="R2885">
        <v>348.4</v>
      </c>
      <c r="T2885">
        <v>0</v>
      </c>
      <c r="U2885" t="s">
        <v>428</v>
      </c>
      <c r="V2885">
        <v>0</v>
      </c>
      <c r="W2885">
        <v>0</v>
      </c>
      <c r="X2885">
        <v>0</v>
      </c>
      <c r="Y2885">
        <v>0</v>
      </c>
      <c r="Z2885">
        <v>0</v>
      </c>
      <c r="AA2885">
        <v>0</v>
      </c>
      <c r="AB2885">
        <v>0</v>
      </c>
      <c r="AC2885" t="s">
        <v>48</v>
      </c>
      <c r="AD2885">
        <v>1</v>
      </c>
    </row>
    <row r="2886" spans="1:30">
      <c r="A2886" t="s">
        <v>2980</v>
      </c>
      <c r="B2886" t="s">
        <v>67</v>
      </c>
      <c r="C2886">
        <v>48.864716000000001</v>
      </c>
      <c r="D2886">
        <v>2.3490139999999999</v>
      </c>
      <c r="E2886" t="s">
        <v>41</v>
      </c>
      <c r="F2886" t="s">
        <v>169</v>
      </c>
      <c r="G2886" t="s">
        <v>76</v>
      </c>
      <c r="H2886" s="1">
        <v>45415</v>
      </c>
      <c r="I2886" t="s">
        <v>57</v>
      </c>
      <c r="J2886" t="s">
        <v>2568</v>
      </c>
      <c r="K2886">
        <v>3</v>
      </c>
      <c r="N2886">
        <v>7534</v>
      </c>
      <c r="O2886">
        <v>20</v>
      </c>
      <c r="P2886" s="1">
        <v>45648</v>
      </c>
      <c r="Q2886" s="1"/>
      <c r="R2886">
        <v>1506.8</v>
      </c>
      <c r="T2886">
        <v>0</v>
      </c>
      <c r="U2886" t="s">
        <v>428</v>
      </c>
      <c r="V2886">
        <v>0</v>
      </c>
      <c r="W2886">
        <v>0</v>
      </c>
      <c r="X2886">
        <v>0</v>
      </c>
      <c r="Y2886">
        <v>0</v>
      </c>
      <c r="Z2886">
        <v>0</v>
      </c>
      <c r="AA2886">
        <v>0</v>
      </c>
      <c r="AB2886">
        <v>0</v>
      </c>
      <c r="AC2886" t="s">
        <v>48</v>
      </c>
      <c r="AD2886">
        <v>1</v>
      </c>
    </row>
    <row r="2887" spans="1:30">
      <c r="A2887" t="s">
        <v>2981</v>
      </c>
      <c r="B2887" t="s">
        <v>31</v>
      </c>
      <c r="C2887">
        <v>52.370215999999999</v>
      </c>
      <c r="D2887">
        <v>4.895168</v>
      </c>
      <c r="E2887" t="s">
        <v>103</v>
      </c>
      <c r="F2887" t="s">
        <v>169</v>
      </c>
      <c r="G2887" t="s">
        <v>34</v>
      </c>
      <c r="H2887" s="1">
        <v>45405</v>
      </c>
      <c r="I2887" t="s">
        <v>35</v>
      </c>
      <c r="J2887" t="s">
        <v>2568</v>
      </c>
      <c r="K2887">
        <v>3</v>
      </c>
      <c r="N2887">
        <v>787</v>
      </c>
      <c r="O2887">
        <v>30</v>
      </c>
      <c r="P2887" s="1">
        <v>45645</v>
      </c>
      <c r="Q2887" s="1"/>
      <c r="R2887">
        <v>236.1</v>
      </c>
      <c r="T2887">
        <v>0</v>
      </c>
      <c r="U2887" t="s">
        <v>428</v>
      </c>
      <c r="V2887">
        <v>0</v>
      </c>
      <c r="W2887">
        <v>0</v>
      </c>
      <c r="X2887">
        <v>0</v>
      </c>
      <c r="Y2887">
        <v>0</v>
      </c>
      <c r="Z2887">
        <v>0</v>
      </c>
      <c r="AA2887">
        <v>0</v>
      </c>
      <c r="AB2887">
        <v>0</v>
      </c>
      <c r="AC2887" t="s">
        <v>43</v>
      </c>
      <c r="AD2887">
        <v>2</v>
      </c>
    </row>
    <row r="2888" spans="1:30">
      <c r="A2888" t="s">
        <v>2982</v>
      </c>
      <c r="B2888" t="s">
        <v>45</v>
      </c>
      <c r="C2888">
        <v>41.902782000000002</v>
      </c>
      <c r="D2888">
        <v>12.496366</v>
      </c>
      <c r="E2888" t="s">
        <v>68</v>
      </c>
      <c r="F2888" t="s">
        <v>169</v>
      </c>
      <c r="G2888" t="s">
        <v>34</v>
      </c>
      <c r="H2888" s="1">
        <v>45381</v>
      </c>
      <c r="I2888" t="s">
        <v>35</v>
      </c>
      <c r="J2888" t="s">
        <v>2568</v>
      </c>
      <c r="K2888">
        <v>3</v>
      </c>
      <c r="N2888">
        <v>6798</v>
      </c>
      <c r="O2888">
        <v>20</v>
      </c>
      <c r="P2888" s="1">
        <v>45677</v>
      </c>
      <c r="Q2888" s="1"/>
      <c r="R2888">
        <v>1359.6</v>
      </c>
      <c r="T2888">
        <v>0</v>
      </c>
      <c r="U2888" t="s">
        <v>428</v>
      </c>
      <c r="V2888">
        <v>0</v>
      </c>
      <c r="W2888">
        <v>0</v>
      </c>
      <c r="X2888">
        <v>0</v>
      </c>
      <c r="Y2888">
        <v>0</v>
      </c>
      <c r="Z2888">
        <v>0</v>
      </c>
      <c r="AA2888">
        <v>0</v>
      </c>
      <c r="AB2888">
        <v>0</v>
      </c>
      <c r="AC2888" t="s">
        <v>48</v>
      </c>
      <c r="AD2888">
        <v>1</v>
      </c>
    </row>
    <row r="2889" spans="1:30">
      <c r="A2889" t="s">
        <v>2983</v>
      </c>
      <c r="B2889" t="s">
        <v>59</v>
      </c>
      <c r="C2889">
        <v>51.260196999999998</v>
      </c>
      <c r="D2889">
        <v>4.4027710000000004</v>
      </c>
      <c r="E2889" t="s">
        <v>68</v>
      </c>
      <c r="F2889" t="s">
        <v>169</v>
      </c>
      <c r="G2889" t="s">
        <v>47</v>
      </c>
      <c r="H2889" s="1">
        <v>45395</v>
      </c>
      <c r="I2889" t="s">
        <v>70</v>
      </c>
      <c r="J2889" t="s">
        <v>2568</v>
      </c>
      <c r="K2889">
        <v>3</v>
      </c>
      <c r="N2889">
        <v>1167</v>
      </c>
      <c r="O2889">
        <v>80</v>
      </c>
      <c r="P2889" s="1">
        <v>45745</v>
      </c>
      <c r="Q2889" s="1"/>
      <c r="R2889">
        <v>933.6</v>
      </c>
      <c r="T2889">
        <v>0</v>
      </c>
      <c r="U2889" t="s">
        <v>428</v>
      </c>
      <c r="V2889">
        <v>0</v>
      </c>
      <c r="W2889">
        <v>0</v>
      </c>
      <c r="X2889">
        <v>0</v>
      </c>
      <c r="Y2889">
        <v>0</v>
      </c>
      <c r="Z2889">
        <v>0</v>
      </c>
      <c r="AA2889">
        <v>0</v>
      </c>
      <c r="AB2889">
        <v>0</v>
      </c>
      <c r="AC2889" t="s">
        <v>65</v>
      </c>
      <c r="AD2889">
        <v>4</v>
      </c>
    </row>
    <row r="2890" spans="1:30">
      <c r="A2890" t="s">
        <v>2984</v>
      </c>
      <c r="B2890" t="s">
        <v>45</v>
      </c>
      <c r="C2890">
        <v>41.902782000000002</v>
      </c>
      <c r="D2890">
        <v>12.496366</v>
      </c>
      <c r="E2890" t="s">
        <v>32</v>
      </c>
      <c r="F2890" t="s">
        <v>169</v>
      </c>
      <c r="G2890" t="s">
        <v>87</v>
      </c>
      <c r="H2890" s="1">
        <v>45308</v>
      </c>
      <c r="I2890" t="s">
        <v>57</v>
      </c>
      <c r="J2890" t="s">
        <v>2568</v>
      </c>
      <c r="K2890">
        <v>3</v>
      </c>
      <c r="N2890">
        <v>2117</v>
      </c>
      <c r="O2890">
        <v>40</v>
      </c>
      <c r="P2890" s="1">
        <v>45407</v>
      </c>
      <c r="Q2890" s="1"/>
      <c r="R2890">
        <v>846.8</v>
      </c>
      <c r="T2890">
        <v>0</v>
      </c>
      <c r="U2890" t="s">
        <v>428</v>
      </c>
      <c r="V2890">
        <v>0</v>
      </c>
      <c r="W2890">
        <v>0</v>
      </c>
      <c r="X2890">
        <v>0</v>
      </c>
      <c r="Y2890">
        <v>0</v>
      </c>
      <c r="Z2890">
        <v>0</v>
      </c>
      <c r="AA2890">
        <v>0</v>
      </c>
      <c r="AB2890">
        <v>0</v>
      </c>
      <c r="AC2890" t="s">
        <v>43</v>
      </c>
      <c r="AD2890">
        <v>2</v>
      </c>
    </row>
    <row r="2891" spans="1:30">
      <c r="A2891" t="s">
        <v>2985</v>
      </c>
      <c r="B2891" t="s">
        <v>50</v>
      </c>
      <c r="C2891">
        <v>52.520007999999997</v>
      </c>
      <c r="D2891">
        <v>13.404954</v>
      </c>
      <c r="E2891" t="s">
        <v>55</v>
      </c>
      <c r="F2891" t="s">
        <v>169</v>
      </c>
      <c r="G2891" t="s">
        <v>47</v>
      </c>
      <c r="H2891" s="1">
        <v>45360</v>
      </c>
      <c r="I2891" t="s">
        <v>70</v>
      </c>
      <c r="J2891" t="s">
        <v>2568</v>
      </c>
      <c r="K2891">
        <v>3</v>
      </c>
      <c r="N2891">
        <v>1669</v>
      </c>
      <c r="O2891">
        <v>30</v>
      </c>
      <c r="P2891" s="1">
        <v>45558</v>
      </c>
      <c r="Q2891" s="1"/>
      <c r="R2891">
        <v>500.7</v>
      </c>
      <c r="T2891">
        <v>0</v>
      </c>
      <c r="U2891" t="s">
        <v>428</v>
      </c>
      <c r="V2891">
        <v>0</v>
      </c>
      <c r="W2891">
        <v>0</v>
      </c>
      <c r="X2891">
        <v>0</v>
      </c>
      <c r="Y2891">
        <v>0</v>
      </c>
      <c r="Z2891">
        <v>0</v>
      </c>
      <c r="AA2891">
        <v>0</v>
      </c>
      <c r="AB2891">
        <v>0</v>
      </c>
      <c r="AC2891" t="s">
        <v>43</v>
      </c>
      <c r="AD2891">
        <v>2</v>
      </c>
    </row>
    <row r="2892" spans="1:30">
      <c r="A2892" t="s">
        <v>2986</v>
      </c>
      <c r="B2892" t="s">
        <v>67</v>
      </c>
      <c r="C2892">
        <v>48.864716000000001</v>
      </c>
      <c r="D2892">
        <v>2.3490139999999999</v>
      </c>
      <c r="E2892" t="s">
        <v>60</v>
      </c>
      <c r="F2892" t="s">
        <v>169</v>
      </c>
      <c r="G2892" t="s">
        <v>56</v>
      </c>
      <c r="H2892" s="1">
        <v>45322</v>
      </c>
      <c r="I2892" t="s">
        <v>70</v>
      </c>
      <c r="J2892" t="s">
        <v>2568</v>
      </c>
      <c r="K2892">
        <v>3</v>
      </c>
      <c r="N2892">
        <v>4026</v>
      </c>
      <c r="O2892">
        <v>40</v>
      </c>
      <c r="P2892" s="1">
        <v>45530</v>
      </c>
      <c r="Q2892" s="1"/>
      <c r="R2892">
        <v>1610.4</v>
      </c>
      <c r="T2892">
        <v>0</v>
      </c>
      <c r="U2892" t="s">
        <v>428</v>
      </c>
      <c r="V2892">
        <v>0</v>
      </c>
      <c r="W2892">
        <v>0</v>
      </c>
      <c r="X2892">
        <v>0</v>
      </c>
      <c r="Y2892">
        <v>0</v>
      </c>
      <c r="Z2892">
        <v>0</v>
      </c>
      <c r="AA2892">
        <v>0</v>
      </c>
      <c r="AB2892">
        <v>0</v>
      </c>
      <c r="AC2892" t="s">
        <v>43</v>
      </c>
      <c r="AD2892">
        <v>2</v>
      </c>
    </row>
    <row r="2893" spans="1:30">
      <c r="A2893" t="s">
        <v>2987</v>
      </c>
      <c r="B2893" t="s">
        <v>59</v>
      </c>
      <c r="C2893">
        <v>51.260196999999998</v>
      </c>
      <c r="D2893">
        <v>4.4027710000000004</v>
      </c>
      <c r="E2893" t="s">
        <v>55</v>
      </c>
      <c r="F2893" t="s">
        <v>169</v>
      </c>
      <c r="G2893" t="s">
        <v>42</v>
      </c>
      <c r="H2893" s="1">
        <v>45417</v>
      </c>
      <c r="I2893" t="s">
        <v>57</v>
      </c>
      <c r="J2893" t="s">
        <v>2568</v>
      </c>
      <c r="K2893">
        <v>3</v>
      </c>
      <c r="N2893">
        <v>5321</v>
      </c>
      <c r="O2893">
        <v>10</v>
      </c>
      <c r="P2893" s="1">
        <v>45531</v>
      </c>
      <c r="Q2893" s="1"/>
      <c r="R2893">
        <v>532.1</v>
      </c>
      <c r="T2893">
        <v>0</v>
      </c>
      <c r="U2893" t="s">
        <v>428</v>
      </c>
      <c r="V2893">
        <v>0</v>
      </c>
      <c r="W2893">
        <v>0</v>
      </c>
      <c r="X2893">
        <v>0</v>
      </c>
      <c r="Y2893">
        <v>0</v>
      </c>
      <c r="Z2893">
        <v>0</v>
      </c>
      <c r="AA2893">
        <v>0</v>
      </c>
      <c r="AB2893">
        <v>0</v>
      </c>
      <c r="AC2893" t="s">
        <v>48</v>
      </c>
      <c r="AD2893">
        <v>1</v>
      </c>
    </row>
    <row r="2894" spans="1:30">
      <c r="A2894" t="s">
        <v>2988</v>
      </c>
      <c r="B2894" t="s">
        <v>80</v>
      </c>
      <c r="C2894">
        <v>38.736946000000003</v>
      </c>
      <c r="D2894">
        <v>-9.1426850000000002</v>
      </c>
      <c r="E2894" t="s">
        <v>32</v>
      </c>
      <c r="F2894" t="s">
        <v>169</v>
      </c>
      <c r="G2894" t="s">
        <v>56</v>
      </c>
      <c r="H2894" s="1">
        <v>45376</v>
      </c>
      <c r="I2894" t="s">
        <v>70</v>
      </c>
      <c r="J2894" t="s">
        <v>2568</v>
      </c>
      <c r="K2894">
        <v>3</v>
      </c>
      <c r="N2894">
        <v>4667</v>
      </c>
      <c r="O2894">
        <v>60</v>
      </c>
      <c r="P2894" s="1">
        <v>45741</v>
      </c>
      <c r="Q2894" s="1"/>
      <c r="R2894">
        <v>2800.2</v>
      </c>
      <c r="T2894">
        <v>0</v>
      </c>
      <c r="U2894" t="s">
        <v>428</v>
      </c>
      <c r="V2894">
        <v>0</v>
      </c>
      <c r="W2894">
        <v>0</v>
      </c>
      <c r="X2894">
        <v>0</v>
      </c>
      <c r="Y2894">
        <v>0</v>
      </c>
      <c r="Z2894">
        <v>0</v>
      </c>
      <c r="AA2894">
        <v>0</v>
      </c>
      <c r="AB2894">
        <v>0</v>
      </c>
      <c r="AC2894" t="s">
        <v>52</v>
      </c>
      <c r="AD2894">
        <v>3</v>
      </c>
    </row>
    <row r="2895" spans="1:30">
      <c r="A2895" t="s">
        <v>2989</v>
      </c>
      <c r="B2895" t="s">
        <v>75</v>
      </c>
      <c r="C2895">
        <v>48.210033000000003</v>
      </c>
      <c r="D2895">
        <v>16.363448999999999</v>
      </c>
      <c r="E2895" t="s">
        <v>68</v>
      </c>
      <c r="F2895" t="s">
        <v>169</v>
      </c>
      <c r="G2895" t="s">
        <v>56</v>
      </c>
      <c r="H2895" s="1">
        <v>45381</v>
      </c>
      <c r="I2895" t="s">
        <v>70</v>
      </c>
      <c r="J2895" t="s">
        <v>2568</v>
      </c>
      <c r="K2895">
        <v>3</v>
      </c>
      <c r="N2895">
        <v>6981</v>
      </c>
      <c r="O2895">
        <v>60</v>
      </c>
      <c r="P2895" s="1">
        <v>45502</v>
      </c>
      <c r="Q2895" s="1"/>
      <c r="R2895">
        <v>4188.6000000000004</v>
      </c>
      <c r="T2895">
        <v>0</v>
      </c>
      <c r="U2895" t="s">
        <v>428</v>
      </c>
      <c r="V2895">
        <v>0</v>
      </c>
      <c r="W2895">
        <v>0</v>
      </c>
      <c r="X2895">
        <v>0</v>
      </c>
      <c r="Y2895">
        <v>0</v>
      </c>
      <c r="Z2895">
        <v>0</v>
      </c>
      <c r="AA2895">
        <v>0</v>
      </c>
      <c r="AB2895">
        <v>0</v>
      </c>
      <c r="AC2895" t="s">
        <v>52</v>
      </c>
      <c r="AD2895">
        <v>3</v>
      </c>
    </row>
    <row r="2896" spans="1:30">
      <c r="A2896" t="s">
        <v>2990</v>
      </c>
      <c r="B2896" t="s">
        <v>50</v>
      </c>
      <c r="C2896">
        <v>52.520007999999997</v>
      </c>
      <c r="D2896">
        <v>13.404954</v>
      </c>
      <c r="E2896" t="s">
        <v>41</v>
      </c>
      <c r="F2896" t="s">
        <v>169</v>
      </c>
      <c r="G2896" t="s">
        <v>76</v>
      </c>
      <c r="H2896" s="1">
        <v>45293</v>
      </c>
      <c r="I2896" t="s">
        <v>35</v>
      </c>
      <c r="J2896" t="s">
        <v>2568</v>
      </c>
      <c r="K2896">
        <v>3</v>
      </c>
      <c r="N2896">
        <v>1079</v>
      </c>
      <c r="O2896">
        <v>40</v>
      </c>
      <c r="P2896" s="1">
        <v>45607</v>
      </c>
      <c r="Q2896" s="1"/>
      <c r="R2896">
        <v>431.6</v>
      </c>
      <c r="T2896">
        <v>0</v>
      </c>
      <c r="U2896" t="s">
        <v>428</v>
      </c>
      <c r="V2896">
        <v>0</v>
      </c>
      <c r="W2896">
        <v>0</v>
      </c>
      <c r="X2896">
        <v>0</v>
      </c>
      <c r="Y2896">
        <v>0</v>
      </c>
      <c r="Z2896">
        <v>0</v>
      </c>
      <c r="AA2896">
        <v>0</v>
      </c>
      <c r="AB2896">
        <v>0</v>
      </c>
      <c r="AC2896" t="s">
        <v>43</v>
      </c>
      <c r="AD2896">
        <v>2</v>
      </c>
    </row>
    <row r="2897" spans="1:30">
      <c r="A2897" t="s">
        <v>2991</v>
      </c>
      <c r="B2897" t="s">
        <v>75</v>
      </c>
      <c r="C2897">
        <v>48.210033000000003</v>
      </c>
      <c r="D2897">
        <v>16.363448999999999</v>
      </c>
      <c r="E2897" t="s">
        <v>32</v>
      </c>
      <c r="F2897" t="s">
        <v>169</v>
      </c>
      <c r="G2897" t="s">
        <v>47</v>
      </c>
      <c r="H2897" s="1">
        <v>45402</v>
      </c>
      <c r="I2897" t="s">
        <v>70</v>
      </c>
      <c r="J2897" t="s">
        <v>2568</v>
      </c>
      <c r="K2897">
        <v>3</v>
      </c>
      <c r="N2897">
        <v>3445</v>
      </c>
      <c r="O2897">
        <v>20</v>
      </c>
      <c r="P2897" s="1">
        <v>45694</v>
      </c>
      <c r="Q2897" s="1"/>
      <c r="R2897">
        <v>689</v>
      </c>
      <c r="T2897">
        <v>0</v>
      </c>
      <c r="U2897" t="s">
        <v>428</v>
      </c>
      <c r="V2897">
        <v>0</v>
      </c>
      <c r="W2897">
        <v>0</v>
      </c>
      <c r="X2897">
        <v>0</v>
      </c>
      <c r="Y2897">
        <v>0</v>
      </c>
      <c r="Z2897">
        <v>0</v>
      </c>
      <c r="AA2897">
        <v>0</v>
      </c>
      <c r="AB2897">
        <v>0</v>
      </c>
      <c r="AC2897" t="s">
        <v>48</v>
      </c>
      <c r="AD2897">
        <v>1</v>
      </c>
    </row>
    <row r="2898" spans="1:30">
      <c r="A2898" t="s">
        <v>2992</v>
      </c>
      <c r="B2898" t="s">
        <v>80</v>
      </c>
      <c r="C2898">
        <v>38.736946000000003</v>
      </c>
      <c r="D2898">
        <v>-9.1426850000000002</v>
      </c>
      <c r="E2898" t="s">
        <v>41</v>
      </c>
      <c r="F2898" t="s">
        <v>169</v>
      </c>
      <c r="G2898" t="s">
        <v>47</v>
      </c>
      <c r="H2898" s="1">
        <v>45324</v>
      </c>
      <c r="I2898" t="s">
        <v>35</v>
      </c>
      <c r="J2898" t="s">
        <v>2568</v>
      </c>
      <c r="K2898">
        <v>3</v>
      </c>
      <c r="N2898">
        <v>2714</v>
      </c>
      <c r="O2898">
        <v>50</v>
      </c>
      <c r="P2898" s="1">
        <v>45509</v>
      </c>
      <c r="Q2898" s="1"/>
      <c r="R2898">
        <v>1357</v>
      </c>
      <c r="T2898">
        <v>0</v>
      </c>
      <c r="U2898" t="s">
        <v>428</v>
      </c>
      <c r="V2898">
        <v>0</v>
      </c>
      <c r="W2898">
        <v>0</v>
      </c>
      <c r="X2898">
        <v>0</v>
      </c>
      <c r="Y2898">
        <v>0</v>
      </c>
      <c r="Z2898">
        <v>0</v>
      </c>
      <c r="AA2898">
        <v>0</v>
      </c>
      <c r="AB2898">
        <v>0</v>
      </c>
      <c r="AC2898" t="s">
        <v>52</v>
      </c>
      <c r="AD2898">
        <v>3</v>
      </c>
    </row>
    <row r="2899" spans="1:30">
      <c r="A2899" t="s">
        <v>2993</v>
      </c>
      <c r="B2899" t="s">
        <v>59</v>
      </c>
      <c r="C2899">
        <v>51.260196999999998</v>
      </c>
      <c r="D2899">
        <v>4.4027710000000004</v>
      </c>
      <c r="E2899" t="s">
        <v>103</v>
      </c>
      <c r="F2899" t="s">
        <v>169</v>
      </c>
      <c r="G2899" t="s">
        <v>64</v>
      </c>
      <c r="H2899" s="1">
        <v>45415</v>
      </c>
      <c r="I2899" t="s">
        <v>70</v>
      </c>
      <c r="J2899" t="s">
        <v>2568</v>
      </c>
      <c r="K2899">
        <v>3</v>
      </c>
      <c r="N2899">
        <v>3341</v>
      </c>
      <c r="O2899">
        <v>70</v>
      </c>
      <c r="P2899" s="1">
        <v>45747</v>
      </c>
      <c r="Q2899" s="1"/>
      <c r="R2899">
        <v>2338.6999999999998</v>
      </c>
      <c r="T2899">
        <v>0</v>
      </c>
      <c r="U2899" t="s">
        <v>428</v>
      </c>
      <c r="V2899">
        <v>0</v>
      </c>
      <c r="W2899">
        <v>0</v>
      </c>
      <c r="X2899">
        <v>0</v>
      </c>
      <c r="Y2899">
        <v>0</v>
      </c>
      <c r="Z2899">
        <v>0</v>
      </c>
      <c r="AA2899">
        <v>0</v>
      </c>
      <c r="AB2899">
        <v>0</v>
      </c>
      <c r="AC2899" t="s">
        <v>65</v>
      </c>
      <c r="AD2899">
        <v>4</v>
      </c>
    </row>
    <row r="2900" spans="1:30">
      <c r="A2900" t="s">
        <v>2994</v>
      </c>
      <c r="B2900" t="s">
        <v>45</v>
      </c>
      <c r="C2900">
        <v>41.902782000000002</v>
      </c>
      <c r="D2900">
        <v>12.496366</v>
      </c>
      <c r="E2900" t="s">
        <v>103</v>
      </c>
      <c r="F2900" t="s">
        <v>169</v>
      </c>
      <c r="G2900" t="s">
        <v>42</v>
      </c>
      <c r="H2900" s="1">
        <v>45433</v>
      </c>
      <c r="I2900" t="s">
        <v>70</v>
      </c>
      <c r="J2900" t="s">
        <v>2568</v>
      </c>
      <c r="K2900">
        <v>3</v>
      </c>
      <c r="N2900">
        <v>3270</v>
      </c>
      <c r="O2900">
        <v>20</v>
      </c>
      <c r="P2900" s="1">
        <v>45536</v>
      </c>
      <c r="Q2900" s="1"/>
      <c r="R2900">
        <v>654</v>
      </c>
      <c r="T2900">
        <v>0</v>
      </c>
      <c r="U2900" t="s">
        <v>428</v>
      </c>
      <c r="V2900">
        <v>0</v>
      </c>
      <c r="W2900">
        <v>0</v>
      </c>
      <c r="X2900">
        <v>0</v>
      </c>
      <c r="Y2900">
        <v>0</v>
      </c>
      <c r="Z2900">
        <v>0</v>
      </c>
      <c r="AA2900">
        <v>0</v>
      </c>
      <c r="AB2900">
        <v>0</v>
      </c>
      <c r="AC2900" t="s">
        <v>48</v>
      </c>
      <c r="AD2900">
        <v>1</v>
      </c>
    </row>
    <row r="2901" spans="1:30">
      <c r="A2901" t="s">
        <v>2995</v>
      </c>
      <c r="B2901" t="s">
        <v>59</v>
      </c>
      <c r="C2901">
        <v>51.260196999999998</v>
      </c>
      <c r="D2901">
        <v>4.4027710000000004</v>
      </c>
      <c r="E2901" t="s">
        <v>32</v>
      </c>
      <c r="F2901" t="s">
        <v>169</v>
      </c>
      <c r="G2901" t="s">
        <v>64</v>
      </c>
      <c r="H2901" s="1">
        <v>45313</v>
      </c>
      <c r="I2901" t="s">
        <v>70</v>
      </c>
      <c r="J2901" t="s">
        <v>2568</v>
      </c>
      <c r="K2901">
        <v>3</v>
      </c>
      <c r="N2901">
        <v>5018</v>
      </c>
      <c r="O2901">
        <v>60</v>
      </c>
      <c r="P2901" s="1">
        <v>45533</v>
      </c>
      <c r="Q2901" s="1"/>
      <c r="R2901">
        <v>3010.8</v>
      </c>
      <c r="T2901">
        <v>0</v>
      </c>
      <c r="U2901" t="s">
        <v>428</v>
      </c>
      <c r="V2901">
        <v>0</v>
      </c>
      <c r="W2901">
        <v>0</v>
      </c>
      <c r="X2901">
        <v>0</v>
      </c>
      <c r="Y2901">
        <v>0</v>
      </c>
      <c r="Z2901">
        <v>0</v>
      </c>
      <c r="AA2901">
        <v>0</v>
      </c>
      <c r="AB2901">
        <v>0</v>
      </c>
      <c r="AC2901" t="s">
        <v>52</v>
      </c>
      <c r="AD2901">
        <v>3</v>
      </c>
    </row>
    <row r="2902" spans="1:30">
      <c r="A2902" t="s">
        <v>2996</v>
      </c>
      <c r="B2902" t="s">
        <v>31</v>
      </c>
      <c r="C2902">
        <v>52.370215999999999</v>
      </c>
      <c r="D2902">
        <v>4.895168</v>
      </c>
      <c r="E2902" t="s">
        <v>72</v>
      </c>
      <c r="F2902" t="s">
        <v>169</v>
      </c>
      <c r="G2902" t="s">
        <v>34</v>
      </c>
      <c r="H2902" s="1">
        <v>45443</v>
      </c>
      <c r="I2902" t="s">
        <v>57</v>
      </c>
      <c r="J2902" t="s">
        <v>2568</v>
      </c>
      <c r="K2902">
        <v>3</v>
      </c>
      <c r="N2902">
        <v>4354</v>
      </c>
      <c r="O2902">
        <v>60</v>
      </c>
      <c r="P2902" s="1">
        <v>45683</v>
      </c>
      <c r="Q2902" s="1"/>
      <c r="R2902">
        <v>2612.4</v>
      </c>
      <c r="T2902">
        <v>0</v>
      </c>
      <c r="U2902" t="s">
        <v>428</v>
      </c>
      <c r="V2902">
        <v>0</v>
      </c>
      <c r="W2902">
        <v>0</v>
      </c>
      <c r="X2902">
        <v>0</v>
      </c>
      <c r="Y2902">
        <v>0</v>
      </c>
      <c r="Z2902">
        <v>0</v>
      </c>
      <c r="AA2902">
        <v>0</v>
      </c>
      <c r="AB2902">
        <v>0</v>
      </c>
      <c r="AC2902" t="s">
        <v>52</v>
      </c>
      <c r="AD2902">
        <v>3</v>
      </c>
    </row>
    <row r="2903" spans="1:30">
      <c r="A2903" t="s">
        <v>2997</v>
      </c>
      <c r="B2903" t="s">
        <v>45</v>
      </c>
      <c r="C2903">
        <v>41.902782000000002</v>
      </c>
      <c r="D2903">
        <v>12.496366</v>
      </c>
      <c r="E2903" t="s">
        <v>124</v>
      </c>
      <c r="F2903" t="s">
        <v>169</v>
      </c>
      <c r="G2903" t="s">
        <v>56</v>
      </c>
      <c r="H2903" s="1">
        <v>45433</v>
      </c>
      <c r="I2903" t="s">
        <v>57</v>
      </c>
      <c r="J2903" t="s">
        <v>2568</v>
      </c>
      <c r="K2903">
        <v>3</v>
      </c>
      <c r="N2903">
        <v>977</v>
      </c>
      <c r="O2903">
        <v>30</v>
      </c>
      <c r="P2903" s="1">
        <v>45605</v>
      </c>
      <c r="Q2903" s="1"/>
      <c r="R2903">
        <v>293.10000000000002</v>
      </c>
      <c r="T2903">
        <v>0</v>
      </c>
      <c r="U2903" t="s">
        <v>428</v>
      </c>
      <c r="V2903">
        <v>0</v>
      </c>
      <c r="W2903">
        <v>0</v>
      </c>
      <c r="X2903">
        <v>0</v>
      </c>
      <c r="Y2903">
        <v>0</v>
      </c>
      <c r="Z2903">
        <v>0</v>
      </c>
      <c r="AA2903">
        <v>0</v>
      </c>
      <c r="AB2903">
        <v>0</v>
      </c>
      <c r="AC2903" t="s">
        <v>43</v>
      </c>
      <c r="AD2903">
        <v>2</v>
      </c>
    </row>
    <row r="2904" spans="1:30">
      <c r="A2904" t="s">
        <v>2998</v>
      </c>
      <c r="B2904" t="s">
        <v>75</v>
      </c>
      <c r="C2904">
        <v>48.210033000000003</v>
      </c>
      <c r="D2904">
        <v>16.363448999999999</v>
      </c>
      <c r="E2904" t="s">
        <v>51</v>
      </c>
      <c r="F2904" t="s">
        <v>169</v>
      </c>
      <c r="G2904" t="s">
        <v>47</v>
      </c>
      <c r="H2904" s="1">
        <v>45442</v>
      </c>
      <c r="I2904" t="s">
        <v>57</v>
      </c>
      <c r="J2904" t="s">
        <v>2568</v>
      </c>
      <c r="K2904">
        <v>3</v>
      </c>
      <c r="N2904">
        <v>2695</v>
      </c>
      <c r="O2904">
        <v>40</v>
      </c>
      <c r="P2904" s="1">
        <v>45701</v>
      </c>
      <c r="Q2904" s="1"/>
      <c r="R2904">
        <v>1078</v>
      </c>
      <c r="T2904">
        <v>0</v>
      </c>
      <c r="U2904" t="s">
        <v>428</v>
      </c>
      <c r="V2904">
        <v>0</v>
      </c>
      <c r="W2904">
        <v>0</v>
      </c>
      <c r="X2904">
        <v>0</v>
      </c>
      <c r="Y2904">
        <v>0</v>
      </c>
      <c r="Z2904">
        <v>0</v>
      </c>
      <c r="AA2904">
        <v>0</v>
      </c>
      <c r="AB2904">
        <v>0</v>
      </c>
      <c r="AC2904" t="s">
        <v>43</v>
      </c>
      <c r="AD2904">
        <v>2</v>
      </c>
    </row>
    <row r="2905" spans="1:30">
      <c r="A2905" t="s">
        <v>2999</v>
      </c>
      <c r="B2905" t="s">
        <v>50</v>
      </c>
      <c r="C2905">
        <v>52.520007999999997</v>
      </c>
      <c r="D2905">
        <v>13.404954</v>
      </c>
      <c r="E2905" t="s">
        <v>72</v>
      </c>
      <c r="F2905" t="s">
        <v>169</v>
      </c>
      <c r="G2905" t="s">
        <v>87</v>
      </c>
      <c r="H2905" s="1">
        <v>45429</v>
      </c>
      <c r="I2905" t="s">
        <v>57</v>
      </c>
      <c r="J2905" t="s">
        <v>2568</v>
      </c>
      <c r="K2905">
        <v>3</v>
      </c>
      <c r="N2905">
        <v>3064</v>
      </c>
      <c r="O2905">
        <v>20</v>
      </c>
      <c r="P2905" s="1">
        <v>45520</v>
      </c>
      <c r="Q2905" s="1"/>
      <c r="R2905">
        <v>612.79999999999995</v>
      </c>
      <c r="T2905">
        <v>0</v>
      </c>
      <c r="U2905" t="s">
        <v>428</v>
      </c>
      <c r="V2905">
        <v>0</v>
      </c>
      <c r="W2905">
        <v>0</v>
      </c>
      <c r="X2905">
        <v>0</v>
      </c>
      <c r="Y2905">
        <v>0</v>
      </c>
      <c r="Z2905">
        <v>0</v>
      </c>
      <c r="AA2905">
        <v>0</v>
      </c>
      <c r="AB2905">
        <v>0</v>
      </c>
      <c r="AC2905" t="s">
        <v>48</v>
      </c>
      <c r="AD2905">
        <v>1</v>
      </c>
    </row>
    <row r="2906" spans="1:30">
      <c r="A2906" t="s">
        <v>3000</v>
      </c>
      <c r="B2906" t="s">
        <v>45</v>
      </c>
      <c r="C2906">
        <v>41.902782000000002</v>
      </c>
      <c r="D2906">
        <v>12.496366</v>
      </c>
      <c r="E2906" t="s">
        <v>60</v>
      </c>
      <c r="F2906" t="s">
        <v>169</v>
      </c>
      <c r="G2906" t="s">
        <v>47</v>
      </c>
      <c r="H2906" s="1">
        <v>45409</v>
      </c>
      <c r="I2906" t="s">
        <v>70</v>
      </c>
      <c r="J2906" t="s">
        <v>2568</v>
      </c>
      <c r="K2906">
        <v>3</v>
      </c>
      <c r="N2906">
        <v>6161</v>
      </c>
      <c r="O2906">
        <v>40</v>
      </c>
      <c r="P2906" s="1">
        <v>45626</v>
      </c>
      <c r="Q2906" s="1"/>
      <c r="R2906">
        <v>2464.4</v>
      </c>
      <c r="T2906">
        <v>0</v>
      </c>
      <c r="U2906" t="s">
        <v>428</v>
      </c>
      <c r="V2906">
        <v>0</v>
      </c>
      <c r="W2906">
        <v>0</v>
      </c>
      <c r="X2906">
        <v>0</v>
      </c>
      <c r="Y2906">
        <v>0</v>
      </c>
      <c r="Z2906">
        <v>0</v>
      </c>
      <c r="AA2906">
        <v>0</v>
      </c>
      <c r="AB2906">
        <v>0</v>
      </c>
      <c r="AC2906" t="s">
        <v>43</v>
      </c>
      <c r="AD2906">
        <v>2</v>
      </c>
    </row>
    <row r="2907" spans="1:30">
      <c r="A2907" t="s">
        <v>3001</v>
      </c>
      <c r="B2907" t="s">
        <v>50</v>
      </c>
      <c r="C2907">
        <v>52.520007999999997</v>
      </c>
      <c r="D2907">
        <v>13.404954</v>
      </c>
      <c r="E2907" t="s">
        <v>84</v>
      </c>
      <c r="F2907" t="s">
        <v>169</v>
      </c>
      <c r="G2907" t="s">
        <v>87</v>
      </c>
      <c r="H2907" s="1">
        <v>45431</v>
      </c>
      <c r="I2907" t="s">
        <v>35</v>
      </c>
      <c r="J2907" t="s">
        <v>2568</v>
      </c>
      <c r="K2907">
        <v>3</v>
      </c>
      <c r="N2907">
        <v>2689</v>
      </c>
      <c r="O2907">
        <v>30</v>
      </c>
      <c r="P2907" s="1">
        <v>45781</v>
      </c>
      <c r="Q2907" s="1"/>
      <c r="R2907">
        <v>806.7</v>
      </c>
      <c r="T2907">
        <v>0</v>
      </c>
      <c r="U2907" t="s">
        <v>428</v>
      </c>
      <c r="V2907">
        <v>0</v>
      </c>
      <c r="W2907">
        <v>0</v>
      </c>
      <c r="X2907">
        <v>0</v>
      </c>
      <c r="Y2907">
        <v>0</v>
      </c>
      <c r="Z2907">
        <v>0</v>
      </c>
      <c r="AA2907">
        <v>0</v>
      </c>
      <c r="AB2907">
        <v>0</v>
      </c>
      <c r="AC2907" t="s">
        <v>43</v>
      </c>
      <c r="AD2907">
        <v>2</v>
      </c>
    </row>
    <row r="2908" spans="1:30">
      <c r="A2908" t="s">
        <v>3002</v>
      </c>
      <c r="B2908" t="s">
        <v>31</v>
      </c>
      <c r="C2908">
        <v>52.370215999999999</v>
      </c>
      <c r="D2908">
        <v>4.895168</v>
      </c>
      <c r="E2908" t="s">
        <v>100</v>
      </c>
      <c r="F2908" t="s">
        <v>169</v>
      </c>
      <c r="G2908" t="s">
        <v>56</v>
      </c>
      <c r="H2908" s="1">
        <v>45294</v>
      </c>
      <c r="I2908" t="s">
        <v>70</v>
      </c>
      <c r="J2908" t="s">
        <v>2568</v>
      </c>
      <c r="K2908">
        <v>3</v>
      </c>
      <c r="N2908">
        <v>3957</v>
      </c>
      <c r="O2908">
        <v>30</v>
      </c>
      <c r="P2908" s="1">
        <v>45479</v>
      </c>
      <c r="Q2908" s="1"/>
      <c r="R2908">
        <v>1187.0999999999999</v>
      </c>
      <c r="T2908">
        <v>0</v>
      </c>
      <c r="U2908" t="s">
        <v>428</v>
      </c>
      <c r="V2908">
        <v>0</v>
      </c>
      <c r="W2908">
        <v>0</v>
      </c>
      <c r="X2908">
        <v>0</v>
      </c>
      <c r="Y2908">
        <v>0</v>
      </c>
      <c r="Z2908">
        <v>0</v>
      </c>
      <c r="AA2908">
        <v>0</v>
      </c>
      <c r="AB2908">
        <v>0</v>
      </c>
      <c r="AC2908" t="s">
        <v>43</v>
      </c>
      <c r="AD2908">
        <v>2</v>
      </c>
    </row>
    <row r="2909" spans="1:30">
      <c r="A2909" t="s">
        <v>3003</v>
      </c>
      <c r="B2909" t="s">
        <v>80</v>
      </c>
      <c r="C2909">
        <v>38.736946000000003</v>
      </c>
      <c r="D2909">
        <v>-9.1426850000000002</v>
      </c>
      <c r="E2909" t="s">
        <v>103</v>
      </c>
      <c r="F2909" t="s">
        <v>169</v>
      </c>
      <c r="G2909" t="s">
        <v>56</v>
      </c>
      <c r="H2909" s="1">
        <v>45356</v>
      </c>
      <c r="I2909" t="s">
        <v>70</v>
      </c>
      <c r="J2909" t="s">
        <v>2568</v>
      </c>
      <c r="K2909">
        <v>3</v>
      </c>
      <c r="N2909">
        <v>6202</v>
      </c>
      <c r="O2909">
        <v>20</v>
      </c>
      <c r="P2909" s="1">
        <v>45546</v>
      </c>
      <c r="Q2909" s="1"/>
      <c r="R2909">
        <v>1240.4000000000001</v>
      </c>
      <c r="T2909">
        <v>0</v>
      </c>
      <c r="U2909" t="s">
        <v>428</v>
      </c>
      <c r="V2909">
        <v>0</v>
      </c>
      <c r="W2909">
        <v>0</v>
      </c>
      <c r="X2909">
        <v>0</v>
      </c>
      <c r="Y2909">
        <v>0</v>
      </c>
      <c r="Z2909">
        <v>0</v>
      </c>
      <c r="AA2909">
        <v>0</v>
      </c>
      <c r="AB2909">
        <v>0</v>
      </c>
      <c r="AC2909" t="s">
        <v>48</v>
      </c>
      <c r="AD2909">
        <v>1</v>
      </c>
    </row>
    <row r="2910" spans="1:30">
      <c r="A2910" t="s">
        <v>3004</v>
      </c>
      <c r="B2910" t="s">
        <v>40</v>
      </c>
      <c r="C2910">
        <v>40.416775000000001</v>
      </c>
      <c r="D2910">
        <v>-3.7037900000000001</v>
      </c>
      <c r="E2910" t="s">
        <v>68</v>
      </c>
      <c r="F2910" t="s">
        <v>169</v>
      </c>
      <c r="G2910" t="s">
        <v>76</v>
      </c>
      <c r="H2910" s="1">
        <v>45339</v>
      </c>
      <c r="I2910" t="s">
        <v>57</v>
      </c>
      <c r="J2910" t="s">
        <v>2568</v>
      </c>
      <c r="K2910">
        <v>3</v>
      </c>
      <c r="N2910">
        <v>7087</v>
      </c>
      <c r="O2910">
        <v>50</v>
      </c>
      <c r="P2910" s="1">
        <v>45393</v>
      </c>
      <c r="Q2910" s="1"/>
      <c r="R2910">
        <v>3543.5</v>
      </c>
      <c r="T2910">
        <v>0</v>
      </c>
      <c r="U2910" t="s">
        <v>428</v>
      </c>
      <c r="V2910">
        <v>0</v>
      </c>
      <c r="W2910">
        <v>0</v>
      </c>
      <c r="X2910">
        <v>0</v>
      </c>
      <c r="Y2910">
        <v>0</v>
      </c>
      <c r="Z2910">
        <v>0</v>
      </c>
      <c r="AA2910">
        <v>0</v>
      </c>
      <c r="AB2910">
        <v>0</v>
      </c>
      <c r="AC2910" t="s">
        <v>52</v>
      </c>
      <c r="AD2910">
        <v>3</v>
      </c>
    </row>
    <row r="2911" spans="1:30">
      <c r="A2911" t="s">
        <v>3005</v>
      </c>
      <c r="B2911" t="s">
        <v>80</v>
      </c>
      <c r="C2911">
        <v>38.736946000000003</v>
      </c>
      <c r="D2911">
        <v>-9.1426850000000002</v>
      </c>
      <c r="E2911" t="s">
        <v>68</v>
      </c>
      <c r="F2911" t="s">
        <v>169</v>
      </c>
      <c r="G2911" t="s">
        <v>47</v>
      </c>
      <c r="H2911" s="1">
        <v>45389</v>
      </c>
      <c r="I2911" t="s">
        <v>57</v>
      </c>
      <c r="J2911" t="s">
        <v>2568</v>
      </c>
      <c r="K2911">
        <v>3</v>
      </c>
      <c r="N2911">
        <v>6058</v>
      </c>
      <c r="O2911">
        <v>10</v>
      </c>
      <c r="P2911" s="1">
        <v>45690</v>
      </c>
      <c r="Q2911" s="1"/>
      <c r="R2911">
        <v>605.79999999999995</v>
      </c>
      <c r="T2911">
        <v>0</v>
      </c>
      <c r="U2911" t="s">
        <v>428</v>
      </c>
      <c r="V2911">
        <v>0</v>
      </c>
      <c r="W2911">
        <v>0</v>
      </c>
      <c r="X2911">
        <v>0</v>
      </c>
      <c r="Y2911">
        <v>0</v>
      </c>
      <c r="Z2911">
        <v>0</v>
      </c>
      <c r="AA2911">
        <v>0</v>
      </c>
      <c r="AB2911">
        <v>0</v>
      </c>
      <c r="AC2911" t="s">
        <v>48</v>
      </c>
      <c r="AD2911">
        <v>1</v>
      </c>
    </row>
    <row r="2912" spans="1:30">
      <c r="A2912" t="s">
        <v>3006</v>
      </c>
      <c r="B2912" t="s">
        <v>67</v>
      </c>
      <c r="C2912">
        <v>48.864716000000001</v>
      </c>
      <c r="D2912">
        <v>2.3490139999999999</v>
      </c>
      <c r="E2912" t="s">
        <v>32</v>
      </c>
      <c r="F2912" t="s">
        <v>169</v>
      </c>
      <c r="G2912" t="s">
        <v>64</v>
      </c>
      <c r="H2912" s="1">
        <v>45404</v>
      </c>
      <c r="I2912" t="s">
        <v>57</v>
      </c>
      <c r="J2912" t="s">
        <v>2568</v>
      </c>
      <c r="K2912">
        <v>3</v>
      </c>
      <c r="N2912">
        <v>344</v>
      </c>
      <c r="O2912">
        <v>40</v>
      </c>
      <c r="P2912" s="1">
        <v>45550</v>
      </c>
      <c r="Q2912" s="1"/>
      <c r="R2912">
        <v>137.6</v>
      </c>
      <c r="T2912">
        <v>0</v>
      </c>
      <c r="U2912" t="s">
        <v>428</v>
      </c>
      <c r="V2912">
        <v>0</v>
      </c>
      <c r="W2912">
        <v>0</v>
      </c>
      <c r="X2912">
        <v>0</v>
      </c>
      <c r="Y2912">
        <v>0</v>
      </c>
      <c r="Z2912">
        <v>0</v>
      </c>
      <c r="AA2912">
        <v>0</v>
      </c>
      <c r="AB2912">
        <v>0</v>
      </c>
      <c r="AC2912" t="s">
        <v>43</v>
      </c>
      <c r="AD2912">
        <v>2</v>
      </c>
    </row>
    <row r="2913" spans="1:30">
      <c r="A2913" t="s">
        <v>3007</v>
      </c>
      <c r="B2913" t="s">
        <v>31</v>
      </c>
      <c r="C2913">
        <v>52.370215999999999</v>
      </c>
      <c r="D2913">
        <v>4.895168</v>
      </c>
      <c r="E2913" t="s">
        <v>100</v>
      </c>
      <c r="F2913" t="s">
        <v>169</v>
      </c>
      <c r="G2913" t="s">
        <v>56</v>
      </c>
      <c r="H2913" s="1">
        <v>45384</v>
      </c>
      <c r="I2913" t="s">
        <v>35</v>
      </c>
      <c r="J2913" t="s">
        <v>2568</v>
      </c>
      <c r="K2913">
        <v>3</v>
      </c>
      <c r="N2913">
        <v>6674</v>
      </c>
      <c r="O2913">
        <v>100</v>
      </c>
      <c r="P2913" s="1">
        <v>45531</v>
      </c>
      <c r="Q2913" s="1"/>
      <c r="R2913">
        <v>6674</v>
      </c>
      <c r="T2913">
        <v>0</v>
      </c>
      <c r="U2913" t="s">
        <v>428</v>
      </c>
      <c r="V2913">
        <v>0</v>
      </c>
      <c r="W2913">
        <v>0</v>
      </c>
      <c r="X2913">
        <v>0</v>
      </c>
      <c r="Y2913">
        <v>0</v>
      </c>
      <c r="Z2913">
        <v>0</v>
      </c>
      <c r="AA2913">
        <v>0</v>
      </c>
      <c r="AB2913">
        <v>0</v>
      </c>
      <c r="AC2913" t="s">
        <v>38</v>
      </c>
      <c r="AD2913">
        <v>5</v>
      </c>
    </row>
    <row r="2914" spans="1:30">
      <c r="A2914" t="s">
        <v>3008</v>
      </c>
      <c r="B2914" t="s">
        <v>59</v>
      </c>
      <c r="C2914">
        <v>51.260196999999998</v>
      </c>
      <c r="D2914">
        <v>4.4027710000000004</v>
      </c>
      <c r="E2914" t="s">
        <v>60</v>
      </c>
      <c r="F2914" t="s">
        <v>169</v>
      </c>
      <c r="G2914" t="s">
        <v>56</v>
      </c>
      <c r="H2914" s="1">
        <v>45418</v>
      </c>
      <c r="I2914" t="s">
        <v>35</v>
      </c>
      <c r="J2914" t="s">
        <v>2568</v>
      </c>
      <c r="K2914">
        <v>3</v>
      </c>
      <c r="N2914">
        <v>3578</v>
      </c>
      <c r="O2914">
        <v>40</v>
      </c>
      <c r="P2914" s="1">
        <v>45777</v>
      </c>
      <c r="Q2914" s="1"/>
      <c r="R2914">
        <v>1431.2</v>
      </c>
      <c r="T2914">
        <v>0</v>
      </c>
      <c r="U2914" t="s">
        <v>428</v>
      </c>
      <c r="V2914">
        <v>0</v>
      </c>
      <c r="W2914">
        <v>0</v>
      </c>
      <c r="X2914">
        <v>0</v>
      </c>
      <c r="Y2914">
        <v>0</v>
      </c>
      <c r="Z2914">
        <v>0</v>
      </c>
      <c r="AA2914">
        <v>0</v>
      </c>
      <c r="AB2914">
        <v>0</v>
      </c>
      <c r="AC2914" t="s">
        <v>43</v>
      </c>
      <c r="AD2914">
        <v>2</v>
      </c>
    </row>
    <row r="2915" spans="1:30">
      <c r="A2915" t="s">
        <v>3009</v>
      </c>
      <c r="B2915" t="s">
        <v>63</v>
      </c>
      <c r="C2915">
        <v>46.204391000000001</v>
      </c>
      <c r="D2915">
        <v>6.1431579999999997</v>
      </c>
      <c r="E2915" t="s">
        <v>60</v>
      </c>
      <c r="F2915" t="s">
        <v>169</v>
      </c>
      <c r="G2915" t="s">
        <v>85</v>
      </c>
      <c r="H2915" s="1">
        <v>45395</v>
      </c>
      <c r="I2915" t="s">
        <v>70</v>
      </c>
      <c r="J2915" t="s">
        <v>2568</v>
      </c>
      <c r="K2915">
        <v>3</v>
      </c>
      <c r="N2915">
        <v>632</v>
      </c>
      <c r="O2915">
        <v>50</v>
      </c>
      <c r="P2915" s="1">
        <v>45461</v>
      </c>
      <c r="Q2915" s="1"/>
      <c r="R2915">
        <v>316</v>
      </c>
      <c r="T2915">
        <v>0</v>
      </c>
      <c r="U2915" t="s">
        <v>428</v>
      </c>
      <c r="V2915">
        <v>0</v>
      </c>
      <c r="W2915">
        <v>0</v>
      </c>
      <c r="X2915">
        <v>0</v>
      </c>
      <c r="Y2915">
        <v>0</v>
      </c>
      <c r="Z2915">
        <v>0</v>
      </c>
      <c r="AA2915">
        <v>0</v>
      </c>
      <c r="AB2915">
        <v>0</v>
      </c>
      <c r="AC2915" t="s">
        <v>52</v>
      </c>
      <c r="AD2915">
        <v>3</v>
      </c>
    </row>
    <row r="2916" spans="1:30">
      <c r="A2916" t="s">
        <v>3010</v>
      </c>
      <c r="B2916" t="s">
        <v>67</v>
      </c>
      <c r="C2916">
        <v>48.864716000000001</v>
      </c>
      <c r="D2916">
        <v>2.3490139999999999</v>
      </c>
      <c r="E2916" t="s">
        <v>55</v>
      </c>
      <c r="F2916" t="s">
        <v>169</v>
      </c>
      <c r="G2916" t="s">
        <v>85</v>
      </c>
      <c r="H2916" s="1">
        <v>45301</v>
      </c>
      <c r="I2916" t="s">
        <v>70</v>
      </c>
      <c r="J2916" t="s">
        <v>2568</v>
      </c>
      <c r="K2916">
        <v>3</v>
      </c>
      <c r="N2916">
        <v>7338</v>
      </c>
      <c r="O2916">
        <v>20</v>
      </c>
      <c r="P2916" s="1">
        <v>45554</v>
      </c>
      <c r="Q2916" s="1"/>
      <c r="R2916">
        <v>1467.6</v>
      </c>
      <c r="T2916">
        <v>0</v>
      </c>
      <c r="U2916" t="s">
        <v>428</v>
      </c>
      <c r="V2916">
        <v>0</v>
      </c>
      <c r="W2916">
        <v>0</v>
      </c>
      <c r="X2916">
        <v>0</v>
      </c>
      <c r="Y2916">
        <v>0</v>
      </c>
      <c r="Z2916">
        <v>0</v>
      </c>
      <c r="AA2916">
        <v>0</v>
      </c>
      <c r="AB2916">
        <v>0</v>
      </c>
      <c r="AC2916" t="s">
        <v>48</v>
      </c>
      <c r="AD2916">
        <v>1</v>
      </c>
    </row>
    <row r="2917" spans="1:30">
      <c r="A2917" t="s">
        <v>3011</v>
      </c>
      <c r="B2917" t="s">
        <v>63</v>
      </c>
      <c r="C2917">
        <v>46.204391000000001</v>
      </c>
      <c r="D2917">
        <v>6.1431579999999997</v>
      </c>
      <c r="E2917" t="s">
        <v>78</v>
      </c>
      <c r="F2917" t="s">
        <v>169</v>
      </c>
      <c r="G2917" t="s">
        <v>56</v>
      </c>
      <c r="H2917" s="1">
        <v>45355</v>
      </c>
      <c r="I2917" t="s">
        <v>70</v>
      </c>
      <c r="J2917" t="s">
        <v>2568</v>
      </c>
      <c r="K2917">
        <v>3</v>
      </c>
      <c r="N2917">
        <v>1963</v>
      </c>
      <c r="O2917">
        <v>20</v>
      </c>
      <c r="P2917" s="1">
        <v>45514</v>
      </c>
      <c r="Q2917" s="1"/>
      <c r="R2917">
        <v>392.6</v>
      </c>
      <c r="T2917">
        <v>0</v>
      </c>
      <c r="U2917" t="s">
        <v>428</v>
      </c>
      <c r="V2917">
        <v>0</v>
      </c>
      <c r="W2917">
        <v>0</v>
      </c>
      <c r="X2917">
        <v>0</v>
      </c>
      <c r="Y2917">
        <v>0</v>
      </c>
      <c r="Z2917">
        <v>0</v>
      </c>
      <c r="AA2917">
        <v>0</v>
      </c>
      <c r="AB2917">
        <v>0</v>
      </c>
      <c r="AC2917" t="s">
        <v>48</v>
      </c>
      <c r="AD2917">
        <v>1</v>
      </c>
    </row>
    <row r="2918" spans="1:30">
      <c r="A2918" t="s">
        <v>3012</v>
      </c>
      <c r="B2918" t="s">
        <v>50</v>
      </c>
      <c r="C2918">
        <v>52.520007999999997</v>
      </c>
      <c r="D2918">
        <v>13.404954</v>
      </c>
      <c r="E2918" t="s">
        <v>55</v>
      </c>
      <c r="F2918" t="s">
        <v>169</v>
      </c>
      <c r="G2918" t="s">
        <v>56</v>
      </c>
      <c r="H2918" s="1">
        <v>45340</v>
      </c>
      <c r="I2918" t="s">
        <v>35</v>
      </c>
      <c r="J2918" t="s">
        <v>2568</v>
      </c>
      <c r="K2918">
        <v>3</v>
      </c>
      <c r="N2918">
        <v>1230</v>
      </c>
      <c r="O2918">
        <v>60</v>
      </c>
      <c r="P2918" s="1">
        <v>45665</v>
      </c>
      <c r="Q2918" s="1"/>
      <c r="R2918">
        <v>738</v>
      </c>
      <c r="T2918">
        <v>0</v>
      </c>
      <c r="U2918" t="s">
        <v>428</v>
      </c>
      <c r="V2918">
        <v>0</v>
      </c>
      <c r="W2918">
        <v>0</v>
      </c>
      <c r="X2918">
        <v>0</v>
      </c>
      <c r="Y2918">
        <v>0</v>
      </c>
      <c r="Z2918">
        <v>0</v>
      </c>
      <c r="AA2918">
        <v>0</v>
      </c>
      <c r="AB2918">
        <v>0</v>
      </c>
      <c r="AC2918" t="s">
        <v>52</v>
      </c>
      <c r="AD2918">
        <v>3</v>
      </c>
    </row>
    <row r="2919" spans="1:30">
      <c r="A2919" t="s">
        <v>3013</v>
      </c>
      <c r="B2919" t="s">
        <v>80</v>
      </c>
      <c r="C2919">
        <v>38.736946000000003</v>
      </c>
      <c r="D2919">
        <v>-9.1426850000000002</v>
      </c>
      <c r="E2919" t="s">
        <v>41</v>
      </c>
      <c r="F2919" t="s">
        <v>169</v>
      </c>
      <c r="G2919" t="s">
        <v>56</v>
      </c>
      <c r="H2919" s="1">
        <v>45372</v>
      </c>
      <c r="I2919" t="s">
        <v>57</v>
      </c>
      <c r="J2919" t="s">
        <v>2568</v>
      </c>
      <c r="K2919">
        <v>3</v>
      </c>
      <c r="N2919">
        <v>2321</v>
      </c>
      <c r="O2919">
        <v>40</v>
      </c>
      <c r="P2919" s="1">
        <v>45690</v>
      </c>
      <c r="Q2919" s="1"/>
      <c r="R2919">
        <v>928.4</v>
      </c>
      <c r="T2919">
        <v>0</v>
      </c>
      <c r="U2919" t="s">
        <v>428</v>
      </c>
      <c r="V2919">
        <v>0</v>
      </c>
      <c r="W2919">
        <v>0</v>
      </c>
      <c r="X2919">
        <v>0</v>
      </c>
      <c r="Y2919">
        <v>0</v>
      </c>
      <c r="Z2919">
        <v>0</v>
      </c>
      <c r="AA2919">
        <v>0</v>
      </c>
      <c r="AB2919">
        <v>0</v>
      </c>
      <c r="AC2919" t="s">
        <v>43</v>
      </c>
      <c r="AD2919">
        <v>2</v>
      </c>
    </row>
    <row r="2920" spans="1:30">
      <c r="A2920" t="s">
        <v>3014</v>
      </c>
      <c r="B2920" t="s">
        <v>45</v>
      </c>
      <c r="C2920">
        <v>41.902782000000002</v>
      </c>
      <c r="D2920">
        <v>12.496366</v>
      </c>
      <c r="E2920" t="s">
        <v>32</v>
      </c>
      <c r="F2920" t="s">
        <v>169</v>
      </c>
      <c r="G2920" t="s">
        <v>64</v>
      </c>
      <c r="H2920" s="1">
        <v>45328</v>
      </c>
      <c r="I2920" t="s">
        <v>70</v>
      </c>
      <c r="J2920" t="s">
        <v>2568</v>
      </c>
      <c r="K2920">
        <v>3</v>
      </c>
      <c r="N2920">
        <v>3026</v>
      </c>
      <c r="O2920">
        <v>30</v>
      </c>
      <c r="P2920" s="1">
        <v>45459</v>
      </c>
      <c r="Q2920" s="1"/>
      <c r="R2920">
        <v>907.8</v>
      </c>
      <c r="T2920">
        <v>0</v>
      </c>
      <c r="U2920" t="s">
        <v>428</v>
      </c>
      <c r="V2920">
        <v>0</v>
      </c>
      <c r="W2920">
        <v>0</v>
      </c>
      <c r="X2920">
        <v>0</v>
      </c>
      <c r="Y2920">
        <v>0</v>
      </c>
      <c r="Z2920">
        <v>0</v>
      </c>
      <c r="AA2920">
        <v>0</v>
      </c>
      <c r="AB2920">
        <v>0</v>
      </c>
      <c r="AC2920" t="s">
        <v>43</v>
      </c>
      <c r="AD2920">
        <v>2</v>
      </c>
    </row>
    <row r="2921" spans="1:30">
      <c r="A2921" t="s">
        <v>3015</v>
      </c>
      <c r="B2921" t="s">
        <v>80</v>
      </c>
      <c r="C2921">
        <v>38.736946000000003</v>
      </c>
      <c r="D2921">
        <v>-9.1426850000000002</v>
      </c>
      <c r="E2921" t="s">
        <v>32</v>
      </c>
      <c r="F2921" t="s">
        <v>169</v>
      </c>
      <c r="G2921" t="s">
        <v>47</v>
      </c>
      <c r="H2921" s="1">
        <v>45392</v>
      </c>
      <c r="I2921" t="s">
        <v>70</v>
      </c>
      <c r="J2921" t="s">
        <v>2568</v>
      </c>
      <c r="K2921">
        <v>3</v>
      </c>
      <c r="N2921">
        <v>527</v>
      </c>
      <c r="O2921">
        <v>40</v>
      </c>
      <c r="P2921" s="1">
        <v>45626</v>
      </c>
      <c r="Q2921" s="1"/>
      <c r="R2921">
        <v>210.8</v>
      </c>
      <c r="T2921">
        <v>0</v>
      </c>
      <c r="U2921" t="s">
        <v>428</v>
      </c>
      <c r="V2921">
        <v>0</v>
      </c>
      <c r="W2921">
        <v>0</v>
      </c>
      <c r="X2921">
        <v>0</v>
      </c>
      <c r="Y2921">
        <v>0</v>
      </c>
      <c r="Z2921">
        <v>0</v>
      </c>
      <c r="AA2921">
        <v>0</v>
      </c>
      <c r="AB2921">
        <v>0</v>
      </c>
      <c r="AC2921" t="s">
        <v>43</v>
      </c>
      <c r="AD2921">
        <v>2</v>
      </c>
    </row>
    <row r="2922" spans="1:30">
      <c r="A2922" t="s">
        <v>3016</v>
      </c>
      <c r="B2922" t="s">
        <v>67</v>
      </c>
      <c r="C2922">
        <v>48.864716000000001</v>
      </c>
      <c r="D2922">
        <v>2.3490139999999999</v>
      </c>
      <c r="E2922" t="s">
        <v>103</v>
      </c>
      <c r="F2922" t="s">
        <v>169</v>
      </c>
      <c r="G2922" t="s">
        <v>42</v>
      </c>
      <c r="H2922" s="1">
        <v>45318</v>
      </c>
      <c r="I2922" t="s">
        <v>70</v>
      </c>
      <c r="J2922" t="s">
        <v>2568</v>
      </c>
      <c r="K2922">
        <v>3</v>
      </c>
      <c r="N2922">
        <v>7041</v>
      </c>
      <c r="O2922">
        <v>30</v>
      </c>
      <c r="P2922" s="1">
        <v>45658</v>
      </c>
      <c r="Q2922" s="1"/>
      <c r="R2922">
        <v>2112.3000000000002</v>
      </c>
      <c r="T2922">
        <v>0</v>
      </c>
      <c r="U2922" t="s">
        <v>428</v>
      </c>
      <c r="V2922">
        <v>0</v>
      </c>
      <c r="W2922">
        <v>0</v>
      </c>
      <c r="X2922">
        <v>0</v>
      </c>
      <c r="Y2922">
        <v>0</v>
      </c>
      <c r="Z2922">
        <v>0</v>
      </c>
      <c r="AA2922">
        <v>0</v>
      </c>
      <c r="AB2922">
        <v>0</v>
      </c>
      <c r="AC2922" t="s">
        <v>43</v>
      </c>
      <c r="AD2922">
        <v>2</v>
      </c>
    </row>
    <row r="2923" spans="1:30">
      <c r="A2923" t="s">
        <v>3017</v>
      </c>
      <c r="B2923" t="s">
        <v>63</v>
      </c>
      <c r="C2923">
        <v>46.204391000000001</v>
      </c>
      <c r="D2923">
        <v>6.1431579999999997</v>
      </c>
      <c r="E2923" t="s">
        <v>78</v>
      </c>
      <c r="F2923" t="s">
        <v>169</v>
      </c>
      <c r="G2923" t="s">
        <v>76</v>
      </c>
      <c r="H2923" s="1">
        <v>45424</v>
      </c>
      <c r="I2923" t="s">
        <v>70</v>
      </c>
      <c r="J2923" t="s">
        <v>2568</v>
      </c>
      <c r="K2923">
        <v>3</v>
      </c>
      <c r="N2923">
        <v>3290</v>
      </c>
      <c r="O2923">
        <v>20</v>
      </c>
      <c r="P2923" s="1">
        <v>45588</v>
      </c>
      <c r="Q2923" s="1"/>
      <c r="R2923">
        <v>658</v>
      </c>
      <c r="T2923">
        <v>0</v>
      </c>
      <c r="U2923" t="s">
        <v>428</v>
      </c>
      <c r="V2923">
        <v>0</v>
      </c>
      <c r="W2923">
        <v>0</v>
      </c>
      <c r="X2923">
        <v>0</v>
      </c>
      <c r="Y2923">
        <v>0</v>
      </c>
      <c r="Z2923">
        <v>0</v>
      </c>
      <c r="AA2923">
        <v>0</v>
      </c>
      <c r="AB2923">
        <v>0</v>
      </c>
      <c r="AC2923" t="s">
        <v>48</v>
      </c>
      <c r="AD2923">
        <v>1</v>
      </c>
    </row>
    <row r="2924" spans="1:30">
      <c r="A2924" t="s">
        <v>3018</v>
      </c>
      <c r="B2924" t="s">
        <v>63</v>
      </c>
      <c r="C2924">
        <v>46.204391000000001</v>
      </c>
      <c r="D2924">
        <v>6.1431579999999997</v>
      </c>
      <c r="E2924" t="s">
        <v>60</v>
      </c>
      <c r="F2924" t="s">
        <v>169</v>
      </c>
      <c r="G2924" t="s">
        <v>34</v>
      </c>
      <c r="H2924" s="1">
        <v>45360</v>
      </c>
      <c r="I2924" t="s">
        <v>70</v>
      </c>
      <c r="J2924" t="s">
        <v>2568</v>
      </c>
      <c r="K2924">
        <v>3</v>
      </c>
      <c r="N2924">
        <v>1197</v>
      </c>
      <c r="O2924">
        <v>10</v>
      </c>
      <c r="P2924" s="1">
        <v>45466</v>
      </c>
      <c r="Q2924" s="1"/>
      <c r="R2924">
        <v>119.7</v>
      </c>
      <c r="T2924">
        <v>0</v>
      </c>
      <c r="U2924" t="s">
        <v>428</v>
      </c>
      <c r="V2924">
        <v>0</v>
      </c>
      <c r="W2924">
        <v>0</v>
      </c>
      <c r="X2924">
        <v>0</v>
      </c>
      <c r="Y2924">
        <v>0</v>
      </c>
      <c r="Z2924">
        <v>0</v>
      </c>
      <c r="AA2924">
        <v>0</v>
      </c>
      <c r="AB2924">
        <v>0</v>
      </c>
      <c r="AC2924" t="s">
        <v>48</v>
      </c>
      <c r="AD2924">
        <v>1</v>
      </c>
    </row>
    <row r="2925" spans="1:30">
      <c r="A2925" t="s">
        <v>3019</v>
      </c>
      <c r="B2925" t="s">
        <v>75</v>
      </c>
      <c r="C2925">
        <v>48.210033000000003</v>
      </c>
      <c r="D2925">
        <v>16.363448999999999</v>
      </c>
      <c r="E2925" t="s">
        <v>55</v>
      </c>
      <c r="F2925" t="s">
        <v>169</v>
      </c>
      <c r="G2925" t="s">
        <v>64</v>
      </c>
      <c r="H2925" s="1">
        <v>45358</v>
      </c>
      <c r="I2925" t="s">
        <v>70</v>
      </c>
      <c r="J2925" t="s">
        <v>2568</v>
      </c>
      <c r="K2925">
        <v>3</v>
      </c>
      <c r="N2925">
        <v>4953</v>
      </c>
      <c r="O2925">
        <v>70</v>
      </c>
      <c r="P2925" s="1">
        <v>45385</v>
      </c>
      <c r="Q2925" s="1"/>
      <c r="R2925">
        <v>3467.1</v>
      </c>
      <c r="T2925">
        <v>0</v>
      </c>
      <c r="U2925" t="s">
        <v>428</v>
      </c>
      <c r="V2925">
        <v>0</v>
      </c>
      <c r="W2925">
        <v>0</v>
      </c>
      <c r="X2925">
        <v>0</v>
      </c>
      <c r="Y2925">
        <v>0</v>
      </c>
      <c r="Z2925">
        <v>0</v>
      </c>
      <c r="AA2925">
        <v>0</v>
      </c>
      <c r="AB2925">
        <v>0</v>
      </c>
      <c r="AC2925" t="s">
        <v>65</v>
      </c>
      <c r="AD2925">
        <v>4</v>
      </c>
    </row>
    <row r="2926" spans="1:30">
      <c r="A2926" t="s">
        <v>3020</v>
      </c>
      <c r="B2926" t="s">
        <v>50</v>
      </c>
      <c r="C2926">
        <v>52.520007999999997</v>
      </c>
      <c r="D2926">
        <v>13.404954</v>
      </c>
      <c r="E2926" t="s">
        <v>72</v>
      </c>
      <c r="F2926" t="s">
        <v>169</v>
      </c>
      <c r="G2926" t="s">
        <v>76</v>
      </c>
      <c r="H2926" s="1">
        <v>45341</v>
      </c>
      <c r="I2926" t="s">
        <v>35</v>
      </c>
      <c r="J2926" t="s">
        <v>2568</v>
      </c>
      <c r="K2926">
        <v>3</v>
      </c>
      <c r="N2926">
        <v>7503</v>
      </c>
      <c r="O2926">
        <v>70</v>
      </c>
      <c r="P2926" s="1">
        <v>45385</v>
      </c>
      <c r="Q2926" s="1"/>
      <c r="R2926">
        <v>5252.1</v>
      </c>
      <c r="T2926">
        <v>0</v>
      </c>
      <c r="U2926" t="s">
        <v>428</v>
      </c>
      <c r="V2926">
        <v>0</v>
      </c>
      <c r="W2926">
        <v>0</v>
      </c>
      <c r="X2926">
        <v>0</v>
      </c>
      <c r="Y2926">
        <v>0</v>
      </c>
      <c r="Z2926">
        <v>0</v>
      </c>
      <c r="AA2926">
        <v>0</v>
      </c>
      <c r="AB2926">
        <v>0</v>
      </c>
      <c r="AC2926" t="s">
        <v>65</v>
      </c>
      <c r="AD2926">
        <v>4</v>
      </c>
    </row>
    <row r="2927" spans="1:30">
      <c r="A2927" t="s">
        <v>3021</v>
      </c>
      <c r="B2927" t="s">
        <v>80</v>
      </c>
      <c r="C2927">
        <v>38.736946000000003</v>
      </c>
      <c r="D2927">
        <v>-9.1426850000000002</v>
      </c>
      <c r="E2927" t="s">
        <v>55</v>
      </c>
      <c r="F2927" t="s">
        <v>169</v>
      </c>
      <c r="G2927" t="s">
        <v>34</v>
      </c>
      <c r="H2927" s="1">
        <v>45432</v>
      </c>
      <c r="I2927" t="s">
        <v>70</v>
      </c>
      <c r="J2927" t="s">
        <v>2568</v>
      </c>
      <c r="K2927">
        <v>3</v>
      </c>
      <c r="N2927">
        <v>7066</v>
      </c>
      <c r="O2927">
        <v>50</v>
      </c>
      <c r="P2927" s="1">
        <v>45727</v>
      </c>
      <c r="Q2927" s="1"/>
      <c r="R2927">
        <v>3533</v>
      </c>
      <c r="T2927">
        <v>0</v>
      </c>
      <c r="U2927" t="s">
        <v>428</v>
      </c>
      <c r="V2927">
        <v>0</v>
      </c>
      <c r="W2927">
        <v>0</v>
      </c>
      <c r="X2927">
        <v>0</v>
      </c>
      <c r="Y2927">
        <v>0</v>
      </c>
      <c r="Z2927">
        <v>0</v>
      </c>
      <c r="AA2927">
        <v>0</v>
      </c>
      <c r="AB2927">
        <v>0</v>
      </c>
      <c r="AC2927" t="s">
        <v>52</v>
      </c>
      <c r="AD2927">
        <v>3</v>
      </c>
    </row>
    <row r="2928" spans="1:30">
      <c r="A2928" t="s">
        <v>3022</v>
      </c>
      <c r="B2928" t="s">
        <v>45</v>
      </c>
      <c r="C2928">
        <v>41.902782000000002</v>
      </c>
      <c r="D2928">
        <v>12.496366</v>
      </c>
      <c r="E2928" t="s">
        <v>60</v>
      </c>
      <c r="F2928" t="s">
        <v>169</v>
      </c>
      <c r="G2928" t="s">
        <v>64</v>
      </c>
      <c r="H2928" s="1">
        <v>45430</v>
      </c>
      <c r="I2928" t="s">
        <v>70</v>
      </c>
      <c r="J2928" t="s">
        <v>2568</v>
      </c>
      <c r="K2928">
        <v>3</v>
      </c>
      <c r="N2928">
        <v>4099</v>
      </c>
      <c r="O2928">
        <v>20</v>
      </c>
      <c r="P2928" s="1">
        <v>45745</v>
      </c>
      <c r="Q2928" s="1"/>
      <c r="R2928">
        <v>819.8</v>
      </c>
      <c r="T2928">
        <v>0</v>
      </c>
      <c r="U2928" t="s">
        <v>428</v>
      </c>
      <c r="V2928">
        <v>0</v>
      </c>
      <c r="W2928">
        <v>0</v>
      </c>
      <c r="X2928">
        <v>0</v>
      </c>
      <c r="Y2928">
        <v>0</v>
      </c>
      <c r="Z2928">
        <v>0</v>
      </c>
      <c r="AA2928">
        <v>0</v>
      </c>
      <c r="AB2928">
        <v>0</v>
      </c>
      <c r="AC2928" t="s">
        <v>48</v>
      </c>
      <c r="AD2928">
        <v>1</v>
      </c>
    </row>
    <row r="2929" spans="1:30">
      <c r="A2929" t="s">
        <v>3023</v>
      </c>
      <c r="B2929" t="s">
        <v>50</v>
      </c>
      <c r="C2929">
        <v>52.520007999999997</v>
      </c>
      <c r="D2929">
        <v>13.404954</v>
      </c>
      <c r="E2929" t="s">
        <v>103</v>
      </c>
      <c r="F2929" t="s">
        <v>169</v>
      </c>
      <c r="G2929" t="s">
        <v>87</v>
      </c>
      <c r="H2929" s="1">
        <v>45352</v>
      </c>
      <c r="I2929" t="s">
        <v>57</v>
      </c>
      <c r="J2929" t="s">
        <v>2568</v>
      </c>
      <c r="K2929">
        <v>3</v>
      </c>
      <c r="N2929">
        <v>1722</v>
      </c>
      <c r="O2929">
        <v>50</v>
      </c>
      <c r="P2929" s="1">
        <v>45514</v>
      </c>
      <c r="Q2929" s="1"/>
      <c r="R2929">
        <v>861</v>
      </c>
      <c r="T2929">
        <v>0</v>
      </c>
      <c r="U2929" t="s">
        <v>428</v>
      </c>
      <c r="V2929">
        <v>0</v>
      </c>
      <c r="W2929">
        <v>0</v>
      </c>
      <c r="X2929">
        <v>0</v>
      </c>
      <c r="Y2929">
        <v>0</v>
      </c>
      <c r="Z2929">
        <v>0</v>
      </c>
      <c r="AA2929">
        <v>0</v>
      </c>
      <c r="AB2929">
        <v>0</v>
      </c>
      <c r="AC2929" t="s">
        <v>52</v>
      </c>
      <c r="AD2929">
        <v>3</v>
      </c>
    </row>
    <row r="2930" spans="1:30">
      <c r="A2930" t="s">
        <v>3024</v>
      </c>
      <c r="B2930" t="s">
        <v>45</v>
      </c>
      <c r="C2930">
        <v>41.902782000000002</v>
      </c>
      <c r="D2930">
        <v>12.496366</v>
      </c>
      <c r="E2930" t="s">
        <v>103</v>
      </c>
      <c r="F2930" t="s">
        <v>169</v>
      </c>
      <c r="G2930" t="s">
        <v>47</v>
      </c>
      <c r="H2930" s="1">
        <v>45326</v>
      </c>
      <c r="I2930" t="s">
        <v>57</v>
      </c>
      <c r="J2930" t="s">
        <v>2568</v>
      </c>
      <c r="K2930">
        <v>3</v>
      </c>
      <c r="N2930">
        <v>5168</v>
      </c>
      <c r="O2930">
        <v>20</v>
      </c>
      <c r="P2930" s="1">
        <v>45675</v>
      </c>
      <c r="Q2930" s="1"/>
      <c r="R2930">
        <v>1033.5999999999999</v>
      </c>
      <c r="T2930">
        <v>0</v>
      </c>
      <c r="U2930" t="s">
        <v>428</v>
      </c>
      <c r="V2930">
        <v>0</v>
      </c>
      <c r="W2930">
        <v>0</v>
      </c>
      <c r="X2930">
        <v>0</v>
      </c>
      <c r="Y2930">
        <v>0</v>
      </c>
      <c r="Z2930">
        <v>0</v>
      </c>
      <c r="AA2930">
        <v>0</v>
      </c>
      <c r="AB2930">
        <v>0</v>
      </c>
      <c r="AC2930" t="s">
        <v>48</v>
      </c>
      <c r="AD2930">
        <v>1</v>
      </c>
    </row>
    <row r="2931" spans="1:30">
      <c r="A2931" t="s">
        <v>3025</v>
      </c>
      <c r="B2931" t="s">
        <v>45</v>
      </c>
      <c r="C2931">
        <v>41.902782000000002</v>
      </c>
      <c r="D2931">
        <v>12.496366</v>
      </c>
      <c r="E2931" t="s">
        <v>32</v>
      </c>
      <c r="F2931" t="s">
        <v>169</v>
      </c>
      <c r="G2931" t="s">
        <v>42</v>
      </c>
      <c r="H2931" s="1">
        <v>45344</v>
      </c>
      <c r="I2931" t="s">
        <v>35</v>
      </c>
      <c r="J2931" t="s">
        <v>2568</v>
      </c>
      <c r="K2931">
        <v>3</v>
      </c>
      <c r="N2931">
        <v>2891</v>
      </c>
      <c r="O2931">
        <v>30</v>
      </c>
      <c r="P2931" s="1">
        <v>45647</v>
      </c>
      <c r="Q2931" s="1"/>
      <c r="R2931">
        <v>867.3</v>
      </c>
      <c r="T2931">
        <v>0</v>
      </c>
      <c r="U2931" t="s">
        <v>428</v>
      </c>
      <c r="V2931">
        <v>0</v>
      </c>
      <c r="W2931">
        <v>0</v>
      </c>
      <c r="X2931">
        <v>0</v>
      </c>
      <c r="Y2931">
        <v>0</v>
      </c>
      <c r="Z2931">
        <v>0</v>
      </c>
      <c r="AA2931">
        <v>0</v>
      </c>
      <c r="AB2931">
        <v>0</v>
      </c>
      <c r="AC2931" t="s">
        <v>43</v>
      </c>
      <c r="AD2931">
        <v>2</v>
      </c>
    </row>
    <row r="2932" spans="1:30">
      <c r="A2932" t="s">
        <v>3026</v>
      </c>
      <c r="B2932" t="s">
        <v>50</v>
      </c>
      <c r="C2932">
        <v>52.520007999999997</v>
      </c>
      <c r="D2932">
        <v>13.404954</v>
      </c>
      <c r="E2932" t="s">
        <v>46</v>
      </c>
      <c r="F2932" t="s">
        <v>169</v>
      </c>
      <c r="G2932" t="s">
        <v>85</v>
      </c>
      <c r="H2932" s="1">
        <v>45409</v>
      </c>
      <c r="I2932" t="s">
        <v>57</v>
      </c>
      <c r="J2932" t="s">
        <v>2568</v>
      </c>
      <c r="K2932">
        <v>3</v>
      </c>
      <c r="N2932">
        <v>1649</v>
      </c>
      <c r="O2932">
        <v>50</v>
      </c>
      <c r="P2932" s="1">
        <v>45478</v>
      </c>
      <c r="Q2932" s="1"/>
      <c r="R2932">
        <v>824.5</v>
      </c>
      <c r="T2932">
        <v>0</v>
      </c>
      <c r="U2932" t="s">
        <v>428</v>
      </c>
      <c r="V2932">
        <v>0</v>
      </c>
      <c r="W2932">
        <v>0</v>
      </c>
      <c r="X2932">
        <v>0</v>
      </c>
      <c r="Y2932">
        <v>0</v>
      </c>
      <c r="Z2932">
        <v>0</v>
      </c>
      <c r="AA2932">
        <v>0</v>
      </c>
      <c r="AB2932">
        <v>0</v>
      </c>
      <c r="AC2932" t="s">
        <v>52</v>
      </c>
      <c r="AD2932">
        <v>3</v>
      </c>
    </row>
    <row r="2933" spans="1:30">
      <c r="A2933" t="s">
        <v>3027</v>
      </c>
      <c r="B2933" t="s">
        <v>63</v>
      </c>
      <c r="C2933">
        <v>46.204391000000001</v>
      </c>
      <c r="D2933">
        <v>6.1431579999999997</v>
      </c>
      <c r="E2933" t="s">
        <v>55</v>
      </c>
      <c r="F2933" t="s">
        <v>169</v>
      </c>
      <c r="G2933" t="s">
        <v>47</v>
      </c>
      <c r="H2933" s="1">
        <v>45322</v>
      </c>
      <c r="I2933" t="s">
        <v>70</v>
      </c>
      <c r="J2933" t="s">
        <v>2568</v>
      </c>
      <c r="K2933">
        <v>3</v>
      </c>
      <c r="N2933">
        <v>3200</v>
      </c>
      <c r="O2933">
        <v>30</v>
      </c>
      <c r="P2933" s="1">
        <v>45616</v>
      </c>
      <c r="Q2933" s="1"/>
      <c r="R2933">
        <v>960</v>
      </c>
      <c r="T2933">
        <v>0</v>
      </c>
      <c r="U2933" t="s">
        <v>428</v>
      </c>
      <c r="V2933">
        <v>0</v>
      </c>
      <c r="W2933">
        <v>0</v>
      </c>
      <c r="X2933">
        <v>0</v>
      </c>
      <c r="Y2933">
        <v>0</v>
      </c>
      <c r="Z2933">
        <v>0</v>
      </c>
      <c r="AA2933">
        <v>0</v>
      </c>
      <c r="AB2933">
        <v>0</v>
      </c>
      <c r="AC2933" t="s">
        <v>43</v>
      </c>
      <c r="AD2933">
        <v>2</v>
      </c>
    </row>
    <row r="2934" spans="1:30">
      <c r="A2934" t="s">
        <v>3028</v>
      </c>
      <c r="B2934" t="s">
        <v>75</v>
      </c>
      <c r="C2934">
        <v>48.210033000000003</v>
      </c>
      <c r="D2934">
        <v>16.363448999999999</v>
      </c>
      <c r="E2934" t="s">
        <v>51</v>
      </c>
      <c r="F2934" t="s">
        <v>169</v>
      </c>
      <c r="G2934" t="s">
        <v>87</v>
      </c>
      <c r="H2934" s="1">
        <v>45331</v>
      </c>
      <c r="I2934" t="s">
        <v>70</v>
      </c>
      <c r="J2934" t="s">
        <v>2568</v>
      </c>
      <c r="K2934">
        <v>3</v>
      </c>
      <c r="N2934">
        <v>3905</v>
      </c>
      <c r="O2934">
        <v>50</v>
      </c>
      <c r="P2934" s="1">
        <v>45616</v>
      </c>
      <c r="Q2934" s="1"/>
      <c r="R2934">
        <v>1952.5</v>
      </c>
      <c r="T2934">
        <v>0</v>
      </c>
      <c r="U2934" t="s">
        <v>428</v>
      </c>
      <c r="V2934">
        <v>0</v>
      </c>
      <c r="W2934">
        <v>0</v>
      </c>
      <c r="X2934">
        <v>0</v>
      </c>
      <c r="Y2934">
        <v>0</v>
      </c>
      <c r="Z2934">
        <v>0</v>
      </c>
      <c r="AA2934">
        <v>0</v>
      </c>
      <c r="AB2934">
        <v>0</v>
      </c>
      <c r="AC2934" t="s">
        <v>52</v>
      </c>
      <c r="AD2934">
        <v>3</v>
      </c>
    </row>
    <row r="2935" spans="1:30">
      <c r="A2935" t="s">
        <v>3029</v>
      </c>
      <c r="B2935" t="s">
        <v>80</v>
      </c>
      <c r="C2935">
        <v>38.736946000000003</v>
      </c>
      <c r="D2935">
        <v>-9.1426850000000002</v>
      </c>
      <c r="E2935" t="s">
        <v>103</v>
      </c>
      <c r="F2935" t="s">
        <v>169</v>
      </c>
      <c r="G2935" t="s">
        <v>56</v>
      </c>
      <c r="H2935" s="1">
        <v>45420</v>
      </c>
      <c r="I2935" t="s">
        <v>70</v>
      </c>
      <c r="J2935" t="s">
        <v>2568</v>
      </c>
      <c r="K2935">
        <v>3</v>
      </c>
      <c r="N2935">
        <v>3917</v>
      </c>
      <c r="O2935">
        <v>40</v>
      </c>
      <c r="P2935" s="1">
        <v>45567</v>
      </c>
      <c r="Q2935" s="1"/>
      <c r="R2935">
        <v>1566.8</v>
      </c>
      <c r="T2935">
        <v>0</v>
      </c>
      <c r="U2935" t="s">
        <v>428</v>
      </c>
      <c r="V2935">
        <v>0</v>
      </c>
      <c r="W2935">
        <v>0</v>
      </c>
      <c r="X2935">
        <v>0</v>
      </c>
      <c r="Y2935">
        <v>0</v>
      </c>
      <c r="Z2935">
        <v>0</v>
      </c>
      <c r="AA2935">
        <v>0</v>
      </c>
      <c r="AB2935">
        <v>0</v>
      </c>
      <c r="AC2935" t="s">
        <v>43</v>
      </c>
      <c r="AD2935">
        <v>2</v>
      </c>
    </row>
    <row r="2936" spans="1:30">
      <c r="A2936" t="s">
        <v>3030</v>
      </c>
      <c r="B2936" t="s">
        <v>31</v>
      </c>
      <c r="C2936">
        <v>52.370215999999999</v>
      </c>
      <c r="D2936">
        <v>4.895168</v>
      </c>
      <c r="E2936" t="s">
        <v>72</v>
      </c>
      <c r="F2936" t="s">
        <v>169</v>
      </c>
      <c r="G2936" t="s">
        <v>56</v>
      </c>
      <c r="H2936" s="1">
        <v>45341</v>
      </c>
      <c r="I2936" t="s">
        <v>57</v>
      </c>
      <c r="J2936" t="s">
        <v>2568</v>
      </c>
      <c r="K2936">
        <v>3</v>
      </c>
      <c r="N2936">
        <v>4027</v>
      </c>
      <c r="O2936">
        <v>10</v>
      </c>
      <c r="P2936" s="1">
        <v>45616</v>
      </c>
      <c r="Q2936" s="1"/>
      <c r="R2936">
        <v>402.7</v>
      </c>
      <c r="T2936">
        <v>0</v>
      </c>
      <c r="U2936" t="s">
        <v>428</v>
      </c>
      <c r="V2936">
        <v>0</v>
      </c>
      <c r="W2936">
        <v>0</v>
      </c>
      <c r="X2936">
        <v>0</v>
      </c>
      <c r="Y2936">
        <v>0</v>
      </c>
      <c r="Z2936">
        <v>0</v>
      </c>
      <c r="AA2936">
        <v>0</v>
      </c>
      <c r="AB2936">
        <v>0</v>
      </c>
      <c r="AC2936" t="s">
        <v>48</v>
      </c>
      <c r="AD2936">
        <v>1</v>
      </c>
    </row>
    <row r="2937" spans="1:30">
      <c r="A2937" t="s">
        <v>3031</v>
      </c>
      <c r="B2937" t="s">
        <v>45</v>
      </c>
      <c r="C2937">
        <v>41.902782000000002</v>
      </c>
      <c r="D2937">
        <v>12.496366</v>
      </c>
      <c r="E2937" t="s">
        <v>55</v>
      </c>
      <c r="F2937" t="s">
        <v>169</v>
      </c>
      <c r="G2937" t="s">
        <v>56</v>
      </c>
      <c r="H2937" s="1">
        <v>45434</v>
      </c>
      <c r="I2937" t="s">
        <v>57</v>
      </c>
      <c r="J2937" t="s">
        <v>2568</v>
      </c>
      <c r="K2937">
        <v>3</v>
      </c>
      <c r="N2937">
        <v>510</v>
      </c>
      <c r="O2937">
        <v>70</v>
      </c>
      <c r="P2937" s="1">
        <v>45546</v>
      </c>
      <c r="Q2937" s="1"/>
      <c r="R2937">
        <v>357</v>
      </c>
      <c r="T2937">
        <v>0</v>
      </c>
      <c r="U2937" t="s">
        <v>428</v>
      </c>
      <c r="V2937">
        <v>0</v>
      </c>
      <c r="W2937">
        <v>0</v>
      </c>
      <c r="X2937">
        <v>0</v>
      </c>
      <c r="Y2937">
        <v>0</v>
      </c>
      <c r="Z2937">
        <v>0</v>
      </c>
      <c r="AA2937">
        <v>0</v>
      </c>
      <c r="AB2937">
        <v>0</v>
      </c>
      <c r="AC2937" t="s">
        <v>65</v>
      </c>
      <c r="AD2937">
        <v>4</v>
      </c>
    </row>
    <row r="2938" spans="1:30">
      <c r="A2938" t="s">
        <v>3032</v>
      </c>
      <c r="B2938" t="s">
        <v>67</v>
      </c>
      <c r="C2938">
        <v>48.864716000000001</v>
      </c>
      <c r="D2938">
        <v>2.3490139999999999</v>
      </c>
      <c r="E2938" t="s">
        <v>46</v>
      </c>
      <c r="F2938" t="s">
        <v>169</v>
      </c>
      <c r="G2938" t="s">
        <v>64</v>
      </c>
      <c r="H2938" s="1">
        <v>45356</v>
      </c>
      <c r="I2938" t="s">
        <v>70</v>
      </c>
      <c r="J2938" t="s">
        <v>2568</v>
      </c>
      <c r="K2938">
        <v>3</v>
      </c>
      <c r="N2938">
        <v>1421</v>
      </c>
      <c r="O2938">
        <v>70</v>
      </c>
      <c r="P2938" s="1">
        <v>45570</v>
      </c>
      <c r="Q2938" s="1"/>
      <c r="R2938">
        <v>994.7</v>
      </c>
      <c r="T2938">
        <v>0</v>
      </c>
      <c r="U2938" t="s">
        <v>428</v>
      </c>
      <c r="V2938">
        <v>0</v>
      </c>
      <c r="W2938">
        <v>0</v>
      </c>
      <c r="X2938">
        <v>0</v>
      </c>
      <c r="Y2938">
        <v>0</v>
      </c>
      <c r="Z2938">
        <v>0</v>
      </c>
      <c r="AA2938">
        <v>0</v>
      </c>
      <c r="AB2938">
        <v>0</v>
      </c>
      <c r="AC2938" t="s">
        <v>65</v>
      </c>
      <c r="AD2938">
        <v>4</v>
      </c>
    </row>
    <row r="2939" spans="1:30">
      <c r="A2939" t="s">
        <v>3033</v>
      </c>
      <c r="B2939" t="s">
        <v>45</v>
      </c>
      <c r="C2939">
        <v>41.902782000000002</v>
      </c>
      <c r="D2939">
        <v>12.496366</v>
      </c>
      <c r="E2939" t="s">
        <v>60</v>
      </c>
      <c r="F2939" t="s">
        <v>169</v>
      </c>
      <c r="G2939" t="s">
        <v>47</v>
      </c>
      <c r="H2939" s="1">
        <v>45433</v>
      </c>
      <c r="I2939" t="s">
        <v>70</v>
      </c>
      <c r="J2939" t="s">
        <v>2568</v>
      </c>
      <c r="K2939">
        <v>3</v>
      </c>
      <c r="N2939">
        <v>6249</v>
      </c>
      <c r="O2939">
        <v>60</v>
      </c>
      <c r="P2939" s="1">
        <v>45712</v>
      </c>
      <c r="Q2939" s="1"/>
      <c r="R2939">
        <v>3749.4</v>
      </c>
      <c r="T2939">
        <v>0</v>
      </c>
      <c r="U2939" t="s">
        <v>428</v>
      </c>
      <c r="V2939">
        <v>0</v>
      </c>
      <c r="W2939">
        <v>0</v>
      </c>
      <c r="X2939">
        <v>0</v>
      </c>
      <c r="Y2939">
        <v>0</v>
      </c>
      <c r="Z2939">
        <v>0</v>
      </c>
      <c r="AA2939">
        <v>0</v>
      </c>
      <c r="AB2939">
        <v>0</v>
      </c>
      <c r="AC2939" t="s">
        <v>52</v>
      </c>
      <c r="AD2939">
        <v>3</v>
      </c>
    </row>
    <row r="2940" spans="1:30">
      <c r="A2940" t="s">
        <v>3034</v>
      </c>
      <c r="B2940" t="s">
        <v>75</v>
      </c>
      <c r="C2940">
        <v>48.210033000000003</v>
      </c>
      <c r="D2940">
        <v>16.363448999999999</v>
      </c>
      <c r="E2940" t="s">
        <v>32</v>
      </c>
      <c r="F2940" t="s">
        <v>169</v>
      </c>
      <c r="G2940" t="s">
        <v>87</v>
      </c>
      <c r="H2940" s="1">
        <v>45365</v>
      </c>
      <c r="I2940" t="s">
        <v>70</v>
      </c>
      <c r="J2940" t="s">
        <v>2568</v>
      </c>
      <c r="K2940">
        <v>3</v>
      </c>
      <c r="N2940">
        <v>3162</v>
      </c>
      <c r="O2940">
        <v>30</v>
      </c>
      <c r="P2940" s="1">
        <v>45723</v>
      </c>
      <c r="Q2940" s="1"/>
      <c r="R2940">
        <v>948.6</v>
      </c>
      <c r="T2940">
        <v>0</v>
      </c>
      <c r="U2940" t="s">
        <v>428</v>
      </c>
      <c r="V2940">
        <v>0</v>
      </c>
      <c r="W2940">
        <v>0</v>
      </c>
      <c r="X2940">
        <v>0</v>
      </c>
      <c r="Y2940">
        <v>0</v>
      </c>
      <c r="Z2940">
        <v>0</v>
      </c>
      <c r="AA2940">
        <v>0</v>
      </c>
      <c r="AB2940">
        <v>0</v>
      </c>
      <c r="AC2940" t="s">
        <v>43</v>
      </c>
      <c r="AD2940">
        <v>2</v>
      </c>
    </row>
    <row r="2941" spans="1:30">
      <c r="A2941" t="s">
        <v>3035</v>
      </c>
      <c r="B2941" t="s">
        <v>45</v>
      </c>
      <c r="C2941">
        <v>41.902782000000002</v>
      </c>
      <c r="D2941">
        <v>12.496366</v>
      </c>
      <c r="E2941" t="s">
        <v>32</v>
      </c>
      <c r="F2941" t="s">
        <v>169</v>
      </c>
      <c r="G2941" t="s">
        <v>56</v>
      </c>
      <c r="H2941" s="1">
        <v>45336</v>
      </c>
      <c r="I2941" t="s">
        <v>35</v>
      </c>
      <c r="J2941" t="s">
        <v>2568</v>
      </c>
      <c r="K2941">
        <v>3</v>
      </c>
      <c r="N2941">
        <v>2987</v>
      </c>
      <c r="O2941">
        <v>70</v>
      </c>
      <c r="P2941" s="1">
        <v>45416</v>
      </c>
      <c r="Q2941" s="1"/>
      <c r="R2941">
        <v>2090.9</v>
      </c>
      <c r="T2941">
        <v>0</v>
      </c>
      <c r="U2941" t="s">
        <v>428</v>
      </c>
      <c r="V2941">
        <v>0</v>
      </c>
      <c r="W2941">
        <v>0</v>
      </c>
      <c r="X2941">
        <v>0</v>
      </c>
      <c r="Y2941">
        <v>0</v>
      </c>
      <c r="Z2941">
        <v>0</v>
      </c>
      <c r="AA2941">
        <v>0</v>
      </c>
      <c r="AB2941">
        <v>0</v>
      </c>
      <c r="AC2941" t="s">
        <v>65</v>
      </c>
      <c r="AD2941">
        <v>4</v>
      </c>
    </row>
    <row r="2942" spans="1:30">
      <c r="A2942" t="s">
        <v>3036</v>
      </c>
      <c r="B2942" t="s">
        <v>75</v>
      </c>
      <c r="C2942">
        <v>48.210033000000003</v>
      </c>
      <c r="D2942">
        <v>16.363448999999999</v>
      </c>
      <c r="E2942" t="s">
        <v>55</v>
      </c>
      <c r="F2942" t="s">
        <v>169</v>
      </c>
      <c r="G2942" t="s">
        <v>47</v>
      </c>
      <c r="H2942" s="1">
        <v>45392</v>
      </c>
      <c r="I2942" t="s">
        <v>57</v>
      </c>
      <c r="J2942" t="s">
        <v>2568</v>
      </c>
      <c r="K2942">
        <v>3</v>
      </c>
      <c r="N2942">
        <v>6703</v>
      </c>
      <c r="O2942">
        <v>60</v>
      </c>
      <c r="P2942" s="1">
        <v>45497</v>
      </c>
      <c r="Q2942" s="1"/>
      <c r="R2942">
        <v>4021.8</v>
      </c>
      <c r="T2942">
        <v>0</v>
      </c>
      <c r="U2942" t="s">
        <v>428</v>
      </c>
      <c r="V2942">
        <v>0</v>
      </c>
      <c r="W2942">
        <v>0</v>
      </c>
      <c r="X2942">
        <v>0</v>
      </c>
      <c r="Y2942">
        <v>0</v>
      </c>
      <c r="Z2942">
        <v>0</v>
      </c>
      <c r="AA2942">
        <v>0</v>
      </c>
      <c r="AB2942">
        <v>0</v>
      </c>
      <c r="AC2942" t="s">
        <v>52</v>
      </c>
      <c r="AD2942">
        <v>3</v>
      </c>
    </row>
    <row r="2943" spans="1:30">
      <c r="A2943" t="s">
        <v>3037</v>
      </c>
      <c r="B2943" t="s">
        <v>45</v>
      </c>
      <c r="C2943">
        <v>41.902782000000002</v>
      </c>
      <c r="D2943">
        <v>12.496366</v>
      </c>
      <c r="E2943" t="s">
        <v>84</v>
      </c>
      <c r="F2943" t="s">
        <v>169</v>
      </c>
      <c r="G2943" t="s">
        <v>42</v>
      </c>
      <c r="H2943" s="1">
        <v>45386</v>
      </c>
      <c r="I2943" t="s">
        <v>70</v>
      </c>
      <c r="J2943" t="s">
        <v>2568</v>
      </c>
      <c r="K2943">
        <v>3</v>
      </c>
      <c r="N2943">
        <v>7574</v>
      </c>
      <c r="O2943">
        <v>70</v>
      </c>
      <c r="P2943" s="1">
        <v>45627</v>
      </c>
      <c r="Q2943" s="1"/>
      <c r="R2943">
        <v>5301.8</v>
      </c>
      <c r="T2943">
        <v>0</v>
      </c>
      <c r="U2943" t="s">
        <v>428</v>
      </c>
      <c r="V2943">
        <v>0</v>
      </c>
      <c r="W2943">
        <v>0</v>
      </c>
      <c r="X2943">
        <v>0</v>
      </c>
      <c r="Y2943">
        <v>0</v>
      </c>
      <c r="Z2943">
        <v>0</v>
      </c>
      <c r="AA2943">
        <v>0</v>
      </c>
      <c r="AB2943">
        <v>0</v>
      </c>
      <c r="AC2943" t="s">
        <v>65</v>
      </c>
      <c r="AD2943">
        <v>4</v>
      </c>
    </row>
    <row r="2944" spans="1:30">
      <c r="A2944" t="s">
        <v>3038</v>
      </c>
      <c r="B2944" t="s">
        <v>45</v>
      </c>
      <c r="C2944">
        <v>41.902782000000002</v>
      </c>
      <c r="D2944">
        <v>12.496366</v>
      </c>
      <c r="E2944" t="s">
        <v>103</v>
      </c>
      <c r="F2944" t="s">
        <v>169</v>
      </c>
      <c r="G2944" t="s">
        <v>56</v>
      </c>
      <c r="H2944" s="1">
        <v>45442</v>
      </c>
      <c r="I2944" t="s">
        <v>35</v>
      </c>
      <c r="J2944" t="s">
        <v>2568</v>
      </c>
      <c r="K2944">
        <v>3</v>
      </c>
      <c r="N2944">
        <v>4596</v>
      </c>
      <c r="O2944">
        <v>40</v>
      </c>
      <c r="P2944" s="1">
        <v>45718</v>
      </c>
      <c r="Q2944" s="1"/>
      <c r="R2944">
        <v>1838.4</v>
      </c>
      <c r="T2944">
        <v>0</v>
      </c>
      <c r="U2944" t="s">
        <v>428</v>
      </c>
      <c r="V2944">
        <v>0</v>
      </c>
      <c r="W2944">
        <v>0</v>
      </c>
      <c r="X2944">
        <v>0</v>
      </c>
      <c r="Y2944">
        <v>0</v>
      </c>
      <c r="Z2944">
        <v>0</v>
      </c>
      <c r="AA2944">
        <v>0</v>
      </c>
      <c r="AB2944">
        <v>0</v>
      </c>
      <c r="AC2944" t="s">
        <v>43</v>
      </c>
      <c r="AD2944">
        <v>2</v>
      </c>
    </row>
    <row r="2945" spans="1:30">
      <c r="A2945" t="s">
        <v>3039</v>
      </c>
      <c r="B2945" t="s">
        <v>45</v>
      </c>
      <c r="C2945">
        <v>41.902782000000002</v>
      </c>
      <c r="D2945">
        <v>12.496366</v>
      </c>
      <c r="E2945" t="s">
        <v>55</v>
      </c>
      <c r="F2945" t="s">
        <v>169</v>
      </c>
      <c r="G2945" t="s">
        <v>56</v>
      </c>
      <c r="H2945" s="1">
        <v>45365</v>
      </c>
      <c r="I2945" t="s">
        <v>70</v>
      </c>
      <c r="J2945" t="s">
        <v>2568</v>
      </c>
      <c r="K2945">
        <v>3</v>
      </c>
      <c r="N2945">
        <v>465</v>
      </c>
      <c r="O2945">
        <v>40</v>
      </c>
      <c r="P2945" s="1">
        <v>45719</v>
      </c>
      <c r="Q2945" s="1"/>
      <c r="R2945">
        <v>186</v>
      </c>
      <c r="T2945">
        <v>0</v>
      </c>
      <c r="U2945" t="s">
        <v>428</v>
      </c>
      <c r="V2945">
        <v>0</v>
      </c>
      <c r="W2945">
        <v>0</v>
      </c>
      <c r="X2945">
        <v>0</v>
      </c>
      <c r="Y2945">
        <v>0</v>
      </c>
      <c r="Z2945">
        <v>0</v>
      </c>
      <c r="AA2945">
        <v>0</v>
      </c>
      <c r="AB2945">
        <v>0</v>
      </c>
      <c r="AC2945" t="s">
        <v>43</v>
      </c>
      <c r="AD2945">
        <v>2</v>
      </c>
    </row>
    <row r="2946" spans="1:30">
      <c r="A2946" t="s">
        <v>3040</v>
      </c>
      <c r="B2946" t="s">
        <v>59</v>
      </c>
      <c r="C2946">
        <v>51.260196999999998</v>
      </c>
      <c r="D2946">
        <v>4.4027710000000004</v>
      </c>
      <c r="E2946" t="s">
        <v>100</v>
      </c>
      <c r="F2946" t="s">
        <v>169</v>
      </c>
      <c r="G2946" t="s">
        <v>85</v>
      </c>
      <c r="H2946" s="1">
        <v>45403</v>
      </c>
      <c r="I2946" t="s">
        <v>70</v>
      </c>
      <c r="J2946" t="s">
        <v>2568</v>
      </c>
      <c r="K2946">
        <v>3</v>
      </c>
      <c r="N2946">
        <v>689</v>
      </c>
      <c r="O2946">
        <v>70</v>
      </c>
      <c r="P2946" s="1">
        <v>45662</v>
      </c>
      <c r="Q2946" s="1"/>
      <c r="R2946">
        <v>482.3</v>
      </c>
      <c r="T2946">
        <v>0</v>
      </c>
      <c r="U2946" t="s">
        <v>428</v>
      </c>
      <c r="V2946">
        <v>0</v>
      </c>
      <c r="W2946">
        <v>0</v>
      </c>
      <c r="X2946">
        <v>0</v>
      </c>
      <c r="Y2946">
        <v>0</v>
      </c>
      <c r="Z2946">
        <v>0</v>
      </c>
      <c r="AA2946">
        <v>0</v>
      </c>
      <c r="AB2946">
        <v>0</v>
      </c>
      <c r="AC2946" t="s">
        <v>65</v>
      </c>
      <c r="AD2946">
        <v>4</v>
      </c>
    </row>
    <row r="2947" spans="1:30">
      <c r="A2947" t="s">
        <v>3041</v>
      </c>
      <c r="B2947" t="s">
        <v>50</v>
      </c>
      <c r="C2947">
        <v>52.520007999999997</v>
      </c>
      <c r="D2947">
        <v>13.404954</v>
      </c>
      <c r="E2947" t="s">
        <v>60</v>
      </c>
      <c r="F2947" t="s">
        <v>169</v>
      </c>
      <c r="G2947" t="s">
        <v>64</v>
      </c>
      <c r="H2947" s="1">
        <v>45312</v>
      </c>
      <c r="I2947" t="s">
        <v>70</v>
      </c>
      <c r="J2947" t="s">
        <v>2568</v>
      </c>
      <c r="K2947">
        <v>3</v>
      </c>
      <c r="N2947">
        <v>3427</v>
      </c>
      <c r="O2947">
        <v>30</v>
      </c>
      <c r="P2947" s="1">
        <v>45429</v>
      </c>
      <c r="Q2947" s="1"/>
      <c r="R2947">
        <v>1028.0999999999999</v>
      </c>
      <c r="T2947">
        <v>0</v>
      </c>
      <c r="U2947" t="s">
        <v>428</v>
      </c>
      <c r="V2947">
        <v>0</v>
      </c>
      <c r="W2947">
        <v>0</v>
      </c>
      <c r="X2947">
        <v>0</v>
      </c>
      <c r="Y2947">
        <v>0</v>
      </c>
      <c r="Z2947">
        <v>0</v>
      </c>
      <c r="AA2947">
        <v>0</v>
      </c>
      <c r="AB2947">
        <v>0</v>
      </c>
      <c r="AC2947" t="s">
        <v>43</v>
      </c>
      <c r="AD2947">
        <v>2</v>
      </c>
    </row>
    <row r="2948" spans="1:30">
      <c r="A2948" t="s">
        <v>3042</v>
      </c>
      <c r="B2948" t="s">
        <v>59</v>
      </c>
      <c r="C2948">
        <v>51.260196999999998</v>
      </c>
      <c r="D2948">
        <v>4.4027710000000004</v>
      </c>
      <c r="E2948" t="s">
        <v>100</v>
      </c>
      <c r="F2948" t="s">
        <v>169</v>
      </c>
      <c r="G2948" t="s">
        <v>85</v>
      </c>
      <c r="H2948" s="1">
        <v>45333</v>
      </c>
      <c r="I2948" t="s">
        <v>70</v>
      </c>
      <c r="J2948" t="s">
        <v>2568</v>
      </c>
      <c r="K2948">
        <v>3</v>
      </c>
      <c r="N2948">
        <v>1182</v>
      </c>
      <c r="O2948">
        <v>40</v>
      </c>
      <c r="P2948" s="1">
        <v>45652</v>
      </c>
      <c r="Q2948" s="1"/>
      <c r="R2948">
        <v>472.8</v>
      </c>
      <c r="T2948">
        <v>0</v>
      </c>
      <c r="U2948" t="s">
        <v>428</v>
      </c>
      <c r="V2948">
        <v>0</v>
      </c>
      <c r="W2948">
        <v>0</v>
      </c>
      <c r="X2948">
        <v>0</v>
      </c>
      <c r="Y2948">
        <v>0</v>
      </c>
      <c r="Z2948">
        <v>0</v>
      </c>
      <c r="AA2948">
        <v>0</v>
      </c>
      <c r="AB2948">
        <v>0</v>
      </c>
      <c r="AC2948" t="s">
        <v>43</v>
      </c>
      <c r="AD2948">
        <v>2</v>
      </c>
    </row>
    <row r="2949" spans="1:30">
      <c r="A2949" t="s">
        <v>3043</v>
      </c>
      <c r="B2949" t="s">
        <v>67</v>
      </c>
      <c r="C2949">
        <v>48.864716000000001</v>
      </c>
      <c r="D2949">
        <v>2.3490139999999999</v>
      </c>
      <c r="E2949" t="s">
        <v>78</v>
      </c>
      <c r="F2949" t="s">
        <v>169</v>
      </c>
      <c r="G2949" t="s">
        <v>56</v>
      </c>
      <c r="H2949" s="1">
        <v>45441</v>
      </c>
      <c r="I2949" t="s">
        <v>57</v>
      </c>
      <c r="J2949" t="s">
        <v>2568</v>
      </c>
      <c r="K2949">
        <v>3</v>
      </c>
      <c r="N2949">
        <v>4395</v>
      </c>
      <c r="O2949">
        <v>50</v>
      </c>
      <c r="P2949" s="1">
        <v>45630</v>
      </c>
      <c r="Q2949" s="1"/>
      <c r="R2949">
        <v>2197.5</v>
      </c>
      <c r="T2949">
        <v>0</v>
      </c>
      <c r="U2949" t="s">
        <v>428</v>
      </c>
      <c r="V2949">
        <v>0</v>
      </c>
      <c r="W2949">
        <v>0</v>
      </c>
      <c r="X2949">
        <v>0</v>
      </c>
      <c r="Y2949">
        <v>0</v>
      </c>
      <c r="Z2949">
        <v>0</v>
      </c>
      <c r="AA2949">
        <v>0</v>
      </c>
      <c r="AB2949">
        <v>0</v>
      </c>
      <c r="AC2949" t="s">
        <v>52</v>
      </c>
      <c r="AD2949">
        <v>3</v>
      </c>
    </row>
    <row r="2950" spans="1:30">
      <c r="A2950" t="s">
        <v>3044</v>
      </c>
      <c r="B2950" t="s">
        <v>45</v>
      </c>
      <c r="C2950">
        <v>41.902782000000002</v>
      </c>
      <c r="D2950">
        <v>12.496366</v>
      </c>
      <c r="E2950" t="s">
        <v>84</v>
      </c>
      <c r="F2950" t="s">
        <v>169</v>
      </c>
      <c r="G2950" t="s">
        <v>76</v>
      </c>
      <c r="H2950" s="1">
        <v>45400</v>
      </c>
      <c r="I2950" t="s">
        <v>35</v>
      </c>
      <c r="J2950" t="s">
        <v>2568</v>
      </c>
      <c r="K2950">
        <v>3</v>
      </c>
      <c r="N2950">
        <v>5571</v>
      </c>
      <c r="O2950">
        <v>100</v>
      </c>
      <c r="P2950" s="1">
        <v>45517</v>
      </c>
      <c r="Q2950" s="1"/>
      <c r="R2950">
        <v>5571</v>
      </c>
      <c r="T2950">
        <v>0</v>
      </c>
      <c r="U2950" t="s">
        <v>428</v>
      </c>
      <c r="V2950">
        <v>0</v>
      </c>
      <c r="W2950">
        <v>0</v>
      </c>
      <c r="X2950">
        <v>0</v>
      </c>
      <c r="Y2950">
        <v>0</v>
      </c>
      <c r="Z2950">
        <v>0</v>
      </c>
      <c r="AA2950">
        <v>0</v>
      </c>
      <c r="AB2950">
        <v>0</v>
      </c>
      <c r="AC2950" t="s">
        <v>38</v>
      </c>
      <c r="AD2950">
        <v>5</v>
      </c>
    </row>
    <row r="2951" spans="1:30">
      <c r="A2951" t="s">
        <v>3045</v>
      </c>
      <c r="B2951" t="s">
        <v>80</v>
      </c>
      <c r="C2951">
        <v>38.736946000000003</v>
      </c>
      <c r="D2951">
        <v>-9.1426850000000002</v>
      </c>
      <c r="E2951" t="s">
        <v>100</v>
      </c>
      <c r="F2951" t="s">
        <v>169</v>
      </c>
      <c r="G2951" t="s">
        <v>47</v>
      </c>
      <c r="H2951" s="1">
        <v>45394</v>
      </c>
      <c r="I2951" t="s">
        <v>70</v>
      </c>
      <c r="J2951" t="s">
        <v>2568</v>
      </c>
      <c r="K2951">
        <v>3</v>
      </c>
      <c r="N2951">
        <v>2940</v>
      </c>
      <c r="O2951">
        <v>50</v>
      </c>
      <c r="P2951" s="1">
        <v>45675</v>
      </c>
      <c r="Q2951" s="1"/>
      <c r="R2951">
        <v>1470</v>
      </c>
      <c r="T2951">
        <v>0</v>
      </c>
      <c r="U2951" t="s">
        <v>428</v>
      </c>
      <c r="V2951">
        <v>0</v>
      </c>
      <c r="W2951">
        <v>0</v>
      </c>
      <c r="X2951">
        <v>0</v>
      </c>
      <c r="Y2951">
        <v>0</v>
      </c>
      <c r="Z2951">
        <v>0</v>
      </c>
      <c r="AA2951">
        <v>0</v>
      </c>
      <c r="AB2951">
        <v>0</v>
      </c>
      <c r="AC2951" t="s">
        <v>52</v>
      </c>
      <c r="AD2951">
        <v>3</v>
      </c>
    </row>
    <row r="2952" spans="1:30">
      <c r="A2952" t="s">
        <v>3046</v>
      </c>
      <c r="B2952" t="s">
        <v>80</v>
      </c>
      <c r="C2952">
        <v>38.736946000000003</v>
      </c>
      <c r="D2952">
        <v>-9.1426850000000002</v>
      </c>
      <c r="E2952" t="s">
        <v>46</v>
      </c>
      <c r="F2952" t="s">
        <v>169</v>
      </c>
      <c r="G2952" t="s">
        <v>76</v>
      </c>
      <c r="H2952" s="1">
        <v>45316</v>
      </c>
      <c r="I2952" t="s">
        <v>35</v>
      </c>
      <c r="J2952" t="s">
        <v>2568</v>
      </c>
      <c r="K2952">
        <v>3</v>
      </c>
      <c r="N2952">
        <v>2791</v>
      </c>
      <c r="O2952">
        <v>40</v>
      </c>
      <c r="P2952" s="1">
        <v>45446</v>
      </c>
      <c r="Q2952" s="1"/>
      <c r="R2952">
        <v>1116.4000000000001</v>
      </c>
      <c r="T2952">
        <v>0</v>
      </c>
      <c r="U2952" t="s">
        <v>428</v>
      </c>
      <c r="V2952">
        <v>0</v>
      </c>
      <c r="W2952">
        <v>0</v>
      </c>
      <c r="X2952">
        <v>0</v>
      </c>
      <c r="Y2952">
        <v>0</v>
      </c>
      <c r="Z2952">
        <v>0</v>
      </c>
      <c r="AA2952">
        <v>0</v>
      </c>
      <c r="AB2952">
        <v>0</v>
      </c>
      <c r="AC2952" t="s">
        <v>43</v>
      </c>
      <c r="AD2952">
        <v>2</v>
      </c>
    </row>
    <row r="2953" spans="1:30">
      <c r="A2953" t="s">
        <v>3047</v>
      </c>
      <c r="B2953" t="s">
        <v>63</v>
      </c>
      <c r="C2953">
        <v>46.204391000000001</v>
      </c>
      <c r="D2953">
        <v>6.1431579999999997</v>
      </c>
      <c r="E2953" t="s">
        <v>78</v>
      </c>
      <c r="F2953" t="s">
        <v>169</v>
      </c>
      <c r="G2953" t="s">
        <v>34</v>
      </c>
      <c r="H2953" s="1">
        <v>45400</v>
      </c>
      <c r="I2953" t="s">
        <v>57</v>
      </c>
      <c r="J2953" t="s">
        <v>2568</v>
      </c>
      <c r="K2953">
        <v>3</v>
      </c>
      <c r="N2953">
        <v>2109</v>
      </c>
      <c r="O2953">
        <v>30</v>
      </c>
      <c r="P2953" s="1">
        <v>45642</v>
      </c>
      <c r="Q2953" s="1"/>
      <c r="R2953">
        <v>632.70000000000005</v>
      </c>
      <c r="T2953">
        <v>0</v>
      </c>
      <c r="U2953" t="s">
        <v>428</v>
      </c>
      <c r="V2953">
        <v>0</v>
      </c>
      <c r="W2953">
        <v>0</v>
      </c>
      <c r="X2953">
        <v>0</v>
      </c>
      <c r="Y2953">
        <v>0</v>
      </c>
      <c r="Z2953">
        <v>0</v>
      </c>
      <c r="AA2953">
        <v>0</v>
      </c>
      <c r="AB2953">
        <v>0</v>
      </c>
      <c r="AC2953" t="s">
        <v>43</v>
      </c>
      <c r="AD2953">
        <v>2</v>
      </c>
    </row>
    <row r="2954" spans="1:30">
      <c r="A2954" t="s">
        <v>3048</v>
      </c>
      <c r="B2954" t="s">
        <v>80</v>
      </c>
      <c r="C2954">
        <v>38.736946000000003</v>
      </c>
      <c r="D2954">
        <v>-9.1426850000000002</v>
      </c>
      <c r="E2954" t="s">
        <v>60</v>
      </c>
      <c r="F2954" t="s">
        <v>169</v>
      </c>
      <c r="G2954" t="s">
        <v>47</v>
      </c>
      <c r="H2954" s="1">
        <v>45409</v>
      </c>
      <c r="I2954" t="s">
        <v>70</v>
      </c>
      <c r="J2954" t="s">
        <v>2568</v>
      </c>
      <c r="K2954">
        <v>3</v>
      </c>
      <c r="N2954">
        <v>6720</v>
      </c>
      <c r="O2954">
        <v>10</v>
      </c>
      <c r="P2954" s="1">
        <v>45532</v>
      </c>
      <c r="Q2954" s="1"/>
      <c r="R2954">
        <v>672</v>
      </c>
      <c r="T2954">
        <v>0</v>
      </c>
      <c r="U2954" t="s">
        <v>428</v>
      </c>
      <c r="V2954">
        <v>0</v>
      </c>
      <c r="W2954">
        <v>0</v>
      </c>
      <c r="X2954">
        <v>0</v>
      </c>
      <c r="Y2954">
        <v>0</v>
      </c>
      <c r="Z2954">
        <v>0</v>
      </c>
      <c r="AA2954">
        <v>0</v>
      </c>
      <c r="AB2954">
        <v>0</v>
      </c>
      <c r="AC2954" t="s">
        <v>48</v>
      </c>
      <c r="AD2954">
        <v>1</v>
      </c>
    </row>
    <row r="2955" spans="1:30">
      <c r="A2955" t="s">
        <v>3049</v>
      </c>
      <c r="B2955" t="s">
        <v>50</v>
      </c>
      <c r="C2955">
        <v>52.520007999999997</v>
      </c>
      <c r="D2955">
        <v>13.404954</v>
      </c>
      <c r="E2955" t="s">
        <v>55</v>
      </c>
      <c r="F2955" t="s">
        <v>169</v>
      </c>
      <c r="G2955" t="s">
        <v>64</v>
      </c>
      <c r="H2955" s="1">
        <v>45367</v>
      </c>
      <c r="I2955" t="s">
        <v>70</v>
      </c>
      <c r="J2955" t="s">
        <v>2568</v>
      </c>
      <c r="K2955">
        <v>3</v>
      </c>
      <c r="N2955">
        <v>4558</v>
      </c>
      <c r="O2955">
        <v>50</v>
      </c>
      <c r="P2955" s="1">
        <v>45631</v>
      </c>
      <c r="Q2955" s="1"/>
      <c r="R2955">
        <v>2279</v>
      </c>
      <c r="T2955">
        <v>0</v>
      </c>
      <c r="U2955" t="s">
        <v>428</v>
      </c>
      <c r="V2955">
        <v>0</v>
      </c>
      <c r="W2955">
        <v>0</v>
      </c>
      <c r="X2955">
        <v>0</v>
      </c>
      <c r="Y2955">
        <v>0</v>
      </c>
      <c r="Z2955">
        <v>0</v>
      </c>
      <c r="AA2955">
        <v>0</v>
      </c>
      <c r="AB2955">
        <v>0</v>
      </c>
      <c r="AC2955" t="s">
        <v>52</v>
      </c>
      <c r="AD2955">
        <v>3</v>
      </c>
    </row>
    <row r="2956" spans="1:30">
      <c r="A2956" t="s">
        <v>3050</v>
      </c>
      <c r="B2956" t="s">
        <v>80</v>
      </c>
      <c r="C2956">
        <v>38.736946000000003</v>
      </c>
      <c r="D2956">
        <v>-9.1426850000000002</v>
      </c>
      <c r="E2956" t="s">
        <v>32</v>
      </c>
      <c r="F2956" t="s">
        <v>169</v>
      </c>
      <c r="G2956" t="s">
        <v>64</v>
      </c>
      <c r="H2956" s="1">
        <v>45293</v>
      </c>
      <c r="I2956" t="s">
        <v>35</v>
      </c>
      <c r="J2956" t="s">
        <v>2568</v>
      </c>
      <c r="K2956">
        <v>3</v>
      </c>
      <c r="N2956">
        <v>2950</v>
      </c>
      <c r="O2956">
        <v>30</v>
      </c>
      <c r="P2956" s="1">
        <v>45574</v>
      </c>
      <c r="Q2956" s="1"/>
      <c r="R2956">
        <v>885</v>
      </c>
      <c r="T2956">
        <v>0</v>
      </c>
      <c r="U2956" t="s">
        <v>428</v>
      </c>
      <c r="V2956">
        <v>0</v>
      </c>
      <c r="W2956">
        <v>0</v>
      </c>
      <c r="X2956">
        <v>0</v>
      </c>
      <c r="Y2956">
        <v>0</v>
      </c>
      <c r="Z2956">
        <v>0</v>
      </c>
      <c r="AA2956">
        <v>0</v>
      </c>
      <c r="AB2956">
        <v>0</v>
      </c>
      <c r="AC2956" t="s">
        <v>43</v>
      </c>
      <c r="AD2956">
        <v>2</v>
      </c>
    </row>
    <row r="2957" spans="1:30">
      <c r="A2957" t="s">
        <v>3051</v>
      </c>
      <c r="B2957" t="s">
        <v>45</v>
      </c>
      <c r="C2957">
        <v>41.902782000000002</v>
      </c>
      <c r="D2957">
        <v>12.496366</v>
      </c>
      <c r="E2957" t="s">
        <v>55</v>
      </c>
      <c r="F2957" t="s">
        <v>169</v>
      </c>
      <c r="G2957" t="s">
        <v>76</v>
      </c>
      <c r="H2957" s="1">
        <v>45310</v>
      </c>
      <c r="I2957" t="s">
        <v>70</v>
      </c>
      <c r="J2957" t="s">
        <v>2568</v>
      </c>
      <c r="K2957">
        <v>3</v>
      </c>
      <c r="N2957">
        <v>4249</v>
      </c>
      <c r="O2957">
        <v>40</v>
      </c>
      <c r="P2957" s="1">
        <v>45562</v>
      </c>
      <c r="Q2957" s="1"/>
      <c r="R2957">
        <v>1699.6</v>
      </c>
      <c r="T2957">
        <v>0</v>
      </c>
      <c r="U2957" t="s">
        <v>428</v>
      </c>
      <c r="V2957">
        <v>0</v>
      </c>
      <c r="W2957">
        <v>0</v>
      </c>
      <c r="X2957">
        <v>0</v>
      </c>
      <c r="Y2957">
        <v>0</v>
      </c>
      <c r="Z2957">
        <v>0</v>
      </c>
      <c r="AA2957">
        <v>0</v>
      </c>
      <c r="AB2957">
        <v>0</v>
      </c>
      <c r="AC2957" t="s">
        <v>43</v>
      </c>
      <c r="AD2957">
        <v>2</v>
      </c>
    </row>
    <row r="2958" spans="1:30">
      <c r="A2958" t="s">
        <v>3052</v>
      </c>
      <c r="B2958" t="s">
        <v>63</v>
      </c>
      <c r="C2958">
        <v>46.204391000000001</v>
      </c>
      <c r="D2958">
        <v>6.1431579999999997</v>
      </c>
      <c r="E2958" t="s">
        <v>51</v>
      </c>
      <c r="F2958" t="s">
        <v>169</v>
      </c>
      <c r="G2958" t="s">
        <v>56</v>
      </c>
      <c r="H2958" s="1">
        <v>45349</v>
      </c>
      <c r="I2958" t="s">
        <v>35</v>
      </c>
      <c r="J2958" t="s">
        <v>2568</v>
      </c>
      <c r="K2958">
        <v>3</v>
      </c>
      <c r="N2958">
        <v>4159</v>
      </c>
      <c r="O2958">
        <v>50</v>
      </c>
      <c r="P2958" s="1">
        <v>45585</v>
      </c>
      <c r="Q2958" s="1"/>
      <c r="R2958">
        <v>2079.5</v>
      </c>
      <c r="T2958">
        <v>0</v>
      </c>
      <c r="U2958" t="s">
        <v>428</v>
      </c>
      <c r="V2958">
        <v>0</v>
      </c>
      <c r="W2958">
        <v>0</v>
      </c>
      <c r="X2958">
        <v>0</v>
      </c>
      <c r="Y2958">
        <v>0</v>
      </c>
      <c r="Z2958">
        <v>0</v>
      </c>
      <c r="AA2958">
        <v>0</v>
      </c>
      <c r="AB2958">
        <v>0</v>
      </c>
      <c r="AC2958" t="s">
        <v>52</v>
      </c>
      <c r="AD2958">
        <v>3</v>
      </c>
    </row>
    <row r="2959" spans="1:30">
      <c r="A2959" t="s">
        <v>3053</v>
      </c>
      <c r="B2959" t="s">
        <v>50</v>
      </c>
      <c r="C2959">
        <v>52.520007999999997</v>
      </c>
      <c r="D2959">
        <v>13.404954</v>
      </c>
      <c r="E2959" t="s">
        <v>51</v>
      </c>
      <c r="F2959" t="s">
        <v>169</v>
      </c>
      <c r="G2959" t="s">
        <v>56</v>
      </c>
      <c r="H2959" s="1">
        <v>45390</v>
      </c>
      <c r="I2959" t="s">
        <v>70</v>
      </c>
      <c r="J2959" t="s">
        <v>2568</v>
      </c>
      <c r="K2959">
        <v>3</v>
      </c>
      <c r="N2959">
        <v>6175</v>
      </c>
      <c r="O2959">
        <v>50</v>
      </c>
      <c r="P2959" s="1">
        <v>45471</v>
      </c>
      <c r="Q2959" s="1"/>
      <c r="R2959">
        <v>3087.5</v>
      </c>
      <c r="T2959">
        <v>0</v>
      </c>
      <c r="U2959" t="s">
        <v>428</v>
      </c>
      <c r="V2959">
        <v>0</v>
      </c>
      <c r="W2959">
        <v>0</v>
      </c>
      <c r="X2959">
        <v>0</v>
      </c>
      <c r="Y2959">
        <v>0</v>
      </c>
      <c r="Z2959">
        <v>0</v>
      </c>
      <c r="AA2959">
        <v>0</v>
      </c>
      <c r="AB2959">
        <v>0</v>
      </c>
      <c r="AC2959" t="s">
        <v>52</v>
      </c>
      <c r="AD2959">
        <v>3</v>
      </c>
    </row>
    <row r="2960" spans="1:30">
      <c r="A2960" t="s">
        <v>3054</v>
      </c>
      <c r="B2960" t="s">
        <v>59</v>
      </c>
      <c r="C2960">
        <v>51.260196999999998</v>
      </c>
      <c r="D2960">
        <v>4.4027710000000004</v>
      </c>
      <c r="E2960" t="s">
        <v>55</v>
      </c>
      <c r="F2960" t="s">
        <v>169</v>
      </c>
      <c r="G2960" t="s">
        <v>56</v>
      </c>
      <c r="H2960" s="1">
        <v>45343</v>
      </c>
      <c r="I2960" t="s">
        <v>70</v>
      </c>
      <c r="J2960" t="s">
        <v>2568</v>
      </c>
      <c r="K2960">
        <v>3</v>
      </c>
      <c r="N2960">
        <v>1800</v>
      </c>
      <c r="O2960">
        <v>80</v>
      </c>
      <c r="P2960" s="1">
        <v>45668</v>
      </c>
      <c r="Q2960" s="1"/>
      <c r="R2960">
        <v>1440</v>
      </c>
      <c r="T2960">
        <v>0</v>
      </c>
      <c r="U2960" t="s">
        <v>428</v>
      </c>
      <c r="V2960">
        <v>0</v>
      </c>
      <c r="W2960">
        <v>0</v>
      </c>
      <c r="X2960">
        <v>0</v>
      </c>
      <c r="Y2960">
        <v>0</v>
      </c>
      <c r="Z2960">
        <v>0</v>
      </c>
      <c r="AA2960">
        <v>0</v>
      </c>
      <c r="AB2960">
        <v>0</v>
      </c>
      <c r="AC2960" t="s">
        <v>65</v>
      </c>
      <c r="AD2960">
        <v>4</v>
      </c>
    </row>
    <row r="2961" spans="1:30">
      <c r="A2961" t="s">
        <v>3055</v>
      </c>
      <c r="B2961" t="s">
        <v>45</v>
      </c>
      <c r="C2961">
        <v>41.902782000000002</v>
      </c>
      <c r="D2961">
        <v>12.496366</v>
      </c>
      <c r="E2961" t="s">
        <v>120</v>
      </c>
      <c r="F2961" t="s">
        <v>169</v>
      </c>
      <c r="G2961" t="s">
        <v>85</v>
      </c>
      <c r="H2961" s="1">
        <v>45297</v>
      </c>
      <c r="I2961" t="s">
        <v>57</v>
      </c>
      <c r="J2961" t="s">
        <v>2568</v>
      </c>
      <c r="K2961">
        <v>3</v>
      </c>
      <c r="N2961">
        <v>3218</v>
      </c>
      <c r="O2961">
        <v>10</v>
      </c>
      <c r="P2961" s="1">
        <v>45359</v>
      </c>
      <c r="Q2961" s="1"/>
      <c r="R2961">
        <v>321.8</v>
      </c>
      <c r="T2961">
        <v>0</v>
      </c>
      <c r="U2961" t="s">
        <v>428</v>
      </c>
      <c r="V2961">
        <v>0</v>
      </c>
      <c r="W2961">
        <v>0</v>
      </c>
      <c r="X2961">
        <v>0</v>
      </c>
      <c r="Y2961">
        <v>0</v>
      </c>
      <c r="Z2961">
        <v>0</v>
      </c>
      <c r="AA2961">
        <v>0</v>
      </c>
      <c r="AB2961">
        <v>0</v>
      </c>
      <c r="AC2961" t="s">
        <v>48</v>
      </c>
      <c r="AD2961">
        <v>1</v>
      </c>
    </row>
    <row r="2962" spans="1:30">
      <c r="A2962" t="s">
        <v>3056</v>
      </c>
      <c r="B2962" t="s">
        <v>80</v>
      </c>
      <c r="C2962">
        <v>38.736946000000003</v>
      </c>
      <c r="D2962">
        <v>-9.1426850000000002</v>
      </c>
      <c r="E2962" t="s">
        <v>100</v>
      </c>
      <c r="F2962" t="s">
        <v>169</v>
      </c>
      <c r="G2962" t="s">
        <v>47</v>
      </c>
      <c r="H2962" s="1">
        <v>45376</v>
      </c>
      <c r="I2962" t="s">
        <v>70</v>
      </c>
      <c r="J2962" t="s">
        <v>2568</v>
      </c>
      <c r="K2962">
        <v>3</v>
      </c>
      <c r="N2962">
        <v>5348</v>
      </c>
      <c r="O2962">
        <v>20</v>
      </c>
      <c r="P2962" s="1">
        <v>45739</v>
      </c>
      <c r="Q2962" s="1"/>
      <c r="R2962">
        <v>1069.5999999999999</v>
      </c>
      <c r="T2962">
        <v>0</v>
      </c>
      <c r="U2962" t="s">
        <v>428</v>
      </c>
      <c r="V2962">
        <v>0</v>
      </c>
      <c r="W2962">
        <v>0</v>
      </c>
      <c r="X2962">
        <v>0</v>
      </c>
      <c r="Y2962">
        <v>0</v>
      </c>
      <c r="Z2962">
        <v>0</v>
      </c>
      <c r="AA2962">
        <v>0</v>
      </c>
      <c r="AB2962">
        <v>0</v>
      </c>
      <c r="AC2962" t="s">
        <v>48</v>
      </c>
      <c r="AD2962">
        <v>1</v>
      </c>
    </row>
    <row r="2963" spans="1:30">
      <c r="A2963" t="s">
        <v>3057</v>
      </c>
      <c r="B2963" t="s">
        <v>80</v>
      </c>
      <c r="C2963">
        <v>38.736946000000003</v>
      </c>
      <c r="D2963">
        <v>-9.1426850000000002</v>
      </c>
      <c r="E2963" t="s">
        <v>41</v>
      </c>
      <c r="F2963" t="s">
        <v>169</v>
      </c>
      <c r="G2963" t="s">
        <v>56</v>
      </c>
      <c r="H2963" s="1">
        <v>45306</v>
      </c>
      <c r="I2963" t="s">
        <v>35</v>
      </c>
      <c r="J2963" t="s">
        <v>2568</v>
      </c>
      <c r="K2963">
        <v>3</v>
      </c>
      <c r="N2963">
        <v>5769</v>
      </c>
      <c r="O2963">
        <v>50</v>
      </c>
      <c r="P2963" s="1">
        <v>45459</v>
      </c>
      <c r="Q2963" s="1"/>
      <c r="R2963">
        <v>2884.5</v>
      </c>
      <c r="T2963">
        <v>0</v>
      </c>
      <c r="U2963" t="s">
        <v>428</v>
      </c>
      <c r="V2963">
        <v>0</v>
      </c>
      <c r="W2963">
        <v>0</v>
      </c>
      <c r="X2963">
        <v>0</v>
      </c>
      <c r="Y2963">
        <v>0</v>
      </c>
      <c r="Z2963">
        <v>0</v>
      </c>
      <c r="AA2963">
        <v>0</v>
      </c>
      <c r="AB2963">
        <v>0</v>
      </c>
      <c r="AC2963" t="s">
        <v>52</v>
      </c>
      <c r="AD2963">
        <v>3</v>
      </c>
    </row>
    <row r="2964" spans="1:30">
      <c r="A2964" t="s">
        <v>3058</v>
      </c>
      <c r="B2964" t="s">
        <v>75</v>
      </c>
      <c r="C2964">
        <v>48.210033000000003</v>
      </c>
      <c r="D2964">
        <v>16.363448999999999</v>
      </c>
      <c r="E2964" t="s">
        <v>60</v>
      </c>
      <c r="F2964" t="s">
        <v>169</v>
      </c>
      <c r="G2964" t="s">
        <v>42</v>
      </c>
      <c r="H2964" s="1">
        <v>45330</v>
      </c>
      <c r="I2964" t="s">
        <v>35</v>
      </c>
      <c r="J2964" t="s">
        <v>2568</v>
      </c>
      <c r="K2964">
        <v>3</v>
      </c>
      <c r="N2964">
        <v>4554</v>
      </c>
      <c r="O2964">
        <v>50</v>
      </c>
      <c r="P2964" s="1">
        <v>45623</v>
      </c>
      <c r="Q2964" s="1"/>
      <c r="R2964">
        <v>2277</v>
      </c>
      <c r="T2964">
        <v>0</v>
      </c>
      <c r="U2964" t="s">
        <v>428</v>
      </c>
      <c r="V2964">
        <v>0</v>
      </c>
      <c r="W2964">
        <v>0</v>
      </c>
      <c r="X2964">
        <v>0</v>
      </c>
      <c r="Y2964">
        <v>0</v>
      </c>
      <c r="Z2964">
        <v>0</v>
      </c>
      <c r="AA2964">
        <v>0</v>
      </c>
      <c r="AB2964">
        <v>0</v>
      </c>
      <c r="AC2964" t="s">
        <v>52</v>
      </c>
      <c r="AD2964">
        <v>3</v>
      </c>
    </row>
    <row r="2965" spans="1:30">
      <c r="A2965" t="s">
        <v>3059</v>
      </c>
      <c r="B2965" t="s">
        <v>80</v>
      </c>
      <c r="C2965">
        <v>38.736946000000003</v>
      </c>
      <c r="D2965">
        <v>-9.1426850000000002</v>
      </c>
      <c r="E2965" t="s">
        <v>72</v>
      </c>
      <c r="F2965" t="s">
        <v>169</v>
      </c>
      <c r="G2965" t="s">
        <v>85</v>
      </c>
      <c r="H2965" s="1">
        <v>45371</v>
      </c>
      <c r="I2965" t="s">
        <v>70</v>
      </c>
      <c r="J2965" t="s">
        <v>2568</v>
      </c>
      <c r="K2965">
        <v>3</v>
      </c>
      <c r="N2965">
        <v>7249</v>
      </c>
      <c r="O2965">
        <v>30</v>
      </c>
      <c r="P2965" s="1">
        <v>45607</v>
      </c>
      <c r="Q2965" s="1"/>
      <c r="R2965">
        <v>2174.6999999999998</v>
      </c>
      <c r="T2965">
        <v>0</v>
      </c>
      <c r="U2965" t="s">
        <v>428</v>
      </c>
      <c r="V2965">
        <v>0</v>
      </c>
      <c r="W2965">
        <v>0</v>
      </c>
      <c r="X2965">
        <v>0</v>
      </c>
      <c r="Y2965">
        <v>0</v>
      </c>
      <c r="Z2965">
        <v>0</v>
      </c>
      <c r="AA2965">
        <v>0</v>
      </c>
      <c r="AB2965">
        <v>0</v>
      </c>
      <c r="AC2965" t="s">
        <v>43</v>
      </c>
      <c r="AD2965">
        <v>2</v>
      </c>
    </row>
    <row r="2966" spans="1:30">
      <c r="A2966" t="s">
        <v>3060</v>
      </c>
      <c r="B2966" t="s">
        <v>50</v>
      </c>
      <c r="C2966">
        <v>52.520007999999997</v>
      </c>
      <c r="D2966">
        <v>13.404954</v>
      </c>
      <c r="E2966" t="s">
        <v>32</v>
      </c>
      <c r="F2966" t="s">
        <v>169</v>
      </c>
      <c r="G2966" t="s">
        <v>47</v>
      </c>
      <c r="H2966" s="1">
        <v>45423</v>
      </c>
      <c r="I2966" t="s">
        <v>57</v>
      </c>
      <c r="J2966" t="s">
        <v>2568</v>
      </c>
      <c r="K2966">
        <v>3</v>
      </c>
      <c r="N2966">
        <v>4545</v>
      </c>
      <c r="O2966">
        <v>100</v>
      </c>
      <c r="P2966" s="1">
        <v>45557</v>
      </c>
      <c r="Q2966" s="1"/>
      <c r="R2966">
        <v>4545</v>
      </c>
      <c r="T2966">
        <v>0</v>
      </c>
      <c r="U2966" t="s">
        <v>428</v>
      </c>
      <c r="V2966">
        <v>0</v>
      </c>
      <c r="W2966">
        <v>0</v>
      </c>
      <c r="X2966">
        <v>0</v>
      </c>
      <c r="Y2966">
        <v>0</v>
      </c>
      <c r="Z2966">
        <v>0</v>
      </c>
      <c r="AA2966">
        <v>0</v>
      </c>
      <c r="AB2966">
        <v>0</v>
      </c>
      <c r="AC2966" t="s">
        <v>38</v>
      </c>
      <c r="AD2966">
        <v>5</v>
      </c>
    </row>
    <row r="2967" spans="1:30">
      <c r="A2967" t="s">
        <v>3061</v>
      </c>
      <c r="B2967" t="s">
        <v>80</v>
      </c>
      <c r="C2967">
        <v>38.736946000000003</v>
      </c>
      <c r="D2967">
        <v>-9.1426850000000002</v>
      </c>
      <c r="E2967" t="s">
        <v>55</v>
      </c>
      <c r="F2967" t="s">
        <v>169</v>
      </c>
      <c r="G2967" t="s">
        <v>56</v>
      </c>
      <c r="H2967" s="1">
        <v>45316</v>
      </c>
      <c r="I2967" t="s">
        <v>70</v>
      </c>
      <c r="J2967" t="s">
        <v>2568</v>
      </c>
      <c r="K2967">
        <v>3</v>
      </c>
      <c r="N2967">
        <v>7593</v>
      </c>
      <c r="O2967">
        <v>50</v>
      </c>
      <c r="P2967" s="1">
        <v>45418</v>
      </c>
      <c r="Q2967" s="1"/>
      <c r="R2967">
        <v>3796.5</v>
      </c>
      <c r="T2967">
        <v>0</v>
      </c>
      <c r="U2967" t="s">
        <v>428</v>
      </c>
      <c r="V2967">
        <v>0</v>
      </c>
      <c r="W2967">
        <v>0</v>
      </c>
      <c r="X2967">
        <v>0</v>
      </c>
      <c r="Y2967">
        <v>0</v>
      </c>
      <c r="Z2967">
        <v>0</v>
      </c>
      <c r="AA2967">
        <v>0</v>
      </c>
      <c r="AB2967">
        <v>0</v>
      </c>
      <c r="AC2967" t="s">
        <v>52</v>
      </c>
      <c r="AD2967">
        <v>3</v>
      </c>
    </row>
    <row r="2968" spans="1:30">
      <c r="A2968" t="s">
        <v>3062</v>
      </c>
      <c r="B2968" t="s">
        <v>67</v>
      </c>
      <c r="C2968">
        <v>48.864716000000001</v>
      </c>
      <c r="D2968">
        <v>2.3490139999999999</v>
      </c>
      <c r="E2968" t="s">
        <v>78</v>
      </c>
      <c r="F2968" t="s">
        <v>169</v>
      </c>
      <c r="G2968" t="s">
        <v>64</v>
      </c>
      <c r="H2968" s="1">
        <v>45380</v>
      </c>
      <c r="I2968" t="s">
        <v>35</v>
      </c>
      <c r="J2968" t="s">
        <v>2568</v>
      </c>
      <c r="K2968">
        <v>3</v>
      </c>
      <c r="N2968">
        <v>7630</v>
      </c>
      <c r="O2968">
        <v>100</v>
      </c>
      <c r="P2968" s="1">
        <v>45616</v>
      </c>
      <c r="Q2968" s="1"/>
      <c r="R2968">
        <v>7630</v>
      </c>
      <c r="T2968">
        <v>0</v>
      </c>
      <c r="U2968" t="s">
        <v>428</v>
      </c>
      <c r="V2968">
        <v>0</v>
      </c>
      <c r="W2968">
        <v>0</v>
      </c>
      <c r="X2968">
        <v>0</v>
      </c>
      <c r="Y2968">
        <v>0</v>
      </c>
      <c r="Z2968">
        <v>0</v>
      </c>
      <c r="AA2968">
        <v>0</v>
      </c>
      <c r="AB2968">
        <v>0</v>
      </c>
      <c r="AC2968" t="s">
        <v>38</v>
      </c>
      <c r="AD2968">
        <v>5</v>
      </c>
    </row>
    <row r="2969" spans="1:30">
      <c r="A2969" t="s">
        <v>3063</v>
      </c>
      <c r="B2969" t="s">
        <v>63</v>
      </c>
      <c r="C2969">
        <v>46.204391000000001</v>
      </c>
      <c r="D2969">
        <v>6.1431579999999997</v>
      </c>
      <c r="E2969" t="s">
        <v>103</v>
      </c>
      <c r="F2969" t="s">
        <v>169</v>
      </c>
      <c r="G2969" t="s">
        <v>56</v>
      </c>
      <c r="H2969" s="1">
        <v>45341</v>
      </c>
      <c r="I2969" t="s">
        <v>70</v>
      </c>
      <c r="J2969" t="s">
        <v>2568</v>
      </c>
      <c r="K2969">
        <v>3</v>
      </c>
      <c r="N2969">
        <v>6638</v>
      </c>
      <c r="O2969">
        <v>50</v>
      </c>
      <c r="P2969" s="1">
        <v>45433</v>
      </c>
      <c r="Q2969" s="1"/>
      <c r="R2969">
        <v>3319</v>
      </c>
      <c r="T2969">
        <v>0</v>
      </c>
      <c r="U2969" t="s">
        <v>428</v>
      </c>
      <c r="V2969">
        <v>0</v>
      </c>
      <c r="W2969">
        <v>0</v>
      </c>
      <c r="X2969">
        <v>0</v>
      </c>
      <c r="Y2969">
        <v>0</v>
      </c>
      <c r="Z2969">
        <v>0</v>
      </c>
      <c r="AA2969">
        <v>0</v>
      </c>
      <c r="AB2969">
        <v>0</v>
      </c>
      <c r="AC2969" t="s">
        <v>52</v>
      </c>
      <c r="AD2969">
        <v>3</v>
      </c>
    </row>
    <row r="2970" spans="1:30">
      <c r="A2970" t="s">
        <v>3064</v>
      </c>
      <c r="B2970" t="s">
        <v>40</v>
      </c>
      <c r="C2970">
        <v>40.416775000000001</v>
      </c>
      <c r="D2970">
        <v>-3.7037900000000001</v>
      </c>
      <c r="E2970" t="s">
        <v>120</v>
      </c>
      <c r="F2970" t="s">
        <v>169</v>
      </c>
      <c r="G2970" t="s">
        <v>42</v>
      </c>
      <c r="H2970" s="1">
        <v>45441</v>
      </c>
      <c r="I2970" t="s">
        <v>70</v>
      </c>
      <c r="J2970" t="s">
        <v>2568</v>
      </c>
      <c r="K2970">
        <v>3</v>
      </c>
      <c r="N2970">
        <v>7037</v>
      </c>
      <c r="O2970">
        <v>30</v>
      </c>
      <c r="P2970" s="1">
        <v>45604</v>
      </c>
      <c r="Q2970" s="1"/>
      <c r="R2970">
        <v>2111.1</v>
      </c>
      <c r="T2970">
        <v>0</v>
      </c>
      <c r="U2970" t="s">
        <v>428</v>
      </c>
      <c r="V2970">
        <v>0</v>
      </c>
      <c r="W2970">
        <v>0</v>
      </c>
      <c r="X2970">
        <v>0</v>
      </c>
      <c r="Y2970">
        <v>0</v>
      </c>
      <c r="Z2970">
        <v>0</v>
      </c>
      <c r="AA2970">
        <v>0</v>
      </c>
      <c r="AB2970">
        <v>0</v>
      </c>
      <c r="AC2970" t="s">
        <v>43</v>
      </c>
      <c r="AD2970">
        <v>2</v>
      </c>
    </row>
    <row r="2971" spans="1:30">
      <c r="A2971" t="s">
        <v>3065</v>
      </c>
      <c r="B2971" t="s">
        <v>45</v>
      </c>
      <c r="C2971">
        <v>41.902782000000002</v>
      </c>
      <c r="D2971">
        <v>12.496366</v>
      </c>
      <c r="E2971" t="s">
        <v>103</v>
      </c>
      <c r="F2971" t="s">
        <v>169</v>
      </c>
      <c r="G2971" t="s">
        <v>76</v>
      </c>
      <c r="H2971" s="1">
        <v>45389</v>
      </c>
      <c r="I2971" t="s">
        <v>35</v>
      </c>
      <c r="J2971" t="s">
        <v>2568</v>
      </c>
      <c r="K2971">
        <v>3</v>
      </c>
      <c r="N2971">
        <v>2752</v>
      </c>
      <c r="O2971">
        <v>40</v>
      </c>
      <c r="P2971" s="1">
        <v>45524</v>
      </c>
      <c r="Q2971" s="1"/>
      <c r="R2971">
        <v>1100.8</v>
      </c>
      <c r="T2971">
        <v>0</v>
      </c>
      <c r="U2971" t="s">
        <v>428</v>
      </c>
      <c r="V2971">
        <v>0</v>
      </c>
      <c r="W2971">
        <v>0</v>
      </c>
      <c r="X2971">
        <v>0</v>
      </c>
      <c r="Y2971">
        <v>0</v>
      </c>
      <c r="Z2971">
        <v>0</v>
      </c>
      <c r="AA2971">
        <v>0</v>
      </c>
      <c r="AB2971">
        <v>0</v>
      </c>
      <c r="AC2971" t="s">
        <v>43</v>
      </c>
      <c r="AD2971">
        <v>2</v>
      </c>
    </row>
    <row r="2972" spans="1:30">
      <c r="A2972" t="s">
        <v>3066</v>
      </c>
      <c r="B2972" t="s">
        <v>67</v>
      </c>
      <c r="C2972">
        <v>48.864716000000001</v>
      </c>
      <c r="D2972">
        <v>2.3490139999999999</v>
      </c>
      <c r="E2972" t="s">
        <v>55</v>
      </c>
      <c r="F2972" t="s">
        <v>169</v>
      </c>
      <c r="G2972" t="s">
        <v>56</v>
      </c>
      <c r="H2972" s="1">
        <v>45431</v>
      </c>
      <c r="I2972" t="s">
        <v>70</v>
      </c>
      <c r="J2972" t="s">
        <v>2568</v>
      </c>
      <c r="K2972">
        <v>3</v>
      </c>
      <c r="N2972">
        <v>6155</v>
      </c>
      <c r="O2972">
        <v>50</v>
      </c>
      <c r="P2972" s="1">
        <v>45595</v>
      </c>
      <c r="Q2972" s="1"/>
      <c r="R2972">
        <v>3077.5</v>
      </c>
      <c r="T2972">
        <v>0</v>
      </c>
      <c r="U2972" t="s">
        <v>428</v>
      </c>
      <c r="V2972">
        <v>0</v>
      </c>
      <c r="W2972">
        <v>0</v>
      </c>
      <c r="X2972">
        <v>0</v>
      </c>
      <c r="Y2972">
        <v>0</v>
      </c>
      <c r="Z2972">
        <v>0</v>
      </c>
      <c r="AA2972">
        <v>0</v>
      </c>
      <c r="AB2972">
        <v>0</v>
      </c>
      <c r="AC2972" t="s">
        <v>52</v>
      </c>
      <c r="AD2972">
        <v>3</v>
      </c>
    </row>
    <row r="2973" spans="1:30">
      <c r="A2973" t="s">
        <v>3067</v>
      </c>
      <c r="B2973" t="s">
        <v>80</v>
      </c>
      <c r="C2973">
        <v>38.736946000000003</v>
      </c>
      <c r="D2973">
        <v>-9.1426850000000002</v>
      </c>
      <c r="E2973" t="s">
        <v>51</v>
      </c>
      <c r="F2973" t="s">
        <v>169</v>
      </c>
      <c r="G2973" t="s">
        <v>42</v>
      </c>
      <c r="H2973" s="1">
        <v>45329</v>
      </c>
      <c r="I2973" t="s">
        <v>35</v>
      </c>
      <c r="J2973" t="s">
        <v>2568</v>
      </c>
      <c r="K2973">
        <v>3</v>
      </c>
      <c r="N2973">
        <v>922</v>
      </c>
      <c r="O2973">
        <v>60</v>
      </c>
      <c r="P2973" s="1">
        <v>45458</v>
      </c>
      <c r="Q2973" s="1"/>
      <c r="R2973">
        <v>553.20000000000005</v>
      </c>
      <c r="T2973">
        <v>0</v>
      </c>
      <c r="U2973" t="s">
        <v>428</v>
      </c>
      <c r="V2973">
        <v>0</v>
      </c>
      <c r="W2973">
        <v>0</v>
      </c>
      <c r="X2973">
        <v>0</v>
      </c>
      <c r="Y2973">
        <v>0</v>
      </c>
      <c r="Z2973">
        <v>0</v>
      </c>
      <c r="AA2973">
        <v>0</v>
      </c>
      <c r="AB2973">
        <v>0</v>
      </c>
      <c r="AC2973" t="s">
        <v>52</v>
      </c>
      <c r="AD2973">
        <v>3</v>
      </c>
    </row>
    <row r="2974" spans="1:30">
      <c r="A2974" t="s">
        <v>3068</v>
      </c>
      <c r="B2974" t="s">
        <v>80</v>
      </c>
      <c r="C2974">
        <v>38.736946000000003</v>
      </c>
      <c r="D2974">
        <v>-9.1426850000000002</v>
      </c>
      <c r="E2974" t="s">
        <v>60</v>
      </c>
      <c r="F2974" t="s">
        <v>169</v>
      </c>
      <c r="G2974" t="s">
        <v>87</v>
      </c>
      <c r="H2974" s="1">
        <v>45297</v>
      </c>
      <c r="I2974" t="s">
        <v>70</v>
      </c>
      <c r="J2974" t="s">
        <v>2568</v>
      </c>
      <c r="K2974">
        <v>3</v>
      </c>
      <c r="N2974">
        <v>7744</v>
      </c>
      <c r="O2974">
        <v>20</v>
      </c>
      <c r="P2974" s="1">
        <v>45627</v>
      </c>
      <c r="Q2974" s="1"/>
      <c r="R2974">
        <v>1548.8</v>
      </c>
      <c r="T2974">
        <v>0</v>
      </c>
      <c r="U2974" t="s">
        <v>428</v>
      </c>
      <c r="V2974">
        <v>0</v>
      </c>
      <c r="W2974">
        <v>0</v>
      </c>
      <c r="X2974">
        <v>0</v>
      </c>
      <c r="Y2974">
        <v>0</v>
      </c>
      <c r="Z2974">
        <v>0</v>
      </c>
      <c r="AA2974">
        <v>0</v>
      </c>
      <c r="AB2974">
        <v>0</v>
      </c>
      <c r="AC2974" t="s">
        <v>48</v>
      </c>
      <c r="AD2974">
        <v>1</v>
      </c>
    </row>
    <row r="2975" spans="1:30">
      <c r="A2975" t="s">
        <v>3069</v>
      </c>
      <c r="B2975" t="s">
        <v>50</v>
      </c>
      <c r="C2975">
        <v>52.520007999999997</v>
      </c>
      <c r="D2975">
        <v>13.404954</v>
      </c>
      <c r="E2975" t="s">
        <v>103</v>
      </c>
      <c r="F2975" t="s">
        <v>169</v>
      </c>
      <c r="G2975" t="s">
        <v>47</v>
      </c>
      <c r="H2975" s="1">
        <v>45354</v>
      </c>
      <c r="I2975" t="s">
        <v>70</v>
      </c>
      <c r="J2975" t="s">
        <v>2568</v>
      </c>
      <c r="K2975">
        <v>3</v>
      </c>
      <c r="N2975">
        <v>4531</v>
      </c>
      <c r="O2975">
        <v>60</v>
      </c>
      <c r="P2975" s="1">
        <v>45705</v>
      </c>
      <c r="Q2975" s="1"/>
      <c r="R2975">
        <v>2718.6</v>
      </c>
      <c r="T2975">
        <v>0</v>
      </c>
      <c r="U2975" t="s">
        <v>428</v>
      </c>
      <c r="V2975">
        <v>0</v>
      </c>
      <c r="W2975">
        <v>0</v>
      </c>
      <c r="X2975">
        <v>0</v>
      </c>
      <c r="Y2975">
        <v>0</v>
      </c>
      <c r="Z2975">
        <v>0</v>
      </c>
      <c r="AA2975">
        <v>0</v>
      </c>
      <c r="AB2975">
        <v>0</v>
      </c>
      <c r="AC2975" t="s">
        <v>52</v>
      </c>
      <c r="AD2975">
        <v>3</v>
      </c>
    </row>
    <row r="2976" spans="1:30">
      <c r="A2976" t="s">
        <v>3070</v>
      </c>
      <c r="B2976" t="s">
        <v>40</v>
      </c>
      <c r="C2976">
        <v>40.416775000000001</v>
      </c>
      <c r="D2976">
        <v>-3.7037900000000001</v>
      </c>
      <c r="E2976" t="s">
        <v>46</v>
      </c>
      <c r="F2976" t="s">
        <v>169</v>
      </c>
      <c r="G2976" t="s">
        <v>64</v>
      </c>
      <c r="H2976" s="1">
        <v>45400</v>
      </c>
      <c r="I2976" t="s">
        <v>35</v>
      </c>
      <c r="J2976" t="s">
        <v>2568</v>
      </c>
      <c r="K2976">
        <v>3</v>
      </c>
      <c r="N2976">
        <v>6998</v>
      </c>
      <c r="O2976">
        <v>50</v>
      </c>
      <c r="P2976" s="1">
        <v>45577</v>
      </c>
      <c r="Q2976" s="1"/>
      <c r="R2976">
        <v>3499</v>
      </c>
      <c r="T2976">
        <v>0</v>
      </c>
      <c r="U2976" t="s">
        <v>428</v>
      </c>
      <c r="V2976">
        <v>0</v>
      </c>
      <c r="W2976">
        <v>0</v>
      </c>
      <c r="X2976">
        <v>0</v>
      </c>
      <c r="Y2976">
        <v>0</v>
      </c>
      <c r="Z2976">
        <v>0</v>
      </c>
      <c r="AA2976">
        <v>0</v>
      </c>
      <c r="AB2976">
        <v>0</v>
      </c>
      <c r="AC2976" t="s">
        <v>52</v>
      </c>
      <c r="AD2976">
        <v>3</v>
      </c>
    </row>
    <row r="2977" spans="1:30">
      <c r="A2977" t="s">
        <v>3071</v>
      </c>
      <c r="B2977" t="s">
        <v>45</v>
      </c>
      <c r="C2977">
        <v>41.902782000000002</v>
      </c>
      <c r="D2977">
        <v>12.496366</v>
      </c>
      <c r="E2977" t="s">
        <v>124</v>
      </c>
      <c r="F2977" t="s">
        <v>169</v>
      </c>
      <c r="G2977" t="s">
        <v>34</v>
      </c>
      <c r="H2977" s="1">
        <v>45402</v>
      </c>
      <c r="I2977" t="s">
        <v>70</v>
      </c>
      <c r="J2977" t="s">
        <v>2568</v>
      </c>
      <c r="K2977">
        <v>3</v>
      </c>
      <c r="N2977">
        <v>5694</v>
      </c>
      <c r="O2977">
        <v>30</v>
      </c>
      <c r="P2977" s="1">
        <v>45602</v>
      </c>
      <c r="Q2977" s="1"/>
      <c r="R2977">
        <v>1708.2</v>
      </c>
      <c r="T2977">
        <v>0</v>
      </c>
      <c r="U2977" t="s">
        <v>428</v>
      </c>
      <c r="V2977">
        <v>0</v>
      </c>
      <c r="W2977">
        <v>0</v>
      </c>
      <c r="X2977">
        <v>0</v>
      </c>
      <c r="Y2977">
        <v>0</v>
      </c>
      <c r="Z2977">
        <v>0</v>
      </c>
      <c r="AA2977">
        <v>0</v>
      </c>
      <c r="AB2977">
        <v>0</v>
      </c>
      <c r="AC2977" t="s">
        <v>43</v>
      </c>
      <c r="AD2977">
        <v>2</v>
      </c>
    </row>
    <row r="2978" spans="1:30">
      <c r="A2978" t="s">
        <v>3072</v>
      </c>
      <c r="B2978" t="s">
        <v>45</v>
      </c>
      <c r="C2978">
        <v>41.902782000000002</v>
      </c>
      <c r="D2978">
        <v>12.496366</v>
      </c>
      <c r="E2978" t="s">
        <v>72</v>
      </c>
      <c r="F2978" t="s">
        <v>169</v>
      </c>
      <c r="G2978" t="s">
        <v>34</v>
      </c>
      <c r="H2978" s="1">
        <v>45406</v>
      </c>
      <c r="I2978" t="s">
        <v>57</v>
      </c>
      <c r="J2978" t="s">
        <v>2568</v>
      </c>
      <c r="K2978">
        <v>3</v>
      </c>
      <c r="N2978">
        <v>1208</v>
      </c>
      <c r="O2978">
        <v>30</v>
      </c>
      <c r="P2978" s="1">
        <v>45635</v>
      </c>
      <c r="Q2978" s="1"/>
      <c r="R2978">
        <v>362.4</v>
      </c>
      <c r="T2978">
        <v>0</v>
      </c>
      <c r="U2978" t="s">
        <v>428</v>
      </c>
      <c r="V2978">
        <v>0</v>
      </c>
      <c r="W2978">
        <v>0</v>
      </c>
      <c r="X2978">
        <v>0</v>
      </c>
      <c r="Y2978">
        <v>0</v>
      </c>
      <c r="Z2978">
        <v>0</v>
      </c>
      <c r="AA2978">
        <v>0</v>
      </c>
      <c r="AB2978">
        <v>0</v>
      </c>
      <c r="AC2978" t="s">
        <v>43</v>
      </c>
      <c r="AD2978">
        <v>2</v>
      </c>
    </row>
    <row r="2979" spans="1:30">
      <c r="A2979" t="s">
        <v>3073</v>
      </c>
      <c r="B2979" t="s">
        <v>75</v>
      </c>
      <c r="C2979">
        <v>48.210033000000003</v>
      </c>
      <c r="D2979">
        <v>16.363448999999999</v>
      </c>
      <c r="E2979" t="s">
        <v>60</v>
      </c>
      <c r="F2979" t="s">
        <v>169</v>
      </c>
      <c r="G2979" t="s">
        <v>56</v>
      </c>
      <c r="H2979" s="1">
        <v>45401</v>
      </c>
      <c r="I2979" t="s">
        <v>57</v>
      </c>
      <c r="J2979" t="s">
        <v>2568</v>
      </c>
      <c r="K2979">
        <v>3</v>
      </c>
      <c r="N2979">
        <v>4553</v>
      </c>
      <c r="O2979">
        <v>70</v>
      </c>
      <c r="P2979" s="1">
        <v>45526</v>
      </c>
      <c r="Q2979" s="1"/>
      <c r="R2979">
        <v>3187.1</v>
      </c>
      <c r="T2979">
        <v>0</v>
      </c>
      <c r="U2979" t="s">
        <v>428</v>
      </c>
      <c r="V2979">
        <v>0</v>
      </c>
      <c r="W2979">
        <v>0</v>
      </c>
      <c r="X2979">
        <v>0</v>
      </c>
      <c r="Y2979">
        <v>0</v>
      </c>
      <c r="Z2979">
        <v>0</v>
      </c>
      <c r="AA2979">
        <v>0</v>
      </c>
      <c r="AB2979">
        <v>0</v>
      </c>
      <c r="AC2979" t="s">
        <v>65</v>
      </c>
      <c r="AD2979">
        <v>4</v>
      </c>
    </row>
    <row r="2980" spans="1:30">
      <c r="A2980" t="s">
        <v>3074</v>
      </c>
      <c r="B2980" t="s">
        <v>63</v>
      </c>
      <c r="C2980">
        <v>46.204391000000001</v>
      </c>
      <c r="D2980">
        <v>6.1431579999999997</v>
      </c>
      <c r="E2980" t="s">
        <v>72</v>
      </c>
      <c r="F2980" t="s">
        <v>241</v>
      </c>
      <c r="G2980" t="s">
        <v>87</v>
      </c>
      <c r="H2980" s="1">
        <v>45362</v>
      </c>
      <c r="I2980" t="s">
        <v>35</v>
      </c>
      <c r="J2980" t="s">
        <v>2568</v>
      </c>
      <c r="K2980">
        <v>3</v>
      </c>
      <c r="N2980">
        <v>17269</v>
      </c>
      <c r="O2980">
        <v>80</v>
      </c>
      <c r="P2980" s="1">
        <v>45483</v>
      </c>
      <c r="Q2980" s="1"/>
      <c r="R2980">
        <v>13815.2</v>
      </c>
      <c r="T2980">
        <v>0</v>
      </c>
      <c r="U2980" t="s">
        <v>428</v>
      </c>
      <c r="V2980">
        <v>0</v>
      </c>
      <c r="W2980">
        <v>0</v>
      </c>
      <c r="X2980">
        <v>0</v>
      </c>
      <c r="Y2980">
        <v>0</v>
      </c>
      <c r="Z2980">
        <v>0</v>
      </c>
      <c r="AA2980">
        <v>0</v>
      </c>
      <c r="AB2980">
        <v>0</v>
      </c>
      <c r="AC2980" t="s">
        <v>65</v>
      </c>
      <c r="AD2980">
        <v>4</v>
      </c>
    </row>
    <row r="2981" spans="1:30">
      <c r="A2981" t="s">
        <v>3075</v>
      </c>
      <c r="B2981" t="s">
        <v>59</v>
      </c>
      <c r="C2981">
        <v>51.260196999999998</v>
      </c>
      <c r="D2981">
        <v>4.4027710000000004</v>
      </c>
      <c r="E2981" t="s">
        <v>60</v>
      </c>
      <c r="F2981" t="s">
        <v>241</v>
      </c>
      <c r="G2981" t="s">
        <v>56</v>
      </c>
      <c r="H2981" s="1">
        <v>45441</v>
      </c>
      <c r="I2981" t="s">
        <v>35</v>
      </c>
      <c r="J2981" t="s">
        <v>2568</v>
      </c>
      <c r="K2981">
        <v>3</v>
      </c>
      <c r="N2981">
        <v>19776</v>
      </c>
      <c r="O2981">
        <v>40</v>
      </c>
      <c r="P2981" s="1">
        <v>45642</v>
      </c>
      <c r="Q2981" s="1"/>
      <c r="R2981">
        <v>7910.4</v>
      </c>
      <c r="T2981">
        <v>0</v>
      </c>
      <c r="U2981" t="s">
        <v>428</v>
      </c>
      <c r="V2981">
        <v>0</v>
      </c>
      <c r="W2981">
        <v>0</v>
      </c>
      <c r="X2981">
        <v>0</v>
      </c>
      <c r="Y2981">
        <v>0</v>
      </c>
      <c r="Z2981">
        <v>0</v>
      </c>
      <c r="AA2981">
        <v>0</v>
      </c>
      <c r="AB2981">
        <v>0</v>
      </c>
      <c r="AC2981" t="s">
        <v>43</v>
      </c>
      <c r="AD2981">
        <v>2</v>
      </c>
    </row>
    <row r="2982" spans="1:30">
      <c r="A2982" t="s">
        <v>3076</v>
      </c>
      <c r="B2982" t="s">
        <v>31</v>
      </c>
      <c r="C2982">
        <v>52.370215999999999</v>
      </c>
      <c r="D2982">
        <v>4.895168</v>
      </c>
      <c r="E2982" t="s">
        <v>51</v>
      </c>
      <c r="F2982" t="s">
        <v>241</v>
      </c>
      <c r="G2982" t="s">
        <v>85</v>
      </c>
      <c r="H2982" s="1">
        <v>45425</v>
      </c>
      <c r="I2982" t="s">
        <v>57</v>
      </c>
      <c r="J2982" t="s">
        <v>2568</v>
      </c>
      <c r="K2982">
        <v>3</v>
      </c>
      <c r="N2982">
        <v>8387</v>
      </c>
      <c r="O2982">
        <v>80</v>
      </c>
      <c r="P2982" s="1">
        <v>45461</v>
      </c>
      <c r="Q2982" s="1"/>
      <c r="R2982">
        <v>6709.6</v>
      </c>
      <c r="T2982">
        <v>0</v>
      </c>
      <c r="U2982" t="s">
        <v>428</v>
      </c>
      <c r="V2982">
        <v>0</v>
      </c>
      <c r="W2982">
        <v>0</v>
      </c>
      <c r="X2982">
        <v>0</v>
      </c>
      <c r="Y2982">
        <v>0</v>
      </c>
      <c r="Z2982">
        <v>0</v>
      </c>
      <c r="AA2982">
        <v>0</v>
      </c>
      <c r="AB2982">
        <v>0</v>
      </c>
      <c r="AC2982" t="s">
        <v>65</v>
      </c>
      <c r="AD2982">
        <v>4</v>
      </c>
    </row>
    <row r="2983" spans="1:30">
      <c r="A2983" t="s">
        <v>3077</v>
      </c>
      <c r="B2983" t="s">
        <v>50</v>
      </c>
      <c r="C2983">
        <v>52.520007999999997</v>
      </c>
      <c r="D2983">
        <v>13.404954</v>
      </c>
      <c r="E2983" t="s">
        <v>55</v>
      </c>
      <c r="F2983" t="s">
        <v>241</v>
      </c>
      <c r="G2983" t="s">
        <v>34</v>
      </c>
      <c r="H2983" s="1">
        <v>45374</v>
      </c>
      <c r="I2983" t="s">
        <v>57</v>
      </c>
      <c r="J2983" t="s">
        <v>2568</v>
      </c>
      <c r="K2983">
        <v>3</v>
      </c>
      <c r="N2983">
        <v>2737</v>
      </c>
      <c r="O2983">
        <v>30</v>
      </c>
      <c r="P2983" s="1">
        <v>45648</v>
      </c>
      <c r="Q2983" s="1"/>
      <c r="R2983">
        <v>821.1</v>
      </c>
      <c r="T2983">
        <v>0</v>
      </c>
      <c r="U2983" t="s">
        <v>428</v>
      </c>
      <c r="V2983">
        <v>0</v>
      </c>
      <c r="W2983">
        <v>0</v>
      </c>
      <c r="X2983">
        <v>0</v>
      </c>
      <c r="Y2983">
        <v>0</v>
      </c>
      <c r="Z2983">
        <v>0</v>
      </c>
      <c r="AA2983">
        <v>0</v>
      </c>
      <c r="AB2983">
        <v>0</v>
      </c>
      <c r="AC2983" t="s">
        <v>43</v>
      </c>
      <c r="AD2983">
        <v>2</v>
      </c>
    </row>
    <row r="2984" spans="1:30">
      <c r="A2984" t="s">
        <v>3078</v>
      </c>
      <c r="B2984" t="s">
        <v>40</v>
      </c>
      <c r="C2984">
        <v>40.416775000000001</v>
      </c>
      <c r="D2984">
        <v>-3.7037900000000001</v>
      </c>
      <c r="E2984" t="s">
        <v>68</v>
      </c>
      <c r="F2984" t="s">
        <v>241</v>
      </c>
      <c r="G2984" t="s">
        <v>87</v>
      </c>
      <c r="H2984" s="1">
        <v>45357</v>
      </c>
      <c r="I2984" t="s">
        <v>57</v>
      </c>
      <c r="J2984" t="s">
        <v>2568</v>
      </c>
      <c r="K2984">
        <v>3</v>
      </c>
      <c r="N2984">
        <v>11686</v>
      </c>
      <c r="O2984">
        <v>100</v>
      </c>
      <c r="P2984" s="1">
        <v>45656</v>
      </c>
      <c r="Q2984" s="1"/>
      <c r="R2984">
        <v>11686</v>
      </c>
      <c r="T2984">
        <v>0</v>
      </c>
      <c r="U2984" t="s">
        <v>428</v>
      </c>
      <c r="V2984">
        <v>0</v>
      </c>
      <c r="W2984">
        <v>0</v>
      </c>
      <c r="X2984">
        <v>0</v>
      </c>
      <c r="Y2984">
        <v>0</v>
      </c>
      <c r="Z2984">
        <v>0</v>
      </c>
      <c r="AA2984">
        <v>0</v>
      </c>
      <c r="AB2984">
        <v>0</v>
      </c>
      <c r="AC2984" t="s">
        <v>38</v>
      </c>
      <c r="AD2984">
        <v>5</v>
      </c>
    </row>
    <row r="2985" spans="1:30">
      <c r="A2985" t="s">
        <v>3079</v>
      </c>
      <c r="B2985" t="s">
        <v>45</v>
      </c>
      <c r="C2985">
        <v>41.902782000000002</v>
      </c>
      <c r="D2985">
        <v>12.496366</v>
      </c>
      <c r="E2985" t="s">
        <v>41</v>
      </c>
      <c r="F2985" t="s">
        <v>241</v>
      </c>
      <c r="G2985" t="s">
        <v>34</v>
      </c>
      <c r="H2985" s="1">
        <v>45371</v>
      </c>
      <c r="I2985" t="s">
        <v>57</v>
      </c>
      <c r="J2985" t="s">
        <v>2568</v>
      </c>
      <c r="K2985">
        <v>3</v>
      </c>
      <c r="N2985">
        <v>17968</v>
      </c>
      <c r="O2985">
        <v>70</v>
      </c>
      <c r="P2985" s="1">
        <v>45409</v>
      </c>
      <c r="Q2985" s="1"/>
      <c r="R2985">
        <v>12577.6</v>
      </c>
      <c r="T2985">
        <v>0</v>
      </c>
      <c r="U2985" t="s">
        <v>428</v>
      </c>
      <c r="V2985">
        <v>0</v>
      </c>
      <c r="W2985">
        <v>0</v>
      </c>
      <c r="X2985">
        <v>0</v>
      </c>
      <c r="Y2985">
        <v>0</v>
      </c>
      <c r="Z2985">
        <v>0</v>
      </c>
      <c r="AA2985">
        <v>0</v>
      </c>
      <c r="AB2985">
        <v>0</v>
      </c>
      <c r="AC2985" t="s">
        <v>65</v>
      </c>
      <c r="AD2985">
        <v>4</v>
      </c>
    </row>
    <row r="2986" spans="1:30">
      <c r="A2986" t="s">
        <v>3080</v>
      </c>
      <c r="B2986" t="s">
        <v>50</v>
      </c>
      <c r="C2986">
        <v>52.520007999999997</v>
      </c>
      <c r="D2986">
        <v>13.404954</v>
      </c>
      <c r="E2986" t="s">
        <v>60</v>
      </c>
      <c r="F2986" t="s">
        <v>241</v>
      </c>
      <c r="G2986" t="s">
        <v>34</v>
      </c>
      <c r="H2986" s="1">
        <v>45310</v>
      </c>
      <c r="I2986" t="s">
        <v>57</v>
      </c>
      <c r="J2986" t="s">
        <v>2568</v>
      </c>
      <c r="K2986">
        <v>3</v>
      </c>
      <c r="N2986">
        <v>18418</v>
      </c>
      <c r="O2986">
        <v>30</v>
      </c>
      <c r="P2986" s="1">
        <v>45332</v>
      </c>
      <c r="Q2986" s="1"/>
      <c r="R2986">
        <v>5525.4</v>
      </c>
      <c r="T2986">
        <v>0</v>
      </c>
      <c r="U2986" t="s">
        <v>428</v>
      </c>
      <c r="V2986">
        <v>0</v>
      </c>
      <c r="W2986">
        <v>0</v>
      </c>
      <c r="X2986">
        <v>0</v>
      </c>
      <c r="Y2986">
        <v>0</v>
      </c>
      <c r="Z2986">
        <v>0</v>
      </c>
      <c r="AA2986">
        <v>0</v>
      </c>
      <c r="AB2986">
        <v>0</v>
      </c>
      <c r="AC2986" t="s">
        <v>43</v>
      </c>
      <c r="AD2986">
        <v>2</v>
      </c>
    </row>
    <row r="2987" spans="1:30">
      <c r="A2987" t="s">
        <v>3081</v>
      </c>
      <c r="B2987" t="s">
        <v>50</v>
      </c>
      <c r="C2987">
        <v>52.520007999999997</v>
      </c>
      <c r="D2987">
        <v>13.404954</v>
      </c>
      <c r="E2987" t="s">
        <v>100</v>
      </c>
      <c r="F2987" t="s">
        <v>241</v>
      </c>
      <c r="G2987" t="s">
        <v>47</v>
      </c>
      <c r="H2987" s="1">
        <v>45389</v>
      </c>
      <c r="I2987" t="s">
        <v>57</v>
      </c>
      <c r="J2987" t="s">
        <v>2568</v>
      </c>
      <c r="K2987">
        <v>3</v>
      </c>
      <c r="N2987">
        <v>12543</v>
      </c>
      <c r="O2987">
        <v>40</v>
      </c>
      <c r="P2987" s="1">
        <v>45513</v>
      </c>
      <c r="Q2987" s="1"/>
      <c r="R2987">
        <v>5017.2</v>
      </c>
      <c r="T2987">
        <v>0</v>
      </c>
      <c r="U2987" t="s">
        <v>428</v>
      </c>
      <c r="V2987">
        <v>0</v>
      </c>
      <c r="W2987">
        <v>0</v>
      </c>
      <c r="X2987">
        <v>0</v>
      </c>
      <c r="Y2987">
        <v>0</v>
      </c>
      <c r="Z2987">
        <v>0</v>
      </c>
      <c r="AA2987">
        <v>0</v>
      </c>
      <c r="AB2987">
        <v>0</v>
      </c>
      <c r="AC2987" t="s">
        <v>43</v>
      </c>
      <c r="AD2987">
        <v>2</v>
      </c>
    </row>
    <row r="2988" spans="1:30">
      <c r="A2988" t="s">
        <v>3082</v>
      </c>
      <c r="B2988" t="s">
        <v>31</v>
      </c>
      <c r="C2988">
        <v>52.370215999999999</v>
      </c>
      <c r="D2988">
        <v>4.895168</v>
      </c>
      <c r="E2988" t="s">
        <v>100</v>
      </c>
      <c r="F2988" t="s">
        <v>241</v>
      </c>
      <c r="G2988" t="s">
        <v>64</v>
      </c>
      <c r="H2988" s="1">
        <v>45305</v>
      </c>
      <c r="I2988" t="s">
        <v>70</v>
      </c>
      <c r="J2988" t="s">
        <v>2568</v>
      </c>
      <c r="K2988">
        <v>3</v>
      </c>
      <c r="N2988">
        <v>4700</v>
      </c>
      <c r="O2988">
        <v>90</v>
      </c>
      <c r="P2988" s="1">
        <v>45651</v>
      </c>
      <c r="Q2988" s="1"/>
      <c r="R2988">
        <v>4230</v>
      </c>
      <c r="T2988">
        <v>0</v>
      </c>
      <c r="U2988" t="s">
        <v>428</v>
      </c>
      <c r="V2988">
        <v>0</v>
      </c>
      <c r="W2988">
        <v>0</v>
      </c>
      <c r="X2988">
        <v>0</v>
      </c>
      <c r="Y2988">
        <v>0</v>
      </c>
      <c r="Z2988">
        <v>0</v>
      </c>
      <c r="AA2988">
        <v>0</v>
      </c>
      <c r="AB2988">
        <v>0</v>
      </c>
      <c r="AC2988" t="s">
        <v>38</v>
      </c>
      <c r="AD2988">
        <v>5</v>
      </c>
    </row>
    <row r="2989" spans="1:30">
      <c r="A2989" t="s">
        <v>3083</v>
      </c>
      <c r="B2989" t="s">
        <v>40</v>
      </c>
      <c r="C2989">
        <v>40.416775000000001</v>
      </c>
      <c r="D2989">
        <v>-3.7037900000000001</v>
      </c>
      <c r="E2989" t="s">
        <v>60</v>
      </c>
      <c r="F2989" t="s">
        <v>241</v>
      </c>
      <c r="G2989" t="s">
        <v>42</v>
      </c>
      <c r="H2989" s="1">
        <v>45428</v>
      </c>
      <c r="I2989" t="s">
        <v>35</v>
      </c>
      <c r="J2989" t="s">
        <v>2568</v>
      </c>
      <c r="K2989">
        <v>3</v>
      </c>
      <c r="N2989">
        <v>14149</v>
      </c>
      <c r="O2989">
        <v>60</v>
      </c>
      <c r="P2989" s="1">
        <v>45541</v>
      </c>
      <c r="Q2989" s="1"/>
      <c r="R2989">
        <v>8489.4</v>
      </c>
      <c r="T2989">
        <v>0</v>
      </c>
      <c r="U2989" t="s">
        <v>428</v>
      </c>
      <c r="V2989">
        <v>0</v>
      </c>
      <c r="W2989">
        <v>0</v>
      </c>
      <c r="X2989">
        <v>0</v>
      </c>
      <c r="Y2989">
        <v>0</v>
      </c>
      <c r="Z2989">
        <v>0</v>
      </c>
      <c r="AA2989">
        <v>0</v>
      </c>
      <c r="AB2989">
        <v>0</v>
      </c>
      <c r="AC2989" t="s">
        <v>52</v>
      </c>
      <c r="AD2989">
        <v>3</v>
      </c>
    </row>
    <row r="2990" spans="1:30">
      <c r="A2990" t="s">
        <v>3084</v>
      </c>
      <c r="B2990" t="s">
        <v>31</v>
      </c>
      <c r="C2990">
        <v>52.370215999999999</v>
      </c>
      <c r="D2990">
        <v>4.895168</v>
      </c>
      <c r="E2990" t="s">
        <v>60</v>
      </c>
      <c r="F2990" t="s">
        <v>241</v>
      </c>
      <c r="G2990" t="s">
        <v>56</v>
      </c>
      <c r="H2990" s="1">
        <v>45316</v>
      </c>
      <c r="I2990" t="s">
        <v>57</v>
      </c>
      <c r="J2990" t="s">
        <v>2568</v>
      </c>
      <c r="K2990">
        <v>3</v>
      </c>
      <c r="N2990">
        <v>11883</v>
      </c>
      <c r="O2990">
        <v>50</v>
      </c>
      <c r="P2990" s="1">
        <v>45585</v>
      </c>
      <c r="Q2990" s="1"/>
      <c r="R2990">
        <v>5941.5</v>
      </c>
      <c r="T2990">
        <v>0</v>
      </c>
      <c r="U2990" t="s">
        <v>428</v>
      </c>
      <c r="V2990">
        <v>0</v>
      </c>
      <c r="W2990">
        <v>0</v>
      </c>
      <c r="X2990">
        <v>0</v>
      </c>
      <c r="Y2990">
        <v>0</v>
      </c>
      <c r="Z2990">
        <v>0</v>
      </c>
      <c r="AA2990">
        <v>0</v>
      </c>
      <c r="AB2990">
        <v>0</v>
      </c>
      <c r="AC2990" t="s">
        <v>52</v>
      </c>
      <c r="AD2990">
        <v>3</v>
      </c>
    </row>
    <row r="2991" spans="1:30">
      <c r="A2991" t="s">
        <v>3085</v>
      </c>
      <c r="B2991" t="s">
        <v>67</v>
      </c>
      <c r="C2991">
        <v>48.864716000000001</v>
      </c>
      <c r="D2991">
        <v>2.3490139999999999</v>
      </c>
      <c r="E2991" t="s">
        <v>78</v>
      </c>
      <c r="F2991" t="s">
        <v>241</v>
      </c>
      <c r="G2991" t="s">
        <v>34</v>
      </c>
      <c r="H2991" s="1">
        <v>45357</v>
      </c>
      <c r="I2991" t="s">
        <v>70</v>
      </c>
      <c r="J2991" t="s">
        <v>2568</v>
      </c>
      <c r="K2991">
        <v>3</v>
      </c>
      <c r="N2991">
        <v>17461</v>
      </c>
      <c r="O2991">
        <v>100</v>
      </c>
      <c r="P2991" s="1">
        <v>45598</v>
      </c>
      <c r="Q2991" s="1"/>
      <c r="R2991">
        <v>17461</v>
      </c>
      <c r="T2991">
        <v>0</v>
      </c>
      <c r="U2991" t="s">
        <v>428</v>
      </c>
      <c r="V2991">
        <v>0</v>
      </c>
      <c r="W2991">
        <v>0</v>
      </c>
      <c r="X2991">
        <v>0</v>
      </c>
      <c r="Y2991">
        <v>0</v>
      </c>
      <c r="Z2991">
        <v>0</v>
      </c>
      <c r="AA2991">
        <v>0</v>
      </c>
      <c r="AB2991">
        <v>0</v>
      </c>
      <c r="AC2991" t="s">
        <v>38</v>
      </c>
      <c r="AD2991">
        <v>5</v>
      </c>
    </row>
    <row r="2992" spans="1:30">
      <c r="A2992" t="s">
        <v>3086</v>
      </c>
      <c r="B2992" t="s">
        <v>67</v>
      </c>
      <c r="C2992">
        <v>48.864716000000001</v>
      </c>
      <c r="D2992">
        <v>2.3490139999999999</v>
      </c>
      <c r="E2992" t="s">
        <v>51</v>
      </c>
      <c r="F2992" t="s">
        <v>241</v>
      </c>
      <c r="G2992" t="s">
        <v>42</v>
      </c>
      <c r="H2992" s="1">
        <v>45427</v>
      </c>
      <c r="I2992" t="s">
        <v>70</v>
      </c>
      <c r="J2992" t="s">
        <v>2568</v>
      </c>
      <c r="K2992">
        <v>3</v>
      </c>
      <c r="N2992">
        <v>10548</v>
      </c>
      <c r="O2992">
        <v>40</v>
      </c>
      <c r="P2992" s="1">
        <v>45508</v>
      </c>
      <c r="Q2992" s="1"/>
      <c r="R2992">
        <v>4219.2</v>
      </c>
      <c r="T2992">
        <v>0</v>
      </c>
      <c r="U2992" t="s">
        <v>428</v>
      </c>
      <c r="V2992">
        <v>0</v>
      </c>
      <c r="W2992">
        <v>0</v>
      </c>
      <c r="X2992">
        <v>0</v>
      </c>
      <c r="Y2992">
        <v>0</v>
      </c>
      <c r="Z2992">
        <v>0</v>
      </c>
      <c r="AA2992">
        <v>0</v>
      </c>
      <c r="AB2992">
        <v>0</v>
      </c>
      <c r="AC2992" t="s">
        <v>43</v>
      </c>
      <c r="AD2992">
        <v>2</v>
      </c>
    </row>
    <row r="2993" spans="1:30">
      <c r="A2993" t="s">
        <v>3087</v>
      </c>
      <c r="B2993" t="s">
        <v>45</v>
      </c>
      <c r="C2993">
        <v>41.902782000000002</v>
      </c>
      <c r="D2993">
        <v>12.496366</v>
      </c>
      <c r="E2993" t="s">
        <v>124</v>
      </c>
      <c r="F2993" t="s">
        <v>241</v>
      </c>
      <c r="G2993" t="s">
        <v>85</v>
      </c>
      <c r="H2993" s="1">
        <v>45358</v>
      </c>
      <c r="I2993" t="s">
        <v>70</v>
      </c>
      <c r="J2993" t="s">
        <v>2568</v>
      </c>
      <c r="K2993">
        <v>3</v>
      </c>
      <c r="N2993">
        <v>19123</v>
      </c>
      <c r="O2993">
        <v>50</v>
      </c>
      <c r="P2993" s="1">
        <v>45419</v>
      </c>
      <c r="Q2993" s="1"/>
      <c r="R2993">
        <v>9561.5</v>
      </c>
      <c r="T2993">
        <v>0</v>
      </c>
      <c r="U2993" t="s">
        <v>428</v>
      </c>
      <c r="V2993">
        <v>0</v>
      </c>
      <c r="W2993">
        <v>0</v>
      </c>
      <c r="X2993">
        <v>0</v>
      </c>
      <c r="Y2993">
        <v>0</v>
      </c>
      <c r="Z2993">
        <v>0</v>
      </c>
      <c r="AA2993">
        <v>0</v>
      </c>
      <c r="AB2993">
        <v>0</v>
      </c>
      <c r="AC2993" t="s">
        <v>52</v>
      </c>
      <c r="AD2993">
        <v>3</v>
      </c>
    </row>
    <row r="2994" spans="1:30">
      <c r="A2994" t="s">
        <v>3088</v>
      </c>
      <c r="B2994" t="s">
        <v>80</v>
      </c>
      <c r="C2994">
        <v>38.736946000000003</v>
      </c>
      <c r="D2994">
        <v>-9.1426850000000002</v>
      </c>
      <c r="E2994" t="s">
        <v>84</v>
      </c>
      <c r="F2994" t="s">
        <v>248</v>
      </c>
      <c r="G2994" t="s">
        <v>56</v>
      </c>
      <c r="H2994" s="1">
        <v>45351</v>
      </c>
      <c r="I2994" t="s">
        <v>57</v>
      </c>
      <c r="J2994" t="s">
        <v>2568</v>
      </c>
      <c r="K2994">
        <v>3</v>
      </c>
      <c r="N2994">
        <v>5885</v>
      </c>
      <c r="O2994">
        <v>60</v>
      </c>
      <c r="P2994" s="1">
        <v>45422</v>
      </c>
      <c r="Q2994" s="1"/>
      <c r="R2994">
        <v>3531</v>
      </c>
      <c r="T2994">
        <v>0</v>
      </c>
      <c r="U2994" t="s">
        <v>428</v>
      </c>
      <c r="V2994">
        <v>0</v>
      </c>
      <c r="W2994">
        <v>0</v>
      </c>
      <c r="X2994">
        <v>0</v>
      </c>
      <c r="Y2994">
        <v>0</v>
      </c>
      <c r="Z2994">
        <v>0</v>
      </c>
      <c r="AA2994">
        <v>0</v>
      </c>
      <c r="AB2994">
        <v>0</v>
      </c>
      <c r="AC2994" t="s">
        <v>52</v>
      </c>
      <c r="AD2994">
        <v>3</v>
      </c>
    </row>
    <row r="2995" spans="1:30">
      <c r="A2995" t="s">
        <v>3089</v>
      </c>
      <c r="B2995" t="s">
        <v>31</v>
      </c>
      <c r="C2995">
        <v>52.370215999999999</v>
      </c>
      <c r="D2995">
        <v>4.895168</v>
      </c>
      <c r="E2995" t="s">
        <v>84</v>
      </c>
      <c r="F2995" t="s">
        <v>248</v>
      </c>
      <c r="G2995" t="s">
        <v>47</v>
      </c>
      <c r="H2995" s="1">
        <v>45375</v>
      </c>
      <c r="I2995" t="s">
        <v>57</v>
      </c>
      <c r="J2995" t="s">
        <v>2568</v>
      </c>
      <c r="K2995">
        <v>3</v>
      </c>
      <c r="N2995">
        <v>18768</v>
      </c>
      <c r="O2995">
        <v>50</v>
      </c>
      <c r="P2995" s="1">
        <v>45494</v>
      </c>
      <c r="Q2995" s="1"/>
      <c r="R2995">
        <v>9384</v>
      </c>
      <c r="T2995">
        <v>0</v>
      </c>
      <c r="U2995" t="s">
        <v>428</v>
      </c>
      <c r="V2995">
        <v>0</v>
      </c>
      <c r="W2995">
        <v>0</v>
      </c>
      <c r="X2995">
        <v>0</v>
      </c>
      <c r="Y2995">
        <v>0</v>
      </c>
      <c r="Z2995">
        <v>0</v>
      </c>
      <c r="AA2995">
        <v>0</v>
      </c>
      <c r="AB2995">
        <v>0</v>
      </c>
      <c r="AC2995" t="s">
        <v>52</v>
      </c>
      <c r="AD2995">
        <v>3</v>
      </c>
    </row>
    <row r="2996" spans="1:30">
      <c r="A2996" t="s">
        <v>3090</v>
      </c>
      <c r="B2996" t="s">
        <v>40</v>
      </c>
      <c r="C2996">
        <v>40.416775000000001</v>
      </c>
      <c r="D2996">
        <v>-3.7037900000000001</v>
      </c>
      <c r="E2996" t="s">
        <v>68</v>
      </c>
      <c r="F2996" t="s">
        <v>248</v>
      </c>
      <c r="G2996" t="s">
        <v>34</v>
      </c>
      <c r="H2996" s="1">
        <v>45394</v>
      </c>
      <c r="I2996" t="s">
        <v>70</v>
      </c>
      <c r="J2996" t="s">
        <v>2568</v>
      </c>
      <c r="K2996">
        <v>3</v>
      </c>
      <c r="N2996">
        <v>19868</v>
      </c>
      <c r="O2996">
        <v>40</v>
      </c>
      <c r="P2996" s="1">
        <v>45581</v>
      </c>
      <c r="Q2996" s="1"/>
      <c r="R2996">
        <v>7947.2</v>
      </c>
      <c r="T2996">
        <v>0</v>
      </c>
      <c r="U2996" t="s">
        <v>428</v>
      </c>
      <c r="V2996">
        <v>0</v>
      </c>
      <c r="W2996">
        <v>0</v>
      </c>
      <c r="X2996">
        <v>0</v>
      </c>
      <c r="Y2996">
        <v>0</v>
      </c>
      <c r="Z2996">
        <v>0</v>
      </c>
      <c r="AA2996">
        <v>0</v>
      </c>
      <c r="AB2996">
        <v>0</v>
      </c>
      <c r="AC2996" t="s">
        <v>43</v>
      </c>
      <c r="AD2996">
        <v>2</v>
      </c>
    </row>
    <row r="2997" spans="1:30">
      <c r="A2997" t="s">
        <v>3091</v>
      </c>
      <c r="B2997" t="s">
        <v>80</v>
      </c>
      <c r="C2997">
        <v>38.736946000000003</v>
      </c>
      <c r="D2997">
        <v>-9.1426850000000002</v>
      </c>
      <c r="E2997" t="s">
        <v>124</v>
      </c>
      <c r="F2997" t="s">
        <v>248</v>
      </c>
      <c r="G2997" t="s">
        <v>64</v>
      </c>
      <c r="H2997" s="1">
        <v>45418</v>
      </c>
      <c r="I2997" t="s">
        <v>35</v>
      </c>
      <c r="J2997" t="s">
        <v>2568</v>
      </c>
      <c r="K2997">
        <v>3</v>
      </c>
      <c r="N2997">
        <v>19105</v>
      </c>
      <c r="O2997">
        <v>40</v>
      </c>
      <c r="P2997" s="1">
        <v>45591</v>
      </c>
      <c r="Q2997" s="1"/>
      <c r="R2997">
        <v>7642</v>
      </c>
      <c r="T2997">
        <v>0</v>
      </c>
      <c r="U2997" t="s">
        <v>428</v>
      </c>
      <c r="V2997">
        <v>0</v>
      </c>
      <c r="W2997">
        <v>0</v>
      </c>
      <c r="X2997">
        <v>0</v>
      </c>
      <c r="Y2997">
        <v>0</v>
      </c>
      <c r="Z2997">
        <v>0</v>
      </c>
      <c r="AA2997">
        <v>0</v>
      </c>
      <c r="AB2997">
        <v>0</v>
      </c>
      <c r="AC2997" t="s">
        <v>43</v>
      </c>
      <c r="AD2997">
        <v>2</v>
      </c>
    </row>
    <row r="2998" spans="1:30">
      <c r="A2998" t="s">
        <v>3092</v>
      </c>
      <c r="B2998" t="s">
        <v>50</v>
      </c>
      <c r="C2998">
        <v>52.520007999999997</v>
      </c>
      <c r="D2998">
        <v>13.404954</v>
      </c>
      <c r="E2998" t="s">
        <v>78</v>
      </c>
      <c r="F2998" t="s">
        <v>248</v>
      </c>
      <c r="G2998" t="s">
        <v>64</v>
      </c>
      <c r="H2998" s="1">
        <v>45379</v>
      </c>
      <c r="I2998" t="s">
        <v>70</v>
      </c>
      <c r="J2998" t="s">
        <v>2568</v>
      </c>
      <c r="K2998">
        <v>3</v>
      </c>
      <c r="N2998">
        <v>10835</v>
      </c>
      <c r="O2998">
        <v>20</v>
      </c>
      <c r="P2998" s="1">
        <v>45597</v>
      </c>
      <c r="Q2998" s="1"/>
      <c r="R2998">
        <v>2167</v>
      </c>
      <c r="T2998">
        <v>0</v>
      </c>
      <c r="U2998" t="s">
        <v>428</v>
      </c>
      <c r="V2998">
        <v>0</v>
      </c>
      <c r="W2998">
        <v>0</v>
      </c>
      <c r="X2998">
        <v>0</v>
      </c>
      <c r="Y2998">
        <v>0</v>
      </c>
      <c r="Z2998">
        <v>0</v>
      </c>
      <c r="AA2998">
        <v>0</v>
      </c>
      <c r="AB2998">
        <v>0</v>
      </c>
      <c r="AC2998" t="s">
        <v>48</v>
      </c>
      <c r="AD2998">
        <v>1</v>
      </c>
    </row>
    <row r="2999" spans="1:30">
      <c r="A2999" t="s">
        <v>3093</v>
      </c>
      <c r="B2999" t="s">
        <v>45</v>
      </c>
      <c r="C2999">
        <v>41.902782000000002</v>
      </c>
      <c r="D2999">
        <v>12.496366</v>
      </c>
      <c r="E2999" t="s">
        <v>68</v>
      </c>
      <c r="F2999" t="s">
        <v>248</v>
      </c>
      <c r="G2999" t="s">
        <v>87</v>
      </c>
      <c r="H2999" s="1">
        <v>45334</v>
      </c>
      <c r="I2999" t="s">
        <v>35</v>
      </c>
      <c r="J2999" t="s">
        <v>2568</v>
      </c>
      <c r="K2999">
        <v>3</v>
      </c>
      <c r="N2999">
        <v>11636</v>
      </c>
      <c r="O2999">
        <v>40</v>
      </c>
      <c r="P2999" s="1">
        <v>45679</v>
      </c>
      <c r="Q2999" s="1"/>
      <c r="R2999">
        <v>4654.3999999999996</v>
      </c>
      <c r="T2999">
        <v>0</v>
      </c>
      <c r="U2999" t="s">
        <v>428</v>
      </c>
      <c r="V2999">
        <v>0</v>
      </c>
      <c r="W2999">
        <v>0</v>
      </c>
      <c r="X2999">
        <v>0</v>
      </c>
      <c r="Y2999">
        <v>0</v>
      </c>
      <c r="Z2999">
        <v>0</v>
      </c>
      <c r="AA2999">
        <v>0</v>
      </c>
      <c r="AB2999">
        <v>0</v>
      </c>
      <c r="AC2999" t="s">
        <v>43</v>
      </c>
      <c r="AD2999">
        <v>2</v>
      </c>
    </row>
    <row r="3000" spans="1:30">
      <c r="A3000" t="s">
        <v>3094</v>
      </c>
      <c r="B3000" t="s">
        <v>31</v>
      </c>
      <c r="C3000">
        <v>52.370215999999999</v>
      </c>
      <c r="D3000">
        <v>4.895168</v>
      </c>
      <c r="E3000" t="s">
        <v>32</v>
      </c>
      <c r="F3000" t="s">
        <v>248</v>
      </c>
      <c r="G3000" t="s">
        <v>56</v>
      </c>
      <c r="H3000" s="1">
        <v>45401</v>
      </c>
      <c r="I3000" t="s">
        <v>57</v>
      </c>
      <c r="J3000" t="s">
        <v>2568</v>
      </c>
      <c r="K3000">
        <v>3</v>
      </c>
      <c r="N3000">
        <v>18536</v>
      </c>
      <c r="O3000">
        <v>10</v>
      </c>
      <c r="P3000" s="1">
        <v>45444</v>
      </c>
      <c r="Q3000" s="1"/>
      <c r="R3000">
        <v>1853.6</v>
      </c>
      <c r="T3000">
        <v>0</v>
      </c>
      <c r="U3000" t="s">
        <v>428</v>
      </c>
      <c r="V3000">
        <v>0</v>
      </c>
      <c r="W3000">
        <v>0</v>
      </c>
      <c r="X3000">
        <v>0</v>
      </c>
      <c r="Y3000">
        <v>0</v>
      </c>
      <c r="Z3000">
        <v>0</v>
      </c>
      <c r="AA3000">
        <v>0</v>
      </c>
      <c r="AB3000">
        <v>0</v>
      </c>
      <c r="AC3000" t="s">
        <v>48</v>
      </c>
      <c r="AD3000">
        <v>1</v>
      </c>
    </row>
    <row r="3001" spans="1:30">
      <c r="A3001" t="s">
        <v>3095</v>
      </c>
      <c r="B3001" t="s">
        <v>63</v>
      </c>
      <c r="C3001">
        <v>46.204391000000001</v>
      </c>
      <c r="D3001">
        <v>6.1431579999999997</v>
      </c>
      <c r="E3001" t="s">
        <v>32</v>
      </c>
      <c r="F3001" t="s">
        <v>248</v>
      </c>
      <c r="G3001" t="s">
        <v>56</v>
      </c>
      <c r="H3001" s="1">
        <v>45432</v>
      </c>
      <c r="I3001" t="s">
        <v>57</v>
      </c>
      <c r="J3001" t="s">
        <v>2568</v>
      </c>
      <c r="K3001">
        <v>3</v>
      </c>
      <c r="N3001">
        <v>2680</v>
      </c>
      <c r="O3001">
        <v>20</v>
      </c>
      <c r="P3001" s="1">
        <v>45535</v>
      </c>
      <c r="Q3001" s="1"/>
      <c r="R3001">
        <v>536</v>
      </c>
      <c r="T3001">
        <v>0</v>
      </c>
      <c r="U3001" t="s">
        <v>428</v>
      </c>
      <c r="V3001">
        <v>0</v>
      </c>
      <c r="W3001">
        <v>0</v>
      </c>
      <c r="X3001">
        <v>0</v>
      </c>
      <c r="Y3001">
        <v>0</v>
      </c>
      <c r="Z3001">
        <v>0</v>
      </c>
      <c r="AA3001">
        <v>0</v>
      </c>
      <c r="AB3001">
        <v>0</v>
      </c>
      <c r="AC3001" t="s">
        <v>48</v>
      </c>
      <c r="AD3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4610D-98ED-40D5-B430-27F9AE422F42}">
  <dimension ref="A3:I120"/>
  <sheetViews>
    <sheetView tabSelected="1" topLeftCell="A109" zoomScale="85" zoomScaleNormal="85" workbookViewId="0">
      <selection activeCell="A120" sqref="A120"/>
    </sheetView>
  </sheetViews>
  <sheetFormatPr defaultRowHeight="15"/>
  <cols>
    <col min="1" max="1" width="16.140625" bestFit="1" customWidth="1"/>
    <col min="2" max="2" width="22.140625" customWidth="1"/>
    <col min="3" max="3" width="13.42578125" bestFit="1" customWidth="1"/>
    <col min="4" max="4" width="18" bestFit="1" customWidth="1"/>
    <col min="5" max="5" width="19.42578125" customWidth="1"/>
    <col min="6" max="6" width="19.5703125" bestFit="1" customWidth="1"/>
    <col min="7" max="7" width="19.85546875" bestFit="1" customWidth="1"/>
    <col min="8" max="9" width="13.7109375" bestFit="1" customWidth="1"/>
    <col min="10" max="21" width="18" bestFit="1" customWidth="1"/>
    <col min="22" max="23" width="12.5703125" bestFit="1" customWidth="1"/>
    <col min="24" max="24" width="23" bestFit="1" customWidth="1"/>
  </cols>
  <sheetData>
    <row r="3" spans="1:9">
      <c r="A3" s="2" t="s">
        <v>3099</v>
      </c>
      <c r="B3" t="s">
        <v>3123</v>
      </c>
      <c r="C3" t="s">
        <v>3097</v>
      </c>
      <c r="D3" t="s">
        <v>3100</v>
      </c>
      <c r="E3" t="s">
        <v>3098</v>
      </c>
      <c r="F3" t="s">
        <v>3104</v>
      </c>
      <c r="G3" t="s">
        <v>3103</v>
      </c>
      <c r="H3" t="s">
        <v>3105</v>
      </c>
      <c r="I3" t="s">
        <v>3106</v>
      </c>
    </row>
    <row r="4" spans="1:9">
      <c r="A4" s="3" t="s">
        <v>1421</v>
      </c>
      <c r="B4">
        <v>61</v>
      </c>
      <c r="C4">
        <v>42.295081967213115</v>
      </c>
      <c r="D4" s="4">
        <v>40</v>
      </c>
      <c r="E4">
        <v>21.086602588922887</v>
      </c>
      <c r="F4">
        <v>10</v>
      </c>
      <c r="G4">
        <v>100</v>
      </c>
      <c r="H4">
        <v>30</v>
      </c>
      <c r="I4">
        <v>50</v>
      </c>
    </row>
    <row r="5" spans="1:9">
      <c r="A5" s="3" t="s">
        <v>1915</v>
      </c>
      <c r="B5">
        <v>83</v>
      </c>
      <c r="C5">
        <v>43.855421686746986</v>
      </c>
      <c r="D5" s="4">
        <v>40</v>
      </c>
      <c r="E5">
        <v>21.910645886729817</v>
      </c>
      <c r="F5">
        <v>10</v>
      </c>
      <c r="G5">
        <v>100</v>
      </c>
      <c r="H5">
        <v>30</v>
      </c>
      <c r="I5">
        <v>60</v>
      </c>
    </row>
    <row r="6" spans="1:9">
      <c r="A6" s="3" t="s">
        <v>3096</v>
      </c>
      <c r="B6">
        <v>144</v>
      </c>
      <c r="C6">
        <v>43.194444444444443</v>
      </c>
      <c r="D6" s="4">
        <v>40</v>
      </c>
      <c r="E6">
        <v>21.504684081646896</v>
      </c>
      <c r="F6">
        <v>10</v>
      </c>
      <c r="G6">
        <v>100</v>
      </c>
      <c r="H6">
        <v>30</v>
      </c>
      <c r="I6">
        <v>60</v>
      </c>
    </row>
    <row r="7" spans="1:9">
      <c r="A7" s="3"/>
      <c r="D7" s="4"/>
    </row>
    <row r="8" spans="1:9">
      <c r="A8" s="3"/>
      <c r="D8" s="4"/>
    </row>
    <row r="11" spans="1:9">
      <c r="A11" s="2" t="s">
        <v>3102</v>
      </c>
      <c r="B11" s="2" t="s">
        <v>3101</v>
      </c>
    </row>
    <row r="12" spans="1:9">
      <c r="A12" s="2" t="s">
        <v>3099</v>
      </c>
      <c r="B12" t="s">
        <v>1421</v>
      </c>
      <c r="C12" t="s">
        <v>1915</v>
      </c>
      <c r="D12" t="s">
        <v>3096</v>
      </c>
    </row>
    <row r="13" spans="1:9">
      <c r="A13" s="3">
        <v>10</v>
      </c>
      <c r="B13" s="5">
        <v>3.2786885245901641E-2</v>
      </c>
      <c r="C13" s="5">
        <v>4.8192771084337352E-2</v>
      </c>
      <c r="D13" s="5">
        <v>4.1666666666666664E-2</v>
      </c>
    </row>
    <row r="14" spans="1:9">
      <c r="A14" s="3">
        <v>20</v>
      </c>
      <c r="B14" s="5">
        <v>0.19672131147540983</v>
      </c>
      <c r="C14" s="5">
        <v>0.19277108433734941</v>
      </c>
      <c r="D14" s="5">
        <v>0.19444444444444445</v>
      </c>
    </row>
    <row r="15" spans="1:9">
      <c r="A15" s="3">
        <v>30</v>
      </c>
      <c r="B15" s="5">
        <v>0.18032786885245902</v>
      </c>
      <c r="C15" s="5">
        <v>0.14457831325301204</v>
      </c>
      <c r="D15" s="5">
        <v>0.15972222222222221</v>
      </c>
    </row>
    <row r="16" spans="1:9">
      <c r="A16" s="3">
        <v>40</v>
      </c>
      <c r="B16" s="5">
        <v>0.22950819672131148</v>
      </c>
      <c r="C16" s="5">
        <v>0.19277108433734941</v>
      </c>
      <c r="D16" s="5">
        <v>0.20833333333333334</v>
      </c>
    </row>
    <row r="17" spans="1:4">
      <c r="A17" s="3">
        <v>50</v>
      </c>
      <c r="B17" s="5">
        <v>0.14754098360655737</v>
      </c>
      <c r="C17" s="5">
        <v>0.10843373493975904</v>
      </c>
      <c r="D17" s="5">
        <v>0.125</v>
      </c>
    </row>
    <row r="18" spans="1:4">
      <c r="A18" s="3">
        <v>60</v>
      </c>
      <c r="B18" s="5">
        <v>4.9180327868852458E-2</v>
      </c>
      <c r="C18" s="5">
        <v>0.16867469879518071</v>
      </c>
      <c r="D18" s="5">
        <v>0.11805555555555555</v>
      </c>
    </row>
    <row r="19" spans="1:4">
      <c r="A19" s="3">
        <v>70</v>
      </c>
      <c r="B19" s="5">
        <v>8.1967213114754092E-2</v>
      </c>
      <c r="C19" s="5">
        <v>4.8192771084337352E-2</v>
      </c>
      <c r="D19" s="5">
        <v>6.25E-2</v>
      </c>
    </row>
    <row r="20" spans="1:4">
      <c r="A20" s="3">
        <v>80</v>
      </c>
      <c r="B20" s="5">
        <v>1.6393442622950821E-2</v>
      </c>
      <c r="C20" s="5">
        <v>2.4096385542168676E-2</v>
      </c>
      <c r="D20" s="5">
        <v>2.0833333333333332E-2</v>
      </c>
    </row>
    <row r="21" spans="1:4">
      <c r="A21" s="3">
        <v>90</v>
      </c>
      <c r="B21" s="5">
        <v>4.9180327868852458E-2</v>
      </c>
      <c r="C21" s="5">
        <v>6.0240963855421686E-2</v>
      </c>
      <c r="D21" s="5">
        <v>5.5555555555555552E-2</v>
      </c>
    </row>
    <row r="22" spans="1:4">
      <c r="A22" s="3">
        <v>100</v>
      </c>
      <c r="B22" s="5">
        <v>1.6393442622950821E-2</v>
      </c>
      <c r="C22" s="5">
        <v>1.2048192771084338E-2</v>
      </c>
      <c r="D22" s="5">
        <v>1.3888888888888888E-2</v>
      </c>
    </row>
    <row r="23" spans="1:4">
      <c r="A23" s="3" t="s">
        <v>3096</v>
      </c>
      <c r="B23" s="5">
        <v>1</v>
      </c>
      <c r="C23" s="5">
        <v>1</v>
      </c>
      <c r="D23" s="5">
        <v>1</v>
      </c>
    </row>
    <row r="25" spans="1:4">
      <c r="B25" t="s">
        <v>1421</v>
      </c>
      <c r="C25" t="s">
        <v>1915</v>
      </c>
    </row>
    <row r="26" spans="1:4">
      <c r="B26" cm="1">
        <f t="array" ref="B26:B86">_xlfn._xlws.FILTER(
    Cleaned_Data[Probability, %],
    ( Cleaned_Data[Status]="Opportunity")*
    ( Cleaned_Data[Stage]="Lost")
)</f>
        <v>30</v>
      </c>
      <c r="C26" cm="1">
        <f t="array" ref="C26:C108">_xlfn._xlws.FILTER(
    Cleaned_Data[Probability, %],
    ( Cleaned_Data[Status]="Opportunity")*
    ( Cleaned_Data[Stage]="Won")
)</f>
        <v>20</v>
      </c>
    </row>
    <row r="27" spans="1:4">
      <c r="B27">
        <v>20</v>
      </c>
      <c r="C27">
        <v>20</v>
      </c>
    </row>
    <row r="28" spans="1:4">
      <c r="B28">
        <v>50</v>
      </c>
      <c r="C28">
        <v>20</v>
      </c>
    </row>
    <row r="29" spans="1:4">
      <c r="B29">
        <v>30</v>
      </c>
      <c r="C29">
        <v>40</v>
      </c>
    </row>
    <row r="30" spans="1:4">
      <c r="B30">
        <v>50</v>
      </c>
      <c r="C30">
        <v>10</v>
      </c>
    </row>
    <row r="31" spans="1:4">
      <c r="B31">
        <v>20</v>
      </c>
      <c r="C31">
        <v>20</v>
      </c>
    </row>
    <row r="32" spans="1:4">
      <c r="B32">
        <v>30</v>
      </c>
      <c r="C32">
        <v>20</v>
      </c>
    </row>
    <row r="33" spans="2:3">
      <c r="B33">
        <v>50</v>
      </c>
      <c r="C33">
        <v>60</v>
      </c>
    </row>
    <row r="34" spans="2:3">
      <c r="B34">
        <v>20</v>
      </c>
      <c r="C34">
        <v>60</v>
      </c>
    </row>
    <row r="35" spans="2:3">
      <c r="B35">
        <v>20</v>
      </c>
      <c r="C35">
        <v>60</v>
      </c>
    </row>
    <row r="36" spans="2:3">
      <c r="B36">
        <v>40</v>
      </c>
      <c r="C36">
        <v>90</v>
      </c>
    </row>
    <row r="37" spans="2:3">
      <c r="B37">
        <v>20</v>
      </c>
      <c r="C37">
        <v>30</v>
      </c>
    </row>
    <row r="38" spans="2:3">
      <c r="B38">
        <v>40</v>
      </c>
      <c r="C38">
        <v>40</v>
      </c>
    </row>
    <row r="39" spans="2:3">
      <c r="B39">
        <v>20</v>
      </c>
      <c r="C39">
        <v>60</v>
      </c>
    </row>
    <row r="40" spans="2:3">
      <c r="B40">
        <v>40</v>
      </c>
      <c r="C40">
        <v>60</v>
      </c>
    </row>
    <row r="41" spans="2:3">
      <c r="B41">
        <v>30</v>
      </c>
      <c r="C41">
        <v>10</v>
      </c>
    </row>
    <row r="42" spans="2:3">
      <c r="B42">
        <v>50</v>
      </c>
      <c r="C42">
        <v>20</v>
      </c>
    </row>
    <row r="43" spans="2:3">
      <c r="B43">
        <v>40</v>
      </c>
      <c r="C43">
        <v>20</v>
      </c>
    </row>
    <row r="44" spans="2:3">
      <c r="B44">
        <v>40</v>
      </c>
      <c r="C44">
        <v>20</v>
      </c>
    </row>
    <row r="45" spans="2:3">
      <c r="B45">
        <v>40</v>
      </c>
      <c r="C45">
        <v>30</v>
      </c>
    </row>
    <row r="46" spans="2:3">
      <c r="B46">
        <v>40</v>
      </c>
      <c r="C46">
        <v>50</v>
      </c>
    </row>
    <row r="47" spans="2:3">
      <c r="B47">
        <v>40</v>
      </c>
      <c r="C47">
        <v>10</v>
      </c>
    </row>
    <row r="48" spans="2:3">
      <c r="B48">
        <v>20</v>
      </c>
      <c r="C48">
        <v>60</v>
      </c>
    </row>
    <row r="49" spans="2:3">
      <c r="B49">
        <v>70</v>
      </c>
      <c r="C49">
        <v>40</v>
      </c>
    </row>
    <row r="50" spans="2:3">
      <c r="B50">
        <v>60</v>
      </c>
      <c r="C50">
        <v>100</v>
      </c>
    </row>
    <row r="51" spans="2:3">
      <c r="B51">
        <v>30</v>
      </c>
      <c r="C51">
        <v>20</v>
      </c>
    </row>
    <row r="52" spans="2:3">
      <c r="B52">
        <v>90</v>
      </c>
      <c r="C52">
        <v>40</v>
      </c>
    </row>
    <row r="53" spans="2:3">
      <c r="B53">
        <v>60</v>
      </c>
      <c r="C53">
        <v>80</v>
      </c>
    </row>
    <row r="54" spans="2:3">
      <c r="B54">
        <v>70</v>
      </c>
      <c r="C54">
        <v>40</v>
      </c>
    </row>
    <row r="55" spans="2:3">
      <c r="B55">
        <v>40</v>
      </c>
      <c r="C55">
        <v>50</v>
      </c>
    </row>
    <row r="56" spans="2:3">
      <c r="B56">
        <v>50</v>
      </c>
      <c r="C56">
        <v>40</v>
      </c>
    </row>
    <row r="57" spans="2:3">
      <c r="B57">
        <v>20</v>
      </c>
      <c r="C57">
        <v>60</v>
      </c>
    </row>
    <row r="58" spans="2:3">
      <c r="B58">
        <v>50</v>
      </c>
      <c r="C58">
        <v>30</v>
      </c>
    </row>
    <row r="59" spans="2:3">
      <c r="B59">
        <v>20</v>
      </c>
      <c r="C59">
        <v>40</v>
      </c>
    </row>
    <row r="60" spans="2:3">
      <c r="B60">
        <v>40</v>
      </c>
      <c r="C60">
        <v>80</v>
      </c>
    </row>
    <row r="61" spans="2:3">
      <c r="B61">
        <v>50</v>
      </c>
      <c r="C61">
        <v>30</v>
      </c>
    </row>
    <row r="62" spans="2:3">
      <c r="B62">
        <v>50</v>
      </c>
      <c r="C62">
        <v>40</v>
      </c>
    </row>
    <row r="63" spans="2:3">
      <c r="B63">
        <v>40</v>
      </c>
      <c r="C63">
        <v>60</v>
      </c>
    </row>
    <row r="64" spans="2:3">
      <c r="B64">
        <v>100</v>
      </c>
      <c r="C64">
        <v>10</v>
      </c>
    </row>
    <row r="65" spans="2:3">
      <c r="B65">
        <v>40</v>
      </c>
      <c r="C65">
        <v>90</v>
      </c>
    </row>
    <row r="66" spans="2:3">
      <c r="B66">
        <v>70</v>
      </c>
      <c r="C66">
        <v>30</v>
      </c>
    </row>
    <row r="67" spans="2:3">
      <c r="B67">
        <v>30</v>
      </c>
      <c r="C67">
        <v>40</v>
      </c>
    </row>
    <row r="68" spans="2:3">
      <c r="B68">
        <v>70</v>
      </c>
      <c r="C68">
        <v>60</v>
      </c>
    </row>
    <row r="69" spans="2:3">
      <c r="B69">
        <v>30</v>
      </c>
      <c r="C69">
        <v>20</v>
      </c>
    </row>
    <row r="70" spans="2:3">
      <c r="B70">
        <v>90</v>
      </c>
      <c r="C70">
        <v>50</v>
      </c>
    </row>
    <row r="71" spans="2:3">
      <c r="B71">
        <v>30</v>
      </c>
      <c r="C71">
        <v>50</v>
      </c>
    </row>
    <row r="72" spans="2:3">
      <c r="B72">
        <v>40</v>
      </c>
      <c r="C72">
        <v>20</v>
      </c>
    </row>
    <row r="73" spans="2:3">
      <c r="B73">
        <v>70</v>
      </c>
      <c r="C73">
        <v>70</v>
      </c>
    </row>
    <row r="74" spans="2:3">
      <c r="B74">
        <v>80</v>
      </c>
      <c r="C74">
        <v>40</v>
      </c>
    </row>
    <row r="75" spans="2:3">
      <c r="B75">
        <v>10</v>
      </c>
      <c r="C75">
        <v>90</v>
      </c>
    </row>
    <row r="76" spans="2:3">
      <c r="B76">
        <v>20</v>
      </c>
      <c r="C76">
        <v>70</v>
      </c>
    </row>
    <row r="77" spans="2:3">
      <c r="B77">
        <v>30</v>
      </c>
      <c r="C77">
        <v>20</v>
      </c>
    </row>
    <row r="78" spans="2:3">
      <c r="B78">
        <v>20</v>
      </c>
      <c r="C78">
        <v>40</v>
      </c>
    </row>
    <row r="79" spans="2:3">
      <c r="B79">
        <v>30</v>
      </c>
      <c r="C79">
        <v>30</v>
      </c>
    </row>
    <row r="80" spans="2:3">
      <c r="B80">
        <v>30</v>
      </c>
      <c r="C80">
        <v>50</v>
      </c>
    </row>
    <row r="81" spans="2:3">
      <c r="B81">
        <v>60</v>
      </c>
      <c r="C81">
        <v>40</v>
      </c>
    </row>
    <row r="82" spans="2:3">
      <c r="B82">
        <v>20</v>
      </c>
      <c r="C82">
        <v>30</v>
      </c>
    </row>
    <row r="83" spans="2:3">
      <c r="B83">
        <v>10</v>
      </c>
      <c r="C83">
        <v>50</v>
      </c>
    </row>
    <row r="84" spans="2:3">
      <c r="B84">
        <v>50</v>
      </c>
      <c r="C84">
        <v>70</v>
      </c>
    </row>
    <row r="85" spans="2:3">
      <c r="B85">
        <v>90</v>
      </c>
      <c r="C85">
        <v>60</v>
      </c>
    </row>
    <row r="86" spans="2:3">
      <c r="B86">
        <v>40</v>
      </c>
      <c r="C86">
        <v>40</v>
      </c>
    </row>
    <row r="87" spans="2:3">
      <c r="C87">
        <v>20</v>
      </c>
    </row>
    <row r="88" spans="2:3">
      <c r="C88">
        <v>60</v>
      </c>
    </row>
    <row r="89" spans="2:3">
      <c r="C89">
        <v>20</v>
      </c>
    </row>
    <row r="90" spans="2:3">
      <c r="C90">
        <v>30</v>
      </c>
    </row>
    <row r="91" spans="2:3">
      <c r="C91">
        <v>60</v>
      </c>
    </row>
    <row r="92" spans="2:3">
      <c r="C92">
        <v>30</v>
      </c>
    </row>
    <row r="93" spans="2:3">
      <c r="C93">
        <v>60</v>
      </c>
    </row>
    <row r="94" spans="2:3">
      <c r="C94">
        <v>30</v>
      </c>
    </row>
    <row r="95" spans="2:3">
      <c r="C95">
        <v>40</v>
      </c>
    </row>
    <row r="96" spans="2:3">
      <c r="C96">
        <v>40</v>
      </c>
    </row>
    <row r="97" spans="1:5">
      <c r="C97">
        <v>30</v>
      </c>
    </row>
    <row r="98" spans="1:5">
      <c r="C98">
        <v>40</v>
      </c>
    </row>
    <row r="99" spans="1:5">
      <c r="C99">
        <v>70</v>
      </c>
    </row>
    <row r="100" spans="1:5">
      <c r="C100">
        <v>20</v>
      </c>
    </row>
    <row r="101" spans="1:5">
      <c r="C101">
        <v>60</v>
      </c>
    </row>
    <row r="102" spans="1:5">
      <c r="C102">
        <v>90</v>
      </c>
    </row>
    <row r="103" spans="1:5">
      <c r="C103">
        <v>50</v>
      </c>
    </row>
    <row r="104" spans="1:5">
      <c r="C104">
        <v>20</v>
      </c>
    </row>
    <row r="105" spans="1:5">
      <c r="C105">
        <v>50</v>
      </c>
    </row>
    <row r="106" spans="1:5">
      <c r="C106">
        <v>50</v>
      </c>
    </row>
    <row r="107" spans="1:5">
      <c r="C107">
        <v>90</v>
      </c>
    </row>
    <row r="108" spans="1:5">
      <c r="C108">
        <v>30</v>
      </c>
    </row>
    <row r="110" spans="1:5" ht="39">
      <c r="A110" s="50" t="s">
        <v>3109</v>
      </c>
    </row>
    <row r="111" spans="1:5">
      <c r="A111" s="10" t="s">
        <v>3124</v>
      </c>
      <c r="B111" s="11" t="s">
        <v>3109</v>
      </c>
      <c r="C111" s="52" t="s">
        <v>3126</v>
      </c>
      <c r="D111" s="52"/>
      <c r="E111" s="12" t="s">
        <v>3113</v>
      </c>
    </row>
    <row r="112" spans="1:5" ht="30">
      <c r="A112" s="22">
        <v>1</v>
      </c>
      <c r="B112" s="13" t="s">
        <v>3110</v>
      </c>
      <c r="C112" s="14" t="s">
        <v>3111</v>
      </c>
      <c r="D112" s="13" t="s">
        <v>3112</v>
      </c>
      <c r="E112" s="15" t="s">
        <v>3125</v>
      </c>
    </row>
    <row r="113" spans="1:5" ht="66.75" customHeight="1">
      <c r="A113" s="23">
        <v>2</v>
      </c>
      <c r="B113" s="20" t="s">
        <v>3114</v>
      </c>
      <c r="C113" s="16"/>
      <c r="D113" s="16"/>
      <c r="E113" s="17" t="s">
        <v>3115</v>
      </c>
    </row>
    <row r="114" spans="1:5">
      <c r="A114" s="22">
        <v>3</v>
      </c>
      <c r="B114" s="14" t="s">
        <v>3116</v>
      </c>
      <c r="C114" s="18"/>
      <c r="D114" s="14"/>
      <c r="E114" s="19" t="s">
        <v>3117</v>
      </c>
    </row>
    <row r="115" spans="1:5" ht="45">
      <c r="A115" s="23">
        <v>4</v>
      </c>
      <c r="B115" s="20" t="s">
        <v>3118</v>
      </c>
      <c r="C115" s="16" t="s">
        <v>3119</v>
      </c>
      <c r="D115" s="16"/>
      <c r="E115" s="17" t="s">
        <v>3120</v>
      </c>
    </row>
    <row r="116" spans="1:5" ht="30">
      <c r="A116" s="24">
        <v>5</v>
      </c>
      <c r="B116" s="21" t="s">
        <v>3121</v>
      </c>
      <c r="C116" s="8" t="s">
        <v>3122</v>
      </c>
      <c r="D116" s="8"/>
      <c r="E116" s="9"/>
    </row>
    <row r="118" spans="1:5" ht="39">
      <c r="A118" s="50" t="s">
        <v>3127</v>
      </c>
    </row>
    <row r="119" spans="1:5">
      <c r="A119" t="s">
        <v>3128</v>
      </c>
    </row>
    <row r="120" spans="1:5">
      <c r="A120" t="s">
        <v>3129</v>
      </c>
    </row>
  </sheetData>
  <mergeCells count="1">
    <mergeCell ref="C111:D111"/>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6786-3F48-475F-9BCE-87E2FE142DC1}">
  <dimension ref="A1:R1001"/>
  <sheetViews>
    <sheetView topLeftCell="A54" zoomScaleNormal="100" workbookViewId="0">
      <selection activeCell="E74" sqref="E74"/>
    </sheetView>
  </sheetViews>
  <sheetFormatPr defaultRowHeight="15"/>
  <cols>
    <col min="1" max="1" width="17.140625" customWidth="1"/>
    <col min="2" max="2" width="17.85546875" customWidth="1"/>
    <col min="3" max="3" width="13.28515625" bestFit="1" customWidth="1"/>
    <col min="5" max="5" width="30.42578125" customWidth="1"/>
    <col min="6" max="6" width="17.85546875" customWidth="1"/>
    <col min="7" max="8" width="23" customWidth="1"/>
    <col min="9" max="9" width="26.28515625" customWidth="1"/>
    <col min="13" max="13" width="15.140625" bestFit="1" customWidth="1"/>
    <col min="14" max="14" width="14.7109375" bestFit="1" customWidth="1"/>
    <col min="16" max="16" width="24.5703125" bestFit="1" customWidth="1"/>
  </cols>
  <sheetData>
    <row r="1" spans="1:18" ht="36">
      <c r="A1" s="30" t="s">
        <v>3130</v>
      </c>
      <c r="B1" s="31" t="s">
        <v>14</v>
      </c>
      <c r="C1" s="31" t="s">
        <v>3150</v>
      </c>
      <c r="E1" s="28" t="s">
        <v>3131</v>
      </c>
      <c r="F1" s="29" t="s">
        <v>3132</v>
      </c>
      <c r="H1" s="26" t="s">
        <v>3107</v>
      </c>
      <c r="M1" t="s">
        <v>3177</v>
      </c>
      <c r="N1" t="s">
        <v>3178</v>
      </c>
      <c r="P1" t="s">
        <v>3179</v>
      </c>
      <c r="Q1" t="s">
        <v>3180</v>
      </c>
      <c r="R1" t="s">
        <v>3181</v>
      </c>
    </row>
    <row r="2" spans="1:18">
      <c r="A2" t="str" cm="1">
        <f t="array" ref="A2:A145">_xlfn._xlws.FILTER(
    Cleaned_Data[Stage],
    ( Cleaned_Data[Status]="Opportunity")*
    (( Cleaned_Data[Stage]="Lost" )+( Cleaned_Data[Stage]="Won" ))
)</f>
        <v>Lost</v>
      </c>
      <c r="B2" cm="1">
        <f t="array" ref="B2:B145">_xlfn._xlws.FILTER(
    Cleaned_Data[Probability, %],
    ( Cleaned_Data[Status]="Opportunity")*
    (( Cleaned_Data[Stage]="Lost" )+( Cleaned_Data[Stage]="Won" ))
)</f>
        <v>30</v>
      </c>
      <c r="C2">
        <f>_xlfn.RANK.AVG(B2,$B$2:$B$145,1)</f>
        <v>46</v>
      </c>
      <c r="E2" s="32" t="s">
        <v>3133</v>
      </c>
      <c r="F2" s="33">
        <f>COUNTIF(_xlfn.ANCHORARRAY($A$2),"Won")</f>
        <v>83</v>
      </c>
      <c r="H2" s="7"/>
      <c r="M2" cm="1">
        <f t="array" ref="M2:M84">_xlfn._xlws.FILTER($B$2:$B$145,$A$2:$A$145="Won")</f>
        <v>20</v>
      </c>
      <c r="N2" cm="1">
        <f t="array" ref="N2:N62">_xlfn._xlws.FILTER($B$2:$B$145,$A$2:$A$145="Lost")</f>
        <v>30</v>
      </c>
      <c r="P2" cm="1">
        <f t="array" aca="1" ref="P2" ca="1">AVERAGE(
INDEX(_xlfn.ANCHORARRAY($M$2),_xlfn.RANDARRAY(ROWS(_xlfn.ANCHORARRAY($M$2)),1,1,ROWS(_xlfn.ANCHORARRAY($M$2)),TRUE))
)
-
AVERAGE(
INDEX(_xlfn.ANCHORARRAY($N$2),_xlfn.RANDARRAY(ROWS(_xlfn.ANCHORARRAY($N$2)),1,1,ROWS(_xlfn.ANCHORARRAY($N$2)),TRUE))
)</f>
        <v>-2.0837448153268809</v>
      </c>
      <c r="Q2">
        <f ca="1">_xlfn.PERCENTILE.INC(P2:P1001,0.025)</f>
        <v>-5.6953387319770883</v>
      </c>
      <c r="R2">
        <f ca="1">_xlfn.PERCENTILE.INC(P2:P1001,0.975)</f>
        <v>8.4636085324906194</v>
      </c>
    </row>
    <row r="3" spans="1:18">
      <c r="A3" t="str">
        <v>Lost</v>
      </c>
      <c r="B3">
        <v>20</v>
      </c>
      <c r="C3">
        <f t="shared" ref="C3:C66" si="0">_xlfn.RANK.AVG(B3,$B$2:$B$145,1)</f>
        <v>20.5</v>
      </c>
      <c r="E3" s="32" t="s">
        <v>3134</v>
      </c>
      <c r="F3" s="33">
        <f>COUNTIF(_xlfn.ANCHORARRAY($A$2),"Lost")</f>
        <v>61</v>
      </c>
      <c r="H3" s="7" t="s">
        <v>3142</v>
      </c>
      <c r="M3">
        <v>20</v>
      </c>
      <c r="N3">
        <v>20</v>
      </c>
      <c r="P3" cm="1">
        <f t="array" aca="1" ref="P3" ca="1">AVERAGE(
INDEX(_xlfn.ANCHORARRAY($M$2),_xlfn.RANDARRAY(ROWS(_xlfn.ANCHORARRAY($M$2)),1,1,ROWS(_xlfn.ANCHORARRAY($M$2)),TRUE))
)
-
AVERAGE(
INDEX(_xlfn.ANCHORARRAY($N$2),_xlfn.RANDARRAY(ROWS(_xlfn.ANCHORARRAY($N$2)),1,1,ROWS(_xlfn.ANCHORARRAY($N$2)),TRUE))
)</f>
        <v>3.8396207781947496</v>
      </c>
    </row>
    <row r="4" spans="1:18">
      <c r="A4" t="str">
        <v>Lost</v>
      </c>
      <c r="B4">
        <v>50</v>
      </c>
      <c r="C4">
        <f t="shared" si="0"/>
        <v>96.5</v>
      </c>
      <c r="E4" s="32" t="s">
        <v>3135</v>
      </c>
      <c r="F4" s="33">
        <f>AVERAGEIF(_xlfn.ANCHORARRAY($A$2),"Won",_xlfn.ANCHORARRAY( $B$2))</f>
        <v>43.855421686746986</v>
      </c>
      <c r="M4">
        <v>20</v>
      </c>
      <c r="N4">
        <v>50</v>
      </c>
      <c r="P4" cm="1">
        <f t="array" aca="1" ref="P4" ca="1">AVERAGE(
INDEX(_xlfn.ANCHORARRAY($M$2),_xlfn.RANDARRAY(ROWS(_xlfn.ANCHORARRAY($M$2)),1,1,ROWS(_xlfn.ANCHORARRAY($M$2)),TRUE))
)
-
AVERAGE(
INDEX(_xlfn.ANCHORARRAY($N$2),_xlfn.RANDARRAY(ROWS(_xlfn.ANCHORARRAY($N$2)),1,1,ROWS(_xlfn.ANCHORARRAY($N$2)),TRUE))
)</f>
        <v>3.9324511159391662</v>
      </c>
    </row>
    <row r="5" spans="1:18" ht="18">
      <c r="A5" t="str">
        <v>Lost</v>
      </c>
      <c r="B5">
        <v>30</v>
      </c>
      <c r="C5">
        <f t="shared" si="0"/>
        <v>46</v>
      </c>
      <c r="E5" s="32" t="s">
        <v>3136</v>
      </c>
      <c r="F5" s="33">
        <f>AVERAGEIF(_xlfn.ANCHORARRAY($A$2),"Lost",_xlfn.ANCHORARRAY( $B$2))</f>
        <v>42.295081967213115</v>
      </c>
      <c r="H5" s="26" t="s">
        <v>3108</v>
      </c>
      <c r="M5">
        <v>40</v>
      </c>
      <c r="N5">
        <v>30</v>
      </c>
      <c r="P5" cm="1">
        <f t="array" aca="1" ref="P5" ca="1">AVERAGE(
INDEX(_xlfn.ANCHORARRAY($M$2),_xlfn.RANDARRAY(ROWS(_xlfn.ANCHORARRAY($M$2)),1,1,ROWS(_xlfn.ANCHORARRAY($M$2)),TRUE))
)
-
AVERAGE(
INDEX(_xlfn.ANCHORARRAY($N$2),_xlfn.RANDARRAY(ROWS(_xlfn.ANCHORARRAY($N$2)),1,1,ROWS(_xlfn.ANCHORARRAY($N$2)),TRUE))
)</f>
        <v>0.3989729409441054</v>
      </c>
    </row>
    <row r="6" spans="1:18">
      <c r="A6" t="str">
        <v>Lost</v>
      </c>
      <c r="B6">
        <v>50</v>
      </c>
      <c r="C6">
        <f t="shared" si="0"/>
        <v>96.5</v>
      </c>
      <c r="E6" s="32" t="s">
        <v>3137</v>
      </c>
      <c r="F6" s="33" cm="1">
        <f t="array" ref="F6">MEDIAN(_xlfn._xlws.FILTER(_xlfn.ANCHORARRAY($B$2),_xlfn.ANCHORARRAY($A$2)="Won"))</f>
        <v>40</v>
      </c>
      <c r="H6" s="7"/>
      <c r="M6">
        <v>10</v>
      </c>
      <c r="N6">
        <v>50</v>
      </c>
      <c r="P6" cm="1">
        <f t="array" aca="1" ref="P6" ca="1">AVERAGE(
INDEX(_xlfn.ANCHORARRAY($M$2),_xlfn.RANDARRAY(ROWS(_xlfn.ANCHORARRAY($M$2)),1,1,ROWS(_xlfn.ANCHORARRAY($M$2)),TRUE))
)
-
AVERAGE(
INDEX(_xlfn.ANCHORARRAY($N$2),_xlfn.RANDARRAY(ROWS(_xlfn.ANCHORARRAY($N$2)),1,1,ROWS(_xlfn.ANCHORARRAY($N$2)),TRUE))
)</f>
        <v>-2.2950819672131146</v>
      </c>
    </row>
    <row r="7" spans="1:18">
      <c r="A7" t="str">
        <v>Lost</v>
      </c>
      <c r="B7">
        <v>20</v>
      </c>
      <c r="C7">
        <f t="shared" si="0"/>
        <v>20.5</v>
      </c>
      <c r="E7" s="32" t="s">
        <v>3138</v>
      </c>
      <c r="F7" s="33" cm="1">
        <f t="array" ref="F7">MEDIAN(_xlfn._xlws.FILTER(_xlfn.ANCHORARRAY($B$2),_xlfn.ANCHORARRAY($A$2)="Lost"))</f>
        <v>40</v>
      </c>
      <c r="H7" s="7" t="s">
        <v>3143</v>
      </c>
      <c r="M7">
        <v>20</v>
      </c>
      <c r="N7">
        <v>20</v>
      </c>
      <c r="P7" cm="1">
        <f t="array" aca="1" ref="P7" ca="1">AVERAGE(
INDEX(_xlfn.ANCHORARRAY($M$2),_xlfn.RANDARRAY(ROWS(_xlfn.ANCHORARRAY($M$2)),1,1,ROWS(_xlfn.ANCHORARRAY($M$2)),TRUE))
)
-
AVERAGE(
INDEX(_xlfn.ANCHORARRAY($N$2),_xlfn.RANDARRAY(ROWS(_xlfn.ANCHORARRAY($N$2)),1,1,ROWS(_xlfn.ANCHORARRAY($N$2)),TRUE))
)</f>
        <v>1.4872605174797542</v>
      </c>
    </row>
    <row r="8" spans="1:18">
      <c r="A8" t="str">
        <v>Lost</v>
      </c>
      <c r="B8">
        <v>30</v>
      </c>
      <c r="C8">
        <f t="shared" si="0"/>
        <v>46</v>
      </c>
      <c r="E8" s="32" t="s">
        <v>3139</v>
      </c>
      <c r="F8" s="33" cm="1">
        <f t="array" ref="F8">_xlfn.STDEV.S(_xlfn._xlws.FILTER($B$2:$B$145,$A$2:$A$145="Won"))</f>
        <v>21.910645886729817</v>
      </c>
      <c r="M8">
        <v>20</v>
      </c>
      <c r="N8">
        <v>30</v>
      </c>
      <c r="P8" cm="1">
        <f t="array" aca="1" ref="P8" ca="1">AVERAGE(
INDEX(_xlfn.ANCHORARRAY($M$2),_xlfn.RANDARRAY(ROWS(_xlfn.ANCHORARRAY($M$2)),1,1,ROWS(_xlfn.ANCHORARRAY($M$2)),TRUE))
)
-
AVERAGE(
INDEX(_xlfn.ANCHORARRAY($N$2),_xlfn.RANDARRAY(ROWS(_xlfn.ANCHORARRAY($N$2)),1,1,ROWS(_xlfn.ANCHORARRAY($N$2)),TRUE))
)</f>
        <v>-5.6428994667193351</v>
      </c>
    </row>
    <row r="9" spans="1:18">
      <c r="A9" t="str">
        <v>Lost</v>
      </c>
      <c r="B9">
        <v>50</v>
      </c>
      <c r="C9">
        <f t="shared" si="0"/>
        <v>96.5</v>
      </c>
      <c r="E9" s="32" t="s">
        <v>3140</v>
      </c>
      <c r="F9" s="33" cm="1">
        <f t="array" ref="F9">_xlfn.STDEV.S(_xlfn._xlws.FILTER($B$2:$B$145,$A$2:$A$145="Lost"))</f>
        <v>21.086602588922887</v>
      </c>
      <c r="H9" t="s">
        <v>3145</v>
      </c>
      <c r="M9">
        <v>60</v>
      </c>
      <c r="N9">
        <v>50</v>
      </c>
      <c r="P9" cm="1">
        <f t="array" aca="1" ref="P9" ca="1">AVERAGE(
INDEX(_xlfn.ANCHORARRAY($M$2),_xlfn.RANDARRAY(ROWS(_xlfn.ANCHORARRAY($M$2)),1,1,ROWS(_xlfn.ANCHORARRAY($M$2)),TRUE))
)
-
AVERAGE(
INDEX(_xlfn.ANCHORARRAY($N$2),_xlfn.RANDARRAY(ROWS(_xlfn.ANCHORARRAY($N$2)),1,1,ROWS(_xlfn.ANCHORARRAY($N$2)),TRUE))
)</f>
        <v>9.0065178747777992</v>
      </c>
    </row>
    <row r="10" spans="1:18">
      <c r="A10" t="str">
        <v>Lost</v>
      </c>
      <c r="B10">
        <v>20</v>
      </c>
      <c r="C10">
        <f t="shared" si="0"/>
        <v>20.5</v>
      </c>
      <c r="E10" s="32" t="s">
        <v>3141</v>
      </c>
      <c r="F10" s="33">
        <f>F4-F5</f>
        <v>1.5603397195338715</v>
      </c>
      <c r="H10" t="s">
        <v>3144</v>
      </c>
      <c r="M10">
        <v>60</v>
      </c>
      <c r="N10">
        <v>20</v>
      </c>
      <c r="P10" cm="1">
        <f t="array" aca="1" ref="P10" ca="1">AVERAGE(
INDEX(_xlfn.ANCHORARRAY($M$2),_xlfn.RANDARRAY(ROWS(_xlfn.ANCHORARRAY($M$2)),1,1,ROWS(_xlfn.ANCHORARRAY($M$2)),TRUE))
)
-
AVERAGE(
INDEX(_xlfn.ANCHORARRAY($N$2),_xlfn.RANDARRAY(ROWS(_xlfn.ANCHORARRAY($N$2)),1,1,ROWS(_xlfn.ANCHORARRAY($N$2)),TRUE))
)</f>
        <v>6.6067548884060798</v>
      </c>
    </row>
    <row r="11" spans="1:18">
      <c r="A11" t="str">
        <v>Lost</v>
      </c>
      <c r="B11">
        <v>20</v>
      </c>
      <c r="C11">
        <f t="shared" si="0"/>
        <v>20.5</v>
      </c>
      <c r="J11" s="27"/>
      <c r="M11">
        <v>60</v>
      </c>
      <c r="N11">
        <v>20</v>
      </c>
      <c r="P11" cm="1">
        <f t="array" aca="1" ref="P11" ca="1">AVERAGE(
INDEX(_xlfn.ANCHORARRAY($M$2),_xlfn.RANDARRAY(ROWS(_xlfn.ANCHORARRAY($M$2)),1,1,ROWS(_xlfn.ANCHORARRAY($M$2)),TRUE))
)
-
AVERAGE(
INDEX(_xlfn.ANCHORARRAY($N$2),_xlfn.RANDARRAY(ROWS(_xlfn.ANCHORARRAY($N$2)),1,1,ROWS(_xlfn.ANCHORARRAY($N$2)),TRUE))
)</f>
        <v>5.565870037527155</v>
      </c>
    </row>
    <row r="12" spans="1:18" ht="18">
      <c r="A12" t="str">
        <v>Lost</v>
      </c>
      <c r="B12">
        <v>40</v>
      </c>
      <c r="C12">
        <f t="shared" si="0"/>
        <v>72.5</v>
      </c>
      <c r="E12" s="58" t="s">
        <v>3164</v>
      </c>
      <c r="F12" s="58"/>
      <c r="M12">
        <v>90</v>
      </c>
      <c r="N12">
        <v>40</v>
      </c>
      <c r="P12" cm="1">
        <f t="array" aca="1" ref="P12" ca="1">AVERAGE(
INDEX(_xlfn.ANCHORARRAY($M$2),_xlfn.RANDARRAY(ROWS(_xlfn.ANCHORARRAY($M$2)),1,1,ROWS(_xlfn.ANCHORARRAY($M$2)),TRUE))
)
-
AVERAGE(
INDEX(_xlfn.ANCHORARRAY($N$2),_xlfn.RANDARRAY(ROWS(_xlfn.ANCHORARRAY($N$2)),1,1,ROWS(_xlfn.ANCHORARRAY($N$2)),TRUE))
)</f>
        <v>4.7995259727434316</v>
      </c>
    </row>
    <row r="13" spans="1:18">
      <c r="A13" t="str">
        <v>Lost</v>
      </c>
      <c r="B13">
        <v>20</v>
      </c>
      <c r="C13">
        <f t="shared" si="0"/>
        <v>20.5</v>
      </c>
      <c r="E13" s="32" t="s">
        <v>3146</v>
      </c>
      <c r="F13" s="33">
        <f>SUMIF(_xlfn.ANCHORARRAY($A$2),"Won",$C$2:$C$145)</f>
        <v>6128.5</v>
      </c>
      <c r="M13">
        <v>30</v>
      </c>
      <c r="N13">
        <v>20</v>
      </c>
      <c r="P13" cm="1">
        <f t="array" aca="1" ref="P13" ca="1">AVERAGE(
INDEX(_xlfn.ANCHORARRAY($M$2),_xlfn.RANDARRAY(ROWS(_xlfn.ANCHORARRAY($M$2)),1,1,ROWS(_xlfn.ANCHORARRAY($M$2)),TRUE))
)
-
AVERAGE(
INDEX(_xlfn.ANCHORARRAY($N$2),_xlfn.RANDARRAY(ROWS(_xlfn.ANCHORARRAY($N$2)),1,1,ROWS(_xlfn.ANCHORARRAY($N$2)),TRUE))
)</f>
        <v>0.96188030811771341</v>
      </c>
    </row>
    <row r="14" spans="1:18" ht="45">
      <c r="A14" t="str">
        <v>Lost</v>
      </c>
      <c r="B14">
        <v>40</v>
      </c>
      <c r="C14">
        <f t="shared" si="0"/>
        <v>72.5</v>
      </c>
      <c r="E14" s="32" t="s">
        <v>3147</v>
      </c>
      <c r="F14" s="33">
        <f>F13-F2*(F2+1)/2</f>
        <v>2642.5</v>
      </c>
      <c r="G14" s="34" t="s">
        <v>3151</v>
      </c>
      <c r="H14" s="34"/>
      <c r="M14">
        <v>40</v>
      </c>
      <c r="N14">
        <v>40</v>
      </c>
      <c r="P14" cm="1">
        <f t="array" aca="1" ref="P14" ca="1">AVERAGE(
INDEX(_xlfn.ANCHORARRAY($M$2),_xlfn.RANDARRAY(ROWS(_xlfn.ANCHORARRAY($M$2)),1,1,ROWS(_xlfn.ANCHORARRAY($M$2)),TRUE))
)
-
AVERAGE(
INDEX(_xlfn.ANCHORARRAY($N$2),_xlfn.RANDARRAY(ROWS(_xlfn.ANCHORARRAY($N$2)),1,1,ROWS(_xlfn.ANCHORARRAY($N$2)),TRUE))
)</f>
        <v>3.6756863519652399</v>
      </c>
    </row>
    <row r="15" spans="1:18">
      <c r="A15" t="str">
        <v>Lost</v>
      </c>
      <c r="B15">
        <v>20</v>
      </c>
      <c r="C15">
        <f t="shared" si="0"/>
        <v>20.5</v>
      </c>
      <c r="E15" s="32" t="s">
        <v>3148</v>
      </c>
      <c r="F15" s="33">
        <f>F2*F3-F14</f>
        <v>2420.5</v>
      </c>
      <c r="M15">
        <v>60</v>
      </c>
      <c r="N15">
        <v>20</v>
      </c>
      <c r="P15" cm="1">
        <f t="array" aca="1" ref="P15" ca="1">AVERAGE(
INDEX(_xlfn.ANCHORARRAY($M$2),_xlfn.RANDARRAY(ROWS(_xlfn.ANCHORARRAY($M$2)),1,1,ROWS(_xlfn.ANCHORARRAY($M$2)),TRUE))
)
-
AVERAGE(
INDEX(_xlfn.ANCHORARRAY($N$2),_xlfn.RANDARRAY(ROWS(_xlfn.ANCHORARRAY($N$2)),1,1,ROWS(_xlfn.ANCHORARRAY($N$2)),TRUE))
)</f>
        <v>2.1429982223977859</v>
      </c>
    </row>
    <row r="16" spans="1:18">
      <c r="A16" t="str">
        <v>Lost</v>
      </c>
      <c r="B16">
        <v>40</v>
      </c>
      <c r="C16">
        <f t="shared" si="0"/>
        <v>72.5</v>
      </c>
      <c r="E16" s="32" t="s">
        <v>3149</v>
      </c>
      <c r="F16" s="33">
        <f>F2*F3/2</f>
        <v>2531.5</v>
      </c>
      <c r="M16">
        <v>60</v>
      </c>
      <c r="N16">
        <v>40</v>
      </c>
      <c r="P16" cm="1">
        <f t="array" aca="1" ref="P16" ca="1">AVERAGE(
INDEX(_xlfn.ANCHORARRAY($M$2),_xlfn.RANDARRAY(ROWS(_xlfn.ANCHORARRAY($M$2)),1,1,ROWS(_xlfn.ANCHORARRAY($M$2)),TRUE))
)
-
AVERAGE(
INDEX(_xlfn.ANCHORARRAY($N$2),_xlfn.RANDARRAY(ROWS(_xlfn.ANCHORARRAY($N$2)),1,1,ROWS(_xlfn.ANCHORARRAY($N$2)),TRUE))
)</f>
        <v>4.5980643887023547</v>
      </c>
    </row>
    <row r="17" spans="1:16">
      <c r="A17" t="str">
        <v>Lost</v>
      </c>
      <c r="B17">
        <v>30</v>
      </c>
      <c r="C17">
        <f t="shared" si="0"/>
        <v>46</v>
      </c>
      <c r="E17" s="35" t="s">
        <v>3152</v>
      </c>
      <c r="F17" s="35" cm="1">
        <f t="array" ref="F17">SUMPRODUCT(COUNTIF($B$2:$B$145,$B$2:$B$145)^2-1)</f>
        <v>73212</v>
      </c>
      <c r="M17">
        <v>10</v>
      </c>
      <c r="N17">
        <v>30</v>
      </c>
      <c r="P17" cm="1">
        <f t="array" aca="1" ref="P17" ca="1">AVERAGE(
INDEX(_xlfn.ANCHORARRAY($M$2),_xlfn.RANDARRAY(ROWS(_xlfn.ANCHORARRAY($M$2)),1,1,ROWS(_xlfn.ANCHORARRAY($M$2)),TRUE))
)
-
AVERAGE(
INDEX(_xlfn.ANCHORARRAY($N$2),_xlfn.RANDARRAY(ROWS(_xlfn.ANCHORARRAY($N$2)),1,1,ROWS(_xlfn.ANCHORARRAY($N$2)),TRUE))
)</f>
        <v>-1.3845546118901808</v>
      </c>
    </row>
    <row r="18" spans="1:16">
      <c r="A18" t="str">
        <v>Lost</v>
      </c>
      <c r="B18">
        <v>50</v>
      </c>
      <c r="C18">
        <f t="shared" si="0"/>
        <v>96.5</v>
      </c>
      <c r="E18" s="35" t="s">
        <v>3153</v>
      </c>
      <c r="F18" s="35">
        <f>SQRT(
F2*F3/12*
(
(F2+F3+1)
-
F17/((F2+F3)*(F2+F3-1))
)
)</f>
        <v>244.29050426881716</v>
      </c>
      <c r="M18">
        <v>20</v>
      </c>
      <c r="N18">
        <v>50</v>
      </c>
      <c r="P18" cm="1">
        <f t="array" aca="1" ref="P18" ca="1">AVERAGE(
INDEX(_xlfn.ANCHORARRAY($M$2),_xlfn.RANDARRAY(ROWS(_xlfn.ANCHORARRAY($M$2)),1,1,ROWS(_xlfn.ANCHORARRAY($M$2)),TRUE))
)
-
AVERAGE(
INDEX(_xlfn.ANCHORARRAY($N$2),_xlfn.RANDARRAY(ROWS(_xlfn.ANCHORARRAY($N$2)),1,1,ROWS(_xlfn.ANCHORARRAY($N$2)),TRUE))
)</f>
        <v>3.0930278491013254</v>
      </c>
    </row>
    <row r="19" spans="1:16" ht="60">
      <c r="A19" t="str">
        <v>Lost</v>
      </c>
      <c r="B19">
        <v>40</v>
      </c>
      <c r="C19">
        <f t="shared" si="0"/>
        <v>72.5</v>
      </c>
      <c r="E19" s="32" t="s">
        <v>3154</v>
      </c>
      <c r="F19" s="35">
        <f>(F14-F16-0.5*SIGN(F14-F16))/F18</f>
        <v>0.45233031194043405</v>
      </c>
      <c r="G19" s="34" t="s">
        <v>3155</v>
      </c>
      <c r="H19" s="34"/>
      <c r="M19">
        <v>20</v>
      </c>
      <c r="N19">
        <v>40</v>
      </c>
      <c r="P19" cm="1">
        <f t="array" aca="1" ref="P19" ca="1">AVERAGE(
INDEX(_xlfn.ANCHORARRAY($M$2),_xlfn.RANDARRAY(ROWS(_xlfn.ANCHORARRAY($M$2)),1,1,ROWS(_xlfn.ANCHORARRAY($M$2)),TRUE))
)
-
AVERAGE(
INDEX(_xlfn.ANCHORARRAY($N$2),_xlfn.RANDARRAY(ROWS(_xlfn.ANCHORARRAY($N$2)),1,1,ROWS(_xlfn.ANCHORARRAY($N$2)),TRUE))
)</f>
        <v>-2.9409441042859967</v>
      </c>
    </row>
    <row r="20" spans="1:16">
      <c r="A20" t="str">
        <v>Lost</v>
      </c>
      <c r="B20">
        <v>40</v>
      </c>
      <c r="C20">
        <f t="shared" si="0"/>
        <v>72.5</v>
      </c>
      <c r="E20" s="36" t="s">
        <v>3156</v>
      </c>
      <c r="F20" s="37">
        <f>1-_xlfn.NORM.S.DIST(F19,TRUE)</f>
        <v>0.32551552111080073</v>
      </c>
      <c r="G20" t="s">
        <v>3157</v>
      </c>
      <c r="M20">
        <v>20</v>
      </c>
      <c r="N20">
        <v>40</v>
      </c>
      <c r="P20" cm="1">
        <f t="array" aca="1" ref="P20" ca="1">AVERAGE(
INDEX(_xlfn.ANCHORARRAY($M$2),_xlfn.RANDARRAY(ROWS(_xlfn.ANCHORARRAY($M$2)),1,1,ROWS(_xlfn.ANCHORARRAY($M$2)),TRUE))
)
-
AVERAGE(
INDEX(_xlfn.ANCHORARRAY($N$2),_xlfn.RANDARRAY(ROWS(_xlfn.ANCHORARRAY($N$2)),1,1,ROWS(_xlfn.ANCHORARRAY($N$2)),TRUE))
)</f>
        <v>-3.3675686351965268</v>
      </c>
    </row>
    <row r="21" spans="1:16">
      <c r="A21" t="str">
        <v>Lost</v>
      </c>
      <c r="B21">
        <v>40</v>
      </c>
      <c r="C21">
        <f t="shared" si="0"/>
        <v>72.5</v>
      </c>
      <c r="M21">
        <v>30</v>
      </c>
      <c r="N21">
        <v>40</v>
      </c>
      <c r="P21" cm="1">
        <f t="array" aca="1" ref="P21" ca="1">AVERAGE(
INDEX(_xlfn.ANCHORARRAY($M$2),_xlfn.RANDARRAY(ROWS(_xlfn.ANCHORARRAY($M$2)),1,1,ROWS(_xlfn.ANCHORARRAY($M$2)),TRUE))
)
-
AVERAGE(
INDEX(_xlfn.ANCHORARRAY($N$2),_xlfn.RANDARRAY(ROWS(_xlfn.ANCHORARRAY($N$2)),1,1,ROWS(_xlfn.ANCHORARRAY($N$2)),TRUE))
)</f>
        <v>2.4827177562709863</v>
      </c>
    </row>
    <row r="22" spans="1:16" ht="18">
      <c r="A22" t="str">
        <v>Lost</v>
      </c>
      <c r="B22">
        <v>40</v>
      </c>
      <c r="C22">
        <f t="shared" si="0"/>
        <v>72.5</v>
      </c>
      <c r="E22" s="57" t="s">
        <v>3165</v>
      </c>
      <c r="F22" s="57"/>
      <c r="M22">
        <v>50</v>
      </c>
      <c r="N22">
        <v>40</v>
      </c>
      <c r="P22" cm="1">
        <f t="array" aca="1" ref="P22" ca="1">AVERAGE(
INDEX(_xlfn.ANCHORARRAY($M$2),_xlfn.RANDARRAY(ROWS(_xlfn.ANCHORARRAY($M$2)),1,1,ROWS(_xlfn.ANCHORARRAY($M$2)),TRUE))
)
-
AVERAGE(
INDEX(_xlfn.ANCHORARRAY($N$2),_xlfn.RANDARRAY(ROWS(_xlfn.ANCHORARRAY($N$2)),1,1,ROWS(_xlfn.ANCHORARRAY($N$2)),TRUE))
)</f>
        <v>-1.7143985779182245</v>
      </c>
    </row>
    <row r="23" spans="1:16" ht="60">
      <c r="A23" t="str">
        <v>Lost</v>
      </c>
      <c r="B23">
        <v>40</v>
      </c>
      <c r="C23">
        <f t="shared" si="0"/>
        <v>72.5</v>
      </c>
      <c r="E23" s="38" t="s">
        <v>3158</v>
      </c>
      <c r="F23" s="35">
        <f>2*(1-_xlfn.NORM.S.DIST(ABS(F19),TRUE))</f>
        <v>0.65103104222160146</v>
      </c>
      <c r="G23" s="34" t="s">
        <v>3159</v>
      </c>
      <c r="H23" s="34"/>
      <c r="M23">
        <v>10</v>
      </c>
      <c r="N23">
        <v>40</v>
      </c>
      <c r="P23" cm="1">
        <f t="array" aca="1" ref="P23" ca="1">AVERAGE(
INDEX(_xlfn.ANCHORARRAY($M$2),_xlfn.RANDARRAY(ROWS(_xlfn.ANCHORARRAY($M$2)),1,1,ROWS(_xlfn.ANCHORARRAY($M$2)),TRUE))
)
-
AVERAGE(
INDEX(_xlfn.ANCHORARRAY($N$2),_xlfn.RANDARRAY(ROWS(_xlfn.ANCHORARRAY($N$2)),1,1,ROWS(_xlfn.ANCHORARRAY($N$2)),TRUE))
)</f>
        <v>-4.339324511159397</v>
      </c>
    </row>
    <row r="24" spans="1:16" ht="18">
      <c r="A24" t="str">
        <v>Lost</v>
      </c>
      <c r="B24">
        <v>20</v>
      </c>
      <c r="C24">
        <f t="shared" si="0"/>
        <v>20.5</v>
      </c>
      <c r="E24" s="57" t="s">
        <v>3163</v>
      </c>
      <c r="F24" s="57"/>
      <c r="M24">
        <v>60</v>
      </c>
      <c r="N24">
        <v>20</v>
      </c>
      <c r="P24" cm="1">
        <f t="array" aca="1" ref="P24" ca="1">AVERAGE(
INDEX(_xlfn.ANCHORARRAY($M$2),_xlfn.RANDARRAY(ROWS(_xlfn.ANCHORARRAY($M$2)),1,1,ROWS(_xlfn.ANCHORARRAY($M$2)),TRUE))
)
-
AVERAGE(
INDEX(_xlfn.ANCHORARRAY($N$2),_xlfn.RANDARRAY(ROWS(_xlfn.ANCHORARRAY($N$2)),1,1,ROWS(_xlfn.ANCHORARRAY($N$2)),TRUE))
)</f>
        <v>6.3085127394825236</v>
      </c>
    </row>
    <row r="25" spans="1:16" ht="135">
      <c r="A25" t="str">
        <v>Lost</v>
      </c>
      <c r="B25">
        <v>70</v>
      </c>
      <c r="C25">
        <f t="shared" si="0"/>
        <v>127</v>
      </c>
      <c r="E25" s="32" t="s">
        <v>3160</v>
      </c>
      <c r="F25" s="39">
        <f>F14/(F2*F3)</f>
        <v>0.52192376061623547</v>
      </c>
      <c r="G25" s="34" t="s">
        <v>3162</v>
      </c>
      <c r="H25" s="34"/>
      <c r="M25">
        <v>40</v>
      </c>
      <c r="N25">
        <v>70</v>
      </c>
      <c r="P25" cm="1">
        <f t="array" aca="1" ref="P25" ca="1">AVERAGE(
INDEX(_xlfn.ANCHORARRAY($M$2),_xlfn.RANDARRAY(ROWS(_xlfn.ANCHORARRAY($M$2)),1,1,ROWS(_xlfn.ANCHORARRAY($M$2)),TRUE))
)
-
AVERAGE(
INDEX(_xlfn.ANCHORARRAY($N$2),_xlfn.RANDARRAY(ROWS(_xlfn.ANCHORARRAY($N$2)),1,1,ROWS(_xlfn.ANCHORARRAY($N$2)),TRUE))
)</f>
        <v>-2.0304167489630629</v>
      </c>
    </row>
    <row r="26" spans="1:16" ht="90">
      <c r="A26" t="str">
        <v>Lost</v>
      </c>
      <c r="B26">
        <v>60</v>
      </c>
      <c r="C26">
        <f t="shared" si="0"/>
        <v>114</v>
      </c>
      <c r="E26" s="32" t="s">
        <v>3161</v>
      </c>
      <c r="F26" s="40">
        <f>2*F25-1</f>
        <v>4.3847521232470932E-2</v>
      </c>
      <c r="G26" s="34" t="s">
        <v>3166</v>
      </c>
      <c r="H26" s="34"/>
      <c r="I26" s="34" t="s">
        <v>3167</v>
      </c>
      <c r="M26">
        <v>100</v>
      </c>
      <c r="N26">
        <v>60</v>
      </c>
      <c r="P26" cm="1">
        <f t="array" aca="1" ref="P26" ca="1">AVERAGE(
INDEX(_xlfn.ANCHORARRAY($M$2),_xlfn.RANDARRAY(ROWS(_xlfn.ANCHORARRAY($M$2)),1,1,ROWS(_xlfn.ANCHORARRAY($M$2)),TRUE))
)
-
AVERAGE(
INDEX(_xlfn.ANCHORARRAY($N$2),_xlfn.RANDARRAY(ROWS(_xlfn.ANCHORARRAY($N$2)),1,1,ROWS(_xlfn.ANCHORARRAY($N$2)),TRUE))
)</f>
        <v>0.8374481532688165</v>
      </c>
    </row>
    <row r="27" spans="1:16" ht="84" customHeight="1">
      <c r="A27" t="str">
        <v>Lost</v>
      </c>
      <c r="B27">
        <v>30</v>
      </c>
      <c r="C27">
        <f t="shared" si="0"/>
        <v>46</v>
      </c>
      <c r="E27" s="57" t="s">
        <v>3169</v>
      </c>
      <c r="F27" s="54"/>
      <c r="G27" s="59" t="s">
        <v>3170</v>
      </c>
      <c r="H27" s="59"/>
      <c r="I27" s="59"/>
      <c r="M27">
        <v>20</v>
      </c>
      <c r="N27">
        <v>30</v>
      </c>
      <c r="P27" cm="1">
        <f t="array" aca="1" ref="P27" ca="1">AVERAGE(
INDEX(_xlfn.ANCHORARRAY($M$2),_xlfn.RANDARRAY(ROWS(_xlfn.ANCHORARRAY($M$2)),1,1,ROWS(_xlfn.ANCHORARRAY($M$2)),TRUE))
)
-
AVERAGE(
INDEX(_xlfn.ANCHORARRAY($N$2),_xlfn.RANDARRAY(ROWS(_xlfn.ANCHORARRAY($N$2)),1,1,ROWS(_xlfn.ANCHORARRAY($N$2)),TRUE))
)</f>
        <v>1.9790637961682762</v>
      </c>
    </row>
    <row r="28" spans="1:16">
      <c r="A28" t="str">
        <v>Lost</v>
      </c>
      <c r="B28">
        <v>90</v>
      </c>
      <c r="C28">
        <f t="shared" si="0"/>
        <v>138.5</v>
      </c>
      <c r="E28" s="35" t="s">
        <v>3168</v>
      </c>
      <c r="F28" s="35">
        <f>SQRT(F8^2/F2+F9^2/F3)</f>
        <v>3.6157035567105433</v>
      </c>
      <c r="G28" s="55" t="s">
        <v>3176</v>
      </c>
      <c r="H28" s="55"/>
      <c r="I28" s="56"/>
      <c r="M28">
        <v>40</v>
      </c>
      <c r="N28">
        <v>90</v>
      </c>
      <c r="P28" cm="1">
        <f t="array" aca="1" ref="P28" ca="1">AVERAGE(
INDEX(_xlfn.ANCHORARRAY($M$2),_xlfn.RANDARRAY(ROWS(_xlfn.ANCHORARRAY($M$2)),1,1,ROWS(_xlfn.ANCHORARRAY($M$2)),TRUE))
)
-
AVERAGE(
INDEX(_xlfn.ANCHORARRAY($N$2),_xlfn.RANDARRAY(ROWS(_xlfn.ANCHORARRAY($N$2)),1,1,ROWS(_xlfn.ANCHORARRAY($N$2)),TRUE))
)</f>
        <v>-1.5386134702745409</v>
      </c>
    </row>
    <row r="29" spans="1:16" ht="49.5" customHeight="1">
      <c r="A29" t="str">
        <v>Lost</v>
      </c>
      <c r="B29">
        <v>60</v>
      </c>
      <c r="C29">
        <f t="shared" si="0"/>
        <v>114</v>
      </c>
      <c r="E29" s="35" t="s">
        <v>3171</v>
      </c>
      <c r="F29" s="35">
        <f>((F8^2/F2+F9^2/F3)^2)/
(
((F8^2/F2)^2/(F2-1))
+
((F9^2/F3)^2/(F3-1))
)</f>
        <v>132.12632696404626</v>
      </c>
      <c r="G29" s="56"/>
      <c r="H29" s="56"/>
      <c r="I29" s="56"/>
      <c r="M29">
        <v>80</v>
      </c>
      <c r="N29">
        <v>60</v>
      </c>
      <c r="P29" cm="1">
        <f t="array" aca="1" ref="P29" ca="1">AVERAGE(
INDEX(_xlfn.ANCHORARRAY($M$2),_xlfn.RANDARRAY(ROWS(_xlfn.ANCHORARRAY($M$2)),1,1,ROWS(_xlfn.ANCHORARRAY($M$2)),TRUE))
)
-
AVERAGE(
INDEX(_xlfn.ANCHORARRAY($N$2),_xlfn.RANDARRAY(ROWS(_xlfn.ANCHORARRAY($N$2)),1,1,ROWS(_xlfn.ANCHORARRAY($N$2)),TRUE))
)</f>
        <v>3.6717361248271772</v>
      </c>
    </row>
    <row r="30" spans="1:16" ht="57.75" customHeight="1">
      <c r="A30" t="str">
        <v>Lost</v>
      </c>
      <c r="B30">
        <v>70</v>
      </c>
      <c r="C30">
        <f t="shared" si="0"/>
        <v>127</v>
      </c>
      <c r="E30" s="35" t="s">
        <v>3172</v>
      </c>
      <c r="F30" s="35">
        <f>_xlfn.T.INV.2T(0.05,F29)</f>
        <v>1.978098841924135</v>
      </c>
      <c r="G30" s="56"/>
      <c r="H30" s="56"/>
      <c r="I30" s="56"/>
      <c r="M30">
        <v>40</v>
      </c>
      <c r="N30">
        <v>70</v>
      </c>
      <c r="P30" cm="1">
        <f t="array" aca="1" ref="P30" ca="1">AVERAGE(
INDEX(_xlfn.ANCHORARRAY($M$2),_xlfn.RANDARRAY(ROWS(_xlfn.ANCHORARRAY($M$2)),1,1,ROWS(_xlfn.ANCHORARRAY($M$2)),TRUE))
)
-
AVERAGE(
INDEX(_xlfn.ANCHORARRAY($N$2),_xlfn.RANDARRAY(ROWS(_xlfn.ANCHORARRAY($N$2)),1,1,ROWS(_xlfn.ANCHORARRAY($N$2)),TRUE))
)</f>
        <v>-6.7509381789452902</v>
      </c>
    </row>
    <row r="31" spans="1:16">
      <c r="A31" t="str">
        <v>Lost</v>
      </c>
      <c r="B31">
        <v>40</v>
      </c>
      <c r="C31">
        <f t="shared" si="0"/>
        <v>72.5</v>
      </c>
      <c r="E31" s="35" t="s">
        <v>3173</v>
      </c>
      <c r="F31" s="35">
        <f>F10-F30*F28</f>
        <v>-5.59187929873623</v>
      </c>
      <c r="G31" s="53" t="s">
        <v>3175</v>
      </c>
      <c r="H31" s="53"/>
      <c r="I31" s="54"/>
      <c r="M31">
        <v>50</v>
      </c>
      <c r="N31">
        <v>40</v>
      </c>
      <c r="P31" cm="1">
        <f t="array" aca="1" ref="P31" ca="1">AVERAGE(
INDEX(_xlfn.ANCHORARRAY($M$2),_xlfn.RANDARRAY(ROWS(_xlfn.ANCHORARRAY($M$2)),1,1,ROWS(_xlfn.ANCHORARRAY($M$2)),TRUE))
)
-
AVERAGE(
INDEX(_xlfn.ANCHORARRAY($N$2),_xlfn.RANDARRAY(ROWS(_xlfn.ANCHORARRAY($N$2)),1,1,ROWS(_xlfn.ANCHORARRAY($N$2)),TRUE))
)</f>
        <v>3.4248469286983934</v>
      </c>
    </row>
    <row r="32" spans="1:16">
      <c r="A32" t="str">
        <v>Lost</v>
      </c>
      <c r="B32">
        <v>50</v>
      </c>
      <c r="C32">
        <f t="shared" si="0"/>
        <v>96.5</v>
      </c>
      <c r="E32" s="35" t="s">
        <v>3174</v>
      </c>
      <c r="F32" s="35">
        <f>F10+F30*F28</f>
        <v>8.7125587378039739</v>
      </c>
      <c r="G32" s="54"/>
      <c r="H32" s="54"/>
      <c r="I32" s="54"/>
      <c r="M32">
        <v>40</v>
      </c>
      <c r="N32">
        <v>50</v>
      </c>
      <c r="P32" cm="1">
        <f t="array" aca="1" ref="P32" ca="1">AVERAGE(
INDEX(_xlfn.ANCHORARRAY($M$2),_xlfn.RANDARRAY(ROWS(_xlfn.ANCHORARRAY($M$2)),1,1,ROWS(_xlfn.ANCHORARRAY($M$2)),TRUE))
)
-
AVERAGE(
INDEX(_xlfn.ANCHORARRAY($N$2),_xlfn.RANDARRAY(ROWS(_xlfn.ANCHORARRAY($N$2)),1,1,ROWS(_xlfn.ANCHORARRAY($N$2)),TRUE))
)</f>
        <v>0.88090065178747778</v>
      </c>
    </row>
    <row r="33" spans="1:16">
      <c r="A33" t="str">
        <v>Lost</v>
      </c>
      <c r="B33">
        <v>20</v>
      </c>
      <c r="C33">
        <f t="shared" si="0"/>
        <v>20.5</v>
      </c>
      <c r="M33">
        <v>60</v>
      </c>
      <c r="N33">
        <v>20</v>
      </c>
      <c r="P33" cm="1">
        <f t="array" aca="1" ref="P33" ca="1">AVERAGE(
INDEX(_xlfn.ANCHORARRAY($M$2),_xlfn.RANDARRAY(ROWS(_xlfn.ANCHORARRAY($M$2)),1,1,ROWS(_xlfn.ANCHORARRAY($M$2)),TRUE))
)
-
AVERAGE(
INDEX(_xlfn.ANCHORARRAY($N$2),_xlfn.RANDARRAY(ROWS(_xlfn.ANCHORARRAY($N$2)),1,1,ROWS(_xlfn.ANCHORARRAY($N$2)),TRUE))
)</f>
        <v>-5.6073474224767921</v>
      </c>
    </row>
    <row r="34" spans="1:16">
      <c r="A34" t="str">
        <v>Lost</v>
      </c>
      <c r="B34">
        <v>50</v>
      </c>
      <c r="C34">
        <f t="shared" si="0"/>
        <v>96.5</v>
      </c>
      <c r="M34">
        <v>30</v>
      </c>
      <c r="N34">
        <v>50</v>
      </c>
      <c r="P34" cm="1">
        <f t="array" aca="1" ref="P34" ca="1">AVERAGE(
INDEX(_xlfn.ANCHORARRAY($M$2),_xlfn.RANDARRAY(ROWS(_xlfn.ANCHORARRAY($M$2)),1,1,ROWS(_xlfn.ANCHORARRAY($M$2)),TRUE))
)
-
AVERAGE(
INDEX(_xlfn.ANCHORARRAY($N$2),_xlfn.RANDARRAY(ROWS(_xlfn.ANCHORARRAY($N$2)),1,1,ROWS(_xlfn.ANCHORARRAY($N$2)),TRUE))
)</f>
        <v>-4.3215484890381219</v>
      </c>
    </row>
    <row r="35" spans="1:16">
      <c r="A35" t="str">
        <v>Lost</v>
      </c>
      <c r="B35">
        <v>20</v>
      </c>
      <c r="C35">
        <f t="shared" si="0"/>
        <v>20.5</v>
      </c>
      <c r="M35">
        <v>40</v>
      </c>
      <c r="N35">
        <v>20</v>
      </c>
      <c r="P35" cm="1">
        <f t="array" aca="1" ref="P35" ca="1">AVERAGE(
INDEX(_xlfn.ANCHORARRAY($M$2),_xlfn.RANDARRAY(ROWS(_xlfn.ANCHORARRAY($M$2)),1,1,ROWS(_xlfn.ANCHORARRAY($M$2)),TRUE))
)
-
AVERAGE(
INDEX(_xlfn.ANCHORARRAY($N$2),_xlfn.RANDARRAY(ROWS(_xlfn.ANCHORARRAY($N$2)),1,1,ROWS(_xlfn.ANCHORARRAY($N$2)),TRUE))
)</f>
        <v>4.677068931463559</v>
      </c>
    </row>
    <row r="36" spans="1:16" ht="26.25">
      <c r="A36" t="str">
        <v>Lost</v>
      </c>
      <c r="B36">
        <v>40</v>
      </c>
      <c r="C36">
        <f t="shared" si="0"/>
        <v>72.5</v>
      </c>
      <c r="E36" s="42" t="s">
        <v>3182</v>
      </c>
      <c r="M36">
        <v>80</v>
      </c>
      <c r="N36">
        <v>40</v>
      </c>
      <c r="P36" cm="1">
        <f t="array" aca="1" ref="P36" ca="1">AVERAGE(
INDEX(_xlfn.ANCHORARRAY($M$2),_xlfn.RANDARRAY(ROWS(_xlfn.ANCHORARRAY($M$2)),1,1,ROWS(_xlfn.ANCHORARRAY($M$2)),TRUE))
)
-
AVERAGE(
INDEX(_xlfn.ANCHORARRAY($N$2),_xlfn.RANDARRAY(ROWS(_xlfn.ANCHORARRAY($N$2)),1,1,ROWS(_xlfn.ANCHORARRAY($N$2)),TRUE))
)</f>
        <v>5.0069128974916097</v>
      </c>
    </row>
    <row r="37" spans="1:16">
      <c r="A37" t="str">
        <v>Lost</v>
      </c>
      <c r="B37">
        <v>50</v>
      </c>
      <c r="C37">
        <f t="shared" si="0"/>
        <v>96.5</v>
      </c>
      <c r="E37" s="6" t="s">
        <v>3194</v>
      </c>
      <c r="M37">
        <v>30</v>
      </c>
      <c r="N37">
        <v>50</v>
      </c>
      <c r="P37" cm="1">
        <f t="array" aca="1" ref="P37" ca="1">AVERAGE(
INDEX(_xlfn.ANCHORARRAY($M$2),_xlfn.RANDARRAY(ROWS(_xlfn.ANCHORARRAY($M$2)),1,1,ROWS(_xlfn.ANCHORARRAY($M$2)),TRUE))
)
-
AVERAGE(
INDEX(_xlfn.ANCHORARRAY($N$2),_xlfn.RANDARRAY(ROWS(_xlfn.ANCHORARRAY($N$2)),1,1,ROWS(_xlfn.ANCHORARRAY($N$2)),TRUE))
)</f>
        <v>2.2299032194351156</v>
      </c>
    </row>
    <row r="38" spans="1:16">
      <c r="A38" t="str">
        <v>Lost</v>
      </c>
      <c r="B38">
        <v>50</v>
      </c>
      <c r="C38">
        <f t="shared" si="0"/>
        <v>96.5</v>
      </c>
      <c r="E38" s="25"/>
      <c r="M38">
        <v>40</v>
      </c>
      <c r="N38">
        <v>50</v>
      </c>
      <c r="P38" cm="1">
        <f t="array" aca="1" ref="P38" ca="1">AVERAGE(
INDEX(_xlfn.ANCHORARRAY($M$2),_xlfn.RANDARRAY(ROWS(_xlfn.ANCHORARRAY($M$2)),1,1,ROWS(_xlfn.ANCHORARRAY($M$2)),TRUE))
)
-
AVERAGE(
INDEX(_xlfn.ANCHORARRAY($N$2),_xlfn.RANDARRAY(ROWS(_xlfn.ANCHORARRAY($N$2)),1,1,ROWS(_xlfn.ANCHORARRAY($N$2)),TRUE))
)</f>
        <v>3.8929488445585605</v>
      </c>
    </row>
    <row r="39" spans="1:16">
      <c r="A39" t="str">
        <v>Lost</v>
      </c>
      <c r="B39">
        <v>40</v>
      </c>
      <c r="C39">
        <f t="shared" si="0"/>
        <v>72.5</v>
      </c>
      <c r="E39" s="27" t="s">
        <v>3183</v>
      </c>
      <c r="M39">
        <v>60</v>
      </c>
      <c r="N39">
        <v>40</v>
      </c>
      <c r="P39" cm="1">
        <f t="array" aca="1" ref="P39" ca="1">AVERAGE(
INDEX(_xlfn.ANCHORARRAY($M$2),_xlfn.RANDARRAY(ROWS(_xlfn.ANCHORARRAY($M$2)),1,1,ROWS(_xlfn.ANCHORARRAY($M$2)),TRUE))
)
-
AVERAGE(
INDEX(_xlfn.ANCHORARRAY($N$2),_xlfn.RANDARRAY(ROWS(_xlfn.ANCHORARRAY($N$2)),1,1,ROWS(_xlfn.ANCHORARRAY($N$2)),TRUE))
)</f>
        <v>-3.292514319573371</v>
      </c>
    </row>
    <row r="40" spans="1:16">
      <c r="A40" t="str">
        <v>Lost</v>
      </c>
      <c r="B40">
        <v>100</v>
      </c>
      <c r="C40">
        <f t="shared" si="0"/>
        <v>143.5</v>
      </c>
      <c r="E40" s="27" t="s">
        <v>3184</v>
      </c>
      <c r="M40">
        <v>10</v>
      </c>
      <c r="N40">
        <v>100</v>
      </c>
      <c r="P40" cm="1">
        <f t="array" aca="1" ref="P40" ca="1">AVERAGE(
INDEX(_xlfn.ANCHORARRAY($M$2),_xlfn.RANDARRAY(ROWS(_xlfn.ANCHORARRAY($M$2)),1,1,ROWS(_xlfn.ANCHORARRAY($M$2)),TRUE))
)
-
AVERAGE(
INDEX(_xlfn.ANCHORARRAY($N$2),_xlfn.RANDARRAY(ROWS(_xlfn.ANCHORARRAY($N$2)),1,1,ROWS(_xlfn.ANCHORARRAY($N$2)),TRUE))
)</f>
        <v>-4.2148923563104859</v>
      </c>
    </row>
    <row r="41" spans="1:16">
      <c r="A41" t="str">
        <v>Lost</v>
      </c>
      <c r="B41">
        <v>40</v>
      </c>
      <c r="C41">
        <f t="shared" si="0"/>
        <v>72.5</v>
      </c>
      <c r="E41" s="27" t="s">
        <v>3185</v>
      </c>
      <c r="M41">
        <v>90</v>
      </c>
      <c r="N41">
        <v>40</v>
      </c>
      <c r="P41" cm="1">
        <f t="array" aca="1" ref="P41" ca="1">AVERAGE(
INDEX(_xlfn.ANCHORARRAY($M$2),_xlfn.RANDARRAY(ROWS(_xlfn.ANCHORARRAY($M$2)),1,1,ROWS(_xlfn.ANCHORARRAY($M$2)),TRUE))
)
-
AVERAGE(
INDEX(_xlfn.ANCHORARRAY($N$2),_xlfn.RANDARRAY(ROWS(_xlfn.ANCHORARRAY($N$2)),1,1,ROWS(_xlfn.ANCHORARRAY($N$2)),TRUE))
)</f>
        <v>-0.1797353347817463</v>
      </c>
    </row>
    <row r="42" spans="1:16">
      <c r="A42" t="str">
        <v>Lost</v>
      </c>
      <c r="B42">
        <v>70</v>
      </c>
      <c r="C42">
        <f t="shared" si="0"/>
        <v>127</v>
      </c>
      <c r="M42">
        <v>30</v>
      </c>
      <c r="N42">
        <v>70</v>
      </c>
      <c r="P42" cm="1">
        <f t="array" aca="1" ref="P42" ca="1">AVERAGE(
INDEX(_xlfn.ANCHORARRAY($M$2),_xlfn.RANDARRAY(ROWS(_xlfn.ANCHORARRAY($M$2)),1,1,ROWS(_xlfn.ANCHORARRAY($M$2)),TRUE))
)
-
AVERAGE(
INDEX(_xlfn.ANCHORARRAY($N$2),_xlfn.RANDARRAY(ROWS(_xlfn.ANCHORARRAY($N$2)),1,1,ROWS(_xlfn.ANCHORARRAY($N$2)),TRUE))
)</f>
        <v>1.4201066561327238</v>
      </c>
    </row>
    <row r="43" spans="1:16">
      <c r="A43" t="str">
        <v>Lost</v>
      </c>
      <c r="B43">
        <v>30</v>
      </c>
      <c r="C43">
        <f t="shared" si="0"/>
        <v>46</v>
      </c>
      <c r="E43" t="s">
        <v>3186</v>
      </c>
      <c r="M43">
        <v>40</v>
      </c>
      <c r="N43">
        <v>30</v>
      </c>
      <c r="P43" cm="1">
        <f t="array" aca="1" ref="P43" ca="1">AVERAGE(
INDEX(_xlfn.ANCHORARRAY($M$2),_xlfn.RANDARRAY(ROWS(_xlfn.ANCHORARRAY($M$2)),1,1,ROWS(_xlfn.ANCHORARRAY($M$2)),TRUE))
)
-
AVERAGE(
INDEX(_xlfn.ANCHORARRAY($N$2),_xlfn.RANDARRAY(ROWS(_xlfn.ANCHORARRAY($N$2)),1,1,ROWS(_xlfn.ANCHORARRAY($N$2)),TRUE))
)</f>
        <v>2.925143195733753</v>
      </c>
    </row>
    <row r="44" spans="1:16">
      <c r="A44" t="str">
        <v>Lost</v>
      </c>
      <c r="B44">
        <v>70</v>
      </c>
      <c r="C44">
        <f t="shared" si="0"/>
        <v>127</v>
      </c>
      <c r="M44">
        <v>60</v>
      </c>
      <c r="N44">
        <v>70</v>
      </c>
      <c r="P44" cm="1">
        <f t="array" aca="1" ref="P44" ca="1">AVERAGE(
INDEX(_xlfn.ANCHORARRAY($M$2),_xlfn.RANDARRAY(ROWS(_xlfn.ANCHORARRAY($M$2)),1,1,ROWS(_xlfn.ANCHORARRAY($M$2)),TRUE))
)
-
AVERAGE(
INDEX(_xlfn.ANCHORARRAY($N$2),_xlfn.RANDARRAY(ROWS(_xlfn.ANCHORARRAY($N$2)),1,1,ROWS(_xlfn.ANCHORARRAY($N$2)),TRUE))
)</f>
        <v>4.8469286984001556</v>
      </c>
    </row>
    <row r="45" spans="1:16">
      <c r="A45" t="str">
        <v>Lost</v>
      </c>
      <c r="B45">
        <v>30</v>
      </c>
      <c r="C45">
        <f t="shared" si="0"/>
        <v>46</v>
      </c>
      <c r="E45" s="6" t="s">
        <v>3195</v>
      </c>
      <c r="M45">
        <v>20</v>
      </c>
      <c r="N45">
        <v>30</v>
      </c>
      <c r="P45" cm="1">
        <f t="array" aca="1" ref="P45" ca="1">AVERAGE(
INDEX(_xlfn.ANCHORARRAY($M$2),_xlfn.RANDARRAY(ROWS(_xlfn.ANCHORARRAY($M$2)),1,1,ROWS(_xlfn.ANCHORARRAY($M$2)),TRUE))
)
-
AVERAGE(
INDEX(_xlfn.ANCHORARRAY($N$2),_xlfn.RANDARRAY(ROWS(_xlfn.ANCHORARRAY($N$2)),1,1,ROWS(_xlfn.ANCHORARRAY($N$2)),TRUE))
)</f>
        <v>3.2628876160379221</v>
      </c>
    </row>
    <row r="46" spans="1:16">
      <c r="A46" t="str">
        <v>Lost</v>
      </c>
      <c r="B46">
        <v>90</v>
      </c>
      <c r="C46">
        <f t="shared" si="0"/>
        <v>138.5</v>
      </c>
      <c r="E46" s="25"/>
      <c r="M46">
        <v>50</v>
      </c>
      <c r="N46">
        <v>90</v>
      </c>
      <c r="P46" cm="1">
        <f t="array" aca="1" ref="P46" ca="1">AVERAGE(
INDEX(_xlfn.ANCHORARRAY($M$2),_xlfn.RANDARRAY(ROWS(_xlfn.ANCHORARRAY($M$2)),1,1,ROWS(_xlfn.ANCHORARRAY($M$2)),TRUE))
)
-
AVERAGE(
INDEX(_xlfn.ANCHORARRAY($N$2),_xlfn.RANDARRAY(ROWS(_xlfn.ANCHORARRAY($N$2)),1,1,ROWS(_xlfn.ANCHORARRAY($N$2)),TRUE))
)</f>
        <v>1.6669958522615005</v>
      </c>
    </row>
    <row r="47" spans="1:16">
      <c r="A47" t="str">
        <v>Lost</v>
      </c>
      <c r="B47">
        <v>30</v>
      </c>
      <c r="C47">
        <f t="shared" si="0"/>
        <v>46</v>
      </c>
      <c r="E47" s="27" t="s">
        <v>3187</v>
      </c>
      <c r="M47">
        <v>50</v>
      </c>
      <c r="N47">
        <v>30</v>
      </c>
      <c r="P47" cm="1">
        <f t="array" aca="1" ref="P47" ca="1">AVERAGE(
INDEX(_xlfn.ANCHORARRAY($M$2),_xlfn.RANDARRAY(ROWS(_xlfn.ANCHORARRAY($M$2)),1,1,ROWS(_xlfn.ANCHORARRAY($M$2)),TRUE))
)
-
AVERAGE(
INDEX(_xlfn.ANCHORARRAY($N$2),_xlfn.RANDARRAY(ROWS(_xlfn.ANCHORARRAY($N$2)),1,1,ROWS(_xlfn.ANCHORARRAY($N$2)),TRUE))
)</f>
        <v>0.93817894528935142</v>
      </c>
    </row>
    <row r="48" spans="1:16">
      <c r="A48" t="str">
        <v>Lost</v>
      </c>
      <c r="B48">
        <v>40</v>
      </c>
      <c r="C48">
        <f t="shared" si="0"/>
        <v>72.5</v>
      </c>
      <c r="E48" s="27" t="s">
        <v>3188</v>
      </c>
      <c r="M48">
        <v>20</v>
      </c>
      <c r="N48">
        <v>40</v>
      </c>
      <c r="P48" cm="1">
        <f t="array" aca="1" ref="P48" ca="1">AVERAGE(
INDEX(_xlfn.ANCHORARRAY($M$2),_xlfn.RANDARRAY(ROWS(_xlfn.ANCHORARRAY($M$2)),1,1,ROWS(_xlfn.ANCHORARRAY($M$2)),TRUE))
)
-
AVERAGE(
INDEX(_xlfn.ANCHORARRAY($N$2),_xlfn.RANDARRAY(ROWS(_xlfn.ANCHORARRAY($N$2)),1,1,ROWS(_xlfn.ANCHORARRAY($N$2)),TRUE))
)</f>
        <v>0.91842780959905213</v>
      </c>
    </row>
    <row r="49" spans="1:16">
      <c r="A49" t="str">
        <v>Lost</v>
      </c>
      <c r="B49">
        <v>70</v>
      </c>
      <c r="C49">
        <f t="shared" si="0"/>
        <v>127</v>
      </c>
      <c r="M49">
        <v>70</v>
      </c>
      <c r="N49">
        <v>70</v>
      </c>
      <c r="P49" cm="1">
        <f t="array" aca="1" ref="P49" ca="1">AVERAGE(
INDEX(_xlfn.ANCHORARRAY($M$2),_xlfn.RANDARRAY(ROWS(_xlfn.ANCHORARRAY($M$2)),1,1,ROWS(_xlfn.ANCHORARRAY($M$2)),TRUE))
)
-
AVERAGE(
INDEX(_xlfn.ANCHORARRAY($N$2),_xlfn.RANDARRAY(ROWS(_xlfn.ANCHORARRAY($N$2)),1,1,ROWS(_xlfn.ANCHORARRAY($N$2)),TRUE))
)</f>
        <v>4.5091842780959865</v>
      </c>
    </row>
    <row r="50" spans="1:16">
      <c r="A50" t="str">
        <v>Lost</v>
      </c>
      <c r="B50">
        <v>80</v>
      </c>
      <c r="C50">
        <f t="shared" si="0"/>
        <v>133</v>
      </c>
      <c r="E50" t="s">
        <v>3186</v>
      </c>
      <c r="M50">
        <v>40</v>
      </c>
      <c r="N50">
        <v>80</v>
      </c>
      <c r="P50" cm="1">
        <f t="array" aca="1" ref="P50" ca="1">AVERAGE(
INDEX(_xlfn.ANCHORARRAY($M$2),_xlfn.RANDARRAY(ROWS(_xlfn.ANCHORARRAY($M$2)),1,1,ROWS(_xlfn.ANCHORARRAY($M$2)),TRUE))
)
-
AVERAGE(
INDEX(_xlfn.ANCHORARRAY($N$2),_xlfn.RANDARRAY(ROWS(_xlfn.ANCHORARRAY($N$2)),1,1,ROWS(_xlfn.ANCHORARRAY($N$2)),TRUE))
)</f>
        <v>0.53525577720719042</v>
      </c>
    </row>
    <row r="51" spans="1:16">
      <c r="A51" t="str">
        <v>Lost</v>
      </c>
      <c r="B51">
        <v>10</v>
      </c>
      <c r="C51">
        <f t="shared" si="0"/>
        <v>3.5</v>
      </c>
      <c r="M51">
        <v>90</v>
      </c>
      <c r="N51">
        <v>10</v>
      </c>
      <c r="P51" cm="1">
        <f t="array" aca="1" ref="P51" ca="1">AVERAGE(
INDEX(_xlfn.ANCHORARRAY($M$2),_xlfn.RANDARRAY(ROWS(_xlfn.ANCHORARRAY($M$2)),1,1,ROWS(_xlfn.ANCHORARRAY($M$2)),TRUE))
)
-
AVERAGE(
INDEX(_xlfn.ANCHORARRAY($N$2),_xlfn.RANDARRAY(ROWS(_xlfn.ANCHORARRAY($N$2)),1,1,ROWS(_xlfn.ANCHORARRAY($N$2)),TRUE))
)</f>
        <v>3.6243333991704532</v>
      </c>
    </row>
    <row r="52" spans="1:16">
      <c r="A52" t="str">
        <v>Lost</v>
      </c>
      <c r="B52">
        <v>20</v>
      </c>
      <c r="C52">
        <f t="shared" si="0"/>
        <v>20.5</v>
      </c>
      <c r="E52" s="6" t="s">
        <v>3196</v>
      </c>
      <c r="M52">
        <v>70</v>
      </c>
      <c r="N52">
        <v>20</v>
      </c>
      <c r="P52" cm="1">
        <f t="array" aca="1" ref="P52" ca="1">AVERAGE(
INDEX(_xlfn.ANCHORARRAY($M$2),_xlfn.RANDARRAY(ROWS(_xlfn.ANCHORARRAY($M$2)),1,1,ROWS(_xlfn.ANCHORARRAY($M$2)),TRUE))
)
-
AVERAGE(
INDEX(_xlfn.ANCHORARRAY($N$2),_xlfn.RANDARRAY(ROWS(_xlfn.ANCHORARRAY($N$2)),1,1,ROWS(_xlfn.ANCHORARRAY($N$2)),TRUE))
)</f>
        <v>-1.9158601619593156</v>
      </c>
    </row>
    <row r="53" spans="1:16">
      <c r="A53" t="str">
        <v>Lost</v>
      </c>
      <c r="B53">
        <v>30</v>
      </c>
      <c r="C53">
        <f t="shared" si="0"/>
        <v>46</v>
      </c>
      <c r="E53" s="25"/>
      <c r="M53">
        <v>20</v>
      </c>
      <c r="N53">
        <v>30</v>
      </c>
      <c r="P53" cm="1">
        <f t="array" aca="1" ref="P53" ca="1">AVERAGE(
INDEX(_xlfn.ANCHORARRAY($M$2),_xlfn.RANDARRAY(ROWS(_xlfn.ANCHORARRAY($M$2)),1,1,ROWS(_xlfn.ANCHORARRAY($M$2)),TRUE))
)
-
AVERAGE(
INDEX(_xlfn.ANCHORARRAY($N$2),_xlfn.RANDARRAY(ROWS(_xlfn.ANCHORARRAY($N$2)),1,1,ROWS(_xlfn.ANCHORARRAY($N$2)),TRUE))
)</f>
        <v>2.3839620778194757</v>
      </c>
    </row>
    <row r="54" spans="1:16">
      <c r="A54" t="str">
        <v>Lost</v>
      </c>
      <c r="B54">
        <v>20</v>
      </c>
      <c r="C54">
        <f t="shared" si="0"/>
        <v>20.5</v>
      </c>
      <c r="E54" s="27" t="s">
        <v>3189</v>
      </c>
      <c r="M54">
        <v>40</v>
      </c>
      <c r="N54">
        <v>20</v>
      </c>
      <c r="P54" cm="1">
        <f t="array" aca="1" ref="P54" ca="1">AVERAGE(
INDEX(_xlfn.ANCHORARRAY($M$2),_xlfn.RANDARRAY(ROWS(_xlfn.ANCHORARRAY($M$2)),1,1,ROWS(_xlfn.ANCHORARRAY($M$2)),TRUE))
)
-
AVERAGE(
INDEX(_xlfn.ANCHORARRAY($N$2),_xlfn.RANDARRAY(ROWS(_xlfn.ANCHORARRAY($N$2)),1,1,ROWS(_xlfn.ANCHORARRAY($N$2)),TRUE))
)</f>
        <v>-0.45427612087695479</v>
      </c>
    </row>
    <row r="55" spans="1:16">
      <c r="A55" t="str">
        <v>Lost</v>
      </c>
      <c r="B55">
        <v>30</v>
      </c>
      <c r="C55">
        <f t="shared" si="0"/>
        <v>46</v>
      </c>
      <c r="E55" s="27" t="s">
        <v>3190</v>
      </c>
      <c r="M55">
        <v>30</v>
      </c>
      <c r="N55">
        <v>30</v>
      </c>
      <c r="P55" cm="1">
        <f t="array" aca="1" ref="P55" ca="1">AVERAGE(
INDEX(_xlfn.ANCHORARRAY($M$2),_xlfn.RANDARRAY(ROWS(_xlfn.ANCHORARRAY($M$2)),1,1,ROWS(_xlfn.ANCHORARRAY($M$2)),TRUE))
)
-
AVERAGE(
INDEX(_xlfn.ANCHORARRAY($N$2),_xlfn.RANDARRAY(ROWS(_xlfn.ANCHORARRAY($N$2)),1,1,ROWS(_xlfn.ANCHORARRAY($N$2)),TRUE))
)</f>
        <v>8.7576535650799912</v>
      </c>
    </row>
    <row r="56" spans="1:16">
      <c r="A56" t="str">
        <v>Lost</v>
      </c>
      <c r="B56">
        <v>30</v>
      </c>
      <c r="C56">
        <f t="shared" si="0"/>
        <v>46</v>
      </c>
      <c r="M56">
        <v>50</v>
      </c>
      <c r="N56">
        <v>30</v>
      </c>
      <c r="P56" cm="1">
        <f t="array" aca="1" ref="P56" ca="1">AVERAGE(
INDEX(_xlfn.ANCHORARRAY($M$2),_xlfn.RANDARRAY(ROWS(_xlfn.ANCHORARRAY($M$2)),1,1,ROWS(_xlfn.ANCHORARRAY($M$2)),TRUE))
)
-
AVERAGE(
INDEX(_xlfn.ANCHORARRAY($N$2),_xlfn.RANDARRAY(ROWS(_xlfn.ANCHORARRAY($N$2)),1,1,ROWS(_xlfn.ANCHORARRAY($N$2)),TRUE))
)</f>
        <v>4.2148923563104859</v>
      </c>
    </row>
    <row r="57" spans="1:16">
      <c r="A57" t="str">
        <v>Lost</v>
      </c>
      <c r="B57">
        <v>60</v>
      </c>
      <c r="C57">
        <f t="shared" si="0"/>
        <v>114</v>
      </c>
      <c r="E57" t="s">
        <v>3186</v>
      </c>
      <c r="M57">
        <v>40</v>
      </c>
      <c r="N57">
        <v>60</v>
      </c>
      <c r="P57" cm="1">
        <f t="array" aca="1" ref="P57" ca="1">AVERAGE(
INDEX(_xlfn.ANCHORARRAY($M$2),_xlfn.RANDARRAY(ROWS(_xlfn.ANCHORARRAY($M$2)),1,1,ROWS(_xlfn.ANCHORARRAY($M$2)),TRUE))
)
-
AVERAGE(
INDEX(_xlfn.ANCHORARRAY($N$2),_xlfn.RANDARRAY(ROWS(_xlfn.ANCHORARRAY($N$2)),1,1,ROWS(_xlfn.ANCHORARRAY($N$2)),TRUE))
)</f>
        <v>-4.730396997827377</v>
      </c>
    </row>
    <row r="58" spans="1:16">
      <c r="A58" t="str">
        <v>Lost</v>
      </c>
      <c r="B58">
        <v>20</v>
      </c>
      <c r="C58">
        <f t="shared" si="0"/>
        <v>20.5</v>
      </c>
      <c r="M58">
        <v>30</v>
      </c>
      <c r="N58">
        <v>20</v>
      </c>
      <c r="P58" cm="1">
        <f t="array" aca="1" ref="P58" ca="1">AVERAGE(
INDEX(_xlfn.ANCHORARRAY($M$2),_xlfn.RANDARRAY(ROWS(_xlfn.ANCHORARRAY($M$2)),1,1,ROWS(_xlfn.ANCHORARRAY($M$2)),TRUE))
)
-
AVERAGE(
INDEX(_xlfn.ANCHORARRAY($N$2),_xlfn.RANDARRAY(ROWS(_xlfn.ANCHORARRAY($N$2)),1,1,ROWS(_xlfn.ANCHORARRAY($N$2)),TRUE))
)</f>
        <v>-1.7894528935413803</v>
      </c>
    </row>
    <row r="59" spans="1:16">
      <c r="A59" t="str">
        <v>Lost</v>
      </c>
      <c r="B59">
        <v>10</v>
      </c>
      <c r="C59">
        <f t="shared" si="0"/>
        <v>3.5</v>
      </c>
      <c r="E59" s="6" t="s">
        <v>3197</v>
      </c>
      <c r="M59">
        <v>50</v>
      </c>
      <c r="N59">
        <v>10</v>
      </c>
      <c r="P59" cm="1">
        <f t="array" aca="1" ref="P59" ca="1">AVERAGE(
INDEX(_xlfn.ANCHORARRAY($M$2),_xlfn.RANDARRAY(ROWS(_xlfn.ANCHORARRAY($M$2)),1,1,ROWS(_xlfn.ANCHORARRAY($M$2)),TRUE))
)
-
AVERAGE(
INDEX(_xlfn.ANCHORARRAY($N$2),_xlfn.RANDARRAY(ROWS(_xlfn.ANCHORARRAY($N$2)),1,1,ROWS(_xlfn.ANCHORARRAY($N$2)),TRUE))
)</f>
        <v>1.7578510764368929</v>
      </c>
    </row>
    <row r="60" spans="1:16">
      <c r="A60" t="str">
        <v>Lost</v>
      </c>
      <c r="B60">
        <v>50</v>
      </c>
      <c r="C60">
        <f t="shared" si="0"/>
        <v>96.5</v>
      </c>
      <c r="E60" s="25"/>
      <c r="M60">
        <v>70</v>
      </c>
      <c r="N60">
        <v>50</v>
      </c>
      <c r="P60" cm="1">
        <f t="array" aca="1" ref="P60" ca="1">AVERAGE(
INDEX(_xlfn.ANCHORARRAY($M$2),_xlfn.RANDARRAY(ROWS(_xlfn.ANCHORARRAY($M$2)),1,1,ROWS(_xlfn.ANCHORARRAY($M$2)),TRUE))
)
-
AVERAGE(
INDEX(_xlfn.ANCHORARRAY($N$2),_xlfn.RANDARRAY(ROWS(_xlfn.ANCHORARRAY($N$2)),1,1,ROWS(_xlfn.ANCHORARRAY($N$2)),TRUE))
)</f>
        <v>5.4690894726446757</v>
      </c>
    </row>
    <row r="61" spans="1:16">
      <c r="A61" t="str">
        <v>Lost</v>
      </c>
      <c r="B61">
        <v>90</v>
      </c>
      <c r="C61">
        <f t="shared" si="0"/>
        <v>138.5</v>
      </c>
      <c r="E61" s="27" t="s">
        <v>3191</v>
      </c>
      <c r="M61">
        <v>60</v>
      </c>
      <c r="N61">
        <v>90</v>
      </c>
      <c r="P61" cm="1">
        <f t="array" aca="1" ref="P61" ca="1">AVERAGE(
INDEX(_xlfn.ANCHORARRAY($M$2),_xlfn.RANDARRAY(ROWS(_xlfn.ANCHORARRAY($M$2)),1,1,ROWS(_xlfn.ANCHORARRAY($M$2)),TRUE))
)
-
AVERAGE(
INDEX(_xlfn.ANCHORARRAY($N$2),_xlfn.RANDARRAY(ROWS(_xlfn.ANCHORARRAY($N$2)),1,1,ROWS(_xlfn.ANCHORARRAY($N$2)),TRUE))
)</f>
        <v>2.9962472842188461</v>
      </c>
    </row>
    <row r="62" spans="1:16">
      <c r="A62" t="str">
        <v>Lost</v>
      </c>
      <c r="B62">
        <v>40</v>
      </c>
      <c r="C62">
        <f t="shared" si="0"/>
        <v>72.5</v>
      </c>
      <c r="E62" s="27" t="s">
        <v>3192</v>
      </c>
      <c r="M62">
        <v>40</v>
      </c>
      <c r="N62">
        <v>40</v>
      </c>
      <c r="P62" cm="1">
        <f t="array" aca="1" ref="P62" ca="1">AVERAGE(
INDEX(_xlfn.ANCHORARRAY($M$2),_xlfn.RANDARRAY(ROWS(_xlfn.ANCHORARRAY($M$2)),1,1,ROWS(_xlfn.ANCHORARRAY($M$2)),TRUE))
)
-
AVERAGE(
INDEX(_xlfn.ANCHORARRAY($N$2),_xlfn.RANDARRAY(ROWS(_xlfn.ANCHORARRAY($N$2)),1,1,ROWS(_xlfn.ANCHORARRAY($N$2)),TRUE))
)</f>
        <v>4.9693857396800283</v>
      </c>
    </row>
    <row r="63" spans="1:16">
      <c r="A63" t="str">
        <v>Won</v>
      </c>
      <c r="B63">
        <v>20</v>
      </c>
      <c r="C63">
        <f t="shared" si="0"/>
        <v>20.5</v>
      </c>
      <c r="M63">
        <v>20</v>
      </c>
      <c r="P63" cm="1">
        <f t="array" aca="1" ref="P63" ca="1">AVERAGE(
INDEX(_xlfn.ANCHORARRAY($M$2),_xlfn.RANDARRAY(ROWS(_xlfn.ANCHORARRAY($M$2)),1,1,ROWS(_xlfn.ANCHORARRAY($M$2)),TRUE))
)
-
AVERAGE(
INDEX(_xlfn.ANCHORARRAY($N$2),_xlfn.RANDARRAY(ROWS(_xlfn.ANCHORARRAY($N$2)),1,1,ROWS(_xlfn.ANCHORARRAY($N$2)),TRUE))
)</f>
        <v>1.6176180130357452</v>
      </c>
    </row>
    <row r="64" spans="1:16">
      <c r="A64" t="str">
        <v>Won</v>
      </c>
      <c r="B64">
        <v>20</v>
      </c>
      <c r="C64">
        <f t="shared" si="0"/>
        <v>20.5</v>
      </c>
      <c r="E64" t="s">
        <v>3186</v>
      </c>
      <c r="M64">
        <v>60</v>
      </c>
      <c r="P64" cm="1">
        <f t="array" aca="1" ref="P64" ca="1">AVERAGE(
INDEX(_xlfn.ANCHORARRAY($M$2),_xlfn.RANDARRAY(ROWS(_xlfn.ANCHORARRAY($M$2)),1,1,ROWS(_xlfn.ANCHORARRAY($M$2)),TRUE))
)
-
AVERAGE(
INDEX(_xlfn.ANCHORARRAY($N$2),_xlfn.RANDARRAY(ROWS(_xlfn.ANCHORARRAY($N$2)),1,1,ROWS(_xlfn.ANCHORARRAY($N$2)),TRUE))
)</f>
        <v>2.741457633813944</v>
      </c>
    </row>
    <row r="65" spans="1:16">
      <c r="A65" t="str">
        <v>Won</v>
      </c>
      <c r="B65">
        <v>20</v>
      </c>
      <c r="C65">
        <f t="shared" si="0"/>
        <v>20.5</v>
      </c>
      <c r="M65">
        <v>20</v>
      </c>
      <c r="P65" cm="1">
        <f t="array" aca="1" ref="P65" ca="1">AVERAGE(
INDEX(_xlfn.ANCHORARRAY($M$2),_xlfn.RANDARRAY(ROWS(_xlfn.ANCHORARRAY($M$2)),1,1,ROWS(_xlfn.ANCHORARRAY($M$2)),TRUE))
)
-
AVERAGE(
INDEX(_xlfn.ANCHORARRAY($N$2),_xlfn.RANDARRAY(ROWS(_xlfn.ANCHORARRAY($N$2)),1,1,ROWS(_xlfn.ANCHORARRAY($N$2)),TRUE))
)</f>
        <v>0.90262690104680843</v>
      </c>
    </row>
    <row r="66" spans="1:16" ht="18">
      <c r="A66" t="str">
        <v>Won</v>
      </c>
      <c r="B66">
        <v>40</v>
      </c>
      <c r="C66">
        <f t="shared" si="0"/>
        <v>72.5</v>
      </c>
      <c r="E66" s="26" t="s">
        <v>3198</v>
      </c>
      <c r="M66">
        <v>30</v>
      </c>
      <c r="P66" cm="1">
        <f t="array" aca="1" ref="P66" ca="1">AVERAGE(
INDEX(_xlfn.ANCHORARRAY($M$2),_xlfn.RANDARRAY(ROWS(_xlfn.ANCHORARRAY($M$2)),1,1,ROWS(_xlfn.ANCHORARRAY($M$2)),TRUE))
)
-
AVERAGE(
INDEX(_xlfn.ANCHORARRAY($N$2),_xlfn.RANDARRAY(ROWS(_xlfn.ANCHORARRAY($N$2)),1,1,ROWS(_xlfn.ANCHORARRAY($N$2)),TRUE))
)</f>
        <v>-6.6679834090460162</v>
      </c>
    </row>
    <row r="67" spans="1:16">
      <c r="A67" t="str">
        <v>Won</v>
      </c>
      <c r="B67">
        <v>10</v>
      </c>
      <c r="C67">
        <f t="shared" ref="C67:C130" si="1">_xlfn.RANK.AVG(B67,$B$2:$B$145,1)</f>
        <v>3.5</v>
      </c>
      <c r="E67" s="7"/>
      <c r="M67">
        <v>60</v>
      </c>
      <c r="P67" cm="1">
        <f t="array" aca="1" ref="P67" ca="1">AVERAGE(
INDEX(_xlfn.ANCHORARRAY($M$2),_xlfn.RANDARRAY(ROWS(_xlfn.ANCHORARRAY($M$2)),1,1,ROWS(_xlfn.ANCHORARRAY($M$2)),TRUE))
)
-
AVERAGE(
INDEX(_xlfn.ANCHORARRAY($N$2),_xlfn.RANDARRAY(ROWS(_xlfn.ANCHORARRAY($N$2)),1,1,ROWS(_xlfn.ANCHORARRAY($N$2)),TRUE))
)</f>
        <v>-3.8060438475212308</v>
      </c>
    </row>
    <row r="68" spans="1:16">
      <c r="A68" t="str">
        <v>Won</v>
      </c>
      <c r="B68">
        <v>20</v>
      </c>
      <c r="C68">
        <f t="shared" si="1"/>
        <v>20.5</v>
      </c>
      <c r="E68" s="41" t="s">
        <v>3199</v>
      </c>
      <c r="M68">
        <v>30</v>
      </c>
      <c r="P68" cm="1">
        <f t="array" aca="1" ref="P68" ca="1">AVERAGE(
INDEX(_xlfn.ANCHORARRAY($M$2),_xlfn.RANDARRAY(ROWS(_xlfn.ANCHORARRAY($M$2)),1,1,ROWS(_xlfn.ANCHORARRAY($M$2)),TRUE))
)
-
AVERAGE(
INDEX(_xlfn.ANCHORARRAY($N$2),_xlfn.RANDARRAY(ROWS(_xlfn.ANCHORARRAY($N$2)),1,1,ROWS(_xlfn.ANCHORARRAY($N$2)),TRUE))
)</f>
        <v>4.0766344064783695</v>
      </c>
    </row>
    <row r="69" spans="1:16">
      <c r="A69" t="str">
        <v>Won</v>
      </c>
      <c r="B69">
        <v>20</v>
      </c>
      <c r="C69">
        <f t="shared" si="1"/>
        <v>20.5</v>
      </c>
      <c r="M69">
        <v>60</v>
      </c>
      <c r="P69" cm="1">
        <f t="array" aca="1" ref="P69" ca="1">AVERAGE(
INDEX(_xlfn.ANCHORARRAY($M$2),_xlfn.RANDARRAY(ROWS(_xlfn.ANCHORARRAY($M$2)),1,1,ROWS(_xlfn.ANCHORARRAY($M$2)),TRUE))
)
-
AVERAGE(
INDEX(_xlfn.ANCHORARRAY($N$2),_xlfn.RANDARRAY(ROWS(_xlfn.ANCHORARRAY($N$2)),1,1,ROWS(_xlfn.ANCHORARRAY($N$2)),TRUE))
)</f>
        <v>1.5939166502073832</v>
      </c>
    </row>
    <row r="70" spans="1:16">
      <c r="A70" t="str">
        <v>Won</v>
      </c>
      <c r="B70">
        <v>60</v>
      </c>
      <c r="C70">
        <f t="shared" si="1"/>
        <v>114</v>
      </c>
      <c r="E70" t="s">
        <v>3186</v>
      </c>
      <c r="M70">
        <v>30</v>
      </c>
      <c r="P70" cm="1">
        <f t="array" aca="1" ref="P70" ca="1">AVERAGE(
INDEX(_xlfn.ANCHORARRAY($M$2),_xlfn.RANDARRAY(ROWS(_xlfn.ANCHORARRAY($M$2)),1,1,ROWS(_xlfn.ANCHORARRAY($M$2)),TRUE))
)
-
AVERAGE(
INDEX(_xlfn.ANCHORARRAY($N$2),_xlfn.RANDARRAY(ROWS(_xlfn.ANCHORARRAY($N$2)),1,1,ROWS(_xlfn.ANCHORARRAY($N$2)),TRUE))
)</f>
        <v>1.6867469879518069</v>
      </c>
    </row>
    <row r="71" spans="1:16">
      <c r="A71" t="str">
        <v>Won</v>
      </c>
      <c r="B71">
        <v>60</v>
      </c>
      <c r="C71">
        <f t="shared" si="1"/>
        <v>114</v>
      </c>
      <c r="M71">
        <v>40</v>
      </c>
      <c r="P71" cm="1">
        <f t="array" aca="1" ref="P71" ca="1">AVERAGE(
INDEX(_xlfn.ANCHORARRAY($M$2),_xlfn.RANDARRAY(ROWS(_xlfn.ANCHORARRAY($M$2)),1,1,ROWS(_xlfn.ANCHORARRAY($M$2)),TRUE))
)
-
AVERAGE(
INDEX(_xlfn.ANCHORARRAY($N$2),_xlfn.RANDARRAY(ROWS(_xlfn.ANCHORARRAY($N$2)),1,1,ROWS(_xlfn.ANCHORARRAY($N$2)),TRUE))
)</f>
        <v>-2.0600434524985189</v>
      </c>
    </row>
    <row r="72" spans="1:16" ht="18">
      <c r="A72" t="str">
        <v>Won</v>
      </c>
      <c r="B72">
        <v>60</v>
      </c>
      <c r="C72">
        <f t="shared" si="1"/>
        <v>114</v>
      </c>
      <c r="E72" s="26" t="s">
        <v>3193</v>
      </c>
      <c r="M72">
        <v>40</v>
      </c>
      <c r="P72" cm="1">
        <f t="array" aca="1" ref="P72" ca="1">AVERAGE(
INDEX(_xlfn.ANCHORARRAY($M$2),_xlfn.RANDARRAY(ROWS(_xlfn.ANCHORARRAY($M$2)),1,1,ROWS(_xlfn.ANCHORARRAY($M$2)),TRUE))
)
-
AVERAGE(
INDEX(_xlfn.ANCHORARRAY($N$2),_xlfn.RANDARRAY(ROWS(_xlfn.ANCHORARRAY($N$2)),1,1,ROWS(_xlfn.ANCHORARRAY($N$2)),TRUE))
)</f>
        <v>2.8816906972150917</v>
      </c>
    </row>
    <row r="73" spans="1:16">
      <c r="A73" t="str">
        <v>Won</v>
      </c>
      <c r="B73">
        <v>90</v>
      </c>
      <c r="C73">
        <f t="shared" si="1"/>
        <v>138.5</v>
      </c>
      <c r="E73" s="7"/>
      <c r="M73">
        <v>30</v>
      </c>
      <c r="P73" cm="1">
        <f t="array" aca="1" ref="P73" ca="1">AVERAGE(
INDEX(_xlfn.ANCHORARRAY($M$2),_xlfn.RANDARRAY(ROWS(_xlfn.ANCHORARRAY($M$2)),1,1,ROWS(_xlfn.ANCHORARRAY($M$2)),TRUE))
)
-
AVERAGE(
INDEX(_xlfn.ANCHORARRAY($N$2),_xlfn.RANDARRAY(ROWS(_xlfn.ANCHORARRAY($N$2)),1,1,ROWS(_xlfn.ANCHORARRAY($N$2)),TRUE))
)</f>
        <v>5.5224175390084937</v>
      </c>
    </row>
    <row r="74" spans="1:16">
      <c r="A74" t="str">
        <v>Won</v>
      </c>
      <c r="B74">
        <v>30</v>
      </c>
      <c r="C74">
        <f t="shared" si="1"/>
        <v>46</v>
      </c>
      <c r="E74" s="41" t="s">
        <v>3200</v>
      </c>
      <c r="M74">
        <v>40</v>
      </c>
      <c r="P74" cm="1">
        <f t="array" aca="1" ref="P74" ca="1">AVERAGE(
INDEX(_xlfn.ANCHORARRAY($M$2),_xlfn.RANDARRAY(ROWS(_xlfn.ANCHORARRAY($M$2)),1,1,ROWS(_xlfn.ANCHORARRAY($M$2)),TRUE))
)
-
AVERAGE(
INDEX(_xlfn.ANCHORARRAY($N$2),_xlfn.RANDARRAY(ROWS(_xlfn.ANCHORARRAY($N$2)),1,1,ROWS(_xlfn.ANCHORARRAY($N$2)),TRUE))
)</f>
        <v>-7.0195536243333976</v>
      </c>
    </row>
    <row r="75" spans="1:16">
      <c r="A75" t="str">
        <v>Won</v>
      </c>
      <c r="B75">
        <v>40</v>
      </c>
      <c r="C75">
        <f t="shared" si="1"/>
        <v>72.5</v>
      </c>
      <c r="M75">
        <v>70</v>
      </c>
      <c r="P75" cm="1">
        <f t="array" aca="1" ref="P75" ca="1">AVERAGE(
INDEX(_xlfn.ANCHORARRAY($M$2),_xlfn.RANDARRAY(ROWS(_xlfn.ANCHORARRAY($M$2)),1,1,ROWS(_xlfn.ANCHORARRAY($M$2)),TRUE))
)
-
AVERAGE(
INDEX(_xlfn.ANCHORARRAY($N$2),_xlfn.RANDARRAY(ROWS(_xlfn.ANCHORARRAY($N$2)),1,1,ROWS(_xlfn.ANCHORARRAY($N$2)),TRUE))
)</f>
        <v>3.5413786292711791</v>
      </c>
    </row>
    <row r="76" spans="1:16">
      <c r="A76" t="str">
        <v>Won</v>
      </c>
      <c r="B76">
        <v>60</v>
      </c>
      <c r="C76">
        <f t="shared" si="1"/>
        <v>114</v>
      </c>
      <c r="M76">
        <v>20</v>
      </c>
      <c r="P76" cm="1">
        <f t="array" aca="1" ref="P76" ca="1">AVERAGE(
INDEX(_xlfn.ANCHORARRAY($M$2),_xlfn.RANDARRAY(ROWS(_xlfn.ANCHORARRAY($M$2)),1,1,ROWS(_xlfn.ANCHORARRAY($M$2)),TRUE))
)
-
AVERAGE(
INDEX(_xlfn.ANCHORARRAY($N$2),_xlfn.RANDARRAY(ROWS(_xlfn.ANCHORARRAY($N$2)),1,1,ROWS(_xlfn.ANCHORARRAY($N$2)),TRUE))
)</f>
        <v>1.6097175587596269</v>
      </c>
    </row>
    <row r="77" spans="1:16">
      <c r="A77" t="str">
        <v>Won</v>
      </c>
      <c r="B77">
        <v>60</v>
      </c>
      <c r="C77">
        <f t="shared" si="1"/>
        <v>114</v>
      </c>
      <c r="M77">
        <v>60</v>
      </c>
      <c r="P77" cm="1">
        <f t="array" aca="1" ref="P77" ca="1">AVERAGE(
INDEX(_xlfn.ANCHORARRAY($M$2),_xlfn.RANDARRAY(ROWS(_xlfn.ANCHORARRAY($M$2)),1,1,ROWS(_xlfn.ANCHORARRAY($M$2)),TRUE))
)
-
AVERAGE(
INDEX(_xlfn.ANCHORARRAY($N$2),_xlfn.RANDARRAY(ROWS(_xlfn.ANCHORARRAY($N$2)),1,1,ROWS(_xlfn.ANCHORARRAY($N$2)),TRUE))
)</f>
        <v>-4.2109421291724303</v>
      </c>
    </row>
    <row r="78" spans="1:16">
      <c r="A78" t="str">
        <v>Won</v>
      </c>
      <c r="B78">
        <v>10</v>
      </c>
      <c r="C78">
        <f t="shared" si="1"/>
        <v>3.5</v>
      </c>
      <c r="M78">
        <v>90</v>
      </c>
      <c r="P78" cm="1">
        <f t="array" aca="1" ref="P78" ca="1">AVERAGE(
INDEX(_xlfn.ANCHORARRAY($M$2),_xlfn.RANDARRAY(ROWS(_xlfn.ANCHORARRAY($M$2)),1,1,ROWS(_xlfn.ANCHORARRAY($M$2)),TRUE))
)
-
AVERAGE(
INDEX(_xlfn.ANCHORARRAY($N$2),_xlfn.RANDARRAY(ROWS(_xlfn.ANCHORARRAY($N$2)),1,1,ROWS(_xlfn.ANCHORARRAY($N$2)),TRUE))
)</f>
        <v>4.0193561129764959</v>
      </c>
    </row>
    <row r="79" spans="1:16">
      <c r="A79" t="str">
        <v>Won</v>
      </c>
      <c r="B79">
        <v>20</v>
      </c>
      <c r="C79">
        <f t="shared" si="1"/>
        <v>20.5</v>
      </c>
      <c r="M79">
        <v>50</v>
      </c>
      <c r="P79" cm="1">
        <f t="array" aca="1" ref="P79" ca="1">AVERAGE(
INDEX(_xlfn.ANCHORARRAY($M$2),_xlfn.RANDARRAY(ROWS(_xlfn.ANCHORARRAY($M$2)),1,1,ROWS(_xlfn.ANCHORARRAY($M$2)),TRUE))
)
-
AVERAGE(
INDEX(_xlfn.ANCHORARRAY($N$2),_xlfn.RANDARRAY(ROWS(_xlfn.ANCHORARRAY($N$2)),1,1,ROWS(_xlfn.ANCHORARRAY($N$2)),TRUE))
)</f>
        <v>-2.528145368358679</v>
      </c>
    </row>
    <row r="80" spans="1:16">
      <c r="A80" t="str">
        <v>Won</v>
      </c>
      <c r="B80">
        <v>20</v>
      </c>
      <c r="C80">
        <f t="shared" si="1"/>
        <v>20.5</v>
      </c>
      <c r="M80">
        <v>20</v>
      </c>
      <c r="P80" cm="1">
        <f t="array" aca="1" ref="P80" ca="1">AVERAGE(
INDEX(_xlfn.ANCHORARRAY($M$2),_xlfn.RANDARRAY(ROWS(_xlfn.ANCHORARRAY($M$2)),1,1,ROWS(_xlfn.ANCHORARRAY($M$2)),TRUE))
)
-
AVERAGE(
INDEX(_xlfn.ANCHORARRAY($N$2),_xlfn.RANDARRAY(ROWS(_xlfn.ANCHORARRAY($N$2)),1,1,ROWS(_xlfn.ANCHORARRAY($N$2)),TRUE))
)</f>
        <v>2.2062018566067536</v>
      </c>
    </row>
    <row r="81" spans="1:16">
      <c r="A81" t="str">
        <v>Won</v>
      </c>
      <c r="B81">
        <v>20</v>
      </c>
      <c r="C81">
        <f t="shared" si="1"/>
        <v>20.5</v>
      </c>
      <c r="M81">
        <v>50</v>
      </c>
      <c r="P81" cm="1">
        <f t="array" aca="1" ref="P81" ca="1">AVERAGE(
INDEX(_xlfn.ANCHORARRAY($M$2),_xlfn.RANDARRAY(ROWS(_xlfn.ANCHORARRAY($M$2)),1,1,ROWS(_xlfn.ANCHORARRAY($M$2)),TRUE))
)
-
AVERAGE(
INDEX(_xlfn.ANCHORARRAY($N$2),_xlfn.RANDARRAY(ROWS(_xlfn.ANCHORARRAY($N$2)),1,1,ROWS(_xlfn.ANCHORARRAY($N$2)),TRUE))
)</f>
        <v>-2.6288761603792281</v>
      </c>
    </row>
    <row r="82" spans="1:16">
      <c r="A82" t="str">
        <v>Won</v>
      </c>
      <c r="B82">
        <v>30</v>
      </c>
      <c r="C82">
        <f t="shared" si="1"/>
        <v>46</v>
      </c>
      <c r="M82">
        <v>50</v>
      </c>
      <c r="P82" cm="1">
        <f t="array" aca="1" ref="P82" ca="1">AVERAGE(
INDEX(_xlfn.ANCHORARRAY($M$2),_xlfn.RANDARRAY(ROWS(_xlfn.ANCHORARRAY($M$2)),1,1,ROWS(_xlfn.ANCHORARRAY($M$2)),TRUE))
)
-
AVERAGE(
INDEX(_xlfn.ANCHORARRAY($N$2),_xlfn.RANDARRAY(ROWS(_xlfn.ANCHORARRAY($N$2)),1,1,ROWS(_xlfn.ANCHORARRAY($N$2)),TRUE))
)</f>
        <v>0.76831917835275476</v>
      </c>
    </row>
    <row r="83" spans="1:16">
      <c r="A83" t="str">
        <v>Won</v>
      </c>
      <c r="B83">
        <v>50</v>
      </c>
      <c r="C83">
        <f t="shared" si="1"/>
        <v>96.5</v>
      </c>
      <c r="M83">
        <v>90</v>
      </c>
      <c r="P83" cm="1">
        <f t="array" aca="1" ref="P83" ca="1">AVERAGE(
INDEX(_xlfn.ANCHORARRAY($M$2),_xlfn.RANDARRAY(ROWS(_xlfn.ANCHORARRAY($M$2)),1,1,ROWS(_xlfn.ANCHORARRAY($M$2)),TRUE))
)
-
AVERAGE(
INDEX(_xlfn.ANCHORARRAY($N$2),_xlfn.RANDARRAY(ROWS(_xlfn.ANCHORARRAY($N$2)),1,1,ROWS(_xlfn.ANCHORARRAY($N$2)),TRUE))
)</f>
        <v>7.151886233458427</v>
      </c>
    </row>
    <row r="84" spans="1:16">
      <c r="A84" t="str">
        <v>Won</v>
      </c>
      <c r="B84">
        <v>10</v>
      </c>
      <c r="C84">
        <f t="shared" si="1"/>
        <v>3.5</v>
      </c>
      <c r="M84">
        <v>30</v>
      </c>
      <c r="P84" cm="1">
        <f t="array" aca="1" ref="P84" ca="1">AVERAGE(
INDEX(_xlfn.ANCHORARRAY($M$2),_xlfn.RANDARRAY(ROWS(_xlfn.ANCHORARRAY($M$2)),1,1,ROWS(_xlfn.ANCHORARRAY($M$2)),TRUE))
)
-
AVERAGE(
INDEX(_xlfn.ANCHORARRAY($N$2),_xlfn.RANDARRAY(ROWS(_xlfn.ANCHORARRAY($N$2)),1,1,ROWS(_xlfn.ANCHORARRAY($N$2)),TRUE))
)</f>
        <v>5.0701165317005703</v>
      </c>
    </row>
    <row r="85" spans="1:16">
      <c r="A85" t="str">
        <v>Won</v>
      </c>
      <c r="B85">
        <v>60</v>
      </c>
      <c r="C85">
        <f t="shared" si="1"/>
        <v>114</v>
      </c>
      <c r="P85" cm="1">
        <f t="array" aca="1" ref="P85" ca="1">AVERAGE(
INDEX(_xlfn.ANCHORARRAY($M$2),_xlfn.RANDARRAY(ROWS(_xlfn.ANCHORARRAY($M$2)),1,1,ROWS(_xlfn.ANCHORARRAY($M$2)),TRUE))
)
-
AVERAGE(
INDEX(_xlfn.ANCHORARRAY($N$2),_xlfn.RANDARRAY(ROWS(_xlfn.ANCHORARRAY($N$2)),1,1,ROWS(_xlfn.ANCHORARRAY($N$2)),TRUE))
)</f>
        <v>-2.5715978668773474</v>
      </c>
    </row>
    <row r="86" spans="1:16">
      <c r="A86" t="str">
        <v>Won</v>
      </c>
      <c r="B86">
        <v>40</v>
      </c>
      <c r="C86">
        <f t="shared" si="1"/>
        <v>72.5</v>
      </c>
      <c r="P86" cm="1">
        <f t="array" aca="1" ref="P86" ca="1">AVERAGE(
INDEX(_xlfn.ANCHORARRAY($M$2),_xlfn.RANDARRAY(ROWS(_xlfn.ANCHORARRAY($M$2)),1,1,ROWS(_xlfn.ANCHORARRAY($M$2)),TRUE))
)
-
AVERAGE(
INDEX(_xlfn.ANCHORARRAY($N$2),_xlfn.RANDARRAY(ROWS(_xlfn.ANCHORARRAY($N$2)),1,1,ROWS(_xlfn.ANCHORARRAY($N$2)),TRUE))
)</f>
        <v>-3.1345052340509625</v>
      </c>
    </row>
    <row r="87" spans="1:16">
      <c r="A87" t="str">
        <v>Won</v>
      </c>
      <c r="B87">
        <v>100</v>
      </c>
      <c r="C87">
        <f t="shared" si="1"/>
        <v>143.5</v>
      </c>
      <c r="P87" cm="1">
        <f t="array" aca="1" ref="P87" ca="1">AVERAGE(
INDEX(_xlfn.ANCHORARRAY($M$2),_xlfn.RANDARRAY(ROWS(_xlfn.ANCHORARRAY($M$2)),1,1,ROWS(_xlfn.ANCHORARRAY($M$2)),TRUE))
)
-
AVERAGE(
INDEX(_xlfn.ANCHORARRAY($N$2),_xlfn.RANDARRAY(ROWS(_xlfn.ANCHORARRAY($N$2)),1,1,ROWS(_xlfn.ANCHORARRAY($N$2)),TRUE))
)</f>
        <v>2.8184870630061241</v>
      </c>
    </row>
    <row r="88" spans="1:16">
      <c r="A88" t="str">
        <v>Won</v>
      </c>
      <c r="B88">
        <v>20</v>
      </c>
      <c r="C88">
        <f t="shared" si="1"/>
        <v>20.5</v>
      </c>
      <c r="P88" cm="1">
        <f t="array" aca="1" ref="P88" ca="1">AVERAGE(
INDEX(_xlfn.ANCHORARRAY($M$2),_xlfn.RANDARRAY(ROWS(_xlfn.ANCHORARRAY($M$2)),1,1,ROWS(_xlfn.ANCHORARRAY($M$2)),TRUE))
)
-
AVERAGE(
INDEX(_xlfn.ANCHORARRAY($N$2),_xlfn.RANDARRAY(ROWS(_xlfn.ANCHORARRAY($N$2)),1,1,ROWS(_xlfn.ANCHORARRAY($N$2)),TRUE))
)</f>
        <v>2.3642109421291764</v>
      </c>
    </row>
    <row r="89" spans="1:16">
      <c r="A89" t="str">
        <v>Won</v>
      </c>
      <c r="B89">
        <v>40</v>
      </c>
      <c r="C89">
        <f t="shared" si="1"/>
        <v>72.5</v>
      </c>
      <c r="P89" cm="1">
        <f t="array" aca="1" ref="P89" ca="1">AVERAGE(
INDEX(_xlfn.ANCHORARRAY($M$2),_xlfn.RANDARRAY(ROWS(_xlfn.ANCHORARRAY($M$2)),1,1,ROWS(_xlfn.ANCHORARRAY($M$2)),TRUE))
)
-
AVERAGE(
INDEX(_xlfn.ANCHORARRAY($N$2),_xlfn.RANDARRAY(ROWS(_xlfn.ANCHORARRAY($N$2)),1,1,ROWS(_xlfn.ANCHORARRAY($N$2)),TRUE))
)</f>
        <v>5.2913292514319608</v>
      </c>
    </row>
    <row r="90" spans="1:16">
      <c r="A90" t="str">
        <v>Won</v>
      </c>
      <c r="B90">
        <v>80</v>
      </c>
      <c r="C90">
        <f t="shared" si="1"/>
        <v>133</v>
      </c>
      <c r="P90" cm="1">
        <f t="array" aca="1" ref="P90" ca="1">AVERAGE(
INDEX(_xlfn.ANCHORARRAY($M$2),_xlfn.RANDARRAY(ROWS(_xlfn.ANCHORARRAY($M$2)),1,1,ROWS(_xlfn.ANCHORARRAY($M$2)),TRUE))
)
-
AVERAGE(
INDEX(_xlfn.ANCHORARRAY($N$2),_xlfn.RANDARRAY(ROWS(_xlfn.ANCHORARRAY($N$2)),1,1,ROWS(_xlfn.ANCHORARRAY($N$2)),TRUE))
)</f>
        <v>-0.52735532293106502</v>
      </c>
    </row>
    <row r="91" spans="1:16">
      <c r="A91" t="str">
        <v>Won</v>
      </c>
      <c r="B91">
        <v>40</v>
      </c>
      <c r="C91">
        <f t="shared" si="1"/>
        <v>72.5</v>
      </c>
      <c r="P91" cm="1">
        <f t="array" aca="1" ref="P91" ca="1">AVERAGE(
INDEX(_xlfn.ANCHORARRAY($M$2),_xlfn.RANDARRAY(ROWS(_xlfn.ANCHORARRAY($M$2)),1,1,ROWS(_xlfn.ANCHORARRAY($M$2)),TRUE))
)
-
AVERAGE(
INDEX(_xlfn.ANCHORARRAY($N$2),_xlfn.RANDARRAY(ROWS(_xlfn.ANCHORARRAY($N$2)),1,1,ROWS(_xlfn.ANCHORARRAY($N$2)),TRUE))
)</f>
        <v>5.4216867469879517</v>
      </c>
    </row>
    <row r="92" spans="1:16">
      <c r="A92" t="str">
        <v>Won</v>
      </c>
      <c r="B92">
        <v>50</v>
      </c>
      <c r="C92">
        <f t="shared" si="1"/>
        <v>96.5</v>
      </c>
      <c r="P92" cm="1">
        <f t="array" aca="1" ref="P92" ca="1">AVERAGE(
INDEX(_xlfn.ANCHORARRAY($M$2),_xlfn.RANDARRAY(ROWS(_xlfn.ANCHORARRAY($M$2)),1,1,ROWS(_xlfn.ANCHORARRAY($M$2)),TRUE))
)
-
AVERAGE(
INDEX(_xlfn.ANCHORARRAY($N$2),_xlfn.RANDARRAY(ROWS(_xlfn.ANCHORARRAY($N$2)),1,1,ROWS(_xlfn.ANCHORARRAY($N$2)),TRUE))
)</f>
        <v>-1.2541971163341898</v>
      </c>
    </row>
    <row r="93" spans="1:16">
      <c r="A93" t="str">
        <v>Won</v>
      </c>
      <c r="B93">
        <v>40</v>
      </c>
      <c r="C93">
        <f t="shared" si="1"/>
        <v>72.5</v>
      </c>
      <c r="P93" cm="1">
        <f t="array" aca="1" ref="P93" ca="1">AVERAGE(
INDEX(_xlfn.ANCHORARRAY($M$2),_xlfn.RANDARRAY(ROWS(_xlfn.ANCHORARRAY($M$2)),1,1,ROWS(_xlfn.ANCHORARRAY($M$2)),TRUE))
)
-
AVERAGE(
INDEX(_xlfn.ANCHORARRAY($N$2),_xlfn.RANDARRAY(ROWS(_xlfn.ANCHORARRAY($N$2)),1,1,ROWS(_xlfn.ANCHORARRAY($N$2)),TRUE))
)</f>
        <v>2.0955954967410619</v>
      </c>
    </row>
    <row r="94" spans="1:16">
      <c r="A94" t="str">
        <v>Won</v>
      </c>
      <c r="B94">
        <v>60</v>
      </c>
      <c r="C94">
        <f t="shared" si="1"/>
        <v>114</v>
      </c>
      <c r="P94" cm="1">
        <f t="array" aca="1" ref="P94" ca="1">AVERAGE(
INDEX(_xlfn.ANCHORARRAY($M$2),_xlfn.RANDARRAY(ROWS(_xlfn.ANCHORARRAY($M$2)),1,1,ROWS(_xlfn.ANCHORARRAY($M$2)),TRUE))
)
-
AVERAGE(
INDEX(_xlfn.ANCHORARRAY($N$2),_xlfn.RANDARRAY(ROWS(_xlfn.ANCHORARRAY($N$2)),1,1,ROWS(_xlfn.ANCHORARRAY($N$2)),TRUE))
)</f>
        <v>8.8583843571005403</v>
      </c>
    </row>
    <row r="95" spans="1:16">
      <c r="A95" t="str">
        <v>Won</v>
      </c>
      <c r="B95">
        <v>30</v>
      </c>
      <c r="C95">
        <f t="shared" si="1"/>
        <v>46</v>
      </c>
      <c r="P95" cm="1">
        <f t="array" aca="1" ref="P95" ca="1">AVERAGE(
INDEX(_xlfn.ANCHORARRAY($M$2),_xlfn.RANDARRAY(ROWS(_xlfn.ANCHORARRAY($M$2)),1,1,ROWS(_xlfn.ANCHORARRAY($M$2)),TRUE))
)
-
AVERAGE(
INDEX(_xlfn.ANCHORARRAY($N$2),_xlfn.RANDARRAY(ROWS(_xlfn.ANCHORARRAY($N$2)),1,1,ROWS(_xlfn.ANCHORARRAY($N$2)),TRUE))
)</f>
        <v>-3.5887813549279031</v>
      </c>
    </row>
    <row r="96" spans="1:16">
      <c r="A96" t="str">
        <v>Won</v>
      </c>
      <c r="B96">
        <v>40</v>
      </c>
      <c r="C96">
        <f t="shared" si="1"/>
        <v>72.5</v>
      </c>
      <c r="P96" cm="1">
        <f t="array" aca="1" ref="P96" ca="1">AVERAGE(
INDEX(_xlfn.ANCHORARRAY($M$2),_xlfn.RANDARRAY(ROWS(_xlfn.ANCHORARRAY($M$2)),1,1,ROWS(_xlfn.ANCHORARRAY($M$2)),TRUE))
)
-
AVERAGE(
INDEX(_xlfn.ANCHORARRAY($N$2),_xlfn.RANDARRAY(ROWS(_xlfn.ANCHORARRAY($N$2)),1,1,ROWS(_xlfn.ANCHORARRAY($N$2)),TRUE))
)</f>
        <v>3.2036342089670171</v>
      </c>
    </row>
    <row r="97" spans="1:16">
      <c r="A97" t="str">
        <v>Won</v>
      </c>
      <c r="B97">
        <v>80</v>
      </c>
      <c r="C97">
        <f t="shared" si="1"/>
        <v>133</v>
      </c>
      <c r="P97" cm="1">
        <f t="array" aca="1" ref="P97" ca="1">AVERAGE(
INDEX(_xlfn.ANCHORARRAY($M$2),_xlfn.RANDARRAY(ROWS(_xlfn.ANCHORARRAY($M$2)),1,1,ROWS(_xlfn.ANCHORARRAY($M$2)),TRUE))
)
-
AVERAGE(
INDEX(_xlfn.ANCHORARRAY($N$2),_xlfn.RANDARRAY(ROWS(_xlfn.ANCHORARRAY($N$2)),1,1,ROWS(_xlfn.ANCHORARRAY($N$2)),TRUE))
)</f>
        <v>3.1266047797748371</v>
      </c>
    </row>
    <row r="98" spans="1:16">
      <c r="A98" t="str">
        <v>Won</v>
      </c>
      <c r="B98">
        <v>30</v>
      </c>
      <c r="C98">
        <f t="shared" si="1"/>
        <v>46</v>
      </c>
      <c r="P98" cm="1">
        <f t="array" aca="1" ref="P98" ca="1">AVERAGE(
INDEX(_xlfn.ANCHORARRAY($M$2),_xlfn.RANDARRAY(ROWS(_xlfn.ANCHORARRAY($M$2)),1,1,ROWS(_xlfn.ANCHORARRAY($M$2)),TRUE))
)
-
AVERAGE(
INDEX(_xlfn.ANCHORARRAY($N$2),_xlfn.RANDARRAY(ROWS(_xlfn.ANCHORARRAY($N$2)),1,1,ROWS(_xlfn.ANCHORARRAY($N$2)),TRUE))
)</f>
        <v>-3.2549871617618038</v>
      </c>
    </row>
    <row r="99" spans="1:16">
      <c r="A99" t="str">
        <v>Won</v>
      </c>
      <c r="B99">
        <v>40</v>
      </c>
      <c r="C99">
        <f t="shared" si="1"/>
        <v>72.5</v>
      </c>
      <c r="P99" cm="1">
        <f t="array" aca="1" ref="P99" ca="1">AVERAGE(
INDEX(_xlfn.ANCHORARRAY($M$2),_xlfn.RANDARRAY(ROWS(_xlfn.ANCHORARRAY($M$2)),1,1,ROWS(_xlfn.ANCHORARRAY($M$2)),TRUE))
)
-
AVERAGE(
INDEX(_xlfn.ANCHORARRAY($N$2),_xlfn.RANDARRAY(ROWS(_xlfn.ANCHORARRAY($N$2)),1,1,ROWS(_xlfn.ANCHORARRAY($N$2)),TRUE))
)</f>
        <v>9.4805451313447975E-2</v>
      </c>
    </row>
    <row r="100" spans="1:16">
      <c r="A100" t="str">
        <v>Won</v>
      </c>
      <c r="B100">
        <v>60</v>
      </c>
      <c r="C100">
        <f t="shared" si="1"/>
        <v>114</v>
      </c>
      <c r="P100" cm="1">
        <f t="array" aca="1" ref="P100" ca="1">AVERAGE(
INDEX(_xlfn.ANCHORARRAY($M$2),_xlfn.RANDARRAY(ROWS(_xlfn.ANCHORARRAY($M$2)),1,1,ROWS(_xlfn.ANCHORARRAY($M$2)),TRUE))
)
-
AVERAGE(
INDEX(_xlfn.ANCHORARRAY($N$2),_xlfn.RANDARRAY(ROWS(_xlfn.ANCHORARRAY($N$2)),1,1,ROWS(_xlfn.ANCHORARRAY($N$2)),TRUE))
)</f>
        <v>3.2194351175192608</v>
      </c>
    </row>
    <row r="101" spans="1:16">
      <c r="A101" t="str">
        <v>Won</v>
      </c>
      <c r="B101">
        <v>10</v>
      </c>
      <c r="C101">
        <f t="shared" si="1"/>
        <v>3.5</v>
      </c>
      <c r="P101" cm="1">
        <f t="array" aca="1" ref="P101" ca="1">AVERAGE(
INDEX(_xlfn.ANCHORARRAY($M$2),_xlfn.RANDARRAY(ROWS(_xlfn.ANCHORARRAY($M$2)),1,1,ROWS(_xlfn.ANCHORARRAY($M$2)),TRUE))
)
-
AVERAGE(
INDEX(_xlfn.ANCHORARRAY($N$2),_xlfn.RANDARRAY(ROWS(_xlfn.ANCHORARRAY($N$2)),1,1,ROWS(_xlfn.ANCHORARRAY($N$2)),TRUE))
)</f>
        <v>6.6857594311672912</v>
      </c>
    </row>
    <row r="102" spans="1:16">
      <c r="A102" t="str">
        <v>Won</v>
      </c>
      <c r="B102">
        <v>90</v>
      </c>
      <c r="C102">
        <f t="shared" si="1"/>
        <v>138.5</v>
      </c>
      <c r="P102" cm="1">
        <f t="array" aca="1" ref="P102" ca="1">AVERAGE(
INDEX(_xlfn.ANCHORARRAY($M$2),_xlfn.RANDARRAY(ROWS(_xlfn.ANCHORARRAY($M$2)),1,1,ROWS(_xlfn.ANCHORARRAY($M$2)),TRUE))
)
-
AVERAGE(
INDEX(_xlfn.ANCHORARRAY($N$2),_xlfn.RANDARRAY(ROWS(_xlfn.ANCHORARRAY($N$2)),1,1,ROWS(_xlfn.ANCHORARRAY($N$2)),TRUE))
)</f>
        <v>6.0260714991112039</v>
      </c>
    </row>
    <row r="103" spans="1:16">
      <c r="A103" t="str">
        <v>Won</v>
      </c>
      <c r="B103">
        <v>30</v>
      </c>
      <c r="C103">
        <f t="shared" si="1"/>
        <v>46</v>
      </c>
      <c r="P103" cm="1">
        <f t="array" aca="1" ref="P103" ca="1">AVERAGE(
INDEX(_xlfn.ANCHORARRAY($M$2),_xlfn.RANDARRAY(ROWS(_xlfn.ANCHORARRAY($M$2)),1,1,ROWS(_xlfn.ANCHORARRAY($M$2)),TRUE))
)
-
AVERAGE(
INDEX(_xlfn.ANCHORARRAY($N$2),_xlfn.RANDARRAY(ROWS(_xlfn.ANCHORARRAY($N$2)),1,1,ROWS(_xlfn.ANCHORARRAY($N$2)),TRUE))
)</f>
        <v>-1.0764368951214678</v>
      </c>
    </row>
    <row r="104" spans="1:16">
      <c r="A104" t="str">
        <v>Won</v>
      </c>
      <c r="B104">
        <v>40</v>
      </c>
      <c r="C104">
        <f t="shared" si="1"/>
        <v>72.5</v>
      </c>
      <c r="P104" cm="1">
        <f t="array" aca="1" ref="P104" ca="1">AVERAGE(
INDEX(_xlfn.ANCHORARRAY($M$2),_xlfn.RANDARRAY(ROWS(_xlfn.ANCHORARRAY($M$2)),1,1,ROWS(_xlfn.ANCHORARRAY($M$2)),TRUE))
)
-
AVERAGE(
INDEX(_xlfn.ANCHORARRAY($N$2),_xlfn.RANDARRAY(ROWS(_xlfn.ANCHORARRAY($N$2)),1,1,ROWS(_xlfn.ANCHORARRAY($N$2)),TRUE))
)</f>
        <v>-4.2820462176575163</v>
      </c>
    </row>
    <row r="105" spans="1:16">
      <c r="A105" t="str">
        <v>Won</v>
      </c>
      <c r="B105">
        <v>60</v>
      </c>
      <c r="C105">
        <f t="shared" si="1"/>
        <v>114</v>
      </c>
      <c r="P105" cm="1">
        <f t="array" aca="1" ref="P105" ca="1">AVERAGE(
INDEX(_xlfn.ANCHORARRAY($M$2),_xlfn.RANDARRAY(ROWS(_xlfn.ANCHORARRAY($M$2)),1,1,ROWS(_xlfn.ANCHORARRAY($M$2)),TRUE))
)
-
AVERAGE(
INDEX(_xlfn.ANCHORARRAY($N$2),_xlfn.RANDARRAY(ROWS(_xlfn.ANCHORARRAY($N$2)),1,1,ROWS(_xlfn.ANCHORARRAY($N$2)),TRUE))
)</f>
        <v>2.1627493580880923</v>
      </c>
    </row>
    <row r="106" spans="1:16">
      <c r="A106" t="str">
        <v>Won</v>
      </c>
      <c r="B106">
        <v>20</v>
      </c>
      <c r="C106">
        <f t="shared" si="1"/>
        <v>20.5</v>
      </c>
      <c r="P106" cm="1">
        <f t="array" aca="1" ref="P106" ca="1">AVERAGE(
INDEX(_xlfn.ANCHORARRAY($M$2),_xlfn.RANDARRAY(ROWS(_xlfn.ANCHORARRAY($M$2)),1,1,ROWS(_xlfn.ANCHORARRAY($M$2)),TRUE))
)
-
AVERAGE(
INDEX(_xlfn.ANCHORARRAY($N$2),_xlfn.RANDARRAY(ROWS(_xlfn.ANCHORARRAY($N$2)),1,1,ROWS(_xlfn.ANCHORARRAY($N$2)),TRUE))
)</f>
        <v>1.5465139245506592</v>
      </c>
    </row>
    <row r="107" spans="1:16">
      <c r="A107" t="str">
        <v>Won</v>
      </c>
      <c r="B107">
        <v>50</v>
      </c>
      <c r="C107">
        <f t="shared" si="1"/>
        <v>96.5</v>
      </c>
      <c r="P107" cm="1">
        <f t="array" aca="1" ref="P107" ca="1">AVERAGE(
INDEX(_xlfn.ANCHORARRAY($M$2),_xlfn.RANDARRAY(ROWS(_xlfn.ANCHORARRAY($M$2)),1,1,ROWS(_xlfn.ANCHORARRAY($M$2)),TRUE))
)
-
AVERAGE(
INDEX(_xlfn.ANCHORARRAY($N$2),_xlfn.RANDARRAY(ROWS(_xlfn.ANCHORARRAY($N$2)),1,1,ROWS(_xlfn.ANCHORARRAY($N$2)),TRUE))
)</f>
        <v>8.0782144973335974</v>
      </c>
    </row>
    <row r="108" spans="1:16">
      <c r="A108" t="str">
        <v>Won</v>
      </c>
      <c r="B108">
        <v>50</v>
      </c>
      <c r="C108">
        <f t="shared" si="1"/>
        <v>96.5</v>
      </c>
      <c r="P108" cm="1">
        <f t="array" aca="1" ref="P108" ca="1">AVERAGE(
INDEX(_xlfn.ANCHORARRAY($M$2),_xlfn.RANDARRAY(ROWS(_xlfn.ANCHORARRAY($M$2)),1,1,ROWS(_xlfn.ANCHORARRAY($M$2)),TRUE))
)
-
AVERAGE(
INDEX(_xlfn.ANCHORARRAY($N$2),_xlfn.RANDARRAY(ROWS(_xlfn.ANCHORARRAY($N$2)),1,1,ROWS(_xlfn.ANCHORARRAY($N$2)),TRUE))
)</f>
        <v>6.2216077424451868</v>
      </c>
    </row>
    <row r="109" spans="1:16">
      <c r="A109" t="str">
        <v>Won</v>
      </c>
      <c r="B109">
        <v>20</v>
      </c>
      <c r="C109">
        <f t="shared" si="1"/>
        <v>20.5</v>
      </c>
      <c r="P109" cm="1">
        <f t="array" aca="1" ref="P109" ca="1">AVERAGE(
INDEX(_xlfn.ANCHORARRAY($M$2),_xlfn.RANDARRAY(ROWS(_xlfn.ANCHORARRAY($M$2)),1,1,ROWS(_xlfn.ANCHORARRAY($M$2)),TRUE))
)
-
AVERAGE(
INDEX(_xlfn.ANCHORARRAY($N$2),_xlfn.RANDARRAY(ROWS(_xlfn.ANCHORARRAY($N$2)),1,1,ROWS(_xlfn.ANCHORARRAY($N$2)),TRUE))
)</f>
        <v>-2.42148923563105</v>
      </c>
    </row>
    <row r="110" spans="1:16">
      <c r="A110" t="str">
        <v>Won</v>
      </c>
      <c r="B110">
        <v>70</v>
      </c>
      <c r="C110">
        <f t="shared" si="1"/>
        <v>127</v>
      </c>
      <c r="P110" cm="1">
        <f t="array" aca="1" ref="P110" ca="1">AVERAGE(
INDEX(_xlfn.ANCHORARRAY($M$2),_xlfn.RANDARRAY(ROWS(_xlfn.ANCHORARRAY($M$2)),1,1,ROWS(_xlfn.ANCHORARRAY($M$2)),TRUE))
)
-
AVERAGE(
INDEX(_xlfn.ANCHORARRAY($N$2),_xlfn.RANDARRAY(ROWS(_xlfn.ANCHORARRAY($N$2)),1,1,ROWS(_xlfn.ANCHORARRAY($N$2)),TRUE))
)</f>
        <v>2.0225162946869446</v>
      </c>
    </row>
    <row r="111" spans="1:16">
      <c r="A111" t="str">
        <v>Won</v>
      </c>
      <c r="B111">
        <v>40</v>
      </c>
      <c r="C111">
        <f t="shared" si="1"/>
        <v>72.5</v>
      </c>
      <c r="P111" cm="1">
        <f t="array" aca="1" ref="P111" ca="1">AVERAGE(
INDEX(_xlfn.ANCHORARRAY($M$2),_xlfn.RANDARRAY(ROWS(_xlfn.ANCHORARRAY($M$2)),1,1,ROWS(_xlfn.ANCHORARRAY($M$2)),TRUE))
)
-
AVERAGE(
INDEX(_xlfn.ANCHORARRAY($N$2),_xlfn.RANDARRAY(ROWS(_xlfn.ANCHORARRAY($N$2)),1,1,ROWS(_xlfn.ANCHORARRAY($N$2)),TRUE))
)</f>
        <v>0.12443215484890402</v>
      </c>
    </row>
    <row r="112" spans="1:16">
      <c r="A112" t="str">
        <v>Won</v>
      </c>
      <c r="B112">
        <v>90</v>
      </c>
      <c r="C112">
        <f t="shared" si="1"/>
        <v>138.5</v>
      </c>
      <c r="P112" cm="1">
        <f t="array" aca="1" ref="P112" ca="1">AVERAGE(
INDEX(_xlfn.ANCHORARRAY($M$2),_xlfn.RANDARRAY(ROWS(_xlfn.ANCHORARRAY($M$2)),1,1,ROWS(_xlfn.ANCHORARRAY($M$2)),TRUE))
)
-
AVERAGE(
INDEX(_xlfn.ANCHORARRAY($N$2),_xlfn.RANDARRAY(ROWS(_xlfn.ANCHORARRAY($N$2)),1,1,ROWS(_xlfn.ANCHORARRAY($N$2)),TRUE))
)</f>
        <v>2.7868852459016367</v>
      </c>
    </row>
    <row r="113" spans="1:16">
      <c r="A113" t="str">
        <v>Won</v>
      </c>
      <c r="B113">
        <v>70</v>
      </c>
      <c r="C113">
        <f t="shared" si="1"/>
        <v>127</v>
      </c>
      <c r="P113" cm="1">
        <f t="array" aca="1" ref="P113" ca="1">AVERAGE(
INDEX(_xlfn.ANCHORARRAY($M$2),_xlfn.RANDARRAY(ROWS(_xlfn.ANCHORARRAY($M$2)),1,1,ROWS(_xlfn.ANCHORARRAY($M$2)),TRUE))
)
-
AVERAGE(
INDEX(_xlfn.ANCHORARRAY($N$2),_xlfn.RANDARRAY(ROWS(_xlfn.ANCHORARRAY($N$2)),1,1,ROWS(_xlfn.ANCHORARRAY($N$2)),TRUE))
)</f>
        <v>-0.40884850878925505</v>
      </c>
    </row>
    <row r="114" spans="1:16">
      <c r="A114" t="str">
        <v>Won</v>
      </c>
      <c r="B114">
        <v>20</v>
      </c>
      <c r="C114">
        <f t="shared" si="1"/>
        <v>20.5</v>
      </c>
      <c r="P114" cm="1">
        <f t="array" aca="1" ref="P114" ca="1">AVERAGE(
INDEX(_xlfn.ANCHORARRAY($M$2),_xlfn.RANDARRAY(ROWS(_xlfn.ANCHORARRAY($M$2)),1,1,ROWS(_xlfn.ANCHORARRAY($M$2)),TRUE))
)
-
AVERAGE(
INDEX(_xlfn.ANCHORARRAY($N$2),_xlfn.RANDARRAY(ROWS(_xlfn.ANCHORARRAY($N$2)),1,1,ROWS(_xlfn.ANCHORARRAY($N$2)),TRUE))
)</f>
        <v>-2.7019553624333383</v>
      </c>
    </row>
    <row r="115" spans="1:16">
      <c r="A115" t="str">
        <v>Won</v>
      </c>
      <c r="B115">
        <v>40</v>
      </c>
      <c r="C115">
        <f t="shared" si="1"/>
        <v>72.5</v>
      </c>
      <c r="P115" cm="1">
        <f t="array" aca="1" ref="P115" ca="1">AVERAGE(
INDEX(_xlfn.ANCHORARRAY($M$2),_xlfn.RANDARRAY(ROWS(_xlfn.ANCHORARRAY($M$2)),1,1,ROWS(_xlfn.ANCHORARRAY($M$2)),TRUE))
)
-
AVERAGE(
INDEX(_xlfn.ANCHORARRAY($N$2),_xlfn.RANDARRAY(ROWS(_xlfn.ANCHORARRAY($N$2)),1,1,ROWS(_xlfn.ANCHORARRAY($N$2)),TRUE))
)</f>
        <v>-3.5157021528737857</v>
      </c>
    </row>
    <row r="116" spans="1:16">
      <c r="A116" t="str">
        <v>Won</v>
      </c>
      <c r="B116">
        <v>30</v>
      </c>
      <c r="C116">
        <f t="shared" si="1"/>
        <v>46</v>
      </c>
      <c r="P116" cm="1">
        <f t="array" aca="1" ref="P116" ca="1">AVERAGE(
INDEX(_xlfn.ANCHORARRAY($M$2),_xlfn.RANDARRAY(ROWS(_xlfn.ANCHORARRAY($M$2)),1,1,ROWS(_xlfn.ANCHORARRAY($M$2)),TRUE))
)
-
AVERAGE(
INDEX(_xlfn.ANCHORARRAY($N$2),_xlfn.RANDARRAY(ROWS(_xlfn.ANCHORARRAY($N$2)),1,1,ROWS(_xlfn.ANCHORARRAY($N$2)),TRUE))
)</f>
        <v>5.002962670353547</v>
      </c>
    </row>
    <row r="117" spans="1:16">
      <c r="A117" t="str">
        <v>Won</v>
      </c>
      <c r="B117">
        <v>50</v>
      </c>
      <c r="C117">
        <f t="shared" si="1"/>
        <v>96.5</v>
      </c>
      <c r="P117" cm="1">
        <f t="array" aca="1" ref="P117" ca="1">AVERAGE(
INDEX(_xlfn.ANCHORARRAY($M$2),_xlfn.RANDARRAY(ROWS(_xlfn.ANCHORARRAY($M$2)),1,1,ROWS(_xlfn.ANCHORARRAY($M$2)),TRUE))
)
-
AVERAGE(
INDEX(_xlfn.ANCHORARRAY($N$2),_xlfn.RANDARRAY(ROWS(_xlfn.ANCHORARRAY($N$2)),1,1,ROWS(_xlfn.ANCHORARRAY($N$2)),TRUE))
)</f>
        <v>-1.4378826782539988</v>
      </c>
    </row>
    <row r="118" spans="1:16">
      <c r="A118" t="str">
        <v>Won</v>
      </c>
      <c r="B118">
        <v>40</v>
      </c>
      <c r="C118">
        <f t="shared" si="1"/>
        <v>72.5</v>
      </c>
      <c r="P118" cm="1">
        <f t="array" aca="1" ref="P118" ca="1">AVERAGE(
INDEX(_xlfn.ANCHORARRAY($M$2),_xlfn.RANDARRAY(ROWS(_xlfn.ANCHORARRAY($M$2)),1,1,ROWS(_xlfn.ANCHORARRAY($M$2)),TRUE))
)
-
AVERAGE(
INDEX(_xlfn.ANCHORARRAY($N$2),_xlfn.RANDARRAY(ROWS(_xlfn.ANCHORARRAY($N$2)),1,1,ROWS(_xlfn.ANCHORARRAY($N$2)),TRUE))
)</f>
        <v>-4.0983606557377072</v>
      </c>
    </row>
    <row r="119" spans="1:16">
      <c r="A119" t="str">
        <v>Won</v>
      </c>
      <c r="B119">
        <v>30</v>
      </c>
      <c r="C119">
        <f t="shared" si="1"/>
        <v>46</v>
      </c>
      <c r="P119" cm="1">
        <f t="array" aca="1" ref="P119" ca="1">AVERAGE(
INDEX(_xlfn.ANCHORARRAY($M$2),_xlfn.RANDARRAY(ROWS(_xlfn.ANCHORARRAY($M$2)),1,1,ROWS(_xlfn.ANCHORARRAY($M$2)),TRUE))
)
-
AVERAGE(
INDEX(_xlfn.ANCHORARRAY($N$2),_xlfn.RANDARRAY(ROWS(_xlfn.ANCHORARRAY($N$2)),1,1,ROWS(_xlfn.ANCHORARRAY($N$2)),TRUE))
)</f>
        <v>5.9332411613667801</v>
      </c>
    </row>
    <row r="120" spans="1:16">
      <c r="A120" t="str">
        <v>Won</v>
      </c>
      <c r="B120">
        <v>50</v>
      </c>
      <c r="C120">
        <f t="shared" si="1"/>
        <v>96.5</v>
      </c>
      <c r="P120" cm="1">
        <f t="array" aca="1" ref="P120" ca="1">AVERAGE(
INDEX(_xlfn.ANCHORARRAY($M$2),_xlfn.RANDARRAY(ROWS(_xlfn.ANCHORARRAY($M$2)),1,1,ROWS(_xlfn.ANCHORARRAY($M$2)),TRUE))
)
-
AVERAGE(
INDEX(_xlfn.ANCHORARRAY($N$2),_xlfn.RANDARRAY(ROWS(_xlfn.ANCHORARRAY($N$2)),1,1,ROWS(_xlfn.ANCHORARRAY($N$2)),TRUE))
)</f>
        <v>-2.9903219435117521</v>
      </c>
    </row>
    <row r="121" spans="1:16">
      <c r="A121" t="str">
        <v>Won</v>
      </c>
      <c r="B121">
        <v>70</v>
      </c>
      <c r="C121">
        <f t="shared" si="1"/>
        <v>127</v>
      </c>
      <c r="P121" cm="1">
        <f t="array" aca="1" ref="P121" ca="1">AVERAGE(
INDEX(_xlfn.ANCHORARRAY($M$2),_xlfn.RANDARRAY(ROWS(_xlfn.ANCHORARRAY($M$2)),1,1,ROWS(_xlfn.ANCHORARRAY($M$2)),TRUE))
)
-
AVERAGE(
INDEX(_xlfn.ANCHORARRAY($N$2),_xlfn.RANDARRAY(ROWS(_xlfn.ANCHORARRAY($N$2)),1,1,ROWS(_xlfn.ANCHORARRAY($N$2)),TRUE))
)</f>
        <v>6.5257752320758442</v>
      </c>
    </row>
    <row r="122" spans="1:16">
      <c r="A122" t="str">
        <v>Won</v>
      </c>
      <c r="B122">
        <v>60</v>
      </c>
      <c r="C122">
        <f t="shared" si="1"/>
        <v>114</v>
      </c>
      <c r="P122" cm="1">
        <f t="array" aca="1" ref="P122" ca="1">AVERAGE(
INDEX(_xlfn.ANCHORARRAY($M$2),_xlfn.RANDARRAY(ROWS(_xlfn.ANCHORARRAY($M$2)),1,1,ROWS(_xlfn.ANCHORARRAY($M$2)),TRUE))
)
-
AVERAGE(
INDEX(_xlfn.ANCHORARRAY($N$2),_xlfn.RANDARRAY(ROWS(_xlfn.ANCHORARRAY($N$2)),1,1,ROWS(_xlfn.ANCHORARRAY($N$2)),TRUE))
)</f>
        <v>-0.83152281256172245</v>
      </c>
    </row>
    <row r="123" spans="1:16">
      <c r="A123" t="str">
        <v>Won</v>
      </c>
      <c r="B123">
        <v>40</v>
      </c>
      <c r="C123">
        <f t="shared" si="1"/>
        <v>72.5</v>
      </c>
      <c r="P123" cm="1">
        <f t="array" aca="1" ref="P123" ca="1">AVERAGE(
INDEX(_xlfn.ANCHORARRAY($M$2),_xlfn.RANDARRAY(ROWS(_xlfn.ANCHORARRAY($M$2)),1,1,ROWS(_xlfn.ANCHORARRAY($M$2)),TRUE))
)
-
AVERAGE(
INDEX(_xlfn.ANCHORARRAY($N$2),_xlfn.RANDARRAY(ROWS(_xlfn.ANCHORARRAY($N$2)),1,1,ROWS(_xlfn.ANCHORARRAY($N$2)),TRUE))
)</f>
        <v>-4.807426427019557</v>
      </c>
    </row>
    <row r="124" spans="1:16">
      <c r="A124" t="str">
        <v>Won</v>
      </c>
      <c r="B124">
        <v>20</v>
      </c>
      <c r="C124">
        <f t="shared" si="1"/>
        <v>20.5</v>
      </c>
      <c r="P124" cm="1">
        <f t="array" aca="1" ref="P124" ca="1">AVERAGE(
INDEX(_xlfn.ANCHORARRAY($M$2),_xlfn.RANDARRAY(ROWS(_xlfn.ANCHORARRAY($M$2)),1,1,ROWS(_xlfn.ANCHORARRAY($M$2)),TRUE))
)
-
AVERAGE(
INDEX(_xlfn.ANCHORARRAY($N$2),_xlfn.RANDARRAY(ROWS(_xlfn.ANCHORARRAY($N$2)),1,1,ROWS(_xlfn.ANCHORARRAY($N$2)),TRUE))
)</f>
        <v>3.7388899861742004</v>
      </c>
    </row>
    <row r="125" spans="1:16">
      <c r="A125" t="str">
        <v>Won</v>
      </c>
      <c r="B125">
        <v>60</v>
      </c>
      <c r="C125">
        <f t="shared" si="1"/>
        <v>114</v>
      </c>
      <c r="P125" cm="1">
        <f t="array" aca="1" ref="P125" ca="1">AVERAGE(
INDEX(_xlfn.ANCHORARRAY($M$2),_xlfn.RANDARRAY(ROWS(_xlfn.ANCHORARRAY($M$2)),1,1,ROWS(_xlfn.ANCHORARRAY($M$2)),TRUE))
)
-
AVERAGE(
INDEX(_xlfn.ANCHORARRAY($N$2),_xlfn.RANDARRAY(ROWS(_xlfn.ANCHORARRAY($N$2)),1,1,ROWS(_xlfn.ANCHORARRAY($N$2)),TRUE))
)</f>
        <v>7.643689512146949</v>
      </c>
    </row>
    <row r="126" spans="1:16">
      <c r="A126" t="str">
        <v>Won</v>
      </c>
      <c r="B126">
        <v>20</v>
      </c>
      <c r="C126">
        <f t="shared" si="1"/>
        <v>20.5</v>
      </c>
      <c r="P126" cm="1">
        <f t="array" aca="1" ref="P126" ca="1">AVERAGE(
INDEX(_xlfn.ANCHORARRAY($M$2),_xlfn.RANDARRAY(ROWS(_xlfn.ANCHORARRAY($M$2)),1,1,ROWS(_xlfn.ANCHORARRAY($M$2)),TRUE))
)
-
AVERAGE(
INDEX(_xlfn.ANCHORARRAY($N$2),_xlfn.RANDARRAY(ROWS(_xlfn.ANCHORARRAY($N$2)),1,1,ROWS(_xlfn.ANCHORARRAY($N$2)),TRUE))
)</f>
        <v>0.69326486272960608</v>
      </c>
    </row>
    <row r="127" spans="1:16">
      <c r="A127" t="str">
        <v>Won</v>
      </c>
      <c r="B127">
        <v>30</v>
      </c>
      <c r="C127">
        <f t="shared" si="1"/>
        <v>46</v>
      </c>
      <c r="P127" cm="1">
        <f t="array" aca="1" ref="P127" ca="1">AVERAGE(
INDEX(_xlfn.ANCHORARRAY($M$2),_xlfn.RANDARRAY(ROWS(_xlfn.ANCHORARRAY($M$2)),1,1,ROWS(_xlfn.ANCHORARRAY($M$2)),TRUE))
)
-
AVERAGE(
INDEX(_xlfn.ANCHORARRAY($N$2),_xlfn.RANDARRAY(ROWS(_xlfn.ANCHORARRAY($N$2)),1,1,ROWS(_xlfn.ANCHORARRAY($N$2)),TRUE))
)</f>
        <v>1.1119889393640108</v>
      </c>
    </row>
    <row r="128" spans="1:16">
      <c r="A128" t="str">
        <v>Won</v>
      </c>
      <c r="B128">
        <v>60</v>
      </c>
      <c r="C128">
        <f t="shared" si="1"/>
        <v>114</v>
      </c>
      <c r="P128" cm="1">
        <f t="array" aca="1" ref="P128" ca="1">AVERAGE(
INDEX(_xlfn.ANCHORARRAY($M$2),_xlfn.RANDARRAY(ROWS(_xlfn.ANCHORARRAY($M$2)),1,1,ROWS(_xlfn.ANCHORARRAY($M$2)),TRUE))
)
-
AVERAGE(
INDEX(_xlfn.ANCHORARRAY($N$2),_xlfn.RANDARRAY(ROWS(_xlfn.ANCHORARRAY($N$2)),1,1,ROWS(_xlfn.ANCHORARRAY($N$2)),TRUE))
)</f>
        <v>3.7250641911909952</v>
      </c>
    </row>
    <row r="129" spans="1:16">
      <c r="A129" t="str">
        <v>Won</v>
      </c>
      <c r="B129">
        <v>30</v>
      </c>
      <c r="C129">
        <f t="shared" si="1"/>
        <v>46</v>
      </c>
      <c r="P129" cm="1">
        <f t="array" aca="1" ref="P129" ca="1">AVERAGE(
INDEX(_xlfn.ANCHORARRAY($M$2),_xlfn.RANDARRAY(ROWS(_xlfn.ANCHORARRAY($M$2)),1,1,ROWS(_xlfn.ANCHORARRAY($M$2)),TRUE))
)
-
AVERAGE(
INDEX(_xlfn.ANCHORARRAY($N$2),_xlfn.RANDARRAY(ROWS(_xlfn.ANCHORARRAY($N$2)),1,1,ROWS(_xlfn.ANCHORARRAY($N$2)),TRUE))
)</f>
        <v>5.8167094607939944</v>
      </c>
    </row>
    <row r="130" spans="1:16">
      <c r="A130" t="str">
        <v>Won</v>
      </c>
      <c r="B130">
        <v>60</v>
      </c>
      <c r="C130">
        <f t="shared" si="1"/>
        <v>114</v>
      </c>
      <c r="P130" cm="1">
        <f t="array" aca="1" ref="P130" ca="1">AVERAGE(
INDEX(_xlfn.ANCHORARRAY($M$2),_xlfn.RANDARRAY(ROWS(_xlfn.ANCHORARRAY($M$2)),1,1,ROWS(_xlfn.ANCHORARRAY($M$2)),TRUE))
)
-
AVERAGE(
INDEX(_xlfn.ANCHORARRAY($N$2),_xlfn.RANDARRAY(ROWS(_xlfn.ANCHORARRAY($N$2)),1,1,ROWS(_xlfn.ANCHORARRAY($N$2)),TRUE))
)</f>
        <v>4.8173019948646996</v>
      </c>
    </row>
    <row r="131" spans="1:16">
      <c r="A131" t="str">
        <v>Won</v>
      </c>
      <c r="B131">
        <v>30</v>
      </c>
      <c r="C131">
        <f t="shared" ref="C131:C145" si="2">_xlfn.RANK.AVG(B131,$B$2:$B$145,1)</f>
        <v>46</v>
      </c>
      <c r="P131" cm="1">
        <f t="array" aca="1" ref="P131" ca="1">AVERAGE(
INDEX(_xlfn.ANCHORARRAY($M$2),_xlfn.RANDARRAY(ROWS(_xlfn.ANCHORARRAY($M$2)),1,1,ROWS(_xlfn.ANCHORARRAY($M$2)),TRUE))
)
-
AVERAGE(
INDEX(_xlfn.ANCHORARRAY($N$2),_xlfn.RANDARRAY(ROWS(_xlfn.ANCHORARRAY($N$2)),1,1,ROWS(_xlfn.ANCHORARRAY($N$2)),TRUE))
)</f>
        <v>1.0882875765356488</v>
      </c>
    </row>
    <row r="132" spans="1:16">
      <c r="A132" t="str">
        <v>Won</v>
      </c>
      <c r="B132">
        <v>40</v>
      </c>
      <c r="C132">
        <f t="shared" si="2"/>
        <v>72.5</v>
      </c>
      <c r="P132" cm="1">
        <f t="array" aca="1" ref="P132" ca="1">AVERAGE(
INDEX(_xlfn.ANCHORARRAY($M$2),_xlfn.RANDARRAY(ROWS(_xlfn.ANCHORARRAY($M$2)),1,1,ROWS(_xlfn.ANCHORARRAY($M$2)),TRUE))
)
-
AVERAGE(
INDEX(_xlfn.ANCHORARRAY($N$2),_xlfn.RANDARRAY(ROWS(_xlfn.ANCHORARRAY($N$2)),1,1,ROWS(_xlfn.ANCHORARRAY($N$2)),TRUE))
)</f>
        <v>-0.76831917835275476</v>
      </c>
    </row>
    <row r="133" spans="1:16">
      <c r="A133" t="str">
        <v>Won</v>
      </c>
      <c r="B133">
        <v>40</v>
      </c>
      <c r="C133">
        <f t="shared" si="2"/>
        <v>72.5</v>
      </c>
      <c r="P133" cm="1">
        <f t="array" aca="1" ref="P133" ca="1">AVERAGE(
INDEX(_xlfn.ANCHORARRAY($M$2),_xlfn.RANDARRAY(ROWS(_xlfn.ANCHORARRAY($M$2)),1,1,ROWS(_xlfn.ANCHORARRAY($M$2)),TRUE))
)
-
AVERAGE(
INDEX(_xlfn.ANCHORARRAY($N$2),_xlfn.RANDARRAY(ROWS(_xlfn.ANCHORARRAY($N$2)),1,1,ROWS(_xlfn.ANCHORARRAY($N$2)),TRUE))
)</f>
        <v>2.7710843373494001</v>
      </c>
    </row>
    <row r="134" spans="1:16">
      <c r="A134" t="str">
        <v>Won</v>
      </c>
      <c r="B134">
        <v>30</v>
      </c>
      <c r="C134">
        <f t="shared" si="2"/>
        <v>46</v>
      </c>
      <c r="P134" cm="1">
        <f t="array" aca="1" ref="P134" ca="1">AVERAGE(
INDEX(_xlfn.ANCHORARRAY($M$2),_xlfn.RANDARRAY(ROWS(_xlfn.ANCHORARRAY($M$2)),1,1,ROWS(_xlfn.ANCHORARRAY($M$2)),TRUE))
)
-
AVERAGE(
INDEX(_xlfn.ANCHORARRAY($N$2),_xlfn.RANDARRAY(ROWS(_xlfn.ANCHORARRAY($N$2)),1,1,ROWS(_xlfn.ANCHORARRAY($N$2)),TRUE))
)</f>
        <v>3.4287971558364632</v>
      </c>
    </row>
    <row r="135" spans="1:16">
      <c r="A135" t="str">
        <v>Won</v>
      </c>
      <c r="B135">
        <v>40</v>
      </c>
      <c r="C135">
        <f t="shared" si="2"/>
        <v>72.5</v>
      </c>
      <c r="P135" cm="1">
        <f t="array" aca="1" ref="P135" ca="1">AVERAGE(
INDEX(_xlfn.ANCHORARRAY($M$2),_xlfn.RANDARRAY(ROWS(_xlfn.ANCHORARRAY($M$2)),1,1,ROWS(_xlfn.ANCHORARRAY($M$2)),TRUE))
)
-
AVERAGE(
INDEX(_xlfn.ANCHORARRAY($N$2),_xlfn.RANDARRAY(ROWS(_xlfn.ANCHORARRAY($N$2)),1,1,ROWS(_xlfn.ANCHORARRAY($N$2)),TRUE))
)</f>
        <v>0.80782144973336045</v>
      </c>
    </row>
    <row r="136" spans="1:16">
      <c r="A136" t="str">
        <v>Won</v>
      </c>
      <c r="B136">
        <v>70</v>
      </c>
      <c r="C136">
        <f t="shared" si="2"/>
        <v>127</v>
      </c>
      <c r="P136" cm="1">
        <f t="array" aca="1" ref="P136" ca="1">AVERAGE(
INDEX(_xlfn.ANCHORARRAY($M$2),_xlfn.RANDARRAY(ROWS(_xlfn.ANCHORARRAY($M$2)),1,1,ROWS(_xlfn.ANCHORARRAY($M$2)),TRUE))
)
-
AVERAGE(
INDEX(_xlfn.ANCHORARRAY($N$2),_xlfn.RANDARRAY(ROWS(_xlfn.ANCHORARRAY($N$2)),1,1,ROWS(_xlfn.ANCHORARRAY($N$2)),TRUE))
)</f>
        <v>-1.6946474422279323</v>
      </c>
    </row>
    <row r="137" spans="1:16">
      <c r="A137" t="str">
        <v>Won</v>
      </c>
      <c r="B137">
        <v>20</v>
      </c>
      <c r="C137">
        <f t="shared" si="2"/>
        <v>20.5</v>
      </c>
      <c r="P137" cm="1">
        <f t="array" aca="1" ref="P137" ca="1">AVERAGE(
INDEX(_xlfn.ANCHORARRAY($M$2),_xlfn.RANDARRAY(ROWS(_xlfn.ANCHORARRAY($M$2)),1,1,ROWS(_xlfn.ANCHORARRAY($M$2)),TRUE))
)
-
AVERAGE(
INDEX(_xlfn.ANCHORARRAY($N$2),_xlfn.RANDARRAY(ROWS(_xlfn.ANCHORARRAY($N$2)),1,1,ROWS(_xlfn.ANCHORARRAY($N$2)),TRUE))
)</f>
        <v>3.3932451115939202</v>
      </c>
    </row>
    <row r="138" spans="1:16">
      <c r="A138" t="str">
        <v>Won</v>
      </c>
      <c r="B138">
        <v>60</v>
      </c>
      <c r="C138">
        <f t="shared" si="2"/>
        <v>114</v>
      </c>
      <c r="P138" cm="1">
        <f t="array" aca="1" ref="P138" ca="1">AVERAGE(
INDEX(_xlfn.ANCHORARRAY($M$2),_xlfn.RANDARRAY(ROWS(_xlfn.ANCHORARRAY($M$2)),1,1,ROWS(_xlfn.ANCHORARRAY($M$2)),TRUE))
)
-
AVERAGE(
INDEX(_xlfn.ANCHORARRAY($N$2),_xlfn.RANDARRAY(ROWS(_xlfn.ANCHORARRAY($N$2)),1,1,ROWS(_xlfn.ANCHORARRAY($N$2)),TRUE))
)</f>
        <v>-4.0884850878925505</v>
      </c>
    </row>
    <row r="139" spans="1:16">
      <c r="A139" t="str">
        <v>Won</v>
      </c>
      <c r="B139">
        <v>90</v>
      </c>
      <c r="C139">
        <f t="shared" si="2"/>
        <v>138.5</v>
      </c>
      <c r="P139" cm="1">
        <f t="array" aca="1" ref="P139" ca="1">AVERAGE(
INDEX(_xlfn.ANCHORARRAY($M$2),_xlfn.RANDARRAY(ROWS(_xlfn.ANCHORARRAY($M$2)),1,1,ROWS(_xlfn.ANCHORARRAY($M$2)),TRUE))
)
-
AVERAGE(
INDEX(_xlfn.ANCHORARRAY($N$2),_xlfn.RANDARRAY(ROWS(_xlfn.ANCHORARRAY($N$2)),1,1,ROWS(_xlfn.ANCHORARRAY($N$2)),TRUE))
)</f>
        <v>4.1260122457041248</v>
      </c>
    </row>
    <row r="140" spans="1:16">
      <c r="A140" t="str">
        <v>Won</v>
      </c>
      <c r="B140">
        <v>50</v>
      </c>
      <c r="C140">
        <f t="shared" si="2"/>
        <v>96.5</v>
      </c>
      <c r="P140" cm="1">
        <f t="array" aca="1" ref="P140" ca="1">AVERAGE(
INDEX(_xlfn.ANCHORARRAY($M$2),_xlfn.RANDARRAY(ROWS(_xlfn.ANCHORARRAY($M$2)),1,1,ROWS(_xlfn.ANCHORARRAY($M$2)),TRUE))
)
-
AVERAGE(
INDEX(_xlfn.ANCHORARRAY($N$2),_xlfn.RANDARRAY(ROWS(_xlfn.ANCHORARRAY($N$2)),1,1,ROWS(_xlfn.ANCHORARRAY($N$2)),TRUE))
)</f>
        <v>5.4256369741260073</v>
      </c>
    </row>
    <row r="141" spans="1:16">
      <c r="A141" t="str">
        <v>Won</v>
      </c>
      <c r="B141">
        <v>20</v>
      </c>
      <c r="C141">
        <f t="shared" si="2"/>
        <v>20.5</v>
      </c>
      <c r="P141" cm="1">
        <f t="array" aca="1" ref="P141" ca="1">AVERAGE(
INDEX(_xlfn.ANCHORARRAY($M$2),_xlfn.RANDARRAY(ROWS(_xlfn.ANCHORARRAY($M$2)),1,1,ROWS(_xlfn.ANCHORARRAY($M$2)),TRUE))
)
-
AVERAGE(
INDEX(_xlfn.ANCHORARRAY($N$2),_xlfn.RANDARRAY(ROWS(_xlfn.ANCHORARRAY($N$2)),1,1,ROWS(_xlfn.ANCHORARRAY($N$2)),TRUE))
)</f>
        <v>1.3095002962670392</v>
      </c>
    </row>
    <row r="142" spans="1:16">
      <c r="A142" t="str">
        <v>Won</v>
      </c>
      <c r="B142">
        <v>50</v>
      </c>
      <c r="C142">
        <f t="shared" si="2"/>
        <v>96.5</v>
      </c>
      <c r="P142" cm="1">
        <f t="array" aca="1" ref="P142" ca="1">AVERAGE(
INDEX(_xlfn.ANCHORARRAY($M$2),_xlfn.RANDARRAY(ROWS(_xlfn.ANCHORARRAY($M$2)),1,1,ROWS(_xlfn.ANCHORARRAY($M$2)),TRUE))
)
-
AVERAGE(
INDEX(_xlfn.ANCHORARRAY($N$2),_xlfn.RANDARRAY(ROWS(_xlfn.ANCHORARRAY($N$2)),1,1,ROWS(_xlfn.ANCHORARRAY($N$2)),TRUE))
)</f>
        <v>3.8554216867469862</v>
      </c>
    </row>
    <row r="143" spans="1:16">
      <c r="A143" t="str">
        <v>Won</v>
      </c>
      <c r="B143">
        <v>50</v>
      </c>
      <c r="C143">
        <f t="shared" si="2"/>
        <v>96.5</v>
      </c>
      <c r="P143" cm="1">
        <f t="array" aca="1" ref="P143" ca="1">AVERAGE(
INDEX(_xlfn.ANCHORARRAY($M$2),_xlfn.RANDARRAY(ROWS(_xlfn.ANCHORARRAY($M$2)),1,1,ROWS(_xlfn.ANCHORARRAY($M$2)),TRUE))
)
-
AVERAGE(
INDEX(_xlfn.ANCHORARRAY($N$2),_xlfn.RANDARRAY(ROWS(_xlfn.ANCHORARRAY($N$2)),1,1,ROWS(_xlfn.ANCHORARRAY($N$2)),TRUE))
)</f>
        <v>2.5972743432747407</v>
      </c>
    </row>
    <row r="144" spans="1:16">
      <c r="A144" t="str">
        <v>Won</v>
      </c>
      <c r="B144">
        <v>90</v>
      </c>
      <c r="C144">
        <f t="shared" si="2"/>
        <v>138.5</v>
      </c>
      <c r="P144" cm="1">
        <f t="array" aca="1" ref="P144" ca="1">AVERAGE(
INDEX(_xlfn.ANCHORARRAY($M$2),_xlfn.RANDARRAY(ROWS(_xlfn.ANCHORARRAY($M$2)),1,1,ROWS(_xlfn.ANCHORARRAY($M$2)),TRUE))
)
-
AVERAGE(
INDEX(_xlfn.ANCHORARRAY($N$2),_xlfn.RANDARRAY(ROWS(_xlfn.ANCHORARRAY($N$2)),1,1,ROWS(_xlfn.ANCHORARRAY($N$2)),TRUE))
)</f>
        <v>-8.2954769899266978E-2</v>
      </c>
    </row>
    <row r="145" spans="1:16">
      <c r="A145" t="str">
        <v>Won</v>
      </c>
      <c r="B145">
        <v>30</v>
      </c>
      <c r="C145">
        <f t="shared" si="2"/>
        <v>46</v>
      </c>
      <c r="P145" cm="1">
        <f t="array" aca="1" ref="P145" ca="1">AVERAGE(
INDEX(_xlfn.ANCHORARRAY($M$2),_xlfn.RANDARRAY(ROWS(_xlfn.ANCHORARRAY($M$2)),1,1,ROWS(_xlfn.ANCHORARRAY($M$2)),TRUE))
)
-
AVERAGE(
INDEX(_xlfn.ANCHORARRAY($N$2),_xlfn.RANDARRAY(ROWS(_xlfn.ANCHORARRAY($N$2)),1,1,ROWS(_xlfn.ANCHORARRAY($N$2)),TRUE))
)</f>
        <v>6.7134110211337159</v>
      </c>
    </row>
    <row r="146" spans="1:16">
      <c r="P146" cm="1">
        <f t="array" aca="1" ref="P146" ca="1">AVERAGE(
INDEX(_xlfn.ANCHORARRAY($M$2),_xlfn.RANDARRAY(ROWS(_xlfn.ANCHORARRAY($M$2)),1,1,ROWS(_xlfn.ANCHORARRAY($M$2)),TRUE))
)
-
AVERAGE(
INDEX(_xlfn.ANCHORARRAY($N$2),_xlfn.RANDARRAY(ROWS(_xlfn.ANCHORARRAY($N$2)),1,1,ROWS(_xlfn.ANCHORARRAY($N$2)),TRUE))
)</f>
        <v>6.1742050167884628</v>
      </c>
    </row>
    <row r="147" spans="1:16">
      <c r="P147" cm="1">
        <f t="array" aca="1" ref="P147" ca="1">AVERAGE(
INDEX(_xlfn.ANCHORARRAY($M$2),_xlfn.RANDARRAY(ROWS(_xlfn.ANCHORARRAY($M$2)),1,1,ROWS(_xlfn.ANCHORARRAY($M$2)),TRUE))
)
-
AVERAGE(
INDEX(_xlfn.ANCHORARRAY($N$2),_xlfn.RANDARRAY(ROWS(_xlfn.ANCHORARRAY($N$2)),1,1,ROWS(_xlfn.ANCHORARRAY($N$2)),TRUE))
)</f>
        <v>3.5552044242543985</v>
      </c>
    </row>
    <row r="148" spans="1:16">
      <c r="P148" cm="1">
        <f t="array" aca="1" ref="P148" ca="1">AVERAGE(
INDEX(_xlfn.ANCHORARRAY($M$2),_xlfn.RANDARRAY(ROWS(_xlfn.ANCHORARRAY($M$2)),1,1,ROWS(_xlfn.ANCHORARRAY($M$2)),TRUE))
)
-
AVERAGE(
INDEX(_xlfn.ANCHORARRAY($N$2),_xlfn.RANDARRAY(ROWS(_xlfn.ANCHORARRAY($N$2)),1,1,ROWS(_xlfn.ANCHORARRAY($N$2)),TRUE))
)</f>
        <v>2.2259529922970529</v>
      </c>
    </row>
    <row r="149" spans="1:16">
      <c r="P149" cm="1">
        <f t="array" aca="1" ref="P149" ca="1">AVERAGE(
INDEX(_xlfn.ANCHORARRAY($M$2),_xlfn.RANDARRAY(ROWS(_xlfn.ANCHORARRAY($M$2)),1,1,ROWS(_xlfn.ANCHORARRAY($M$2)),TRUE))
)
-
AVERAGE(
INDEX(_xlfn.ANCHORARRAY($N$2),_xlfn.RANDARRAY(ROWS(_xlfn.ANCHORARRAY($N$2)),1,1,ROWS(_xlfn.ANCHORARRAY($N$2)),TRUE))
)</f>
        <v>4.6553426822042283</v>
      </c>
    </row>
    <row r="150" spans="1:16">
      <c r="P150" cm="1">
        <f t="array" aca="1" ref="P150" ca="1">AVERAGE(
INDEX(_xlfn.ANCHORARRAY($M$2),_xlfn.RANDARRAY(ROWS(_xlfn.ANCHORARRAY($M$2)),1,1,ROWS(_xlfn.ANCHORARRAY($M$2)),TRUE))
)
-
AVERAGE(
INDEX(_xlfn.ANCHORARRAY($N$2),_xlfn.RANDARRAY(ROWS(_xlfn.ANCHORARRAY($N$2)),1,1,ROWS(_xlfn.ANCHORARRAY($N$2)),TRUE))
)</f>
        <v>5.9371913885048357</v>
      </c>
    </row>
    <row r="151" spans="1:16">
      <c r="P151" cm="1">
        <f t="array" aca="1" ref="P151" ca="1">AVERAGE(
INDEX(_xlfn.ANCHORARRAY($M$2),_xlfn.RANDARRAY(ROWS(_xlfn.ANCHORARRAY($M$2)),1,1,ROWS(_xlfn.ANCHORARRAY($M$2)),TRUE))
)
-
AVERAGE(
INDEX(_xlfn.ANCHORARRAY($N$2),_xlfn.RANDARRAY(ROWS(_xlfn.ANCHORARRAY($N$2)),1,1,ROWS(_xlfn.ANCHORARRAY($N$2)),TRUE))
)</f>
        <v>1.2699980248864264</v>
      </c>
    </row>
    <row r="152" spans="1:16">
      <c r="P152" cm="1">
        <f t="array" aca="1" ref="P152" ca="1">AVERAGE(
INDEX(_xlfn.ANCHORARRAY($M$2),_xlfn.RANDARRAY(ROWS(_xlfn.ANCHORARRAY($M$2)),1,1,ROWS(_xlfn.ANCHORARRAY($M$2)),TRUE))
)
-
AVERAGE(
INDEX(_xlfn.ANCHORARRAY($N$2),_xlfn.RANDARRAY(ROWS(_xlfn.ANCHORARRAY($N$2)),1,1,ROWS(_xlfn.ANCHORARRAY($N$2)),TRUE))
)</f>
        <v>1.9494370926328202</v>
      </c>
    </row>
    <row r="153" spans="1:16">
      <c r="P153" cm="1">
        <f t="array" aca="1" ref="P153" ca="1">AVERAGE(
INDEX(_xlfn.ANCHORARRAY($M$2),_xlfn.RANDARRAY(ROWS(_xlfn.ANCHORARRAY($M$2)),1,1,ROWS(_xlfn.ANCHORARRAY($M$2)),TRUE))
)
-
AVERAGE(
INDEX(_xlfn.ANCHORARRAY($N$2),_xlfn.RANDARRAY(ROWS(_xlfn.ANCHORARRAY($N$2)),1,1,ROWS(_xlfn.ANCHORARRAY($N$2)),TRUE))
)</f>
        <v>6.2848113766541616</v>
      </c>
    </row>
    <row r="154" spans="1:16">
      <c r="P154" cm="1">
        <f t="array" aca="1" ref="P154" ca="1">AVERAGE(
INDEX(_xlfn.ANCHORARRAY($M$2),_xlfn.RANDARRAY(ROWS(_xlfn.ANCHORARRAY($M$2)),1,1,ROWS(_xlfn.ANCHORARRAY($M$2)),TRUE))
)
-
AVERAGE(
INDEX(_xlfn.ANCHORARRAY($N$2),_xlfn.RANDARRAY(ROWS(_xlfn.ANCHORARRAY($N$2)),1,1,ROWS(_xlfn.ANCHORARRAY($N$2)),TRUE))
)</f>
        <v>1.5346632431364782</v>
      </c>
    </row>
    <row r="155" spans="1:16">
      <c r="P155" cm="1">
        <f t="array" aca="1" ref="P155" ca="1">AVERAGE(
INDEX(_xlfn.ANCHORARRAY($M$2),_xlfn.RANDARRAY(ROWS(_xlfn.ANCHORARRAY($M$2)),1,1,ROWS(_xlfn.ANCHORARRAY($M$2)),TRUE))
)
-
AVERAGE(
INDEX(_xlfn.ANCHORARRAY($N$2),_xlfn.RANDARRAY(ROWS(_xlfn.ANCHORARRAY($N$2)),1,1,ROWS(_xlfn.ANCHORARRAY($N$2)),TRUE))
)</f>
        <v>3.3142405688327088</v>
      </c>
    </row>
    <row r="156" spans="1:16">
      <c r="P156" cm="1">
        <f t="array" aca="1" ref="P156" ca="1">AVERAGE(
INDEX(_xlfn.ANCHORARRAY($M$2),_xlfn.RANDARRAY(ROWS(_xlfn.ANCHORARRAY($M$2)),1,1,ROWS(_xlfn.ANCHORARRAY($M$2)),TRUE))
)
-
AVERAGE(
INDEX(_xlfn.ANCHORARRAY($N$2),_xlfn.RANDARRAY(ROWS(_xlfn.ANCHORARRAY($N$2)),1,1,ROWS(_xlfn.ANCHORARRAY($N$2)),TRUE))
)</f>
        <v>0.78016985976693576</v>
      </c>
    </row>
    <row r="157" spans="1:16">
      <c r="P157" cm="1">
        <f t="array" aca="1" ref="P157" ca="1">AVERAGE(
INDEX(_xlfn.ANCHORARRAY($M$2),_xlfn.RANDARRAY(ROWS(_xlfn.ANCHORARRAY($M$2)),1,1,ROWS(_xlfn.ANCHORARRAY($M$2)),TRUE))
)
-
AVERAGE(
INDEX(_xlfn.ANCHORARRAY($N$2),_xlfn.RANDARRAY(ROWS(_xlfn.ANCHORARRAY($N$2)),1,1,ROWS(_xlfn.ANCHORARRAY($N$2)),TRUE))
)</f>
        <v>-2.291131740075059</v>
      </c>
    </row>
    <row r="158" spans="1:16">
      <c r="P158" cm="1">
        <f t="array" aca="1" ref="P158" ca="1">AVERAGE(
INDEX(_xlfn.ANCHORARRAY($M$2),_xlfn.RANDARRAY(ROWS(_xlfn.ANCHORARRAY($M$2)),1,1,ROWS(_xlfn.ANCHORARRAY($M$2)),TRUE))
)
-
AVERAGE(
INDEX(_xlfn.ANCHORARRAY($N$2),_xlfn.RANDARRAY(ROWS(_xlfn.ANCHORARRAY($N$2)),1,1,ROWS(_xlfn.ANCHORARRAY($N$2)),TRUE))
)</f>
        <v>3.3063401145565834</v>
      </c>
    </row>
    <row r="159" spans="1:16">
      <c r="P159" cm="1">
        <f t="array" aca="1" ref="P159" ca="1">AVERAGE(
INDEX(_xlfn.ANCHORARRAY($M$2),_xlfn.RANDARRAY(ROWS(_xlfn.ANCHORARRAY($M$2)),1,1,ROWS(_xlfn.ANCHORARRAY($M$2)),TRUE))
)
-
AVERAGE(
INDEX(_xlfn.ANCHORARRAY($N$2),_xlfn.RANDARRAY(ROWS(_xlfn.ANCHORARRAY($N$2)),1,1,ROWS(_xlfn.ANCHORARRAY($N$2)),TRUE))
)</f>
        <v>5.7989334386727194</v>
      </c>
    </row>
    <row r="160" spans="1:16">
      <c r="P160" cm="1">
        <f t="array" aca="1" ref="P160" ca="1">AVERAGE(
INDEX(_xlfn.ANCHORARRAY($M$2),_xlfn.RANDARRAY(ROWS(_xlfn.ANCHORARRAY($M$2)),1,1,ROWS(_xlfn.ANCHORARRAY($M$2)),TRUE))
)
-
AVERAGE(
INDEX(_xlfn.ANCHORARRAY($N$2),_xlfn.RANDARRAY(ROWS(_xlfn.ANCHORARRAY($N$2)),1,1,ROWS(_xlfn.ANCHORARRAY($N$2)),TRUE))
)</f>
        <v>-4.4637566660082939</v>
      </c>
    </row>
    <row r="161" spans="16:16">
      <c r="P161" cm="1">
        <f t="array" aca="1" ref="P161" ca="1">AVERAGE(
INDEX(_xlfn.ANCHORARRAY($M$2),_xlfn.RANDARRAY(ROWS(_xlfn.ANCHORARRAY($M$2)),1,1,ROWS(_xlfn.ANCHORARRAY($M$2)),TRUE))
)
-
AVERAGE(
INDEX(_xlfn.ANCHORARRAY($N$2),_xlfn.RANDARRAY(ROWS(_xlfn.ANCHORARRAY($N$2)),1,1,ROWS(_xlfn.ANCHORARRAY($N$2)),TRUE))
)</f>
        <v>1.4536835868062425</v>
      </c>
    </row>
    <row r="162" spans="16:16">
      <c r="P162" cm="1">
        <f t="array" aca="1" ref="P162" ca="1">AVERAGE(
INDEX(_xlfn.ANCHORARRAY($M$2),_xlfn.RANDARRAY(ROWS(_xlfn.ANCHORARRAY($M$2)),1,1,ROWS(_xlfn.ANCHORARRAY($M$2)),TRUE))
)
-
AVERAGE(
INDEX(_xlfn.ANCHORARRAY($N$2),_xlfn.RANDARRAY(ROWS(_xlfn.ANCHORARRAY($N$2)),1,1,ROWS(_xlfn.ANCHORARRAY($N$2)),TRUE))
)</f>
        <v>-3.5334781749950608</v>
      </c>
    </row>
    <row r="163" spans="16:16">
      <c r="P163" cm="1">
        <f t="array" aca="1" ref="P163" ca="1">AVERAGE(
INDEX(_xlfn.ANCHORARRAY($M$2),_xlfn.RANDARRAY(ROWS(_xlfn.ANCHORARRAY($M$2)),1,1,ROWS(_xlfn.ANCHORARRAY($M$2)),TRUE))
)
-
AVERAGE(
INDEX(_xlfn.ANCHORARRAY($N$2),_xlfn.RANDARRAY(ROWS(_xlfn.ANCHORARRAY($N$2)),1,1,ROWS(_xlfn.ANCHORARRAY($N$2)),TRUE))
)</f>
        <v>2.1587991309500296</v>
      </c>
    </row>
    <row r="164" spans="16:16">
      <c r="P164" cm="1">
        <f t="array" aca="1" ref="P164" ca="1">AVERAGE(
INDEX(_xlfn.ANCHORARRAY($M$2),_xlfn.RANDARRAY(ROWS(_xlfn.ANCHORARRAY($M$2)),1,1,ROWS(_xlfn.ANCHORARRAY($M$2)),TRUE))
)
-
AVERAGE(
INDEX(_xlfn.ANCHORARRAY($N$2),_xlfn.RANDARRAY(ROWS(_xlfn.ANCHORARRAY($N$2)),1,1,ROWS(_xlfn.ANCHORARRAY($N$2)),TRUE))
)</f>
        <v>5.3012048192771104</v>
      </c>
    </row>
    <row r="165" spans="16:16">
      <c r="P165" cm="1">
        <f t="array" aca="1" ref="P165" ca="1">AVERAGE(
INDEX(_xlfn.ANCHORARRAY($M$2),_xlfn.RANDARRAY(ROWS(_xlfn.ANCHORARRAY($M$2)),1,1,ROWS(_xlfn.ANCHORARRAY($M$2)),TRUE))
)
-
AVERAGE(
INDEX(_xlfn.ANCHORARRAY($N$2),_xlfn.RANDARRAY(ROWS(_xlfn.ANCHORARRAY($N$2)),1,1,ROWS(_xlfn.ANCHORARRAY($N$2)),TRUE))
)</f>
        <v>-0.52340509579300942</v>
      </c>
    </row>
    <row r="166" spans="16:16">
      <c r="P166" cm="1">
        <f t="array" aca="1" ref="P166" ca="1">AVERAGE(
INDEX(_xlfn.ANCHORARRAY($M$2),_xlfn.RANDARRAY(ROWS(_xlfn.ANCHORARRAY($M$2)),1,1,ROWS(_xlfn.ANCHORARRAY($M$2)),TRUE))
)
-
AVERAGE(
INDEX(_xlfn.ANCHORARRAY($N$2),_xlfn.RANDARRAY(ROWS(_xlfn.ANCHORARRAY($N$2)),1,1,ROWS(_xlfn.ANCHORARRAY($N$2)),TRUE))
)</f>
        <v>1.2482717756271029</v>
      </c>
    </row>
    <row r="167" spans="16:16">
      <c r="P167" cm="1">
        <f t="array" aca="1" ref="P167" ca="1">AVERAGE(
INDEX(_xlfn.ANCHORARRAY($M$2),_xlfn.RANDARRAY(ROWS(_xlfn.ANCHORARRAY($M$2)),1,1,ROWS(_xlfn.ANCHORARRAY($M$2)),TRUE))
)
-
AVERAGE(
INDEX(_xlfn.ANCHORARRAY($N$2),_xlfn.RANDARRAY(ROWS(_xlfn.ANCHORARRAY($N$2)),1,1,ROWS(_xlfn.ANCHORARRAY($N$2)),TRUE))
)</f>
        <v>-1.7084732372111375</v>
      </c>
    </row>
    <row r="168" spans="16:16">
      <c r="P168" cm="1">
        <f t="array" aca="1" ref="P168" ca="1">AVERAGE(
INDEX(_xlfn.ANCHORARRAY($M$2),_xlfn.RANDARRAY(ROWS(_xlfn.ANCHORARRAY($M$2)),1,1,ROWS(_xlfn.ANCHORARRAY($M$2)),TRUE))
)
-
AVERAGE(
INDEX(_xlfn.ANCHORARRAY($N$2),_xlfn.RANDARRAY(ROWS(_xlfn.ANCHORARRAY($N$2)),1,1,ROWS(_xlfn.ANCHORARRAY($N$2)),TRUE))
)</f>
        <v>3.8633221410231116</v>
      </c>
    </row>
    <row r="169" spans="16:16">
      <c r="P169" cm="1">
        <f t="array" aca="1" ref="P169" ca="1">AVERAGE(
INDEX(_xlfn.ANCHORARRAY($M$2),_xlfn.RANDARRAY(ROWS(_xlfn.ANCHORARRAY($M$2)),1,1,ROWS(_xlfn.ANCHORARRAY($M$2)),TRUE))
)
-
AVERAGE(
INDEX(_xlfn.ANCHORARRAY($N$2),_xlfn.RANDARRAY(ROWS(_xlfn.ANCHORARRAY($N$2)),1,1,ROWS(_xlfn.ANCHORARRAY($N$2)),TRUE))
)</f>
        <v>0.4424254394627738</v>
      </c>
    </row>
    <row r="170" spans="16:16">
      <c r="P170" cm="1">
        <f t="array" aca="1" ref="P170" ca="1">AVERAGE(
INDEX(_xlfn.ANCHORARRAY($M$2),_xlfn.RANDARRAY(ROWS(_xlfn.ANCHORARRAY($M$2)),1,1,ROWS(_xlfn.ANCHORARRAY($M$2)),TRUE))
)
-
AVERAGE(
INDEX(_xlfn.ANCHORARRAY($N$2),_xlfn.RANDARRAY(ROWS(_xlfn.ANCHORARRAY($N$2)),1,1,ROWS(_xlfn.ANCHORARRAY($N$2)),TRUE))
)</f>
        <v>1.0349595101718307</v>
      </c>
    </row>
    <row r="171" spans="16:16">
      <c r="P171" cm="1">
        <f t="array" aca="1" ref="P171" ca="1">AVERAGE(
INDEX(_xlfn.ANCHORARRAY($M$2),_xlfn.RANDARRAY(ROWS(_xlfn.ANCHORARRAY($M$2)),1,1,ROWS(_xlfn.ANCHORARRAY($M$2)),TRUE))
)
-
AVERAGE(
INDEX(_xlfn.ANCHORARRAY($N$2),_xlfn.RANDARRAY(ROWS(_xlfn.ANCHORARRAY($N$2)),1,1,ROWS(_xlfn.ANCHORARRAY($N$2)),TRUE))
)</f>
        <v>-1.2028441635394032</v>
      </c>
    </row>
    <row r="172" spans="16:16">
      <c r="P172" cm="1">
        <f t="array" aca="1" ref="P172" ca="1">AVERAGE(
INDEX(_xlfn.ANCHORARRAY($M$2),_xlfn.RANDARRAY(ROWS(_xlfn.ANCHORARRAY($M$2)),1,1,ROWS(_xlfn.ANCHORARRAY($M$2)),TRUE))
)
-
AVERAGE(
INDEX(_xlfn.ANCHORARRAY($N$2),_xlfn.RANDARRAY(ROWS(_xlfn.ANCHORARRAY($N$2)),1,1,ROWS(_xlfn.ANCHORARRAY($N$2)),TRUE))
)</f>
        <v>6.0201461584041098</v>
      </c>
    </row>
    <row r="173" spans="16:16">
      <c r="P173" cm="1">
        <f t="array" aca="1" ref="P173" ca="1">AVERAGE(
INDEX(_xlfn.ANCHORARRAY($M$2),_xlfn.RANDARRAY(ROWS(_xlfn.ANCHORARRAY($M$2)),1,1,ROWS(_xlfn.ANCHORARRAY($M$2)),TRUE))
)
-
AVERAGE(
INDEX(_xlfn.ANCHORARRAY($N$2),_xlfn.RANDARRAY(ROWS(_xlfn.ANCHORARRAY($N$2)),1,1,ROWS(_xlfn.ANCHORARRAY($N$2)),TRUE))
)</f>
        <v>-0.51747975508591537</v>
      </c>
    </row>
    <row r="174" spans="16:16">
      <c r="P174" cm="1">
        <f t="array" aca="1" ref="P174" ca="1">AVERAGE(
INDEX(_xlfn.ANCHORARRAY($M$2),_xlfn.RANDARRAY(ROWS(_xlfn.ANCHORARRAY($M$2)),1,1,ROWS(_xlfn.ANCHORARRAY($M$2)),TRUE))
)
-
AVERAGE(
INDEX(_xlfn.ANCHORARRAY($N$2),_xlfn.RANDARRAY(ROWS(_xlfn.ANCHORARRAY($N$2)),1,1,ROWS(_xlfn.ANCHORARRAY($N$2)),TRUE))
)</f>
        <v>0.26861544538810733</v>
      </c>
    </row>
    <row r="175" spans="16:16">
      <c r="P175" cm="1">
        <f t="array" aca="1" ref="P175" ca="1">AVERAGE(
INDEX(_xlfn.ANCHORARRAY($M$2),_xlfn.RANDARRAY(ROWS(_xlfn.ANCHORARRAY($M$2)),1,1,ROWS(_xlfn.ANCHORARRAY($M$2)),TRUE))
)
-
AVERAGE(
INDEX(_xlfn.ANCHORARRAY($N$2),_xlfn.RANDARRAY(ROWS(_xlfn.ANCHORARRAY($N$2)),1,1,ROWS(_xlfn.ANCHORARRAY($N$2)),TRUE))
)</f>
        <v>6.707485680426629</v>
      </c>
    </row>
    <row r="176" spans="16:16">
      <c r="P176" cm="1">
        <f t="array" aca="1" ref="P176" ca="1">AVERAGE(
INDEX(_xlfn.ANCHORARRAY($M$2),_xlfn.RANDARRAY(ROWS(_xlfn.ANCHORARRAY($M$2)),1,1,ROWS(_xlfn.ANCHORARRAY($M$2)),TRUE))
)
-
AVERAGE(
INDEX(_xlfn.ANCHORARRAY($N$2),_xlfn.RANDARRAY(ROWS(_xlfn.ANCHORARRAY($N$2)),1,1,ROWS(_xlfn.ANCHORARRAY($N$2)),TRUE))
)</f>
        <v>0.84139838040687209</v>
      </c>
    </row>
    <row r="177" spans="16:16">
      <c r="P177" cm="1">
        <f t="array" aca="1" ref="P177" ca="1">AVERAGE(
INDEX(_xlfn.ANCHORARRAY($M$2),_xlfn.RANDARRAY(ROWS(_xlfn.ANCHORARRAY($M$2)),1,1,ROWS(_xlfn.ANCHORARRAY($M$2)),TRUE))
)
-
AVERAGE(
INDEX(_xlfn.ANCHORARRAY($N$2),_xlfn.RANDARRAY(ROWS(_xlfn.ANCHORARRAY($N$2)),1,1,ROWS(_xlfn.ANCHORARRAY($N$2)),TRUE))
)</f>
        <v>2.3839620778194757</v>
      </c>
    </row>
    <row r="178" spans="16:16">
      <c r="P178" cm="1">
        <f t="array" aca="1" ref="P178" ca="1">AVERAGE(
INDEX(_xlfn.ANCHORARRAY($M$2),_xlfn.RANDARRAY(ROWS(_xlfn.ANCHORARRAY($M$2)),1,1,ROWS(_xlfn.ANCHORARRAY($M$2)),TRUE))
)
-
AVERAGE(
INDEX(_xlfn.ANCHORARRAY($N$2),_xlfn.RANDARRAY(ROWS(_xlfn.ANCHORARRAY($N$2)),1,1,ROWS(_xlfn.ANCHORARRAY($N$2)),TRUE))
)</f>
        <v>0.24096385542168974</v>
      </c>
    </row>
    <row r="179" spans="16:16">
      <c r="P179" cm="1">
        <f t="array" aca="1" ref="P179" ca="1">AVERAGE(
INDEX(_xlfn.ANCHORARRAY($M$2),_xlfn.RANDARRAY(ROWS(_xlfn.ANCHORARRAY($M$2)),1,1,ROWS(_xlfn.ANCHORARRAY($M$2)),TRUE))
)
-
AVERAGE(
INDEX(_xlfn.ANCHORARRAY($N$2),_xlfn.RANDARRAY(ROWS(_xlfn.ANCHORARRAY($N$2)),1,1,ROWS(_xlfn.ANCHORARRAY($N$2)),TRUE))
)</f>
        <v>2.6841793403120633</v>
      </c>
    </row>
    <row r="180" spans="16:16">
      <c r="P180" cm="1">
        <f t="array" aca="1" ref="P180" ca="1">AVERAGE(
INDEX(_xlfn.ANCHORARRAY($M$2),_xlfn.RANDARRAY(ROWS(_xlfn.ANCHORARRAY($M$2)),1,1,ROWS(_xlfn.ANCHORARRAY($M$2)),TRUE))
)
-
AVERAGE(
INDEX(_xlfn.ANCHORARRAY($N$2),_xlfn.RANDARRAY(ROWS(_xlfn.ANCHORARRAY($N$2)),1,1,ROWS(_xlfn.ANCHORARRAY($N$2)),TRUE))
)</f>
        <v>3.3201659095398028</v>
      </c>
    </row>
    <row r="181" spans="16:16">
      <c r="P181" cm="1">
        <f t="array" aca="1" ref="P181" ca="1">AVERAGE(
INDEX(_xlfn.ANCHORARRAY($M$2),_xlfn.RANDARRAY(ROWS(_xlfn.ANCHORARRAY($M$2)),1,1,ROWS(_xlfn.ANCHORARRAY($M$2)),TRUE))
)
-
AVERAGE(
INDEX(_xlfn.ANCHORARRAY($N$2),_xlfn.RANDARRAY(ROWS(_xlfn.ANCHORARRAY($N$2)),1,1,ROWS(_xlfn.ANCHORARRAY($N$2)),TRUE))
)</f>
        <v>11.398380406873393</v>
      </c>
    </row>
    <row r="182" spans="16:16">
      <c r="P182" cm="1">
        <f t="array" aca="1" ref="P182" ca="1">AVERAGE(
INDEX(_xlfn.ANCHORARRAY($M$2),_xlfn.RANDARRAY(ROWS(_xlfn.ANCHORARRAY($M$2)),1,1,ROWS(_xlfn.ANCHORARRAY($M$2)),TRUE))
)
-
AVERAGE(
INDEX(_xlfn.ANCHORARRAY($N$2),_xlfn.RANDARRAY(ROWS(_xlfn.ANCHORARRAY($N$2)),1,1,ROWS(_xlfn.ANCHORARRAY($N$2)),TRUE))
)</f>
        <v>0.24491408255974534</v>
      </c>
    </row>
    <row r="183" spans="16:16">
      <c r="P183" cm="1">
        <f t="array" aca="1" ref="P183" ca="1">AVERAGE(
INDEX(_xlfn.ANCHORARRAY($M$2),_xlfn.RANDARRAY(ROWS(_xlfn.ANCHORARRAY($M$2)),1,1,ROWS(_xlfn.ANCHORARRAY($M$2)),TRUE))
)
-
AVERAGE(
INDEX(_xlfn.ANCHORARRAY($N$2),_xlfn.RANDARRAY(ROWS(_xlfn.ANCHORARRAY($N$2)),1,1,ROWS(_xlfn.ANCHORARRAY($N$2)),TRUE))
)</f>
        <v>5.6231483310290358</v>
      </c>
    </row>
    <row r="184" spans="16:16">
      <c r="P184" cm="1">
        <f t="array" aca="1" ref="P184" ca="1">AVERAGE(
INDEX(_xlfn.ANCHORARRAY($M$2),_xlfn.RANDARRAY(ROWS(_xlfn.ANCHORARRAY($M$2)),1,1,ROWS(_xlfn.ANCHORARRAY($M$2)),TRUE))
)
-
AVERAGE(
INDEX(_xlfn.ANCHORARRAY($N$2),_xlfn.RANDARRAY(ROWS(_xlfn.ANCHORARRAY($N$2)),1,1,ROWS(_xlfn.ANCHORARRAY($N$2)),TRUE))
)</f>
        <v>-1.0764368951214678</v>
      </c>
    </row>
    <row r="185" spans="16:16">
      <c r="P185" cm="1">
        <f t="array" aca="1" ref="P185" ca="1">AVERAGE(
INDEX(_xlfn.ANCHORARRAY($M$2),_xlfn.RANDARRAY(ROWS(_xlfn.ANCHORARRAY($M$2)),1,1,ROWS(_xlfn.ANCHORARRAY($M$2)),TRUE))
)
-
AVERAGE(
INDEX(_xlfn.ANCHORARRAY($N$2),_xlfn.RANDARRAY(ROWS(_xlfn.ANCHORARRAY($N$2)),1,1,ROWS(_xlfn.ANCHORARRAY($N$2)),TRUE))
)</f>
        <v>-1.4102310882875742</v>
      </c>
    </row>
    <row r="186" spans="16:16">
      <c r="P186" cm="1">
        <f t="array" aca="1" ref="P186" ca="1">AVERAGE(
INDEX(_xlfn.ANCHORARRAY($M$2),_xlfn.RANDARRAY(ROWS(_xlfn.ANCHORARRAY($M$2)),1,1,ROWS(_xlfn.ANCHORARRAY($M$2)),TRUE))
)
-
AVERAGE(
INDEX(_xlfn.ANCHORARRAY($N$2),_xlfn.RANDARRAY(ROWS(_xlfn.ANCHORARRAY($N$2)),1,1,ROWS(_xlfn.ANCHORARRAY($N$2)),TRUE))
)</f>
        <v>5.5125419711633441</v>
      </c>
    </row>
    <row r="187" spans="16:16">
      <c r="P187" cm="1">
        <f t="array" aca="1" ref="P187" ca="1">AVERAGE(
INDEX(_xlfn.ANCHORARRAY($M$2),_xlfn.RANDARRAY(ROWS(_xlfn.ANCHORARRAY($M$2)),1,1,ROWS(_xlfn.ANCHORARRAY($M$2)),TRUE))
)
-
AVERAGE(
INDEX(_xlfn.ANCHORARRAY($N$2),_xlfn.RANDARRAY(ROWS(_xlfn.ANCHORARRAY($N$2)),1,1,ROWS(_xlfn.ANCHORARRAY($N$2)),TRUE))
)</f>
        <v>4.5585621173217419</v>
      </c>
    </row>
    <row r="188" spans="16:16">
      <c r="P188" cm="1">
        <f t="array" aca="1" ref="P188" ca="1">AVERAGE(
INDEX(_xlfn.ANCHORARRAY($M$2),_xlfn.RANDARRAY(ROWS(_xlfn.ANCHORARRAY($M$2)),1,1,ROWS(_xlfn.ANCHORARRAY($M$2)),TRUE))
)
-
AVERAGE(
INDEX(_xlfn.ANCHORARRAY($N$2),_xlfn.RANDARRAY(ROWS(_xlfn.ANCHORARRAY($N$2)),1,1,ROWS(_xlfn.ANCHORARRAY($N$2)),TRUE))
)</f>
        <v>0.26269010468101328</v>
      </c>
    </row>
    <row r="189" spans="16:16">
      <c r="P189" cm="1">
        <f t="array" aca="1" ref="P189" ca="1">AVERAGE(
INDEX(_xlfn.ANCHORARRAY($M$2),_xlfn.RANDARRAY(ROWS(_xlfn.ANCHORARRAY($M$2)),1,1,ROWS(_xlfn.ANCHORARRAY($M$2)),TRUE))
)
-
AVERAGE(
INDEX(_xlfn.ANCHORARRAY($N$2),_xlfn.RANDARRAY(ROWS(_xlfn.ANCHORARRAY($N$2)),1,1,ROWS(_xlfn.ANCHORARRAY($N$2)),TRUE))
)</f>
        <v>-0.60833497926130775</v>
      </c>
    </row>
    <row r="190" spans="16:16">
      <c r="P190" cm="1">
        <f t="array" aca="1" ref="P190" ca="1">AVERAGE(
INDEX(_xlfn.ANCHORARRAY($M$2),_xlfn.RANDARRAY(ROWS(_xlfn.ANCHORARRAY($M$2)),1,1,ROWS(_xlfn.ANCHORARRAY($M$2)),TRUE))
)
-
AVERAGE(
INDEX(_xlfn.ANCHORARRAY($N$2),_xlfn.RANDARRAY(ROWS(_xlfn.ANCHORARRAY($N$2)),1,1,ROWS(_xlfn.ANCHORARRAY($N$2)),TRUE))
)</f>
        <v>3.5176772664428171</v>
      </c>
    </row>
    <row r="191" spans="16:16">
      <c r="P191" cm="1">
        <f t="array" aca="1" ref="P191" ca="1">AVERAGE(
INDEX(_xlfn.ANCHORARRAY($M$2),_xlfn.RANDARRAY(ROWS(_xlfn.ANCHORARRAY($M$2)),1,1,ROWS(_xlfn.ANCHORARRAY($M$2)),TRUE))
)
-
AVERAGE(
INDEX(_xlfn.ANCHORARRAY($N$2),_xlfn.RANDARRAY(ROWS(_xlfn.ANCHORARRAY($N$2)),1,1,ROWS(_xlfn.ANCHORARRAY($N$2)),TRUE))
)</f>
        <v>5.8048587793798134</v>
      </c>
    </row>
    <row r="192" spans="16:16">
      <c r="P192" cm="1">
        <f t="array" aca="1" ref="P192" ca="1">AVERAGE(
INDEX(_xlfn.ANCHORARRAY($M$2),_xlfn.RANDARRAY(ROWS(_xlfn.ANCHORARRAY($M$2)),1,1,ROWS(_xlfn.ANCHORARRAY($M$2)),TRUE))
)
-
AVERAGE(
INDEX(_xlfn.ANCHORARRAY($N$2),_xlfn.RANDARRAY(ROWS(_xlfn.ANCHORARRAY($N$2)),1,1,ROWS(_xlfn.ANCHORARRAY($N$2)),TRUE))
)</f>
        <v>5.7258542366186091</v>
      </c>
    </row>
    <row r="193" spans="16:16">
      <c r="P193" cm="1">
        <f t="array" aca="1" ref="P193" ca="1">AVERAGE(
INDEX(_xlfn.ANCHORARRAY($M$2),_xlfn.RANDARRAY(ROWS(_xlfn.ANCHORARRAY($M$2)),1,1,ROWS(_xlfn.ANCHORARRAY($M$2)),TRUE))
)
-
AVERAGE(
INDEX(_xlfn.ANCHORARRAY($N$2),_xlfn.RANDARRAY(ROWS(_xlfn.ANCHORARRAY($N$2)),1,1,ROWS(_xlfn.ANCHORARRAY($N$2)),TRUE))
)</f>
        <v>8.4732372111396401</v>
      </c>
    </row>
    <row r="194" spans="16:16">
      <c r="P194" cm="1">
        <f t="array" aca="1" ref="P194" ca="1">AVERAGE(
INDEX(_xlfn.ANCHORARRAY($M$2),_xlfn.RANDARRAY(ROWS(_xlfn.ANCHORARRAY($M$2)),1,1,ROWS(_xlfn.ANCHORARRAY($M$2)),TRUE))
)
-
AVERAGE(
INDEX(_xlfn.ANCHORARRAY($N$2),_xlfn.RANDARRAY(ROWS(_xlfn.ANCHORARRAY($N$2)),1,1,ROWS(_xlfn.ANCHORARRAY($N$2)),TRUE))
)</f>
        <v>1.9198103890973712</v>
      </c>
    </row>
    <row r="195" spans="16:16">
      <c r="P195" cm="1">
        <f t="array" aca="1" ref="P195" ca="1">AVERAGE(
INDEX(_xlfn.ANCHORARRAY($M$2),_xlfn.RANDARRAY(ROWS(_xlfn.ANCHORARRAY($M$2)),1,1,ROWS(_xlfn.ANCHORARRAY($M$2)),TRUE))
)
-
AVERAGE(
INDEX(_xlfn.ANCHORARRAY($N$2),_xlfn.RANDARRAY(ROWS(_xlfn.ANCHORARRAY($N$2)),1,1,ROWS(_xlfn.ANCHORARRAY($N$2)),TRUE))
)</f>
        <v>-2.1410231088287617</v>
      </c>
    </row>
    <row r="196" spans="16:16">
      <c r="P196" cm="1">
        <f t="array" aca="1" ref="P196" ca="1">AVERAGE(
INDEX(_xlfn.ANCHORARRAY($M$2),_xlfn.RANDARRAY(ROWS(_xlfn.ANCHORARRAY($M$2)),1,1,ROWS(_xlfn.ANCHORARRAY($M$2)),TRUE))
)
-
AVERAGE(
INDEX(_xlfn.ANCHORARRAY($N$2),_xlfn.RANDARRAY(ROWS(_xlfn.ANCHORARRAY($N$2)),1,1,ROWS(_xlfn.ANCHORARRAY($N$2)),TRUE))
)</f>
        <v>-3.4090460201461568</v>
      </c>
    </row>
    <row r="197" spans="16:16">
      <c r="P197" cm="1">
        <f t="array" aca="1" ref="P197" ca="1">AVERAGE(
INDEX(_xlfn.ANCHORARRAY($M$2),_xlfn.RANDARRAY(ROWS(_xlfn.ANCHORARRAY($M$2)),1,1,ROWS(_xlfn.ANCHORARRAY($M$2)),TRUE))
)
-
AVERAGE(
INDEX(_xlfn.ANCHORARRAY($N$2),_xlfn.RANDARRAY(ROWS(_xlfn.ANCHORARRAY($N$2)),1,1,ROWS(_xlfn.ANCHORARRAY($N$2)),TRUE))
)</f>
        <v>2.88959115149121</v>
      </c>
    </row>
    <row r="198" spans="16:16">
      <c r="P198" cm="1">
        <f t="array" aca="1" ref="P198" ca="1">AVERAGE(
INDEX(_xlfn.ANCHORARRAY($M$2),_xlfn.RANDARRAY(ROWS(_xlfn.ANCHORARRAY($M$2)),1,1,ROWS(_xlfn.ANCHORARRAY($M$2)),TRUE))
)
-
AVERAGE(
INDEX(_xlfn.ANCHORARRAY($N$2),_xlfn.RANDARRAY(ROWS(_xlfn.ANCHORARRAY($N$2)),1,1,ROWS(_xlfn.ANCHORARRAY($N$2)),TRUE))
)</f>
        <v>2.5143195733754737</v>
      </c>
    </row>
    <row r="199" spans="16:16">
      <c r="P199" cm="1">
        <f t="array" aca="1" ref="P199" ca="1">AVERAGE(
INDEX(_xlfn.ANCHORARRAY($M$2),_xlfn.RANDARRAY(ROWS(_xlfn.ANCHORARRAY($M$2)),1,1,ROWS(_xlfn.ANCHORARRAY($M$2)),TRUE))
)
-
AVERAGE(
INDEX(_xlfn.ANCHORARRAY($N$2),_xlfn.RANDARRAY(ROWS(_xlfn.ANCHORARRAY($N$2)),1,1,ROWS(_xlfn.ANCHORARRAY($N$2)),TRUE))
)</f>
        <v>2.2654552636776586</v>
      </c>
    </row>
    <row r="200" spans="16:16">
      <c r="P200" cm="1">
        <f t="array" aca="1" ref="P200" ca="1">AVERAGE(
INDEX(_xlfn.ANCHORARRAY($M$2),_xlfn.RANDARRAY(ROWS(_xlfn.ANCHORARRAY($M$2)),1,1,ROWS(_xlfn.ANCHORARRAY($M$2)),TRUE))
)
-
AVERAGE(
INDEX(_xlfn.ANCHORARRAY($N$2),_xlfn.RANDARRAY(ROWS(_xlfn.ANCHORARRAY($N$2)),1,1,ROWS(_xlfn.ANCHORARRAY($N$2)),TRUE))
)</f>
        <v>2.0620185660675503</v>
      </c>
    </row>
    <row r="201" spans="16:16">
      <c r="P201" cm="1">
        <f t="array" aca="1" ref="P201" ca="1">AVERAGE(
INDEX(_xlfn.ANCHORARRAY($M$2),_xlfn.RANDARRAY(ROWS(_xlfn.ANCHORARRAY($M$2)),1,1,ROWS(_xlfn.ANCHORARRAY($M$2)),TRUE))
)
-
AVERAGE(
INDEX(_xlfn.ANCHORARRAY($N$2),_xlfn.RANDARRAY(ROWS(_xlfn.ANCHORARRAY($N$2)),1,1,ROWS(_xlfn.ANCHORARRAY($N$2)),TRUE))
)</f>
        <v>-6.3322141023108856</v>
      </c>
    </row>
    <row r="202" spans="16:16">
      <c r="P202" cm="1">
        <f t="array" aca="1" ref="P202" ca="1">AVERAGE(
INDEX(_xlfn.ANCHORARRAY($M$2),_xlfn.RANDARRAY(ROWS(_xlfn.ANCHORARRAY($M$2)),1,1,ROWS(_xlfn.ANCHORARRAY($M$2)),TRUE))
)
-
AVERAGE(
INDEX(_xlfn.ANCHORARRAY($N$2),_xlfn.RANDARRAY(ROWS(_xlfn.ANCHORARRAY($N$2)),1,1,ROWS(_xlfn.ANCHORARRAY($N$2)),TRUE))
)</f>
        <v>3.9087497531108042</v>
      </c>
    </row>
    <row r="203" spans="16:16">
      <c r="P203" cm="1">
        <f t="array" aca="1" ref="P203" ca="1">AVERAGE(
INDEX(_xlfn.ANCHORARRAY($M$2),_xlfn.RANDARRAY(ROWS(_xlfn.ANCHORARRAY($M$2)),1,1,ROWS(_xlfn.ANCHORARRAY($M$2)),TRUE))
)
-
AVERAGE(
INDEX(_xlfn.ANCHORARRAY($N$2),_xlfn.RANDARRAY(ROWS(_xlfn.ANCHORARRAY($N$2)),1,1,ROWS(_xlfn.ANCHORARRAY($N$2)),TRUE))
)</f>
        <v>6.1643294489433131</v>
      </c>
    </row>
    <row r="204" spans="16:16">
      <c r="P204" cm="1">
        <f t="array" aca="1" ref="P204" ca="1">AVERAGE(
INDEX(_xlfn.ANCHORARRAY($M$2),_xlfn.RANDARRAY(ROWS(_xlfn.ANCHORARRAY($M$2)),1,1,ROWS(_xlfn.ANCHORARRAY($M$2)),TRUE))
)
-
AVERAGE(
INDEX(_xlfn.ANCHORARRAY($N$2),_xlfn.RANDARRAY(ROWS(_xlfn.ANCHORARRAY($N$2)),1,1,ROWS(_xlfn.ANCHORARRAY($N$2)),TRUE))
)</f>
        <v>6.0616235433537469</v>
      </c>
    </row>
    <row r="205" spans="16:16">
      <c r="P205" cm="1">
        <f t="array" aca="1" ref="P205" ca="1">AVERAGE(
INDEX(_xlfn.ANCHORARRAY($M$2),_xlfn.RANDARRAY(ROWS(_xlfn.ANCHORARRAY($M$2)),1,1,ROWS(_xlfn.ANCHORARRAY($M$2)),TRUE))
)
-
AVERAGE(
INDEX(_xlfn.ANCHORARRAY($N$2),_xlfn.RANDARRAY(ROWS(_xlfn.ANCHORARRAY($N$2)),1,1,ROWS(_xlfn.ANCHORARRAY($N$2)),TRUE))
)</f>
        <v>-3.6993877147936018</v>
      </c>
    </row>
    <row r="206" spans="16:16">
      <c r="P206" cm="1">
        <f t="array" aca="1" ref="P206" ca="1">AVERAGE(
INDEX(_xlfn.ANCHORARRAY($M$2),_xlfn.RANDARRAY(ROWS(_xlfn.ANCHORARRAY($M$2)),1,1,ROWS(_xlfn.ANCHORARRAY($M$2)),TRUE))
)
-
AVERAGE(
INDEX(_xlfn.ANCHORARRAY($N$2),_xlfn.RANDARRAY(ROWS(_xlfn.ANCHORARRAY($N$2)),1,1,ROWS(_xlfn.ANCHORARRAY($N$2)),TRUE))
)</f>
        <v>-2.1192968595694239</v>
      </c>
    </row>
    <row r="207" spans="16:16">
      <c r="P207" cm="1">
        <f t="array" aca="1" ref="P207" ca="1">AVERAGE(
INDEX(_xlfn.ANCHORARRAY($M$2),_xlfn.RANDARRAY(ROWS(_xlfn.ANCHORARRAY($M$2)),1,1,ROWS(_xlfn.ANCHORARRAY($M$2)),TRUE))
)
-
AVERAGE(
INDEX(_xlfn.ANCHORARRAY($N$2),_xlfn.RANDARRAY(ROWS(_xlfn.ANCHORARRAY($N$2)),1,1,ROWS(_xlfn.ANCHORARRAY($N$2)),TRUE))
)</f>
        <v>-2.4195141220620187</v>
      </c>
    </row>
    <row r="208" spans="16:16">
      <c r="P208" cm="1">
        <f t="array" aca="1" ref="P208" ca="1">AVERAGE(
INDEX(_xlfn.ANCHORARRAY($M$2),_xlfn.RANDARRAY(ROWS(_xlfn.ANCHORARRAY($M$2)),1,1,ROWS(_xlfn.ANCHORARRAY($M$2)),TRUE))
)
-
AVERAGE(
INDEX(_xlfn.ANCHORARRAY($N$2),_xlfn.RANDARRAY(ROWS(_xlfn.ANCHORARRAY($N$2)),1,1,ROWS(_xlfn.ANCHORARRAY($N$2)),TRUE))
)</f>
        <v>0.11455658700375437</v>
      </c>
    </row>
    <row r="209" spans="16:16">
      <c r="P209" cm="1">
        <f t="array" aca="1" ref="P209" ca="1">AVERAGE(
INDEX(_xlfn.ANCHORARRAY($M$2),_xlfn.RANDARRAY(ROWS(_xlfn.ANCHORARRAY($M$2)),1,1,ROWS(_xlfn.ANCHORARRAY($M$2)),TRUE))
)
-
AVERAGE(
INDEX(_xlfn.ANCHORARRAY($N$2),_xlfn.RANDARRAY(ROWS(_xlfn.ANCHORARRAY($N$2)),1,1,ROWS(_xlfn.ANCHORARRAY($N$2)),TRUE))
)</f>
        <v>0.10073079202054203</v>
      </c>
    </row>
    <row r="210" spans="16:16">
      <c r="P210" cm="1">
        <f t="array" aca="1" ref="P210" ca="1">AVERAGE(
INDEX(_xlfn.ANCHORARRAY($M$2),_xlfn.RANDARRAY(ROWS(_xlfn.ANCHORARRAY($M$2)),1,1,ROWS(_xlfn.ANCHORARRAY($M$2)),TRUE))
)
-
AVERAGE(
INDEX(_xlfn.ANCHORARRAY($N$2),_xlfn.RANDARRAY(ROWS(_xlfn.ANCHORARRAY($N$2)),1,1,ROWS(_xlfn.ANCHORARRAY($N$2)),TRUE))
)</f>
        <v>-3.8830732767134108</v>
      </c>
    </row>
    <row r="211" spans="16:16">
      <c r="P211" cm="1">
        <f t="array" aca="1" ref="P211" ca="1">AVERAGE(
INDEX(_xlfn.ANCHORARRAY($M$2),_xlfn.RANDARRAY(ROWS(_xlfn.ANCHORARRAY($M$2)),1,1,ROWS(_xlfn.ANCHORARRAY($M$2)),TRUE))
)
-
AVERAGE(
INDEX(_xlfn.ANCHORARRAY($N$2),_xlfn.RANDARRAY(ROWS(_xlfn.ANCHORARRAY($N$2)),1,1,ROWS(_xlfn.ANCHORARRAY($N$2)),TRUE))
)</f>
        <v>-4.1477384949634555</v>
      </c>
    </row>
    <row r="212" spans="16:16">
      <c r="P212" cm="1">
        <f t="array" aca="1" ref="P212" ca="1">AVERAGE(
INDEX(_xlfn.ANCHORARRAY($M$2),_xlfn.RANDARRAY(ROWS(_xlfn.ANCHORARRAY($M$2)),1,1,ROWS(_xlfn.ANCHORARRAY($M$2)),TRUE))
)
-
AVERAGE(
INDEX(_xlfn.ANCHORARRAY($N$2),_xlfn.RANDARRAY(ROWS(_xlfn.ANCHORARRAY($N$2)),1,1,ROWS(_xlfn.ANCHORARRAY($N$2)),TRUE))
)</f>
        <v>-0.87892553821844643</v>
      </c>
    </row>
    <row r="213" spans="16:16">
      <c r="P213" cm="1">
        <f t="array" aca="1" ref="P213" ca="1">AVERAGE(
INDEX(_xlfn.ANCHORARRAY($M$2),_xlfn.RANDARRAY(ROWS(_xlfn.ANCHORARRAY($M$2)),1,1,ROWS(_xlfn.ANCHORARRAY($M$2)),TRUE))
)
-
AVERAGE(
INDEX(_xlfn.ANCHORARRAY($N$2),_xlfn.RANDARRAY(ROWS(_xlfn.ANCHORARRAY($N$2)),1,1,ROWS(_xlfn.ANCHORARRAY($N$2)),TRUE))
)</f>
        <v>-1.8092040292316867</v>
      </c>
    </row>
    <row r="214" spans="16:16">
      <c r="P214" cm="1">
        <f t="array" aca="1" ref="P214" ca="1">AVERAGE(
INDEX(_xlfn.ANCHORARRAY($M$2),_xlfn.RANDARRAY(ROWS(_xlfn.ANCHORARRAY($M$2)),1,1,ROWS(_xlfn.ANCHORARRAY($M$2)),TRUE))
)
-
AVERAGE(
INDEX(_xlfn.ANCHORARRAY($N$2),_xlfn.RANDARRAY(ROWS(_xlfn.ANCHORARRAY($N$2)),1,1,ROWS(_xlfn.ANCHORARRAY($N$2)),TRUE))
)</f>
        <v>0.54710645862137142</v>
      </c>
    </row>
    <row r="215" spans="16:16">
      <c r="P215" cm="1">
        <f t="array" aca="1" ref="P215" ca="1">AVERAGE(
INDEX(_xlfn.ANCHORARRAY($M$2),_xlfn.RANDARRAY(ROWS(_xlfn.ANCHORARRAY($M$2)),1,1,ROWS(_xlfn.ANCHORARRAY($M$2)),TRUE))
)
-
AVERAGE(
INDEX(_xlfn.ANCHORARRAY($N$2),_xlfn.RANDARRAY(ROWS(_xlfn.ANCHORARRAY($N$2)),1,1,ROWS(_xlfn.ANCHORARRAY($N$2)),TRUE))
)</f>
        <v>-0.88880110606359608</v>
      </c>
    </row>
    <row r="216" spans="16:16">
      <c r="P216" cm="1">
        <f t="array" aca="1" ref="P216" ca="1">AVERAGE(
INDEX(_xlfn.ANCHORARRAY($M$2),_xlfn.RANDARRAY(ROWS(_xlfn.ANCHORARRAY($M$2)),1,1,ROWS(_xlfn.ANCHORARRAY($M$2)),TRUE))
)
-
AVERAGE(
INDEX(_xlfn.ANCHORARRAY($N$2),_xlfn.RANDARRAY(ROWS(_xlfn.ANCHORARRAY($N$2)),1,1,ROWS(_xlfn.ANCHORARRAY($N$2)),TRUE))
)</f>
        <v>-3.2609125024688908</v>
      </c>
    </row>
    <row r="217" spans="16:16">
      <c r="P217" cm="1">
        <f t="array" aca="1" ref="P217" ca="1">AVERAGE(
INDEX(_xlfn.ANCHORARRAY($M$2),_xlfn.RANDARRAY(ROWS(_xlfn.ANCHORARRAY($M$2)),1,1,ROWS(_xlfn.ANCHORARRAY($M$2)),TRUE))
)
-
AVERAGE(
INDEX(_xlfn.ANCHORARRAY($N$2),_xlfn.RANDARRAY(ROWS(_xlfn.ANCHORARRAY($N$2)),1,1,ROWS(_xlfn.ANCHORARRAY($N$2)),TRUE))
)</f>
        <v>1.9217855026664026</v>
      </c>
    </row>
    <row r="218" spans="16:16">
      <c r="P218" cm="1">
        <f t="array" aca="1" ref="P218" ca="1">AVERAGE(
INDEX(_xlfn.ANCHORARRAY($M$2),_xlfn.RANDARRAY(ROWS(_xlfn.ANCHORARRAY($M$2)),1,1,ROWS(_xlfn.ANCHORARRAY($M$2)),TRUE))
)
-
AVERAGE(
INDEX(_xlfn.ANCHORARRAY($N$2),_xlfn.RANDARRAY(ROWS(_xlfn.ANCHORARRAY($N$2)),1,1,ROWS(_xlfn.ANCHORARRAY($N$2)),TRUE))
)</f>
        <v>2.919217855026659</v>
      </c>
    </row>
    <row r="219" spans="16:16">
      <c r="P219" cm="1">
        <f t="array" aca="1" ref="P219" ca="1">AVERAGE(
INDEX(_xlfn.ANCHORARRAY($M$2),_xlfn.RANDARRAY(ROWS(_xlfn.ANCHORARRAY($M$2)),1,1,ROWS(_xlfn.ANCHORARRAY($M$2)),TRUE))
)
-
AVERAGE(
INDEX(_xlfn.ANCHORARRAY($N$2),_xlfn.RANDARRAY(ROWS(_xlfn.ANCHORARRAY($N$2)),1,1,ROWS(_xlfn.ANCHORARRAY($N$2)),TRUE))
)</f>
        <v>6.5178747777999035E-2</v>
      </c>
    </row>
    <row r="220" spans="16:16">
      <c r="P220" cm="1">
        <f t="array" aca="1" ref="P220" ca="1">AVERAGE(
INDEX(_xlfn.ANCHORARRAY($M$2),_xlfn.RANDARRAY(ROWS(_xlfn.ANCHORARRAY($M$2)),1,1,ROWS(_xlfn.ANCHORARRAY($M$2)),TRUE))
)
-
AVERAGE(
INDEX(_xlfn.ANCHORARRAY($N$2),_xlfn.RANDARRAY(ROWS(_xlfn.ANCHORARRAY($N$2)),1,1,ROWS(_xlfn.ANCHORARRAY($N$2)),TRUE))
)</f>
        <v>5.2241753900849304</v>
      </c>
    </row>
    <row r="221" spans="16:16">
      <c r="P221" cm="1">
        <f t="array" aca="1" ref="P221" ca="1">AVERAGE(
INDEX(_xlfn.ANCHORARRAY($M$2),_xlfn.RANDARRAY(ROWS(_xlfn.ANCHORARRAY($M$2)),1,1,ROWS(_xlfn.ANCHORARRAY($M$2)),TRUE))
)
-
AVERAGE(
INDEX(_xlfn.ANCHORARRAY($N$2),_xlfn.RANDARRAY(ROWS(_xlfn.ANCHORARRAY($N$2)),1,1,ROWS(_xlfn.ANCHORARRAY($N$2)),TRUE))
)</f>
        <v>10.363420896701562</v>
      </c>
    </row>
    <row r="222" spans="16:16">
      <c r="P222" cm="1">
        <f t="array" aca="1" ref="P222" ca="1">AVERAGE(
INDEX(_xlfn.ANCHORARRAY($M$2),_xlfn.RANDARRAY(ROWS(_xlfn.ANCHORARRAY($M$2)),1,1,ROWS(_xlfn.ANCHORARRAY($M$2)),TRUE))
)
-
AVERAGE(
INDEX(_xlfn.ANCHORARRAY($N$2),_xlfn.RANDARRAY(ROWS(_xlfn.ANCHORARRAY($N$2)),1,1,ROWS(_xlfn.ANCHORARRAY($N$2)),TRUE))
)</f>
        <v>2.427414576338137</v>
      </c>
    </row>
    <row r="223" spans="16:16">
      <c r="P223" cm="1">
        <f t="array" aca="1" ref="P223" ca="1">AVERAGE(
INDEX(_xlfn.ANCHORARRAY($M$2),_xlfn.RANDARRAY(ROWS(_xlfn.ANCHORARRAY($M$2)),1,1,ROWS(_xlfn.ANCHORARRAY($M$2)),TRUE))
)
-
AVERAGE(
INDEX(_xlfn.ANCHORARRAY($N$2),_xlfn.RANDARRAY(ROWS(_xlfn.ANCHORARRAY($N$2)),1,1,ROWS(_xlfn.ANCHORARRAY($N$2)),TRUE))
)</f>
        <v>7.3888998617420469</v>
      </c>
    </row>
    <row r="224" spans="16:16">
      <c r="P224" cm="1">
        <f t="array" aca="1" ref="P224" ca="1">AVERAGE(
INDEX(_xlfn.ANCHORARRAY($M$2),_xlfn.RANDARRAY(ROWS(_xlfn.ANCHORARRAY($M$2)),1,1,ROWS(_xlfn.ANCHORARRAY($M$2)),TRUE))
)
-
AVERAGE(
INDEX(_xlfn.ANCHORARRAY($N$2),_xlfn.RANDARRAY(ROWS(_xlfn.ANCHORARRAY($N$2)),1,1,ROWS(_xlfn.ANCHORARRAY($N$2)),TRUE))
)</f>
        <v>-6.2058068338929502</v>
      </c>
    </row>
    <row r="225" spans="16:16">
      <c r="P225" cm="1">
        <f t="array" aca="1" ref="P225" ca="1">AVERAGE(
INDEX(_xlfn.ANCHORARRAY($M$2),_xlfn.RANDARRAY(ROWS(_xlfn.ANCHORARRAY($M$2)),1,1,ROWS(_xlfn.ANCHORARRAY($M$2)),TRUE))
)
-
AVERAGE(
INDEX(_xlfn.ANCHORARRAY($N$2),_xlfn.RANDARRAY(ROWS(_xlfn.ANCHORARRAY($N$2)),1,1,ROWS(_xlfn.ANCHORARRAY($N$2)),TRUE))
)</f>
        <v>5.7653565079992077</v>
      </c>
    </row>
    <row r="226" spans="16:16">
      <c r="P226" cm="1">
        <f t="array" aca="1" ref="P226" ca="1">AVERAGE(
INDEX(_xlfn.ANCHORARRAY($M$2),_xlfn.RANDARRAY(ROWS(_xlfn.ANCHORARRAY($M$2)),1,1,ROWS(_xlfn.ANCHORARRAY($M$2)),TRUE))
)
-
AVERAGE(
INDEX(_xlfn.ANCHORARRAY($N$2),_xlfn.RANDARRAY(ROWS(_xlfn.ANCHORARRAY($N$2)),1,1,ROWS(_xlfn.ANCHORARRAY($N$2)),TRUE))
)</f>
        <v>2.9350187635789098</v>
      </c>
    </row>
    <row r="227" spans="16:16">
      <c r="P227" cm="1">
        <f t="array" aca="1" ref="P227" ca="1">AVERAGE(
INDEX(_xlfn.ANCHORARRAY($M$2),_xlfn.RANDARRAY(ROWS(_xlfn.ANCHORARRAY($M$2)),1,1,ROWS(_xlfn.ANCHORARRAY($M$2)),TRUE))
)
-
AVERAGE(
INDEX(_xlfn.ANCHORARRAY($N$2),_xlfn.RANDARRAY(ROWS(_xlfn.ANCHORARRAY($N$2)),1,1,ROWS(_xlfn.ANCHORARRAY($N$2)),TRUE))
)</f>
        <v>3.1601817104483487</v>
      </c>
    </row>
    <row r="228" spans="16:16">
      <c r="P228" cm="1">
        <f t="array" aca="1" ref="P228" ca="1">AVERAGE(
INDEX(_xlfn.ANCHORARRAY($M$2),_xlfn.RANDARRAY(ROWS(_xlfn.ANCHORARRAY($M$2)),1,1,ROWS(_xlfn.ANCHORARRAY($M$2)),TRUE))
)
-
AVERAGE(
INDEX(_xlfn.ANCHORARRAY($N$2),_xlfn.RANDARRAY(ROWS(_xlfn.ANCHORARRAY($N$2)),1,1,ROWS(_xlfn.ANCHORARRAY($N$2)),TRUE))
)</f>
        <v>3.0930278491013254</v>
      </c>
    </row>
    <row r="229" spans="16:16">
      <c r="P229" cm="1">
        <f t="array" aca="1" ref="P229" ca="1">AVERAGE(
INDEX(_xlfn.ANCHORARRAY($M$2),_xlfn.RANDARRAY(ROWS(_xlfn.ANCHORARRAY($M$2)),1,1,ROWS(_xlfn.ANCHORARRAY($M$2)),TRUE))
)
-
AVERAGE(
INDEX(_xlfn.ANCHORARRAY($N$2),_xlfn.RANDARRAY(ROWS(_xlfn.ANCHORARRAY($N$2)),1,1,ROWS(_xlfn.ANCHORARRAY($N$2)),TRUE))
)</f>
        <v>-0.90065178747777708</v>
      </c>
    </row>
    <row r="230" spans="16:16">
      <c r="P230" cm="1">
        <f t="array" aca="1" ref="P230" ca="1">AVERAGE(
INDEX(_xlfn.ANCHORARRAY($M$2),_xlfn.RANDARRAY(ROWS(_xlfn.ANCHORARRAY($M$2)),1,1,ROWS(_xlfn.ANCHORARRAY($M$2)),TRUE))
)
-
AVERAGE(
INDEX(_xlfn.ANCHORARRAY($N$2),_xlfn.RANDARRAY(ROWS(_xlfn.ANCHORARRAY($N$2)),1,1,ROWS(_xlfn.ANCHORARRAY($N$2)),TRUE))
)</f>
        <v>1.5504641516887219</v>
      </c>
    </row>
    <row r="231" spans="16:16">
      <c r="P231" cm="1">
        <f t="array" aca="1" ref="P231" ca="1">AVERAGE(
INDEX(_xlfn.ANCHORARRAY($M$2),_xlfn.RANDARRAY(ROWS(_xlfn.ANCHORARRAY($M$2)),1,1,ROWS(_xlfn.ANCHORARRAY($M$2)),TRUE))
)
-
AVERAGE(
INDEX(_xlfn.ANCHORARRAY($N$2),_xlfn.RANDARRAY(ROWS(_xlfn.ANCHORARRAY($N$2)),1,1,ROWS(_xlfn.ANCHORARRAY($N$2)),TRUE))
)</f>
        <v>0.69326486272960608</v>
      </c>
    </row>
    <row r="232" spans="16:16">
      <c r="P232" cm="1">
        <f t="array" aca="1" ref="P232" ca="1">AVERAGE(
INDEX(_xlfn.ANCHORARRAY($M$2),_xlfn.RANDARRAY(ROWS(_xlfn.ANCHORARRAY($M$2)),1,1,ROWS(_xlfn.ANCHORARRAY($M$2)),TRUE))
)
-
AVERAGE(
INDEX(_xlfn.ANCHORARRAY($N$2),_xlfn.RANDARRAY(ROWS(_xlfn.ANCHORARRAY($N$2)),1,1,ROWS(_xlfn.ANCHORARRAY($N$2)),TRUE))
)</f>
        <v>-1.8743827770096786</v>
      </c>
    </row>
    <row r="233" spans="16:16">
      <c r="P233" cm="1">
        <f t="array" aca="1" ref="P233" ca="1">AVERAGE(
INDEX(_xlfn.ANCHORARRAY($M$2),_xlfn.RANDARRAY(ROWS(_xlfn.ANCHORARRAY($M$2)),1,1,ROWS(_xlfn.ANCHORARRAY($M$2)),TRUE))
)
-
AVERAGE(
INDEX(_xlfn.ANCHORARRAY($N$2),_xlfn.RANDARRAY(ROWS(_xlfn.ANCHORARRAY($N$2)),1,1,ROWS(_xlfn.ANCHORARRAY($N$2)),TRUE))
)</f>
        <v>3.1740075054315611</v>
      </c>
    </row>
    <row r="234" spans="16:16">
      <c r="P234" cm="1">
        <f t="array" aca="1" ref="P234" ca="1">AVERAGE(
INDEX(_xlfn.ANCHORARRAY($M$2),_xlfn.RANDARRAY(ROWS(_xlfn.ANCHORARRAY($M$2)),1,1,ROWS(_xlfn.ANCHORARRAY($M$2)),TRUE))
)
-
AVERAGE(
INDEX(_xlfn.ANCHORARRAY($N$2),_xlfn.RANDARRAY(ROWS(_xlfn.ANCHORARRAY($N$2)),1,1,ROWS(_xlfn.ANCHORARRAY($N$2)),TRUE))
)</f>
        <v>5.9845941141615668</v>
      </c>
    </row>
    <row r="235" spans="16:16">
      <c r="P235" cm="1">
        <f t="array" aca="1" ref="P235" ca="1">AVERAGE(
INDEX(_xlfn.ANCHORARRAY($M$2),_xlfn.RANDARRAY(ROWS(_xlfn.ANCHORARRAY($M$2)),1,1,ROWS(_xlfn.ANCHORARRAY($M$2)),TRUE))
)
-
AVERAGE(
INDEX(_xlfn.ANCHORARRAY($N$2),_xlfn.RANDARRAY(ROWS(_xlfn.ANCHORARRAY($N$2)),1,1,ROWS(_xlfn.ANCHORARRAY($N$2)),TRUE))
)</f>
        <v>7.9182302982421504</v>
      </c>
    </row>
    <row r="236" spans="16:16">
      <c r="P236" cm="1">
        <f t="array" aca="1" ref="P236" ca="1">AVERAGE(
INDEX(_xlfn.ANCHORARRAY($M$2),_xlfn.RANDARRAY(ROWS(_xlfn.ANCHORARRAY($M$2)),1,1,ROWS(_xlfn.ANCHORARRAY($M$2)),TRUE))
)
-
AVERAGE(
INDEX(_xlfn.ANCHORARRAY($N$2),_xlfn.RANDARRAY(ROWS(_xlfn.ANCHORARRAY($N$2)),1,1,ROWS(_xlfn.ANCHORARRAY($N$2)),TRUE))
)</f>
        <v>-2.5024688919612927</v>
      </c>
    </row>
    <row r="237" spans="16:16">
      <c r="P237" cm="1">
        <f t="array" aca="1" ref="P237" ca="1">AVERAGE(
INDEX(_xlfn.ANCHORARRAY($M$2),_xlfn.RANDARRAY(ROWS(_xlfn.ANCHORARRAY($M$2)),1,1,ROWS(_xlfn.ANCHORARRAY($M$2)),TRUE))
)
-
AVERAGE(
INDEX(_xlfn.ANCHORARRAY($N$2),_xlfn.RANDARRAY(ROWS(_xlfn.ANCHORARRAY($N$2)),1,1,ROWS(_xlfn.ANCHORARRAY($N$2)),TRUE))
)</f>
        <v>1.1850681414181281</v>
      </c>
    </row>
    <row r="238" spans="16:16">
      <c r="P238" cm="1">
        <f t="array" aca="1" ref="P238" ca="1">AVERAGE(
INDEX(_xlfn.ANCHORARRAY($M$2),_xlfn.RANDARRAY(ROWS(_xlfn.ANCHORARRAY($M$2)),1,1,ROWS(_xlfn.ANCHORARRAY($M$2)),TRUE))
)
-
AVERAGE(
INDEX(_xlfn.ANCHORARRAY($N$2),_xlfn.RANDARRAY(ROWS(_xlfn.ANCHORARRAY($N$2)),1,1,ROWS(_xlfn.ANCHORARRAY($N$2)),TRUE))
)</f>
        <v>3.1404305747580494</v>
      </c>
    </row>
    <row r="239" spans="16:16">
      <c r="P239" cm="1">
        <f t="array" aca="1" ref="P239" ca="1">AVERAGE(
INDEX(_xlfn.ANCHORARRAY($M$2),_xlfn.RANDARRAY(ROWS(_xlfn.ANCHORARRAY($M$2)),1,1,ROWS(_xlfn.ANCHORARRAY($M$2)),TRUE))
)
-
AVERAGE(
INDEX(_xlfn.ANCHORARRAY($N$2),_xlfn.RANDARRAY(ROWS(_xlfn.ANCHORARRAY($N$2)),1,1,ROWS(_xlfn.ANCHORARRAY($N$2)),TRUE))
)</f>
        <v>-0.89275133320165878</v>
      </c>
    </row>
    <row r="240" spans="16:16">
      <c r="P240" cm="1">
        <f t="array" aca="1" ref="P240" ca="1">AVERAGE(
INDEX(_xlfn.ANCHORARRAY($M$2),_xlfn.RANDARRAY(ROWS(_xlfn.ANCHORARRAY($M$2)),1,1,ROWS(_xlfn.ANCHORARRAY($M$2)),TRUE))
)
-
AVERAGE(
INDEX(_xlfn.ANCHORARRAY($N$2),_xlfn.RANDARRAY(ROWS(_xlfn.ANCHORARRAY($N$2)),1,1,ROWS(_xlfn.ANCHORARRAY($N$2)),TRUE))
)</f>
        <v>1.7045230100730819</v>
      </c>
    </row>
    <row r="241" spans="16:16">
      <c r="P241" cm="1">
        <f t="array" aca="1" ref="P241" ca="1">AVERAGE(
INDEX(_xlfn.ANCHORARRAY($M$2),_xlfn.RANDARRAY(ROWS(_xlfn.ANCHORARRAY($M$2)),1,1,ROWS(_xlfn.ANCHORARRAY($M$2)),TRUE))
)
-
AVERAGE(
INDEX(_xlfn.ANCHORARRAY($N$2),_xlfn.RANDARRAY(ROWS(_xlfn.ANCHORARRAY($N$2)),1,1,ROWS(_xlfn.ANCHORARRAY($N$2)),TRUE))
)</f>
        <v>-3.2174600039502295</v>
      </c>
    </row>
    <row r="242" spans="16:16">
      <c r="P242" cm="1">
        <f t="array" aca="1" ref="P242" ca="1">AVERAGE(
INDEX(_xlfn.ANCHORARRAY($M$2),_xlfn.RANDARRAY(ROWS(_xlfn.ANCHORARRAY($M$2)),1,1,ROWS(_xlfn.ANCHORARRAY($M$2)),TRUE))
)
-
AVERAGE(
INDEX(_xlfn.ANCHORARRAY($N$2),_xlfn.RANDARRAY(ROWS(_xlfn.ANCHORARRAY($N$2)),1,1,ROWS(_xlfn.ANCHORARRAY($N$2)),TRUE))
)</f>
        <v>-1.2462966620580644</v>
      </c>
    </row>
    <row r="243" spans="16:16">
      <c r="P243" cm="1">
        <f t="array" aca="1" ref="P243" ca="1">AVERAGE(
INDEX(_xlfn.ANCHORARRAY($M$2),_xlfn.RANDARRAY(ROWS(_xlfn.ANCHORARRAY($M$2)),1,1,ROWS(_xlfn.ANCHORARRAY($M$2)),TRUE))
)
-
AVERAGE(
INDEX(_xlfn.ANCHORARRAY($N$2),_xlfn.RANDARRAY(ROWS(_xlfn.ANCHORARRAY($N$2)),1,1,ROWS(_xlfn.ANCHORARRAY($N$2)),TRUE))
)</f>
        <v>3.5315030614260365</v>
      </c>
    </row>
    <row r="244" spans="16:16">
      <c r="P244" cm="1">
        <f t="array" aca="1" ref="P244" ca="1">AVERAGE(
INDEX(_xlfn.ANCHORARRAY($M$2),_xlfn.RANDARRAY(ROWS(_xlfn.ANCHORARRAY($M$2)),1,1,ROWS(_xlfn.ANCHORARRAY($M$2)),TRUE))
)
-
AVERAGE(
INDEX(_xlfn.ANCHORARRAY($N$2),_xlfn.RANDARRAY(ROWS(_xlfn.ANCHORARRAY($N$2)),1,1,ROWS(_xlfn.ANCHORARRAY($N$2)),TRUE))
)</f>
        <v>-2.5952992297057094</v>
      </c>
    </row>
    <row r="245" spans="16:16">
      <c r="P245" cm="1">
        <f t="array" aca="1" ref="P245" ca="1">AVERAGE(
INDEX(_xlfn.ANCHORARRAY($M$2),_xlfn.RANDARRAY(ROWS(_xlfn.ANCHORARRAY($M$2)),1,1,ROWS(_xlfn.ANCHORARRAY($M$2)),TRUE))
)
-
AVERAGE(
INDEX(_xlfn.ANCHORARRAY($N$2),_xlfn.RANDARRAY(ROWS(_xlfn.ANCHORARRAY($N$2)),1,1,ROWS(_xlfn.ANCHORARRAY($N$2)),TRUE))
)</f>
        <v>2.2121271973138477</v>
      </c>
    </row>
    <row r="246" spans="16:16">
      <c r="P246" cm="1">
        <f t="array" aca="1" ref="P246" ca="1">AVERAGE(
INDEX(_xlfn.ANCHORARRAY($M$2),_xlfn.RANDARRAY(ROWS(_xlfn.ANCHORARRAY($M$2)),1,1,ROWS(_xlfn.ANCHORARRAY($M$2)),TRUE))
)
-
AVERAGE(
INDEX(_xlfn.ANCHORARRAY($N$2),_xlfn.RANDARRAY(ROWS(_xlfn.ANCHORARRAY($N$2)),1,1,ROWS(_xlfn.ANCHORARRAY($N$2)),TRUE))
)</f>
        <v>2.865889788662848</v>
      </c>
    </row>
    <row r="247" spans="16:16">
      <c r="P247" cm="1">
        <f t="array" aca="1" ref="P247" ca="1">AVERAGE(
INDEX(_xlfn.ANCHORARRAY($M$2),_xlfn.RANDARRAY(ROWS(_xlfn.ANCHORARRAY($M$2)),1,1,ROWS(_xlfn.ANCHORARRAY($M$2)),TRUE))
)
-
AVERAGE(
INDEX(_xlfn.ANCHORARRAY($N$2),_xlfn.RANDARRAY(ROWS(_xlfn.ANCHORARRAY($N$2)),1,1,ROWS(_xlfn.ANCHORARRAY($N$2)),TRUE))
)</f>
        <v>4.9298834682994297</v>
      </c>
    </row>
    <row r="248" spans="16:16">
      <c r="P248" cm="1">
        <f t="array" aca="1" ref="P248" ca="1">AVERAGE(
INDEX(_xlfn.ANCHORARRAY($M$2),_xlfn.RANDARRAY(ROWS(_xlfn.ANCHORARRAY($M$2)),1,1,ROWS(_xlfn.ANCHORARRAY($M$2)),TRUE))
)
-
AVERAGE(
INDEX(_xlfn.ANCHORARRAY($N$2),_xlfn.RANDARRAY(ROWS(_xlfn.ANCHORARRAY($N$2)),1,1,ROWS(_xlfn.ANCHORARRAY($N$2)),TRUE))
)</f>
        <v>-3.5255777207189425</v>
      </c>
    </row>
    <row r="249" spans="16:16">
      <c r="P249" cm="1">
        <f t="array" aca="1" ref="P249" ca="1">AVERAGE(
INDEX(_xlfn.ANCHORARRAY($M$2),_xlfn.RANDARRAY(ROWS(_xlfn.ANCHORARRAY($M$2)),1,1,ROWS(_xlfn.ANCHORARRAY($M$2)),TRUE))
)
-
AVERAGE(
INDEX(_xlfn.ANCHORARRAY($N$2),_xlfn.RANDARRAY(ROWS(_xlfn.ANCHORARRAY($N$2)),1,1,ROWS(_xlfn.ANCHORARRAY($N$2)),TRUE))
)</f>
        <v>-4.9239581275923427</v>
      </c>
    </row>
    <row r="250" spans="16:16">
      <c r="P250" cm="1">
        <f t="array" aca="1" ref="P250" ca="1">AVERAGE(
INDEX(_xlfn.ANCHORARRAY($M$2),_xlfn.RANDARRAY(ROWS(_xlfn.ANCHORARRAY($M$2)),1,1,ROWS(_xlfn.ANCHORARRAY($M$2)),TRUE))
)
-
AVERAGE(
INDEX(_xlfn.ANCHORARRAY($N$2),_xlfn.RANDARRAY(ROWS(_xlfn.ANCHORARRAY($N$2)),1,1,ROWS(_xlfn.ANCHORARRAY($N$2)),TRUE))
)</f>
        <v>4.2741457633813909</v>
      </c>
    </row>
    <row r="251" spans="16:16">
      <c r="P251" cm="1">
        <f t="array" aca="1" ref="P251" ca="1">AVERAGE(
INDEX(_xlfn.ANCHORARRAY($M$2),_xlfn.RANDARRAY(ROWS(_xlfn.ANCHORARRAY($M$2)),1,1,ROWS(_xlfn.ANCHORARRAY($M$2)),TRUE))
)
-
AVERAGE(
INDEX(_xlfn.ANCHORARRAY($N$2),_xlfn.RANDARRAY(ROWS(_xlfn.ANCHORARRAY($N$2)),1,1,ROWS(_xlfn.ANCHORARRAY($N$2)),TRUE))
)</f>
        <v>2.4866679834090419</v>
      </c>
    </row>
    <row r="252" spans="16:16">
      <c r="P252" cm="1">
        <f t="array" aca="1" ref="P252" ca="1">AVERAGE(
INDEX(_xlfn.ANCHORARRAY($M$2),_xlfn.RANDARRAY(ROWS(_xlfn.ANCHORARRAY($M$2)),1,1,ROWS(_xlfn.ANCHORARRAY($M$2)),TRUE))
)
-
AVERAGE(
INDEX(_xlfn.ANCHORARRAY($N$2),_xlfn.RANDARRAY(ROWS(_xlfn.ANCHORARRAY($N$2)),1,1,ROWS(_xlfn.ANCHORARRAY($N$2)),TRUE))
)</f>
        <v>9.4173414971360856</v>
      </c>
    </row>
    <row r="253" spans="16:16">
      <c r="P253" cm="1">
        <f t="array" aca="1" ref="P253" ca="1">AVERAGE(
INDEX(_xlfn.ANCHORARRAY($M$2),_xlfn.RANDARRAY(ROWS(_xlfn.ANCHORARRAY($M$2)),1,1,ROWS(_xlfn.ANCHORARRAY($M$2)),TRUE))
)
-
AVERAGE(
INDEX(_xlfn.ANCHORARRAY($N$2),_xlfn.RANDARRAY(ROWS(_xlfn.ANCHORARRAY($N$2)),1,1,ROWS(_xlfn.ANCHORARRAY($N$2)),TRUE))
)</f>
        <v>2.9271183093027844</v>
      </c>
    </row>
    <row r="254" spans="16:16">
      <c r="P254" cm="1">
        <f t="array" aca="1" ref="P254" ca="1">AVERAGE(
INDEX(_xlfn.ANCHORARRAY($M$2),_xlfn.RANDARRAY(ROWS(_xlfn.ANCHORARRAY($M$2)),1,1,ROWS(_xlfn.ANCHORARRAY($M$2)),TRUE))
)
-
AVERAGE(
INDEX(_xlfn.ANCHORARRAY($N$2),_xlfn.RANDARRAY(ROWS(_xlfn.ANCHORARRAY($N$2)),1,1,ROWS(_xlfn.ANCHORARRAY($N$2)),TRUE))
)</f>
        <v>-3.0515504641516884</v>
      </c>
    </row>
    <row r="255" spans="16:16">
      <c r="P255" cm="1">
        <f t="array" aca="1" ref="P255" ca="1">AVERAGE(
INDEX(_xlfn.ANCHORARRAY($M$2),_xlfn.RANDARRAY(ROWS(_xlfn.ANCHORARRAY($M$2)),1,1,ROWS(_xlfn.ANCHORARRAY($M$2)),TRUE))
)
-
AVERAGE(
INDEX(_xlfn.ANCHORARRAY($N$2),_xlfn.RANDARRAY(ROWS(_xlfn.ANCHORARRAY($N$2)),1,1,ROWS(_xlfn.ANCHORARRAY($N$2)),TRUE))
)</f>
        <v>0.98163144380801981</v>
      </c>
    </row>
    <row r="256" spans="16:16">
      <c r="P256" cm="1">
        <f t="array" aca="1" ref="P256" ca="1">AVERAGE(
INDEX(_xlfn.ANCHORARRAY($M$2),_xlfn.RANDARRAY(ROWS(_xlfn.ANCHORARRAY($M$2)),1,1,ROWS(_xlfn.ANCHORARRAY($M$2)),TRUE))
)
-
AVERAGE(
INDEX(_xlfn.ANCHORARRAY($N$2),_xlfn.RANDARRAY(ROWS(_xlfn.ANCHORARRAY($N$2)),1,1,ROWS(_xlfn.ANCHORARRAY($N$2)),TRUE))
)</f>
        <v>2.7513332016590937</v>
      </c>
    </row>
    <row r="257" spans="16:16">
      <c r="P257" cm="1">
        <f t="array" aca="1" ref="P257" ca="1">AVERAGE(
INDEX(_xlfn.ANCHORARRAY($M$2),_xlfn.RANDARRAY(ROWS(_xlfn.ANCHORARRAY($M$2)),1,1,ROWS(_xlfn.ANCHORARRAY($M$2)),TRUE))
)
-
AVERAGE(
INDEX(_xlfn.ANCHORARRAY($N$2),_xlfn.RANDARRAY(ROWS(_xlfn.ANCHORARRAY($N$2)),1,1,ROWS(_xlfn.ANCHORARRAY($N$2)),TRUE))
)</f>
        <v>0.93027849101323312</v>
      </c>
    </row>
    <row r="258" spans="16:16">
      <c r="P258" cm="1">
        <f t="array" aca="1" ref="P258" ca="1">AVERAGE(
INDEX(_xlfn.ANCHORARRAY($M$2),_xlfn.RANDARRAY(ROWS(_xlfn.ANCHORARRAY($M$2)),1,1,ROWS(_xlfn.ANCHORARRAY($M$2)),TRUE))
)
-
AVERAGE(
INDEX(_xlfn.ANCHORARRAY($N$2),_xlfn.RANDARRAY(ROWS(_xlfn.ANCHORARRAY($N$2)),1,1,ROWS(_xlfn.ANCHORARRAY($N$2)),TRUE))
)</f>
        <v>1.4536835868062425</v>
      </c>
    </row>
    <row r="259" spans="16:16">
      <c r="P259" cm="1">
        <f t="array" aca="1" ref="P259" ca="1">AVERAGE(
INDEX(_xlfn.ANCHORARRAY($M$2),_xlfn.RANDARRAY(ROWS(_xlfn.ANCHORARRAY($M$2)),1,1,ROWS(_xlfn.ANCHORARRAY($M$2)),TRUE))
)
-
AVERAGE(
INDEX(_xlfn.ANCHORARRAY($N$2),_xlfn.RANDARRAY(ROWS(_xlfn.ANCHORARRAY($N$2)),1,1,ROWS(_xlfn.ANCHORARRAY($N$2)),TRUE))
)</f>
        <v>0.21331226545526505</v>
      </c>
    </row>
    <row r="260" spans="16:16">
      <c r="P260" cm="1">
        <f t="array" aca="1" ref="P260" ca="1">AVERAGE(
INDEX(_xlfn.ANCHORARRAY($M$2),_xlfn.RANDARRAY(ROWS(_xlfn.ANCHORARRAY($M$2)),1,1,ROWS(_xlfn.ANCHORARRAY($M$2)),TRUE))
)
-
AVERAGE(
INDEX(_xlfn.ANCHORARRAY($N$2),_xlfn.RANDARRAY(ROWS(_xlfn.ANCHORARRAY($N$2)),1,1,ROWS(_xlfn.ANCHORARRAY($N$2)),TRUE))
)</f>
        <v>2.2062018566067536</v>
      </c>
    </row>
    <row r="261" spans="16:16">
      <c r="P261" cm="1">
        <f t="array" aca="1" ref="P261" ca="1">AVERAGE(
INDEX(_xlfn.ANCHORARRAY($M$2),_xlfn.RANDARRAY(ROWS(_xlfn.ANCHORARRAY($M$2)),1,1,ROWS(_xlfn.ANCHORARRAY($M$2)),TRUE))
)
-
AVERAGE(
INDEX(_xlfn.ANCHORARRAY($N$2),_xlfn.RANDARRAY(ROWS(_xlfn.ANCHORARRAY($N$2)),1,1,ROWS(_xlfn.ANCHORARRAY($N$2)),TRUE))
)</f>
        <v>1.0981631443808055</v>
      </c>
    </row>
    <row r="262" spans="16:16">
      <c r="P262" cm="1">
        <f t="array" aca="1" ref="P262" ca="1">AVERAGE(
INDEX(_xlfn.ANCHORARRAY($M$2),_xlfn.RANDARRAY(ROWS(_xlfn.ANCHORARRAY($M$2)),1,1,ROWS(_xlfn.ANCHORARRAY($M$2)),TRUE))
)
-
AVERAGE(
INDEX(_xlfn.ANCHORARRAY($N$2),_xlfn.RANDARRAY(ROWS(_xlfn.ANCHORARRAY($N$2)),1,1,ROWS(_xlfn.ANCHORARRAY($N$2)),TRUE))
)</f>
        <v>-2.0738692474817313</v>
      </c>
    </row>
    <row r="263" spans="16:16">
      <c r="P263" cm="1">
        <f t="array" aca="1" ref="P263" ca="1">AVERAGE(
INDEX(_xlfn.ANCHORARRAY($M$2),_xlfn.RANDARRAY(ROWS(_xlfn.ANCHORARRAY($M$2)),1,1,ROWS(_xlfn.ANCHORARRAY($M$2)),TRUE))
)
-
AVERAGE(
INDEX(_xlfn.ANCHORARRAY($N$2),_xlfn.RANDARRAY(ROWS(_xlfn.ANCHORARRAY($N$2)),1,1,ROWS(_xlfn.ANCHORARRAY($N$2)),TRUE))
)</f>
        <v>5.5322931068536434</v>
      </c>
    </row>
    <row r="264" spans="16:16">
      <c r="P264" cm="1">
        <f t="array" aca="1" ref="P264" ca="1">AVERAGE(
INDEX(_xlfn.ANCHORARRAY($M$2),_xlfn.RANDARRAY(ROWS(_xlfn.ANCHORARRAY($M$2)),1,1,ROWS(_xlfn.ANCHORARRAY($M$2)),TRUE))
)
-
AVERAGE(
INDEX(_xlfn.ANCHORARRAY($N$2),_xlfn.RANDARRAY(ROWS(_xlfn.ANCHORARRAY($N$2)),1,1,ROWS(_xlfn.ANCHORARRAY($N$2)),TRUE))
)</f>
        <v>2.6743037724669136</v>
      </c>
    </row>
    <row r="265" spans="16:16">
      <c r="P265" cm="1">
        <f t="array" aca="1" ref="P265" ca="1">AVERAGE(
INDEX(_xlfn.ANCHORARRAY($M$2),_xlfn.RANDARRAY(ROWS(_xlfn.ANCHORARRAY($M$2)),1,1,ROWS(_xlfn.ANCHORARRAY($M$2)),TRUE))
)
-
AVERAGE(
INDEX(_xlfn.ANCHORARRAY($N$2),_xlfn.RANDARRAY(ROWS(_xlfn.ANCHORARRAY($N$2)),1,1,ROWS(_xlfn.ANCHORARRAY($N$2)),TRUE))
)</f>
        <v>7.596286786490225</v>
      </c>
    </row>
    <row r="266" spans="16:16">
      <c r="P266" cm="1">
        <f t="array" aca="1" ref="P266" ca="1">AVERAGE(
INDEX(_xlfn.ANCHORARRAY($M$2),_xlfn.RANDARRAY(ROWS(_xlfn.ANCHORARRAY($M$2)),1,1,ROWS(_xlfn.ANCHORARRAY($M$2)),TRUE))
)
-
AVERAGE(
INDEX(_xlfn.ANCHORARRAY($N$2),_xlfn.RANDARRAY(ROWS(_xlfn.ANCHORARRAY($N$2)),1,1,ROWS(_xlfn.ANCHORARRAY($N$2)),TRUE))
)</f>
        <v>-3.8297452103495928</v>
      </c>
    </row>
    <row r="267" spans="16:16">
      <c r="P267" cm="1">
        <f t="array" aca="1" ref="P267" ca="1">AVERAGE(
INDEX(_xlfn.ANCHORARRAY($M$2),_xlfn.RANDARRAY(ROWS(_xlfn.ANCHORARRAY($M$2)),1,1,ROWS(_xlfn.ANCHORARRAY($M$2)),TRUE))
)
-
AVERAGE(
INDEX(_xlfn.ANCHORARRAY($N$2),_xlfn.RANDARRAY(ROWS(_xlfn.ANCHORARRAY($N$2)),1,1,ROWS(_xlfn.ANCHORARRAY($N$2)),TRUE))
)</f>
        <v>-0.42662453091052299</v>
      </c>
    </row>
    <row r="268" spans="16:16">
      <c r="P268" cm="1">
        <f t="array" aca="1" ref="P268" ca="1">AVERAGE(
INDEX(_xlfn.ANCHORARRAY($M$2),_xlfn.RANDARRAY(ROWS(_xlfn.ANCHORARRAY($M$2)),1,1,ROWS(_xlfn.ANCHORARRAY($M$2)),TRUE))
)
-
AVERAGE(
INDEX(_xlfn.ANCHORARRAY($N$2),_xlfn.RANDARRAY(ROWS(_xlfn.ANCHORARRAY($N$2)),1,1,ROWS(_xlfn.ANCHORARRAY($N$2)),TRUE))
)</f>
        <v>-1.9869642504444016</v>
      </c>
    </row>
    <row r="269" spans="16:16">
      <c r="P269" cm="1">
        <f t="array" aca="1" ref="P269" ca="1">AVERAGE(
INDEX(_xlfn.ANCHORARRAY($M$2),_xlfn.RANDARRAY(ROWS(_xlfn.ANCHORARRAY($M$2)),1,1,ROWS(_xlfn.ANCHORARRAY($M$2)),TRUE))
)
-
AVERAGE(
INDEX(_xlfn.ANCHORARRAY($N$2),_xlfn.RANDARRAY(ROWS(_xlfn.ANCHORARRAY($N$2)),1,1,ROWS(_xlfn.ANCHORARRAY($N$2)),TRUE))
)</f>
        <v>-3.4979261307525178</v>
      </c>
    </row>
    <row r="270" spans="16:16">
      <c r="P270" cm="1">
        <f t="array" aca="1" ref="P270" ca="1">AVERAGE(
INDEX(_xlfn.ANCHORARRAY($M$2),_xlfn.RANDARRAY(ROWS(_xlfn.ANCHORARRAY($M$2)),1,1,ROWS(_xlfn.ANCHORARRAY($M$2)),TRUE))
)
-
AVERAGE(
INDEX(_xlfn.ANCHORARRAY($N$2),_xlfn.RANDARRAY(ROWS(_xlfn.ANCHORARRAY($N$2)),1,1,ROWS(_xlfn.ANCHORARRAY($N$2)),TRUE))
)</f>
        <v>2.871815129369935</v>
      </c>
    </row>
    <row r="271" spans="16:16">
      <c r="P271" cm="1">
        <f t="array" aca="1" ref="P271" ca="1">AVERAGE(
INDEX(_xlfn.ANCHORARRAY($M$2),_xlfn.RANDARRAY(ROWS(_xlfn.ANCHORARRAY($M$2)),1,1,ROWS(_xlfn.ANCHORARRAY($M$2)),TRUE))
)
-
AVERAGE(
INDEX(_xlfn.ANCHORARRAY($N$2),_xlfn.RANDARRAY(ROWS(_xlfn.ANCHORARRAY($N$2)),1,1,ROWS(_xlfn.ANCHORARRAY($N$2)),TRUE))
)</f>
        <v>5.7673316215682462</v>
      </c>
    </row>
    <row r="272" spans="16:16">
      <c r="P272" cm="1">
        <f t="array" aca="1" ref="P272" ca="1">AVERAGE(
INDEX(_xlfn.ANCHORARRAY($M$2),_xlfn.RANDARRAY(ROWS(_xlfn.ANCHORARRAY($M$2)),1,1,ROWS(_xlfn.ANCHORARRAY($M$2)),TRUE))
)
-
AVERAGE(
INDEX(_xlfn.ANCHORARRAY($N$2),_xlfn.RANDARRAY(ROWS(_xlfn.ANCHORARRAY($N$2)),1,1,ROWS(_xlfn.ANCHORARRAY($N$2)),TRUE))
)</f>
        <v>-6.4704720521430019</v>
      </c>
    </row>
    <row r="273" spans="16:16">
      <c r="P273" cm="1">
        <f t="array" aca="1" ref="P273" ca="1">AVERAGE(
INDEX(_xlfn.ANCHORARRAY($M$2),_xlfn.RANDARRAY(ROWS(_xlfn.ANCHORARRAY($M$2)),1,1,ROWS(_xlfn.ANCHORARRAY($M$2)),TRUE))
)
-
AVERAGE(
INDEX(_xlfn.ANCHORARRAY($N$2),_xlfn.RANDARRAY(ROWS(_xlfn.ANCHORARRAY($N$2)),1,1,ROWS(_xlfn.ANCHORARRAY($N$2)),TRUE))
)</f>
        <v>-5.0069128974916097</v>
      </c>
    </row>
    <row r="274" spans="16:16">
      <c r="P274" cm="1">
        <f t="array" aca="1" ref="P274" ca="1">AVERAGE(
INDEX(_xlfn.ANCHORARRAY($M$2),_xlfn.RANDARRAY(ROWS(_xlfn.ANCHORARRAY($M$2)),1,1,ROWS(_xlfn.ANCHORARRAY($M$2)),TRUE))
)
-
AVERAGE(
INDEX(_xlfn.ANCHORARRAY($N$2),_xlfn.RANDARRAY(ROWS(_xlfn.ANCHORARRAY($N$2)),1,1,ROWS(_xlfn.ANCHORARRAY($N$2)),TRUE))
)</f>
        <v>-3.5887813549279031</v>
      </c>
    </row>
    <row r="275" spans="16:16">
      <c r="P275" cm="1">
        <f t="array" aca="1" ref="P275" ca="1">AVERAGE(
INDEX(_xlfn.ANCHORARRAY($M$2),_xlfn.RANDARRAY(ROWS(_xlfn.ANCHORARRAY($M$2)),1,1,ROWS(_xlfn.ANCHORARRAY($M$2)),TRUE))
)
-
AVERAGE(
INDEX(_xlfn.ANCHORARRAY($N$2),_xlfn.RANDARRAY(ROWS(_xlfn.ANCHORARRAY($N$2)),1,1,ROWS(_xlfn.ANCHORARRAY($N$2)),TRUE))
)</f>
        <v>-0.69919020343670013</v>
      </c>
    </row>
    <row r="276" spans="16:16">
      <c r="P276" cm="1">
        <f t="array" aca="1" ref="P276" ca="1">AVERAGE(
INDEX(_xlfn.ANCHORARRAY($M$2),_xlfn.RANDARRAY(ROWS(_xlfn.ANCHORARRAY($M$2)),1,1,ROWS(_xlfn.ANCHORARRAY($M$2)),TRUE))
)
-
AVERAGE(
INDEX(_xlfn.ANCHORARRAY($N$2),_xlfn.RANDARRAY(ROWS(_xlfn.ANCHORARRAY($N$2)),1,1,ROWS(_xlfn.ANCHORARRAY($N$2)),TRUE))
)</f>
        <v>-0.73869247481729872</v>
      </c>
    </row>
    <row r="277" spans="16:16">
      <c r="P277" cm="1">
        <f t="array" aca="1" ref="P277" ca="1">AVERAGE(
INDEX(_xlfn.ANCHORARRAY($M$2),_xlfn.RANDARRAY(ROWS(_xlfn.ANCHORARRAY($M$2)),1,1,ROWS(_xlfn.ANCHORARRAY($M$2)),TRUE))
)
-
AVERAGE(
INDEX(_xlfn.ANCHORARRAY($N$2),_xlfn.RANDARRAY(ROWS(_xlfn.ANCHORARRAY($N$2)),1,1,ROWS(_xlfn.ANCHORARRAY($N$2)),TRUE))
)</f>
        <v>1.0981631443808055</v>
      </c>
    </row>
    <row r="278" spans="16:16">
      <c r="P278" cm="1">
        <f t="array" aca="1" ref="P278" ca="1">AVERAGE(
INDEX(_xlfn.ANCHORARRAY($M$2),_xlfn.RANDARRAY(ROWS(_xlfn.ANCHORARRAY($M$2)),1,1,ROWS(_xlfn.ANCHORARRAY($M$2)),TRUE))
)
-
AVERAGE(
INDEX(_xlfn.ANCHORARRAY($N$2),_xlfn.RANDARRAY(ROWS(_xlfn.ANCHORARRAY($N$2)),1,1,ROWS(_xlfn.ANCHORARRAY($N$2)),TRUE))
)</f>
        <v>4.0529330436500075</v>
      </c>
    </row>
    <row r="279" spans="16:16">
      <c r="P279" cm="1">
        <f t="array" aca="1" ref="P279" ca="1">AVERAGE(
INDEX(_xlfn.ANCHORARRAY($M$2),_xlfn.RANDARRAY(ROWS(_xlfn.ANCHORARRAY($M$2)),1,1,ROWS(_xlfn.ANCHORARRAY($M$2)),TRUE))
)
-
AVERAGE(
INDEX(_xlfn.ANCHORARRAY($N$2),_xlfn.RANDARRAY(ROWS(_xlfn.ANCHORARRAY($N$2)),1,1,ROWS(_xlfn.ANCHORARRAY($N$2)),TRUE))
)</f>
        <v>5.5954967410626111</v>
      </c>
    </row>
    <row r="280" spans="16:16">
      <c r="P280" cm="1">
        <f t="array" aca="1" ref="P280" ca="1">AVERAGE(
INDEX(_xlfn.ANCHORARRAY($M$2),_xlfn.RANDARRAY(ROWS(_xlfn.ANCHORARRAY($M$2)),1,1,ROWS(_xlfn.ANCHORARRAY($M$2)),TRUE))
)
-
AVERAGE(
INDEX(_xlfn.ANCHORARRAY($N$2),_xlfn.RANDARRAY(ROWS(_xlfn.ANCHORARRAY($N$2)),1,1,ROWS(_xlfn.ANCHORARRAY($N$2)),TRUE))
)</f>
        <v>0.35947066956349971</v>
      </c>
    </row>
    <row r="281" spans="16:16">
      <c r="P281" cm="1">
        <f t="array" aca="1" ref="P281" ca="1">AVERAGE(
INDEX(_xlfn.ANCHORARRAY($M$2),_xlfn.RANDARRAY(ROWS(_xlfn.ANCHORARRAY($M$2)),1,1,ROWS(_xlfn.ANCHORARRAY($M$2)),TRUE))
)
-
AVERAGE(
INDEX(_xlfn.ANCHORARRAY($N$2),_xlfn.RANDARRAY(ROWS(_xlfn.ANCHORARRAY($N$2)),1,1,ROWS(_xlfn.ANCHORARRAY($N$2)),TRUE))
)</f>
        <v>4.3946276910922322</v>
      </c>
    </row>
    <row r="282" spans="16:16">
      <c r="P282" cm="1">
        <f t="array" aca="1" ref="P282" ca="1">AVERAGE(
INDEX(_xlfn.ANCHORARRAY($M$2),_xlfn.RANDARRAY(ROWS(_xlfn.ANCHORARRAY($M$2)),1,1,ROWS(_xlfn.ANCHORARRAY($M$2)),TRUE))
)
-
AVERAGE(
INDEX(_xlfn.ANCHORARRAY($N$2),_xlfn.RANDARRAY(ROWS(_xlfn.ANCHORARRAY($N$2)),1,1,ROWS(_xlfn.ANCHORARRAY($N$2)),TRUE))
)</f>
        <v>4.1437882678253999</v>
      </c>
    </row>
    <row r="283" spans="16:16">
      <c r="P283" cm="1">
        <f t="array" aca="1" ref="P283" ca="1">AVERAGE(
INDEX(_xlfn.ANCHORARRAY($M$2),_xlfn.RANDARRAY(ROWS(_xlfn.ANCHORARRAY($M$2)),1,1,ROWS(_xlfn.ANCHORARRAY($M$2)),TRUE))
)
-
AVERAGE(
INDEX(_xlfn.ANCHORARRAY($N$2),_xlfn.RANDARRAY(ROWS(_xlfn.ANCHORARRAY($N$2)),1,1,ROWS(_xlfn.ANCHORARRAY($N$2)),TRUE))
)</f>
        <v>3.0653762591349007</v>
      </c>
    </row>
    <row r="284" spans="16:16">
      <c r="P284" cm="1">
        <f t="array" aca="1" ref="P284" ca="1">AVERAGE(
INDEX(_xlfn.ANCHORARRAY($M$2),_xlfn.RANDARRAY(ROWS(_xlfn.ANCHORARRAY($M$2)),1,1,ROWS(_xlfn.ANCHORARRAY($M$2)),TRUE))
)
-
AVERAGE(
INDEX(_xlfn.ANCHORARRAY($N$2),_xlfn.RANDARRAY(ROWS(_xlfn.ANCHORARRAY($N$2)),1,1,ROWS(_xlfn.ANCHORARRAY($N$2)),TRUE))
)</f>
        <v>4.1971163341892108</v>
      </c>
    </row>
    <row r="285" spans="16:16">
      <c r="P285" cm="1">
        <f t="array" aca="1" ref="P285" ca="1">AVERAGE(
INDEX(_xlfn.ANCHORARRAY($M$2),_xlfn.RANDARRAY(ROWS(_xlfn.ANCHORARRAY($M$2)),1,1,ROWS(_xlfn.ANCHORARRAY($M$2)),TRUE))
)
-
AVERAGE(
INDEX(_xlfn.ANCHORARRAY($N$2),_xlfn.RANDARRAY(ROWS(_xlfn.ANCHORARRAY($N$2)),1,1,ROWS(_xlfn.ANCHORARRAY($N$2)),TRUE))
)</f>
        <v>3.5413786292711791</v>
      </c>
    </row>
    <row r="286" spans="16:16">
      <c r="P286" cm="1">
        <f t="array" aca="1" ref="P286" ca="1">AVERAGE(
INDEX(_xlfn.ANCHORARRAY($M$2),_xlfn.RANDARRAY(ROWS(_xlfn.ANCHORARRAY($M$2)),1,1,ROWS(_xlfn.ANCHORARRAY($M$2)),TRUE))
)
-
AVERAGE(
INDEX(_xlfn.ANCHORARRAY($N$2),_xlfn.RANDARRAY(ROWS(_xlfn.ANCHORARRAY($N$2)),1,1,ROWS(_xlfn.ANCHORARRAY($N$2)),TRUE))
)</f>
        <v>-0.69128974916057473</v>
      </c>
    </row>
    <row r="287" spans="16:16">
      <c r="P287" cm="1">
        <f t="array" aca="1" ref="P287" ca="1">AVERAGE(
INDEX(_xlfn.ANCHORARRAY($M$2),_xlfn.RANDARRAY(ROWS(_xlfn.ANCHORARRAY($M$2)),1,1,ROWS(_xlfn.ANCHORARRAY($M$2)),TRUE))
)
-
AVERAGE(
INDEX(_xlfn.ANCHORARRAY($N$2),_xlfn.RANDARRAY(ROWS(_xlfn.ANCHORARRAY($N$2)),1,1,ROWS(_xlfn.ANCHORARRAY($N$2)),TRUE))
)</f>
        <v>-4.5091842780959865</v>
      </c>
    </row>
    <row r="288" spans="16:16">
      <c r="P288" cm="1">
        <f t="array" aca="1" ref="P288" ca="1">AVERAGE(
INDEX(_xlfn.ANCHORARRAY($M$2),_xlfn.RANDARRAY(ROWS(_xlfn.ANCHORARRAY($M$2)),1,1,ROWS(_xlfn.ANCHORARRAY($M$2)),TRUE))
)
-
AVERAGE(
INDEX(_xlfn.ANCHORARRAY($N$2),_xlfn.RANDARRAY(ROWS(_xlfn.ANCHORARRAY($N$2)),1,1,ROWS(_xlfn.ANCHORARRAY($N$2)),TRUE))
)</f>
        <v>1.8309302784910102</v>
      </c>
    </row>
    <row r="289" spans="16:16">
      <c r="P289" cm="1">
        <f t="array" aca="1" ref="P289" ca="1">AVERAGE(
INDEX(_xlfn.ANCHORARRAY($M$2),_xlfn.RANDARRAY(ROWS(_xlfn.ANCHORARRAY($M$2)),1,1,ROWS(_xlfn.ANCHORARRAY($M$2)),TRUE))
)
-
AVERAGE(
INDEX(_xlfn.ANCHORARRAY($N$2),_xlfn.RANDARRAY(ROWS(_xlfn.ANCHORARRAY($N$2)),1,1,ROWS(_xlfn.ANCHORARRAY($N$2)),TRUE))
)</f>
        <v>-8.0663638159194164</v>
      </c>
    </row>
    <row r="290" spans="16:16">
      <c r="P290" cm="1">
        <f t="array" aca="1" ref="P290" ca="1">AVERAGE(
INDEX(_xlfn.ANCHORARRAY($M$2),_xlfn.RANDARRAY(ROWS(_xlfn.ANCHORARRAY($M$2)),1,1,ROWS(_xlfn.ANCHORARRAY($M$2)),TRUE))
)
-
AVERAGE(
INDEX(_xlfn.ANCHORARRAY($N$2),_xlfn.RANDARRAY(ROWS(_xlfn.ANCHORARRAY($N$2)),1,1,ROWS(_xlfn.ANCHORARRAY($N$2)),TRUE))
)</f>
        <v>2.7710843373494001</v>
      </c>
    </row>
    <row r="291" spans="16:16">
      <c r="P291" cm="1">
        <f t="array" aca="1" ref="P291" ca="1">AVERAGE(
INDEX(_xlfn.ANCHORARRAY($M$2),_xlfn.RANDARRAY(ROWS(_xlfn.ANCHORARRAY($M$2)),1,1,ROWS(_xlfn.ANCHORARRAY($M$2)),TRUE))
)
-
AVERAGE(
INDEX(_xlfn.ANCHORARRAY($N$2),_xlfn.RANDARRAY(ROWS(_xlfn.ANCHORARRAY($N$2)),1,1,ROWS(_xlfn.ANCHORARRAY($N$2)),TRUE))
)</f>
        <v>1.4872605174797542</v>
      </c>
    </row>
    <row r="292" spans="16:16">
      <c r="P292" cm="1">
        <f t="array" aca="1" ref="P292" ca="1">AVERAGE(
INDEX(_xlfn.ANCHORARRAY($M$2),_xlfn.RANDARRAY(ROWS(_xlfn.ANCHORARRAY($M$2)),1,1,ROWS(_xlfn.ANCHORARRAY($M$2)),TRUE))
)
-
AVERAGE(
INDEX(_xlfn.ANCHORARRAY($N$2),_xlfn.RANDARRAY(ROWS(_xlfn.ANCHORARRAY($N$2)),1,1,ROWS(_xlfn.ANCHORARRAY($N$2)),TRUE))
)</f>
        <v>-3.4248469286983934</v>
      </c>
    </row>
    <row r="293" spans="16:16">
      <c r="P293" cm="1">
        <f t="array" aca="1" ref="P293" ca="1">AVERAGE(
INDEX(_xlfn.ANCHORARRAY($M$2),_xlfn.RANDARRAY(ROWS(_xlfn.ANCHORARRAY($M$2)),1,1,ROWS(_xlfn.ANCHORARRAY($M$2)),TRUE))
)
-
AVERAGE(
INDEX(_xlfn.ANCHORARRAY($N$2),_xlfn.RANDARRAY(ROWS(_xlfn.ANCHORARRAY($N$2)),1,1,ROWS(_xlfn.ANCHORARRAY($N$2)),TRUE))
)</f>
        <v>5.5520442425439427</v>
      </c>
    </row>
    <row r="294" spans="16:16">
      <c r="P294" cm="1">
        <f t="array" aca="1" ref="P294" ca="1">AVERAGE(
INDEX(_xlfn.ANCHORARRAY($M$2),_xlfn.RANDARRAY(ROWS(_xlfn.ANCHORARRAY($M$2)),1,1,ROWS(_xlfn.ANCHORARRAY($M$2)),TRUE))
)
-
AVERAGE(
INDEX(_xlfn.ANCHORARRAY($N$2),_xlfn.RANDARRAY(ROWS(_xlfn.ANCHORARRAY($N$2)),1,1,ROWS(_xlfn.ANCHORARRAY($N$2)),TRUE))
)</f>
        <v>7.6061623543353747</v>
      </c>
    </row>
    <row r="295" spans="16:16">
      <c r="P295" cm="1">
        <f t="array" aca="1" ref="P295" ca="1">AVERAGE(
INDEX(_xlfn.ANCHORARRAY($M$2),_xlfn.RANDARRAY(ROWS(_xlfn.ANCHORARRAY($M$2)),1,1,ROWS(_xlfn.ANCHORARRAY($M$2)),TRUE))
)
-
AVERAGE(
INDEX(_xlfn.ANCHORARRAY($N$2),_xlfn.RANDARRAY(ROWS(_xlfn.ANCHORARRAY($N$2)),1,1,ROWS(_xlfn.ANCHORARRAY($N$2)),TRUE))
)</f>
        <v>-2.1015208374481489</v>
      </c>
    </row>
    <row r="296" spans="16:16">
      <c r="P296" cm="1">
        <f t="array" aca="1" ref="P296" ca="1">AVERAGE(
INDEX(_xlfn.ANCHORARRAY($M$2),_xlfn.RANDARRAY(ROWS(_xlfn.ANCHORARRAY($M$2)),1,1,ROWS(_xlfn.ANCHORARRAY($M$2)),TRUE))
)
-
AVERAGE(
INDEX(_xlfn.ANCHORARRAY($N$2),_xlfn.RANDARRAY(ROWS(_xlfn.ANCHORARRAY($N$2)),1,1,ROWS(_xlfn.ANCHORARRAY($N$2)),TRUE))
)</f>
        <v>-2.9053920600434537</v>
      </c>
    </row>
    <row r="297" spans="16:16">
      <c r="P297" cm="1">
        <f t="array" aca="1" ref="P297" ca="1">AVERAGE(
INDEX(_xlfn.ANCHORARRAY($M$2),_xlfn.RANDARRAY(ROWS(_xlfn.ANCHORARRAY($M$2)),1,1,ROWS(_xlfn.ANCHORARRAY($M$2)),TRUE))
)
-
AVERAGE(
INDEX(_xlfn.ANCHORARRAY($N$2),_xlfn.RANDARRAY(ROWS(_xlfn.ANCHORARRAY($N$2)),1,1,ROWS(_xlfn.ANCHORARRAY($N$2)),TRUE))
)</f>
        <v>12.19040094805451</v>
      </c>
    </row>
    <row r="298" spans="16:16">
      <c r="P298" cm="1">
        <f t="array" aca="1" ref="P298" ca="1">AVERAGE(
INDEX(_xlfn.ANCHORARRAY($M$2),_xlfn.RANDARRAY(ROWS(_xlfn.ANCHORARRAY($M$2)),1,1,ROWS(_xlfn.ANCHORARRAY($M$2)),TRUE))
)
-
AVERAGE(
INDEX(_xlfn.ANCHORARRAY($N$2),_xlfn.RANDARRAY(ROWS(_xlfn.ANCHORARRAY($N$2)),1,1,ROWS(_xlfn.ANCHORARRAY($N$2)),TRUE))
)</f>
        <v>-0.29626703535453203</v>
      </c>
    </row>
    <row r="299" spans="16:16">
      <c r="P299" cm="1">
        <f t="array" aca="1" ref="P299" ca="1">AVERAGE(
INDEX(_xlfn.ANCHORARRAY($M$2),_xlfn.RANDARRAY(ROWS(_xlfn.ANCHORARRAY($M$2)),1,1,ROWS(_xlfn.ANCHORARRAY($M$2)),TRUE))
)
-
AVERAGE(
INDEX(_xlfn.ANCHORARRAY($N$2),_xlfn.RANDARRAY(ROWS(_xlfn.ANCHORARRAY($N$2)),1,1,ROWS(_xlfn.ANCHORARRAY($N$2)),TRUE))
)</f>
        <v>8.0150108631246297</v>
      </c>
    </row>
    <row r="300" spans="16:16">
      <c r="P300" cm="1">
        <f t="array" aca="1" ref="P300" ca="1">AVERAGE(
INDEX(_xlfn.ANCHORARRAY($M$2),_xlfn.RANDARRAY(ROWS(_xlfn.ANCHORARRAY($M$2)),1,1,ROWS(_xlfn.ANCHORARRAY($M$2)),TRUE))
)
-
AVERAGE(
INDEX(_xlfn.ANCHORARRAY($N$2),_xlfn.RANDARRAY(ROWS(_xlfn.ANCHORARRAY($N$2)),1,1,ROWS(_xlfn.ANCHORARRAY($N$2)),TRUE))
)</f>
        <v>9.828165119494372</v>
      </c>
    </row>
    <row r="301" spans="16:16">
      <c r="P301" cm="1">
        <f t="array" aca="1" ref="P301" ca="1">AVERAGE(
INDEX(_xlfn.ANCHORARRAY($M$2),_xlfn.RANDARRAY(ROWS(_xlfn.ANCHORARRAY($M$2)),1,1,ROWS(_xlfn.ANCHORARRAY($M$2)),TRUE))
)
-
AVERAGE(
INDEX(_xlfn.ANCHORARRAY($N$2),_xlfn.RANDARRAY(ROWS(_xlfn.ANCHORARRAY($N$2)),1,1,ROWS(_xlfn.ANCHORARRAY($N$2)),TRUE))
)</f>
        <v>1.2818487063006074</v>
      </c>
    </row>
    <row r="302" spans="16:16">
      <c r="P302" cm="1">
        <f t="array" aca="1" ref="P302" ca="1">AVERAGE(
INDEX(_xlfn.ANCHORARRAY($M$2),_xlfn.RANDARRAY(ROWS(_xlfn.ANCHORARRAY($M$2)),1,1,ROWS(_xlfn.ANCHORARRAY($M$2)),TRUE))
)
-
AVERAGE(
INDEX(_xlfn.ANCHORARRAY($N$2),_xlfn.RANDARRAY(ROWS(_xlfn.ANCHORARRAY($N$2)),1,1,ROWS(_xlfn.ANCHORARRAY($N$2)),TRUE))
)</f>
        <v>5.3012048192771104</v>
      </c>
    </row>
    <row r="303" spans="16:16">
      <c r="P303" cm="1">
        <f t="array" aca="1" ref="P303" ca="1">AVERAGE(
INDEX(_xlfn.ANCHORARRAY($M$2),_xlfn.RANDARRAY(ROWS(_xlfn.ANCHORARRAY($M$2)),1,1,ROWS(_xlfn.ANCHORARRAY($M$2)),TRUE))
)
-
AVERAGE(
INDEX(_xlfn.ANCHORARRAY($N$2),_xlfn.RANDARRAY(ROWS(_xlfn.ANCHORARRAY($N$2)),1,1,ROWS(_xlfn.ANCHORARRAY($N$2)),TRUE))
)</f>
        <v>-0.81572190400948585</v>
      </c>
    </row>
    <row r="304" spans="16:16">
      <c r="P304" cm="1">
        <f t="array" aca="1" ref="P304" ca="1">AVERAGE(
INDEX(_xlfn.ANCHORARRAY($M$2),_xlfn.RANDARRAY(ROWS(_xlfn.ANCHORARRAY($M$2)),1,1,ROWS(_xlfn.ANCHORARRAY($M$2)),TRUE))
)
-
AVERAGE(
INDEX(_xlfn.ANCHORARRAY($N$2),_xlfn.RANDARRAY(ROWS(_xlfn.ANCHORARRAY($N$2)),1,1,ROWS(_xlfn.ANCHORARRAY($N$2)),TRUE))
)</f>
        <v>4.866679834090462</v>
      </c>
    </row>
    <row r="305" spans="16:16">
      <c r="P305" cm="1">
        <f t="array" aca="1" ref="P305" ca="1">AVERAGE(
INDEX(_xlfn.ANCHORARRAY($M$2),_xlfn.RANDARRAY(ROWS(_xlfn.ANCHORARRAY($M$2)),1,1,ROWS(_xlfn.ANCHORARRAY($M$2)),TRUE))
)
-
AVERAGE(
INDEX(_xlfn.ANCHORARRAY($N$2),_xlfn.RANDARRAY(ROWS(_xlfn.ANCHORARRAY($N$2)),1,1,ROWS(_xlfn.ANCHORARRAY($N$2)),TRUE))
)</f>
        <v>-2.0600434524985189</v>
      </c>
    </row>
    <row r="306" spans="16:16">
      <c r="P306" cm="1">
        <f t="array" aca="1" ref="P306" ca="1">AVERAGE(
INDEX(_xlfn.ANCHORARRAY($M$2),_xlfn.RANDARRAY(ROWS(_xlfn.ANCHORARRAY($M$2)),1,1,ROWS(_xlfn.ANCHORARRAY($M$2)),TRUE))
)
-
AVERAGE(
INDEX(_xlfn.ANCHORARRAY($N$2),_xlfn.RANDARRAY(ROWS(_xlfn.ANCHORARRAY($N$2)),1,1,ROWS(_xlfn.ANCHORARRAY($N$2)),TRUE))
)</f>
        <v>3.8652972545921358</v>
      </c>
    </row>
    <row r="307" spans="16:16">
      <c r="P307" cm="1">
        <f t="array" aca="1" ref="P307" ca="1">AVERAGE(
INDEX(_xlfn.ANCHORARRAY($M$2),_xlfn.RANDARRAY(ROWS(_xlfn.ANCHORARRAY($M$2)),1,1,ROWS(_xlfn.ANCHORARRAY($M$2)),TRUE))
)
-
AVERAGE(
INDEX(_xlfn.ANCHORARRAY($N$2),_xlfn.RANDARRAY(ROWS(_xlfn.ANCHORARRAY($N$2)),1,1,ROWS(_xlfn.ANCHORARRAY($N$2)),TRUE))
)</f>
        <v>2.5913490025676467</v>
      </c>
    </row>
    <row r="308" spans="16:16">
      <c r="P308" cm="1">
        <f t="array" aca="1" ref="P308" ca="1">AVERAGE(
INDEX(_xlfn.ANCHORARRAY($M$2),_xlfn.RANDARRAY(ROWS(_xlfn.ANCHORARRAY($M$2)),1,1,ROWS(_xlfn.ANCHORARRAY($M$2)),TRUE))
)
-
AVERAGE(
INDEX(_xlfn.ANCHORARRAY($N$2),_xlfn.RANDARRAY(ROWS(_xlfn.ANCHORARRAY($N$2)),1,1,ROWS(_xlfn.ANCHORARRAY($N$2)),TRUE))
)</f>
        <v>-6.3598656922773031</v>
      </c>
    </row>
    <row r="309" spans="16:16">
      <c r="P309" cm="1">
        <f t="array" aca="1" ref="P309" ca="1">AVERAGE(
INDEX(_xlfn.ANCHORARRAY($M$2),_xlfn.RANDARRAY(ROWS(_xlfn.ANCHORARRAY($M$2)),1,1,ROWS(_xlfn.ANCHORARRAY($M$2)),TRUE))
)
-
AVERAGE(
INDEX(_xlfn.ANCHORARRAY($N$2),_xlfn.RANDARRAY(ROWS(_xlfn.ANCHORARRAY($N$2)),1,1,ROWS(_xlfn.ANCHORARRAY($N$2)),TRUE))
)</f>
        <v>4.4558562117321756</v>
      </c>
    </row>
    <row r="310" spans="16:16">
      <c r="P310" cm="1">
        <f t="array" aca="1" ref="P310" ca="1">AVERAGE(
INDEX(_xlfn.ANCHORARRAY($M$2),_xlfn.RANDARRAY(ROWS(_xlfn.ANCHORARRAY($M$2)),1,1,ROWS(_xlfn.ANCHORARRAY($M$2)),TRUE))
)
-
AVERAGE(
INDEX(_xlfn.ANCHORARRAY($N$2),_xlfn.RANDARRAY(ROWS(_xlfn.ANCHORARRAY($N$2)),1,1,ROWS(_xlfn.ANCHORARRAY($N$2)),TRUE))
)</f>
        <v>-2.5676476397393344E-2</v>
      </c>
    </row>
    <row r="311" spans="16:16">
      <c r="P311" cm="1">
        <f t="array" aca="1" ref="P311" ca="1">AVERAGE(
INDEX(_xlfn.ANCHORARRAY($M$2),_xlfn.RANDARRAY(ROWS(_xlfn.ANCHORARRAY($M$2)),1,1,ROWS(_xlfn.ANCHORARRAY($M$2)),TRUE))
)
-
AVERAGE(
INDEX(_xlfn.ANCHORARRAY($N$2),_xlfn.RANDARRAY(ROWS(_xlfn.ANCHORARRAY($N$2)),1,1,ROWS(_xlfn.ANCHORARRAY($N$2)),TRUE))
)</f>
        <v>-2.5992494568437721</v>
      </c>
    </row>
    <row r="312" spans="16:16">
      <c r="P312" cm="1">
        <f t="array" aca="1" ref="P312" ca="1">AVERAGE(
INDEX(_xlfn.ANCHORARRAY($M$2),_xlfn.RANDARRAY(ROWS(_xlfn.ANCHORARRAY($M$2)),1,1,ROWS(_xlfn.ANCHORARRAY($M$2)),TRUE))
)
-
AVERAGE(
INDEX(_xlfn.ANCHORARRAY($N$2),_xlfn.RANDARRAY(ROWS(_xlfn.ANCHORARRAY($N$2)),1,1,ROWS(_xlfn.ANCHORARRAY($N$2)),TRUE))
)</f>
        <v>0.4187240766344047</v>
      </c>
    </row>
    <row r="313" spans="16:16">
      <c r="P313" cm="1">
        <f t="array" aca="1" ref="P313" ca="1">AVERAGE(
INDEX(_xlfn.ANCHORARRAY($M$2),_xlfn.RANDARRAY(ROWS(_xlfn.ANCHORARRAY($M$2)),1,1,ROWS(_xlfn.ANCHORARRAY($M$2)),TRUE))
)
-
AVERAGE(
INDEX(_xlfn.ANCHORARRAY($N$2),_xlfn.RANDARRAY(ROWS(_xlfn.ANCHORARRAY($N$2)),1,1,ROWS(_xlfn.ANCHORARRAY($N$2)),TRUE))
)</f>
        <v>-2.3049575350582643</v>
      </c>
    </row>
    <row r="314" spans="16:16">
      <c r="P314" cm="1">
        <f t="array" aca="1" ref="P314" ca="1">AVERAGE(
INDEX(_xlfn.ANCHORARRAY($M$2),_xlfn.RANDARRAY(ROWS(_xlfn.ANCHORARRAY($M$2)),1,1,ROWS(_xlfn.ANCHORARRAY($M$2)),TRUE))
)
-
AVERAGE(
INDEX(_xlfn.ANCHORARRAY($N$2),_xlfn.RANDARRAY(ROWS(_xlfn.ANCHORARRAY($N$2)),1,1,ROWS(_xlfn.ANCHORARRAY($N$2)),TRUE))
)</f>
        <v>-2.0936203831720306</v>
      </c>
    </row>
    <row r="315" spans="16:16">
      <c r="P315" cm="1">
        <f t="array" aca="1" ref="P315" ca="1">AVERAGE(
INDEX(_xlfn.ANCHORARRAY($M$2),_xlfn.RANDARRAY(ROWS(_xlfn.ANCHORARRAY($M$2)),1,1,ROWS(_xlfn.ANCHORARRAY($M$2)),TRUE))
)
-
AVERAGE(
INDEX(_xlfn.ANCHORARRAY($N$2),_xlfn.RANDARRAY(ROWS(_xlfn.ANCHORARRAY($N$2)),1,1,ROWS(_xlfn.ANCHORARRAY($N$2)),TRUE))
)</f>
        <v>0.69523997629863743</v>
      </c>
    </row>
    <row r="316" spans="16:16">
      <c r="P316" cm="1">
        <f t="array" aca="1" ref="P316" ca="1">AVERAGE(
INDEX(_xlfn.ANCHORARRAY($M$2),_xlfn.RANDARRAY(ROWS(_xlfn.ANCHORARRAY($M$2)),1,1,ROWS(_xlfn.ANCHORARRAY($M$2)),TRUE))
)
-
AVERAGE(
INDEX(_xlfn.ANCHORARRAY($N$2),_xlfn.RANDARRAY(ROWS(_xlfn.ANCHORARRAY($N$2)),1,1,ROWS(_xlfn.ANCHORARRAY($N$2)),TRUE))
)</f>
        <v>5.186648232273356</v>
      </c>
    </row>
    <row r="317" spans="16:16">
      <c r="P317" cm="1">
        <f t="array" aca="1" ref="P317" ca="1">AVERAGE(
INDEX(_xlfn.ANCHORARRAY($M$2),_xlfn.RANDARRAY(ROWS(_xlfn.ANCHORARRAY($M$2)),1,1,ROWS(_xlfn.ANCHORARRAY($M$2)),TRUE))
)
-
AVERAGE(
INDEX(_xlfn.ANCHORARRAY($N$2),_xlfn.RANDARRAY(ROWS(_xlfn.ANCHORARRAY($N$2)),1,1,ROWS(_xlfn.ANCHORARRAY($N$2)),TRUE))
)</f>
        <v>0.65376259134900039</v>
      </c>
    </row>
    <row r="318" spans="16:16">
      <c r="P318" cm="1">
        <f t="array" aca="1" ref="P318" ca="1">AVERAGE(
INDEX(_xlfn.ANCHORARRAY($M$2),_xlfn.RANDARRAY(ROWS(_xlfn.ANCHORARRAY($M$2)),1,1,ROWS(_xlfn.ANCHORARRAY($M$2)),TRUE))
)
-
AVERAGE(
INDEX(_xlfn.ANCHORARRAY($N$2),_xlfn.RANDARRAY(ROWS(_xlfn.ANCHORARRAY($N$2)),1,1,ROWS(_xlfn.ANCHORARRAY($N$2)),TRUE))
)</f>
        <v>-4.3432747382974526</v>
      </c>
    </row>
    <row r="319" spans="16:16">
      <c r="P319" cm="1">
        <f t="array" aca="1" ref="P319" ca="1">AVERAGE(
INDEX(_xlfn.ANCHORARRAY($M$2),_xlfn.RANDARRAY(ROWS(_xlfn.ANCHORARRAY($M$2)),1,1,ROWS(_xlfn.ANCHORARRAY($M$2)),TRUE))
)
-
AVERAGE(
INDEX(_xlfn.ANCHORARRAY($N$2),_xlfn.RANDARRAY(ROWS(_xlfn.ANCHORARRAY($N$2)),1,1,ROWS(_xlfn.ANCHORARRAY($N$2)),TRUE))
)</f>
        <v>1.4971360853249038</v>
      </c>
    </row>
    <row r="320" spans="16:16">
      <c r="P320" cm="1">
        <f t="array" aca="1" ref="P320" ca="1">AVERAGE(
INDEX(_xlfn.ANCHORARRAY($M$2),_xlfn.RANDARRAY(ROWS(_xlfn.ANCHORARRAY($M$2)),1,1,ROWS(_xlfn.ANCHORARRAY($M$2)),TRUE))
)
-
AVERAGE(
INDEX(_xlfn.ANCHORARRAY($N$2),_xlfn.RANDARRAY(ROWS(_xlfn.ANCHORARRAY($N$2)),1,1,ROWS(_xlfn.ANCHORARRAY($N$2)),TRUE))
)</f>
        <v>-4.6000395022713789</v>
      </c>
    </row>
    <row r="321" spans="16:16">
      <c r="P321" cm="1">
        <f t="array" aca="1" ref="P321" ca="1">AVERAGE(
INDEX(_xlfn.ANCHORARRAY($M$2),_xlfn.RANDARRAY(ROWS(_xlfn.ANCHORARRAY($M$2)),1,1,ROWS(_xlfn.ANCHORARRAY($M$2)),TRUE))
)
-
AVERAGE(
INDEX(_xlfn.ANCHORARRAY($N$2),_xlfn.RANDARRAY(ROWS(_xlfn.ANCHORARRAY($N$2)),1,1,ROWS(_xlfn.ANCHORARRAY($N$2)),TRUE))
)</f>
        <v>-5.1115939166502073</v>
      </c>
    </row>
    <row r="322" spans="16:16">
      <c r="P322" cm="1">
        <f t="array" aca="1" ref="P322" ca="1">AVERAGE(
INDEX(_xlfn.ANCHORARRAY($M$2),_xlfn.RANDARRAY(ROWS(_xlfn.ANCHORARRAY($M$2)),1,1,ROWS(_xlfn.ANCHORARRAY($M$2)),TRUE))
)
-
AVERAGE(
INDEX(_xlfn.ANCHORARRAY($N$2),_xlfn.RANDARRAY(ROWS(_xlfn.ANCHORARRAY($N$2)),1,1,ROWS(_xlfn.ANCHORARRAY($N$2)),TRUE))
)</f>
        <v>-0.66166304562512579</v>
      </c>
    </row>
    <row r="323" spans="16:16">
      <c r="P323" cm="1">
        <f t="array" aca="1" ref="P323" ca="1">AVERAGE(
INDEX(_xlfn.ANCHORARRAY($M$2),_xlfn.RANDARRAY(ROWS(_xlfn.ANCHORARRAY($M$2)),1,1,ROWS(_xlfn.ANCHORARRAY($M$2)),TRUE))
)
-
AVERAGE(
INDEX(_xlfn.ANCHORARRAY($N$2),_xlfn.RANDARRAY(ROWS(_xlfn.ANCHORARRAY($N$2)),1,1,ROWS(_xlfn.ANCHORARRAY($N$2)),TRUE))
)</f>
        <v>-3.7329646454671135</v>
      </c>
    </row>
    <row r="324" spans="16:16">
      <c r="P324" cm="1">
        <f t="array" aca="1" ref="P324" ca="1">AVERAGE(
INDEX(_xlfn.ANCHORARRAY($M$2),_xlfn.RANDARRAY(ROWS(_xlfn.ANCHORARRAY($M$2)),1,1,ROWS(_xlfn.ANCHORARRAY($M$2)),TRUE))
)
-
AVERAGE(
INDEX(_xlfn.ANCHORARRAY($N$2),_xlfn.RANDARRAY(ROWS(_xlfn.ANCHORARRAY($N$2)),1,1,ROWS(_xlfn.ANCHORARRAY($N$2)),TRUE))
)</f>
        <v>-0.8255974718546355</v>
      </c>
    </row>
    <row r="325" spans="16:16">
      <c r="P325" cm="1">
        <f t="array" aca="1" ref="P325" ca="1">AVERAGE(
INDEX(_xlfn.ANCHORARRAY($M$2),_xlfn.RANDARRAY(ROWS(_xlfn.ANCHORARRAY($M$2)),1,1,ROWS(_xlfn.ANCHORARRAY($M$2)),TRUE))
)
-
AVERAGE(
INDEX(_xlfn.ANCHORARRAY($N$2),_xlfn.RANDARRAY(ROWS(_xlfn.ANCHORARRAY($N$2)),1,1,ROWS(_xlfn.ANCHORARRAY($N$2)),TRUE))
)</f>
        <v>1.7914280071104116</v>
      </c>
    </row>
    <row r="326" spans="16:16">
      <c r="P326" cm="1">
        <f t="array" aca="1" ref="P326" ca="1">AVERAGE(
INDEX(_xlfn.ANCHORARRAY($M$2),_xlfn.RANDARRAY(ROWS(_xlfn.ANCHORARRAY($M$2)),1,1,ROWS(_xlfn.ANCHORARRAY($M$2)),TRUE))
)
-
AVERAGE(
INDEX(_xlfn.ANCHORARRAY($N$2),_xlfn.RANDARRAY(ROWS(_xlfn.ANCHORARRAY($N$2)),1,1,ROWS(_xlfn.ANCHORARRAY($N$2)),TRUE))
)</f>
        <v>-3.8475212324708679</v>
      </c>
    </row>
    <row r="327" spans="16:16">
      <c r="P327" cm="1">
        <f t="array" aca="1" ref="P327" ca="1">AVERAGE(
INDEX(_xlfn.ANCHORARRAY($M$2),_xlfn.RANDARRAY(ROWS(_xlfn.ANCHORARRAY($M$2)),1,1,ROWS(_xlfn.ANCHORARRAY($M$2)),TRUE))
)
-
AVERAGE(
INDEX(_xlfn.ANCHORARRAY($N$2),_xlfn.RANDARRAY(ROWS(_xlfn.ANCHORARRAY($N$2)),1,1,ROWS(_xlfn.ANCHORARRAY($N$2)),TRUE))
)</f>
        <v>3.2194351175192608</v>
      </c>
    </row>
    <row r="328" spans="16:16">
      <c r="P328" cm="1">
        <f t="array" aca="1" ref="P328" ca="1">AVERAGE(
INDEX(_xlfn.ANCHORARRAY($M$2),_xlfn.RANDARRAY(ROWS(_xlfn.ANCHORARRAY($M$2)),1,1,ROWS(_xlfn.ANCHORARRAY($M$2)),TRUE))
)
-
AVERAGE(
INDEX(_xlfn.ANCHORARRAY($N$2),_xlfn.RANDARRAY(ROWS(_xlfn.ANCHORARRAY($N$2)),1,1,ROWS(_xlfn.ANCHORARRAY($N$2)),TRUE))
)</f>
        <v>-1.8467311870432539</v>
      </c>
    </row>
    <row r="329" spans="16:16">
      <c r="P329" cm="1">
        <f t="array" aca="1" ref="P329" ca="1">AVERAGE(
INDEX(_xlfn.ANCHORARRAY($M$2),_xlfn.RANDARRAY(ROWS(_xlfn.ANCHORARRAY($M$2)),1,1,ROWS(_xlfn.ANCHORARRAY($M$2)),TRUE))
)
-
AVERAGE(
INDEX(_xlfn.ANCHORARRAY($N$2),_xlfn.RANDARRAY(ROWS(_xlfn.ANCHORARRAY($N$2)),1,1,ROWS(_xlfn.ANCHORARRAY($N$2)),TRUE))
)</f>
        <v>6.5534268220422689</v>
      </c>
    </row>
    <row r="330" spans="16:16">
      <c r="P330" cm="1">
        <f t="array" aca="1" ref="P330" ca="1">AVERAGE(
INDEX(_xlfn.ANCHORARRAY($M$2),_xlfn.RANDARRAY(ROWS(_xlfn.ANCHORARRAY($M$2)),1,1,ROWS(_xlfn.ANCHORARRAY($M$2)),TRUE))
)
-
AVERAGE(
INDEX(_xlfn.ANCHORARRAY($N$2),_xlfn.RANDARRAY(ROWS(_xlfn.ANCHORARRAY($N$2)),1,1,ROWS(_xlfn.ANCHORARRAY($N$2)),TRUE))
)</f>
        <v>4.6494173414971343</v>
      </c>
    </row>
    <row r="331" spans="16:16">
      <c r="P331" cm="1">
        <f t="array" aca="1" ref="P331" ca="1">AVERAGE(
INDEX(_xlfn.ANCHORARRAY($M$2),_xlfn.RANDARRAY(ROWS(_xlfn.ANCHORARRAY($M$2)),1,1,ROWS(_xlfn.ANCHORARRAY($M$2)),TRUE))
)
-
AVERAGE(
INDEX(_xlfn.ANCHORARRAY($N$2),_xlfn.RANDARRAY(ROWS(_xlfn.ANCHORARRAY($N$2)),1,1,ROWS(_xlfn.ANCHORARRAY($N$2)),TRUE))
)</f>
        <v>-6.5731779577325682</v>
      </c>
    </row>
    <row r="332" spans="16:16">
      <c r="P332" cm="1">
        <f t="array" aca="1" ref="P332" ca="1">AVERAGE(
INDEX(_xlfn.ANCHORARRAY($M$2),_xlfn.RANDARRAY(ROWS(_xlfn.ANCHORARRAY($M$2)),1,1,ROWS(_xlfn.ANCHORARRAY($M$2)),TRUE))
)
-
AVERAGE(
INDEX(_xlfn.ANCHORARRAY($N$2),_xlfn.RANDARRAY(ROWS(_xlfn.ANCHORARRAY($N$2)),1,1,ROWS(_xlfn.ANCHORARRAY($N$2)),TRUE))
)</f>
        <v>-6.9128974916061736E-2</v>
      </c>
    </row>
    <row r="333" spans="16:16">
      <c r="P333" cm="1">
        <f t="array" aca="1" ref="P333" ca="1">AVERAGE(
INDEX(_xlfn.ANCHORARRAY($M$2),_xlfn.RANDARRAY(ROWS(_xlfn.ANCHORARRAY($M$2)),1,1,ROWS(_xlfn.ANCHORARRAY($M$2)),TRUE))
)
-
AVERAGE(
INDEX(_xlfn.ANCHORARRAY($N$2),_xlfn.RANDARRAY(ROWS(_xlfn.ANCHORARRAY($N$2)),1,1,ROWS(_xlfn.ANCHORARRAY($N$2)),TRUE))
)</f>
        <v>-2.1034959510171873</v>
      </c>
    </row>
    <row r="334" spans="16:16">
      <c r="P334" cm="1">
        <f t="array" aca="1" ref="P334" ca="1">AVERAGE(
INDEX(_xlfn.ANCHORARRAY($M$2),_xlfn.RANDARRAY(ROWS(_xlfn.ANCHORARRAY($M$2)),1,1,ROWS(_xlfn.ANCHORARRAY($M$2)),TRUE))
)
-
AVERAGE(
INDEX(_xlfn.ANCHORARRAY($N$2),_xlfn.RANDARRAY(ROWS(_xlfn.ANCHORARRAY($N$2)),1,1,ROWS(_xlfn.ANCHORARRAY($N$2)),TRUE))
)</f>
        <v>-1.1751925735729785</v>
      </c>
    </row>
    <row r="335" spans="16:16">
      <c r="P335" cm="1">
        <f t="array" aca="1" ref="P335" ca="1">AVERAGE(
INDEX(_xlfn.ANCHORARRAY($M$2),_xlfn.RANDARRAY(ROWS(_xlfn.ANCHORARRAY($M$2)),1,1,ROWS(_xlfn.ANCHORARRAY($M$2)),TRUE))
)
-
AVERAGE(
INDEX(_xlfn.ANCHORARRAY($N$2),_xlfn.RANDARRAY(ROWS(_xlfn.ANCHORARRAY($N$2)),1,1,ROWS(_xlfn.ANCHORARRAY($N$2)),TRUE))
)</f>
        <v>1.0606359865692312</v>
      </c>
    </row>
    <row r="336" spans="16:16">
      <c r="P336" cm="1">
        <f t="array" aca="1" ref="P336" ca="1">AVERAGE(
INDEX(_xlfn.ANCHORARRAY($M$2),_xlfn.RANDARRAY(ROWS(_xlfn.ANCHORARRAY($M$2)),1,1,ROWS(_xlfn.ANCHORARRAY($M$2)),TRUE))
)
-
AVERAGE(
INDEX(_xlfn.ANCHORARRAY($N$2),_xlfn.RANDARRAY(ROWS(_xlfn.ANCHORARRAY($N$2)),1,1,ROWS(_xlfn.ANCHORARRAY($N$2)),TRUE))
)</f>
        <v>0.27454078609519428</v>
      </c>
    </row>
    <row r="337" spans="16:16">
      <c r="P337" cm="1">
        <f t="array" aca="1" ref="P337" ca="1">AVERAGE(
INDEX(_xlfn.ANCHORARRAY($M$2),_xlfn.RANDARRAY(ROWS(_xlfn.ANCHORARRAY($M$2)),1,1,ROWS(_xlfn.ANCHORARRAY($M$2)),TRUE))
)
-
AVERAGE(
INDEX(_xlfn.ANCHORARRAY($N$2),_xlfn.RANDARRAY(ROWS(_xlfn.ANCHORARRAY($N$2)),1,1,ROWS(_xlfn.ANCHORARRAY($N$2)),TRUE))
)</f>
        <v>1.0112581473434687</v>
      </c>
    </row>
    <row r="338" spans="16:16">
      <c r="P338" cm="1">
        <f t="array" aca="1" ref="P338" ca="1">AVERAGE(
INDEX(_xlfn.ANCHORARRAY($M$2),_xlfn.RANDARRAY(ROWS(_xlfn.ANCHORARRAY($M$2)),1,1,ROWS(_xlfn.ANCHORARRAY($M$2)),TRUE))
)
-
AVERAGE(
INDEX(_xlfn.ANCHORARRAY($N$2),_xlfn.RANDARRAY(ROWS(_xlfn.ANCHORARRAY($N$2)),1,1,ROWS(_xlfn.ANCHORARRAY($N$2)),TRUE))
)</f>
        <v>6.1445783132530138</v>
      </c>
    </row>
    <row r="339" spans="16:16">
      <c r="P339" cm="1">
        <f t="array" aca="1" ref="P339" ca="1">AVERAGE(
INDEX(_xlfn.ANCHORARRAY($M$2),_xlfn.RANDARRAY(ROWS(_xlfn.ANCHORARRAY($M$2)),1,1,ROWS(_xlfn.ANCHORARRAY($M$2)),TRUE))
)
-
AVERAGE(
INDEX(_xlfn.ANCHORARRAY($N$2),_xlfn.RANDARRAY(ROWS(_xlfn.ANCHORARRAY($N$2)),1,1,ROWS(_xlfn.ANCHORARRAY($N$2)),TRUE))
)</f>
        <v>5.3308315228125593</v>
      </c>
    </row>
    <row r="340" spans="16:16">
      <c r="P340" cm="1">
        <f t="array" aca="1" ref="P340" ca="1">AVERAGE(
INDEX(_xlfn.ANCHORARRAY($M$2),_xlfn.RANDARRAY(ROWS(_xlfn.ANCHORARRAY($M$2)),1,1,ROWS(_xlfn.ANCHORARRAY($M$2)),TRUE))
)
-
AVERAGE(
INDEX(_xlfn.ANCHORARRAY($N$2),_xlfn.RANDARRAY(ROWS(_xlfn.ANCHORARRAY($N$2)),1,1,ROWS(_xlfn.ANCHORARRAY($N$2)),TRUE))
)</f>
        <v>1.9711633418921579</v>
      </c>
    </row>
    <row r="341" spans="16:16">
      <c r="P341" cm="1">
        <f t="array" aca="1" ref="P341" ca="1">AVERAGE(
INDEX(_xlfn.ANCHORARRAY($M$2),_xlfn.RANDARRAY(ROWS(_xlfn.ANCHORARRAY($M$2)),1,1,ROWS(_xlfn.ANCHORARRAY($M$2)),TRUE))
)
-
AVERAGE(
INDEX(_xlfn.ANCHORARRAY($N$2),_xlfn.RANDARRAY(ROWS(_xlfn.ANCHORARRAY($N$2)),1,1,ROWS(_xlfn.ANCHORARRAY($N$2)),TRUE))
)</f>
        <v>0.64981236421093769</v>
      </c>
    </row>
    <row r="342" spans="16:16">
      <c r="P342" cm="1">
        <f t="array" aca="1" ref="P342" ca="1">AVERAGE(
INDEX(_xlfn.ANCHORARRAY($M$2),_xlfn.RANDARRAY(ROWS(_xlfn.ANCHORARRAY($M$2)),1,1,ROWS(_xlfn.ANCHORARRAY($M$2)),TRUE))
)
-
AVERAGE(
INDEX(_xlfn.ANCHORARRAY($N$2),_xlfn.RANDARRAY(ROWS(_xlfn.ANCHORARRAY($N$2)),1,1,ROWS(_xlfn.ANCHORARRAY($N$2)),TRUE))
)</f>
        <v>-4.469682006715388</v>
      </c>
    </row>
    <row r="343" spans="16:16">
      <c r="P343" cm="1">
        <f t="array" aca="1" ref="P343" ca="1">AVERAGE(
INDEX(_xlfn.ANCHORARRAY($M$2),_xlfn.RANDARRAY(ROWS(_xlfn.ANCHORARRAY($M$2)),1,1,ROWS(_xlfn.ANCHORARRAY($M$2)),TRUE))
)
-
AVERAGE(
INDEX(_xlfn.ANCHORARRAY($N$2),_xlfn.RANDARRAY(ROWS(_xlfn.ANCHORARRAY($N$2)),1,1,ROWS(_xlfn.ANCHORARRAY($N$2)),TRUE))
)</f>
        <v>1.3391269998024882</v>
      </c>
    </row>
    <row r="344" spans="16:16">
      <c r="P344" cm="1">
        <f t="array" aca="1" ref="P344" ca="1">AVERAGE(
INDEX(_xlfn.ANCHORARRAY($M$2),_xlfn.RANDARRAY(ROWS(_xlfn.ANCHORARRAY($M$2)),1,1,ROWS(_xlfn.ANCHORARRAY($M$2)),TRUE))
)
-
AVERAGE(
INDEX(_xlfn.ANCHORARRAY($N$2),_xlfn.RANDARRAY(ROWS(_xlfn.ANCHORARRAY($N$2)),1,1,ROWS(_xlfn.ANCHORARRAY($N$2)),TRUE))
)</f>
        <v>-1.1159391665020735</v>
      </c>
    </row>
    <row r="345" spans="16:16">
      <c r="P345" cm="1">
        <f t="array" aca="1" ref="P345" ca="1">AVERAGE(
INDEX(_xlfn.ANCHORARRAY($M$2),_xlfn.RANDARRAY(ROWS(_xlfn.ANCHORARRAY($M$2)),1,1,ROWS(_xlfn.ANCHORARRAY($M$2)),TRUE))
)
-
AVERAGE(
INDEX(_xlfn.ANCHORARRAY($N$2),_xlfn.RANDARRAY(ROWS(_xlfn.ANCHORARRAY($N$2)),1,1,ROWS(_xlfn.ANCHORARRAY($N$2)),TRUE))
)</f>
        <v>0.96385542168674476</v>
      </c>
    </row>
    <row r="346" spans="16:16">
      <c r="P346" cm="1">
        <f t="array" aca="1" ref="P346" ca="1">AVERAGE(
INDEX(_xlfn.ANCHORARRAY($M$2),_xlfn.RANDARRAY(ROWS(_xlfn.ANCHORARRAY($M$2)),1,1,ROWS(_xlfn.ANCHORARRAY($M$2)),TRUE))
)
-
AVERAGE(
INDEX(_xlfn.ANCHORARRAY($N$2),_xlfn.RANDARRAY(ROWS(_xlfn.ANCHORARRAY($N$2)),1,1,ROWS(_xlfn.ANCHORARRAY($N$2)),TRUE))
)</f>
        <v>-3.3458423859371962</v>
      </c>
    </row>
    <row r="347" spans="16:16">
      <c r="P347" cm="1">
        <f t="array" aca="1" ref="P347" ca="1">AVERAGE(
INDEX(_xlfn.ANCHORARRAY($M$2),_xlfn.RANDARRAY(ROWS(_xlfn.ANCHORARRAY($M$2)),1,1,ROWS(_xlfn.ANCHORARRAY($M$2)),TRUE))
)
-
AVERAGE(
INDEX(_xlfn.ANCHORARRAY($N$2),_xlfn.RANDARRAY(ROWS(_xlfn.ANCHORARRAY($N$2)),1,1,ROWS(_xlfn.ANCHORARRAY($N$2)),TRUE))
)</f>
        <v>-2.7118309302784951</v>
      </c>
    </row>
    <row r="348" spans="16:16">
      <c r="P348" cm="1">
        <f t="array" aca="1" ref="P348" ca="1">AVERAGE(
INDEX(_xlfn.ANCHORARRAY($M$2),_xlfn.RANDARRAY(ROWS(_xlfn.ANCHORARRAY($M$2)),1,1,ROWS(_xlfn.ANCHORARRAY($M$2)),TRUE))
)
-
AVERAGE(
INDEX(_xlfn.ANCHORARRAY($N$2),_xlfn.RANDARRAY(ROWS(_xlfn.ANCHORARRAY($N$2)),1,1,ROWS(_xlfn.ANCHORARRAY($N$2)),TRUE))
)</f>
        <v>6.7272368161169283</v>
      </c>
    </row>
    <row r="349" spans="16:16">
      <c r="P349" cm="1">
        <f t="array" aca="1" ref="P349" ca="1">AVERAGE(
INDEX(_xlfn.ANCHORARRAY($M$2),_xlfn.RANDARRAY(ROWS(_xlfn.ANCHORARRAY($M$2)),1,1,ROWS(_xlfn.ANCHORARRAY($M$2)),TRUE))
)
-
AVERAGE(
INDEX(_xlfn.ANCHORARRAY($N$2),_xlfn.RANDARRAY(ROWS(_xlfn.ANCHORARRAY($N$2)),1,1,ROWS(_xlfn.ANCHORARRAY($N$2)),TRUE))
)</f>
        <v>2.1686746987951793</v>
      </c>
    </row>
    <row r="350" spans="16:16">
      <c r="P350" cm="1">
        <f t="array" aca="1" ref="P350" ca="1">AVERAGE(
INDEX(_xlfn.ANCHORARRAY($M$2),_xlfn.RANDARRAY(ROWS(_xlfn.ANCHORARRAY($M$2)),1,1,ROWS(_xlfn.ANCHORARRAY($M$2)),TRUE))
)
-
AVERAGE(
INDEX(_xlfn.ANCHORARRAY($N$2),_xlfn.RANDARRAY(ROWS(_xlfn.ANCHORARRAY($N$2)),1,1,ROWS(_xlfn.ANCHORARRAY($N$2)),TRUE))
)</f>
        <v>1.2917242741457642</v>
      </c>
    </row>
    <row r="351" spans="16:16">
      <c r="P351" cm="1">
        <f t="array" aca="1" ref="P351" ca="1">AVERAGE(
INDEX(_xlfn.ANCHORARRAY($M$2),_xlfn.RANDARRAY(ROWS(_xlfn.ANCHORARRAY($M$2)),1,1,ROWS(_xlfn.ANCHORARRAY($M$2)),TRUE))
)
-
AVERAGE(
INDEX(_xlfn.ANCHORARRAY($N$2),_xlfn.RANDARRAY(ROWS(_xlfn.ANCHORARRAY($N$2)),1,1,ROWS(_xlfn.ANCHORARRAY($N$2)),TRUE))
)</f>
        <v>-5.014813351767728</v>
      </c>
    </row>
    <row r="352" spans="16:16">
      <c r="P352" cm="1">
        <f t="array" aca="1" ref="P352" ca="1">AVERAGE(
INDEX(_xlfn.ANCHORARRAY($M$2),_xlfn.RANDARRAY(ROWS(_xlfn.ANCHORARRAY($M$2)),1,1,ROWS(_xlfn.ANCHORARRAY($M$2)),TRUE))
)
-
AVERAGE(
INDEX(_xlfn.ANCHORARRAY($N$2),_xlfn.RANDARRAY(ROWS(_xlfn.ANCHORARRAY($N$2)),1,1,ROWS(_xlfn.ANCHORARRAY($N$2)),TRUE))
)</f>
        <v>-4.2820462176575163</v>
      </c>
    </row>
    <row r="353" spans="16:16">
      <c r="P353" cm="1">
        <f t="array" aca="1" ref="P353" ca="1">AVERAGE(
INDEX(_xlfn.ANCHORARRAY($M$2),_xlfn.RANDARRAY(ROWS(_xlfn.ANCHORARRAY($M$2)),1,1,ROWS(_xlfn.ANCHORARRAY($M$2)),TRUE))
)
-
AVERAGE(
INDEX(_xlfn.ANCHORARRAY($N$2),_xlfn.RANDARRAY(ROWS(_xlfn.ANCHORARRAY($N$2)),1,1,ROWS(_xlfn.ANCHORARRAY($N$2)),TRUE))
)</f>
        <v>4.8587793798143366</v>
      </c>
    </row>
    <row r="354" spans="16:16">
      <c r="P354" cm="1">
        <f t="array" aca="1" ref="P354" ca="1">AVERAGE(
INDEX(_xlfn.ANCHORARRAY($M$2),_xlfn.RANDARRAY(ROWS(_xlfn.ANCHORARRAY($M$2)),1,1,ROWS(_xlfn.ANCHORARRAY($M$2)),TRUE))
)
-
AVERAGE(
INDEX(_xlfn.ANCHORARRAY($N$2),_xlfn.RANDARRAY(ROWS(_xlfn.ANCHORARRAY($N$2)),1,1,ROWS(_xlfn.ANCHORARRAY($N$2)),TRUE))
)</f>
        <v>-4.7205214299822202</v>
      </c>
    </row>
    <row r="355" spans="16:16">
      <c r="P355" cm="1">
        <f t="array" aca="1" ref="P355" ca="1">AVERAGE(
INDEX(_xlfn.ANCHORARRAY($M$2),_xlfn.RANDARRAY(ROWS(_xlfn.ANCHORARRAY($M$2)),1,1,ROWS(_xlfn.ANCHORARRAY($M$2)),TRUE))
)
-
AVERAGE(
INDEX(_xlfn.ANCHORARRAY($N$2),_xlfn.RANDARRAY(ROWS(_xlfn.ANCHORARRAY($N$2)),1,1,ROWS(_xlfn.ANCHORARRAY($N$2)),TRUE))
)</f>
        <v>4.4854829152676245</v>
      </c>
    </row>
    <row r="356" spans="16:16">
      <c r="P356" cm="1">
        <f t="array" aca="1" ref="P356" ca="1">AVERAGE(
INDEX(_xlfn.ANCHORARRAY($M$2),_xlfn.RANDARRAY(ROWS(_xlfn.ANCHORARRAY($M$2)),1,1,ROWS(_xlfn.ANCHORARRAY($M$2)),TRUE))
)
-
AVERAGE(
INDEX(_xlfn.ANCHORARRAY($N$2),_xlfn.RANDARRAY(ROWS(_xlfn.ANCHORARRAY($N$2)),1,1,ROWS(_xlfn.ANCHORARRAY($N$2)),TRUE))
)</f>
        <v>4.2346434920007923</v>
      </c>
    </row>
    <row r="357" spans="16:16">
      <c r="P357" cm="1">
        <f t="array" aca="1" ref="P357" ca="1">AVERAGE(
INDEX(_xlfn.ANCHORARRAY($M$2),_xlfn.RANDARRAY(ROWS(_xlfn.ANCHORARRAY($M$2)),1,1,ROWS(_xlfn.ANCHORARRAY($M$2)),TRUE))
)
-
AVERAGE(
INDEX(_xlfn.ANCHORARRAY($N$2),_xlfn.RANDARRAY(ROWS(_xlfn.ANCHORARRAY($N$2)),1,1,ROWS(_xlfn.ANCHORARRAY($N$2)),TRUE))
)</f>
        <v>2.4313648034761997</v>
      </c>
    </row>
    <row r="358" spans="16:16">
      <c r="P358" cm="1">
        <f t="array" aca="1" ref="P358" ca="1">AVERAGE(
INDEX(_xlfn.ANCHORARRAY($M$2),_xlfn.RANDARRAY(ROWS(_xlfn.ANCHORARRAY($M$2)),1,1,ROWS(_xlfn.ANCHORARRAY($M$2)),TRUE))
)
-
AVERAGE(
INDEX(_xlfn.ANCHORARRAY($N$2),_xlfn.RANDARRAY(ROWS(_xlfn.ANCHORARRAY($N$2)),1,1,ROWS(_xlfn.ANCHORARRAY($N$2)),TRUE))
)</f>
        <v>4.9338336954374853</v>
      </c>
    </row>
    <row r="359" spans="16:16">
      <c r="P359" cm="1">
        <f t="array" aca="1" ref="P359" ca="1">AVERAGE(
INDEX(_xlfn.ANCHORARRAY($M$2),_xlfn.RANDARRAY(ROWS(_xlfn.ANCHORARRAY($M$2)),1,1,ROWS(_xlfn.ANCHORARRAY($M$2)),TRUE))
)
-
AVERAGE(
INDEX(_xlfn.ANCHORARRAY($N$2),_xlfn.RANDARRAY(ROWS(_xlfn.ANCHORARRAY($N$2)),1,1,ROWS(_xlfn.ANCHORARRAY($N$2)),TRUE))
)</f>
        <v>6.2314833102903435</v>
      </c>
    </row>
    <row r="360" spans="16:16">
      <c r="P360" cm="1">
        <f t="array" aca="1" ref="P360" ca="1">AVERAGE(
INDEX(_xlfn.ANCHORARRAY($M$2),_xlfn.RANDARRAY(ROWS(_xlfn.ANCHORARRAY($M$2)),1,1,ROWS(_xlfn.ANCHORARRAY($M$2)),TRUE))
)
-
AVERAGE(
INDEX(_xlfn.ANCHORARRAY($N$2),_xlfn.RANDARRAY(ROWS(_xlfn.ANCHORARRAY($N$2)),1,1,ROWS(_xlfn.ANCHORARRAY($N$2)),TRUE))
)</f>
        <v>-1.0428599644479561</v>
      </c>
    </row>
    <row r="361" spans="16:16">
      <c r="P361" cm="1">
        <f t="array" aca="1" ref="P361" ca="1">AVERAGE(
INDEX(_xlfn.ANCHORARRAY($M$2),_xlfn.RANDARRAY(ROWS(_xlfn.ANCHORARRAY($M$2)),1,1,ROWS(_xlfn.ANCHORARRAY($M$2)),TRUE))
)
-
AVERAGE(
INDEX(_xlfn.ANCHORARRAY($N$2),_xlfn.RANDARRAY(ROWS(_xlfn.ANCHORARRAY($N$2)),1,1,ROWS(_xlfn.ANCHORARRAY($N$2)),TRUE))
)</f>
        <v>0.30219237606162608</v>
      </c>
    </row>
    <row r="362" spans="16:16">
      <c r="P362" cm="1">
        <f t="array" aca="1" ref="P362" ca="1">AVERAGE(
INDEX(_xlfn.ANCHORARRAY($M$2),_xlfn.RANDARRAY(ROWS(_xlfn.ANCHORARRAY($M$2)),1,1,ROWS(_xlfn.ANCHORARRAY($M$2)),TRUE))
)
-
AVERAGE(
INDEX(_xlfn.ANCHORARRAY($N$2),_xlfn.RANDARRAY(ROWS(_xlfn.ANCHORARRAY($N$2)),1,1,ROWS(_xlfn.ANCHORARRAY($N$2)),TRUE))
)</f>
        <v>-2.1568240173809983</v>
      </c>
    </row>
    <row r="363" spans="16:16">
      <c r="P363" cm="1">
        <f t="array" aca="1" ref="P363" ca="1">AVERAGE(
INDEX(_xlfn.ANCHORARRAY($M$2),_xlfn.RANDARRAY(ROWS(_xlfn.ANCHORARRAY($M$2)),1,1,ROWS(_xlfn.ANCHORARRAY($M$2)),TRUE))
)
-
AVERAGE(
INDEX(_xlfn.ANCHORARRAY($N$2),_xlfn.RANDARRAY(ROWS(_xlfn.ANCHORARRAY($N$2)),1,1,ROWS(_xlfn.ANCHORARRAY($N$2)),TRUE))
)</f>
        <v>0.55303179932845836</v>
      </c>
    </row>
    <row r="364" spans="16:16">
      <c r="P364" cm="1">
        <f t="array" aca="1" ref="P364" ca="1">AVERAGE(
INDEX(_xlfn.ANCHORARRAY($M$2),_xlfn.RANDARRAY(ROWS(_xlfn.ANCHORARRAY($M$2)),1,1,ROWS(_xlfn.ANCHORARRAY($M$2)),TRUE))
)
-
AVERAGE(
INDEX(_xlfn.ANCHORARRAY($N$2),_xlfn.RANDARRAY(ROWS(_xlfn.ANCHORARRAY($N$2)),1,1,ROWS(_xlfn.ANCHORARRAY($N$2)),TRUE))
)</f>
        <v>2.925143195733753</v>
      </c>
    </row>
    <row r="365" spans="16:16">
      <c r="P365" cm="1">
        <f t="array" aca="1" ref="P365" ca="1">AVERAGE(
INDEX(_xlfn.ANCHORARRAY($M$2),_xlfn.RANDARRAY(ROWS(_xlfn.ANCHORARRAY($M$2)),1,1,ROWS(_xlfn.ANCHORARRAY($M$2)),TRUE))
)
-
AVERAGE(
INDEX(_xlfn.ANCHORARRAY($N$2),_xlfn.RANDARRAY(ROWS(_xlfn.ANCHORARRAY($N$2)),1,1,ROWS(_xlfn.ANCHORARRAY($N$2)),TRUE))
)</f>
        <v>-10.102705905589573</v>
      </c>
    </row>
    <row r="366" spans="16:16">
      <c r="P366" cm="1">
        <f t="array" aca="1" ref="P366" ca="1">AVERAGE(
INDEX(_xlfn.ANCHORARRAY($M$2),_xlfn.RANDARRAY(ROWS(_xlfn.ANCHORARRAY($M$2)),1,1,ROWS(_xlfn.ANCHORARRAY($M$2)),TRUE))
)
-
AVERAGE(
INDEX(_xlfn.ANCHORARRAY($N$2),_xlfn.RANDARRAY(ROWS(_xlfn.ANCHORARRAY($N$2)),1,1,ROWS(_xlfn.ANCHORARRAY($N$2)),TRUE))
)</f>
        <v>0.76436895121469206</v>
      </c>
    </row>
    <row r="367" spans="16:16">
      <c r="P367" cm="1">
        <f t="array" aca="1" ref="P367" ca="1">AVERAGE(
INDEX(_xlfn.ANCHORARRAY($M$2),_xlfn.RANDARRAY(ROWS(_xlfn.ANCHORARRAY($M$2)),1,1,ROWS(_xlfn.ANCHORARRAY($M$2)),TRUE))
)
-
AVERAGE(
INDEX(_xlfn.ANCHORARRAY($N$2),_xlfn.RANDARRAY(ROWS(_xlfn.ANCHORARRAY($N$2)),1,1,ROWS(_xlfn.ANCHORARRAY($N$2)),TRUE))
)</f>
        <v>-0.12640726841793537</v>
      </c>
    </row>
    <row r="368" spans="16:16">
      <c r="P368" cm="1">
        <f t="array" aca="1" ref="P368" ca="1">AVERAGE(
INDEX(_xlfn.ANCHORARRAY($M$2),_xlfn.RANDARRAY(ROWS(_xlfn.ANCHORARRAY($M$2)),1,1,ROWS(_xlfn.ANCHORARRAY($M$2)),TRUE))
)
-
AVERAGE(
INDEX(_xlfn.ANCHORARRAY($N$2),_xlfn.RANDARRAY(ROWS(_xlfn.ANCHORARRAY($N$2)),1,1,ROWS(_xlfn.ANCHORARRAY($N$2)),TRUE))
)</f>
        <v>-0.4068733952202237</v>
      </c>
    </row>
    <row r="369" spans="16:16">
      <c r="P369" cm="1">
        <f t="array" aca="1" ref="P369" ca="1">AVERAGE(
INDEX(_xlfn.ANCHORARRAY($M$2),_xlfn.RANDARRAY(ROWS(_xlfn.ANCHORARRAY($M$2)),1,1,ROWS(_xlfn.ANCHORARRAY($M$2)),TRUE))
)
-
AVERAGE(
INDEX(_xlfn.ANCHORARRAY($N$2),_xlfn.RANDARRAY(ROWS(_xlfn.ANCHORARRAY($N$2)),1,1,ROWS(_xlfn.ANCHORARRAY($N$2)),TRUE))
)</f>
        <v>9.3877147936006367</v>
      </c>
    </row>
    <row r="370" spans="16:16">
      <c r="P370" cm="1">
        <f t="array" aca="1" ref="P370" ca="1">AVERAGE(
INDEX(_xlfn.ANCHORARRAY($M$2),_xlfn.RANDARRAY(ROWS(_xlfn.ANCHORARRAY($M$2)),1,1,ROWS(_xlfn.ANCHORARRAY($M$2)),TRUE))
)
-
AVERAGE(
INDEX(_xlfn.ANCHORARRAY($N$2),_xlfn.RANDARRAY(ROWS(_xlfn.ANCHORARRAY($N$2)),1,1,ROWS(_xlfn.ANCHORARRAY($N$2)),TRUE))
)</f>
        <v>-1.1435907564684982</v>
      </c>
    </row>
    <row r="371" spans="16:16">
      <c r="P371" cm="1">
        <f t="array" aca="1" ref="P371" ca="1">AVERAGE(
INDEX(_xlfn.ANCHORARRAY($M$2),_xlfn.RANDARRAY(ROWS(_xlfn.ANCHORARRAY($M$2)),1,1,ROWS(_xlfn.ANCHORARRAY($M$2)),TRUE))
)
-
AVERAGE(
INDEX(_xlfn.ANCHORARRAY($N$2),_xlfn.RANDARRAY(ROWS(_xlfn.ANCHORARRAY($N$2)),1,1,ROWS(_xlfn.ANCHORARRAY($N$2)),TRUE))
)</f>
        <v>1.9277108433734966</v>
      </c>
    </row>
    <row r="372" spans="16:16">
      <c r="P372" cm="1">
        <f t="array" aca="1" ref="P372" ca="1">AVERAGE(
INDEX(_xlfn.ANCHORARRAY($M$2),_xlfn.RANDARRAY(ROWS(_xlfn.ANCHORARRAY($M$2)),1,1,ROWS(_xlfn.ANCHORARRAY($M$2)),TRUE))
)
-
AVERAGE(
INDEX(_xlfn.ANCHORARRAY($N$2),_xlfn.RANDARRAY(ROWS(_xlfn.ANCHORARRAY($N$2)),1,1,ROWS(_xlfn.ANCHORARRAY($N$2)),TRUE))
)</f>
        <v>1.1040884850878925</v>
      </c>
    </row>
    <row r="373" spans="16:16">
      <c r="P373" cm="1">
        <f t="array" aca="1" ref="P373" ca="1">AVERAGE(
INDEX(_xlfn.ANCHORARRAY($M$2),_xlfn.RANDARRAY(ROWS(_xlfn.ANCHORARRAY($M$2)),1,1,ROWS(_xlfn.ANCHORARRAY($M$2)),TRUE))
)
-
AVERAGE(
INDEX(_xlfn.ANCHORARRAY($N$2),_xlfn.RANDARRAY(ROWS(_xlfn.ANCHORARRAY($N$2)),1,1,ROWS(_xlfn.ANCHORARRAY($N$2)),TRUE))
)</f>
        <v>1.3825794983211495</v>
      </c>
    </row>
    <row r="374" spans="16:16">
      <c r="P374" cm="1">
        <f t="array" aca="1" ref="P374" ca="1">AVERAGE(
INDEX(_xlfn.ANCHORARRAY($M$2),_xlfn.RANDARRAY(ROWS(_xlfn.ANCHORARRAY($M$2)),1,1,ROWS(_xlfn.ANCHORARRAY($M$2)),TRUE))
)
-
AVERAGE(
INDEX(_xlfn.ANCHORARRAY($N$2),_xlfn.RANDARRAY(ROWS(_xlfn.ANCHORARRAY($N$2)),1,1,ROWS(_xlfn.ANCHORARRAY($N$2)),TRUE))
)</f>
        <v>7.7305945091842787</v>
      </c>
    </row>
    <row r="375" spans="16:16">
      <c r="P375" cm="1">
        <f t="array" aca="1" ref="P375" ca="1">AVERAGE(
INDEX(_xlfn.ANCHORARRAY($M$2),_xlfn.RANDARRAY(ROWS(_xlfn.ANCHORARRAY($M$2)),1,1,ROWS(_xlfn.ANCHORARRAY($M$2)),TRUE))
)
-
AVERAGE(
INDEX(_xlfn.ANCHORARRAY($N$2),_xlfn.RANDARRAY(ROWS(_xlfn.ANCHORARRAY($N$2)),1,1,ROWS(_xlfn.ANCHORARRAY($N$2)),TRUE))
)</f>
        <v>6.5751530713016066</v>
      </c>
    </row>
    <row r="376" spans="16:16">
      <c r="P376" cm="1">
        <f t="array" aca="1" ref="P376" ca="1">AVERAGE(
INDEX(_xlfn.ANCHORARRAY($M$2),_xlfn.RANDARRAY(ROWS(_xlfn.ANCHORARRAY($M$2)),1,1,ROWS(_xlfn.ANCHORARRAY($M$2)),TRUE))
)
-
AVERAGE(
INDEX(_xlfn.ANCHORARRAY($N$2),_xlfn.RANDARRAY(ROWS(_xlfn.ANCHORARRAY($N$2)),1,1,ROWS(_xlfn.ANCHORARRAY($N$2)),TRUE))
)</f>
        <v>2.6209757061031027</v>
      </c>
    </row>
    <row r="377" spans="16:16">
      <c r="P377" cm="1">
        <f t="array" aca="1" ref="P377" ca="1">AVERAGE(
INDEX(_xlfn.ANCHORARRAY($M$2),_xlfn.RANDARRAY(ROWS(_xlfn.ANCHORARRAY($M$2)),1,1,ROWS(_xlfn.ANCHORARRAY($M$2)),TRUE))
)
-
AVERAGE(
INDEX(_xlfn.ANCHORARRAY($N$2),_xlfn.RANDARRAY(ROWS(_xlfn.ANCHORARRAY($N$2)),1,1,ROWS(_xlfn.ANCHORARRAY($N$2)),TRUE))
)</f>
        <v>4.5644874580288359</v>
      </c>
    </row>
    <row r="378" spans="16:16">
      <c r="P378" cm="1">
        <f t="array" aca="1" ref="P378" ca="1">AVERAGE(
INDEX(_xlfn.ANCHORARRAY($M$2),_xlfn.RANDARRAY(ROWS(_xlfn.ANCHORARRAY($M$2)),1,1,ROWS(_xlfn.ANCHORARRAY($M$2)),TRUE))
)
-
AVERAGE(
INDEX(_xlfn.ANCHORARRAY($N$2),_xlfn.RANDARRAY(ROWS(_xlfn.ANCHORARRAY($N$2)),1,1,ROWS(_xlfn.ANCHORARRAY($N$2)),TRUE))
)</f>
        <v>-6.0991507011653212</v>
      </c>
    </row>
    <row r="379" spans="16:16">
      <c r="P379" cm="1">
        <f t="array" aca="1" ref="P379" ca="1">AVERAGE(
INDEX(_xlfn.ANCHORARRAY($M$2),_xlfn.RANDARRAY(ROWS(_xlfn.ANCHORARRAY($M$2)),1,1,ROWS(_xlfn.ANCHORARRAY($M$2)),TRUE))
)
-
AVERAGE(
INDEX(_xlfn.ANCHORARRAY($N$2),_xlfn.RANDARRAY(ROWS(_xlfn.ANCHORARRAY($N$2)),1,1,ROWS(_xlfn.ANCHORARRAY($N$2)),TRUE))
)</f>
        <v>6.0576733162156771</v>
      </c>
    </row>
    <row r="380" spans="16:16">
      <c r="P380" cm="1">
        <f t="array" aca="1" ref="P380" ca="1">AVERAGE(
INDEX(_xlfn.ANCHORARRAY($M$2),_xlfn.RANDARRAY(ROWS(_xlfn.ANCHORARRAY($M$2)),1,1,ROWS(_xlfn.ANCHORARRAY($M$2)),TRUE))
)
-
AVERAGE(
INDEX(_xlfn.ANCHORARRAY($N$2),_xlfn.RANDARRAY(ROWS(_xlfn.ANCHORARRAY($N$2)),1,1,ROWS(_xlfn.ANCHORARRAY($N$2)),TRUE))
)</f>
        <v>1.0724866679834122</v>
      </c>
    </row>
    <row r="381" spans="16:16">
      <c r="P381" cm="1">
        <f t="array" aca="1" ref="P381" ca="1">AVERAGE(
INDEX(_xlfn.ANCHORARRAY($M$2),_xlfn.RANDARRAY(ROWS(_xlfn.ANCHORARRAY($M$2)),1,1,ROWS(_xlfn.ANCHORARRAY($M$2)),TRUE))
)
-
AVERAGE(
INDEX(_xlfn.ANCHORARRAY($N$2),_xlfn.RANDARRAY(ROWS(_xlfn.ANCHORARRAY($N$2)),1,1,ROWS(_xlfn.ANCHORARRAY($N$2)),TRUE))
)</f>
        <v>-3.1700572782935055</v>
      </c>
    </row>
    <row r="382" spans="16:16">
      <c r="P382" cm="1">
        <f t="array" aca="1" ref="P382" ca="1">AVERAGE(
INDEX(_xlfn.ANCHORARRAY($M$2),_xlfn.RANDARRAY(ROWS(_xlfn.ANCHORARRAY($M$2)),1,1,ROWS(_xlfn.ANCHORARRAY($M$2)),TRUE))
)
-
AVERAGE(
INDEX(_xlfn.ANCHORARRAY($N$2),_xlfn.RANDARRAY(ROWS(_xlfn.ANCHORARRAY($N$2)),1,1,ROWS(_xlfn.ANCHORARRAY($N$2)),TRUE))
)</f>
        <v>0.54315623148330872</v>
      </c>
    </row>
    <row r="383" spans="16:16">
      <c r="P383" cm="1">
        <f t="array" aca="1" ref="P383" ca="1">AVERAGE(
INDEX(_xlfn.ANCHORARRAY($M$2),_xlfn.RANDARRAY(ROWS(_xlfn.ANCHORARRAY($M$2)),1,1,ROWS(_xlfn.ANCHORARRAY($M$2)),TRUE))
)
-
AVERAGE(
INDEX(_xlfn.ANCHORARRAY($N$2),_xlfn.RANDARRAY(ROWS(_xlfn.ANCHORARRAY($N$2)),1,1,ROWS(_xlfn.ANCHORARRAY($N$2)),TRUE))
)</f>
        <v>3.7823424846928688</v>
      </c>
    </row>
    <row r="384" spans="16:16">
      <c r="P384" cm="1">
        <f t="array" aca="1" ref="P384" ca="1">AVERAGE(
INDEX(_xlfn.ANCHORARRAY($M$2),_xlfn.RANDARRAY(ROWS(_xlfn.ANCHORARRAY($M$2)),1,1,ROWS(_xlfn.ANCHORARRAY($M$2)),TRUE))
)
-
AVERAGE(
INDEX(_xlfn.ANCHORARRAY($N$2),_xlfn.RANDARRAY(ROWS(_xlfn.ANCHORARRAY($N$2)),1,1,ROWS(_xlfn.ANCHORARRAY($N$2)),TRUE))
)</f>
        <v>2.6012245704127963</v>
      </c>
    </row>
    <row r="385" spans="16:16">
      <c r="P385" cm="1">
        <f t="array" aca="1" ref="P385" ca="1">AVERAGE(
INDEX(_xlfn.ANCHORARRAY($M$2),_xlfn.RANDARRAY(ROWS(_xlfn.ANCHORARRAY($M$2)),1,1,ROWS(_xlfn.ANCHORARRAY($M$2)),TRUE))
)
-
AVERAGE(
INDEX(_xlfn.ANCHORARRAY($N$2),_xlfn.RANDARRAY(ROWS(_xlfn.ANCHORARRAY($N$2)),1,1,ROWS(_xlfn.ANCHORARRAY($N$2)),TRUE))
)</f>
        <v>-1.5820659687932022</v>
      </c>
    </row>
    <row r="386" spans="16:16">
      <c r="P386" cm="1">
        <f t="array" aca="1" ref="P386" ca="1">AVERAGE(
INDEX(_xlfn.ANCHORARRAY($M$2),_xlfn.RANDARRAY(ROWS(_xlfn.ANCHORARRAY($M$2)),1,1,ROWS(_xlfn.ANCHORARRAY($M$2)),TRUE))
)
-
AVERAGE(
INDEX(_xlfn.ANCHORARRAY($N$2),_xlfn.RANDARRAY(ROWS(_xlfn.ANCHORARRAY($N$2)),1,1,ROWS(_xlfn.ANCHORARRAY($N$2)),TRUE))
)</f>
        <v>-0.50167884653367878</v>
      </c>
    </row>
    <row r="387" spans="16:16">
      <c r="P387" cm="1">
        <f t="array" aca="1" ref="P387" ca="1">AVERAGE(
INDEX(_xlfn.ANCHORARRAY($M$2),_xlfn.RANDARRAY(ROWS(_xlfn.ANCHORARRAY($M$2)),1,1,ROWS(_xlfn.ANCHORARRAY($M$2)),TRUE))
)
-
AVERAGE(
INDEX(_xlfn.ANCHORARRAY($N$2),_xlfn.RANDARRAY(ROWS(_xlfn.ANCHORARRAY($N$2)),1,1,ROWS(_xlfn.ANCHORARRAY($N$2)),TRUE))
)</f>
        <v>7.1104088485085981E-2</v>
      </c>
    </row>
    <row r="388" spans="16:16">
      <c r="P388" cm="1">
        <f t="array" aca="1" ref="P388" ca="1">AVERAGE(
INDEX(_xlfn.ANCHORARRAY($M$2),_xlfn.RANDARRAY(ROWS(_xlfn.ANCHORARRAY($M$2)),1,1,ROWS(_xlfn.ANCHORARRAY($M$2)),TRUE))
)
-
AVERAGE(
INDEX(_xlfn.ANCHORARRAY($N$2),_xlfn.RANDARRAY(ROWS(_xlfn.ANCHORARRAY($N$2)),1,1,ROWS(_xlfn.ANCHORARRAY($N$2)),TRUE))
)</f>
        <v>3.1068536440845307</v>
      </c>
    </row>
    <row r="389" spans="16:16">
      <c r="P389" cm="1">
        <f t="array" aca="1" ref="P389" ca="1">AVERAGE(
INDEX(_xlfn.ANCHORARRAY($M$2),_xlfn.RANDARRAY(ROWS(_xlfn.ANCHORARRAY($M$2)),1,1,ROWS(_xlfn.ANCHORARRAY($M$2)),TRUE))
)
-
AVERAGE(
INDEX(_xlfn.ANCHORARRAY($N$2),_xlfn.RANDARRAY(ROWS(_xlfn.ANCHORARRAY($N$2)),1,1,ROWS(_xlfn.ANCHORARRAY($N$2)),TRUE))
)</f>
        <v>-2.6861544538810946</v>
      </c>
    </row>
    <row r="390" spans="16:16">
      <c r="P390" cm="1">
        <f t="array" aca="1" ref="P390" ca="1">AVERAGE(
INDEX(_xlfn.ANCHORARRAY($M$2),_xlfn.RANDARRAY(ROWS(_xlfn.ANCHORARRAY($M$2)),1,1,ROWS(_xlfn.ANCHORARRAY($M$2)),TRUE))
)
-
AVERAGE(
INDEX(_xlfn.ANCHORARRAY($N$2),_xlfn.RANDARRAY(ROWS(_xlfn.ANCHORARRAY($N$2)),1,1,ROWS(_xlfn.ANCHORARRAY($N$2)),TRUE))
)</f>
        <v>0.71696622555796807</v>
      </c>
    </row>
    <row r="391" spans="16:16">
      <c r="P391" cm="1">
        <f t="array" aca="1" ref="P391" ca="1">AVERAGE(
INDEX(_xlfn.ANCHORARRAY($M$2),_xlfn.RANDARRAY(ROWS(_xlfn.ANCHORARRAY($M$2)),1,1,ROWS(_xlfn.ANCHORARRAY($M$2)),TRUE))
)
-
AVERAGE(
INDEX(_xlfn.ANCHORARRAY($N$2),_xlfn.RANDARRAY(ROWS(_xlfn.ANCHORARRAY($N$2)),1,1,ROWS(_xlfn.ANCHORARRAY($N$2)),TRUE))
)</f>
        <v>1.4536835868062425</v>
      </c>
    </row>
    <row r="392" spans="16:16">
      <c r="P392" cm="1">
        <f t="array" aca="1" ref="P392" ca="1">AVERAGE(
INDEX(_xlfn.ANCHORARRAY($M$2),_xlfn.RANDARRAY(ROWS(_xlfn.ANCHORARRAY($M$2)),1,1,ROWS(_xlfn.ANCHORARRAY($M$2)),TRUE))
)
-
AVERAGE(
INDEX(_xlfn.ANCHORARRAY($N$2),_xlfn.RANDARRAY(ROWS(_xlfn.ANCHORARRAY($N$2)),1,1,ROWS(_xlfn.ANCHORARRAY($N$2)),TRUE))
)</f>
        <v>-1.5820659687932022</v>
      </c>
    </row>
    <row r="393" spans="16:16">
      <c r="P393" cm="1">
        <f t="array" aca="1" ref="P393" ca="1">AVERAGE(
INDEX(_xlfn.ANCHORARRAY($M$2),_xlfn.RANDARRAY(ROWS(_xlfn.ANCHORARRAY($M$2)),1,1,ROWS(_xlfn.ANCHORARRAY($M$2)),TRUE))
)
-
AVERAGE(
INDEX(_xlfn.ANCHORARRAY($N$2),_xlfn.RANDARRAY(ROWS(_xlfn.ANCHORARRAY($N$2)),1,1,ROWS(_xlfn.ANCHORARRAY($N$2)),TRUE))
)</f>
        <v>-3.0436500098755701</v>
      </c>
    </row>
    <row r="394" spans="16:16">
      <c r="P394" cm="1">
        <f t="array" aca="1" ref="P394" ca="1">AVERAGE(
INDEX(_xlfn.ANCHORARRAY($M$2),_xlfn.RANDARRAY(ROWS(_xlfn.ANCHORARRAY($M$2)),1,1,ROWS(_xlfn.ANCHORARRAY($M$2)),TRUE))
)
-
AVERAGE(
INDEX(_xlfn.ANCHORARRAY($N$2),_xlfn.RANDARRAY(ROWS(_xlfn.ANCHORARRAY($N$2)),1,1,ROWS(_xlfn.ANCHORARRAY($N$2)),TRUE))
)</f>
        <v>-0.95595496741062647</v>
      </c>
    </row>
    <row r="395" spans="16:16">
      <c r="P395" cm="1">
        <f t="array" aca="1" ref="P395" ca="1">AVERAGE(
INDEX(_xlfn.ANCHORARRAY($M$2),_xlfn.RANDARRAY(ROWS(_xlfn.ANCHORARRAY($M$2)),1,1,ROWS(_xlfn.ANCHORARRAY($M$2)),TRUE))
)
-
AVERAGE(
INDEX(_xlfn.ANCHORARRAY($N$2),_xlfn.RANDARRAY(ROWS(_xlfn.ANCHORARRAY($N$2)),1,1,ROWS(_xlfn.ANCHORARRAY($N$2)),TRUE))
)</f>
        <v>8.4633616432944905</v>
      </c>
    </row>
    <row r="396" spans="16:16">
      <c r="P396" cm="1">
        <f t="array" aca="1" ref="P396" ca="1">AVERAGE(
INDEX(_xlfn.ANCHORARRAY($M$2),_xlfn.RANDARRAY(ROWS(_xlfn.ANCHORARRAY($M$2)),1,1,ROWS(_xlfn.ANCHORARRAY($M$2)),TRUE))
)
-
AVERAGE(
INDEX(_xlfn.ANCHORARRAY($N$2),_xlfn.RANDARRAY(ROWS(_xlfn.ANCHORARRAY($N$2)),1,1,ROWS(_xlfn.ANCHORARRAY($N$2)),TRUE))
)</f>
        <v>0.69721508986766878</v>
      </c>
    </row>
    <row r="397" spans="16:16">
      <c r="P397" cm="1">
        <f t="array" aca="1" ref="P397" ca="1">AVERAGE(
INDEX(_xlfn.ANCHORARRAY($M$2),_xlfn.RANDARRAY(ROWS(_xlfn.ANCHORARRAY($M$2)),1,1,ROWS(_xlfn.ANCHORARRAY($M$2)),TRUE))
)
-
AVERAGE(
INDEX(_xlfn.ANCHORARRAY($N$2),_xlfn.RANDARRAY(ROWS(_xlfn.ANCHORARRAY($N$2)),1,1,ROWS(_xlfn.ANCHORARRAY($N$2)),TRUE))
)</f>
        <v>-5.7377049180327901</v>
      </c>
    </row>
    <row r="398" spans="16:16">
      <c r="P398" cm="1">
        <f t="array" aca="1" ref="P398" ca="1">AVERAGE(
INDEX(_xlfn.ANCHORARRAY($M$2),_xlfn.RANDARRAY(ROWS(_xlfn.ANCHORARRAY($M$2)),1,1,ROWS(_xlfn.ANCHORARRAY($M$2)),TRUE))
)
-
AVERAGE(
INDEX(_xlfn.ANCHORARRAY($N$2),_xlfn.RANDARRAY(ROWS(_xlfn.ANCHORARRAY($N$2)),1,1,ROWS(_xlfn.ANCHORARRAY($N$2)),TRUE))
)</f>
        <v>4.706695634999015</v>
      </c>
    </row>
    <row r="399" spans="16:16">
      <c r="P399" cm="1">
        <f t="array" aca="1" ref="P399" ca="1">AVERAGE(
INDEX(_xlfn.ANCHORARRAY($M$2),_xlfn.RANDARRAY(ROWS(_xlfn.ANCHORARRAY($M$2)),1,1,ROWS(_xlfn.ANCHORARRAY($M$2)),TRUE))
)
-
AVERAGE(
INDEX(_xlfn.ANCHORARRAY($N$2),_xlfn.RANDARRAY(ROWS(_xlfn.ANCHORARRAY($N$2)),1,1,ROWS(_xlfn.ANCHORARRAY($N$2)),TRUE))
)</f>
        <v>-1.5820659687932022</v>
      </c>
    </row>
    <row r="400" spans="16:16">
      <c r="P400" cm="1">
        <f t="array" aca="1" ref="P400" ca="1">AVERAGE(
INDEX(_xlfn.ANCHORARRAY($M$2),_xlfn.RANDARRAY(ROWS(_xlfn.ANCHORARRAY($M$2)),1,1,ROWS(_xlfn.ANCHORARRAY($M$2)),TRUE))
)
-
AVERAGE(
INDEX(_xlfn.ANCHORARRAY($N$2),_xlfn.RANDARRAY(ROWS(_xlfn.ANCHORARRAY($N$2)),1,1,ROWS(_xlfn.ANCHORARRAY($N$2)),TRUE))
)</f>
        <v>0.52933043650009637</v>
      </c>
    </row>
    <row r="401" spans="16:16">
      <c r="P401" cm="1">
        <f t="array" aca="1" ref="P401" ca="1">AVERAGE(
INDEX(_xlfn.ANCHORARRAY($M$2),_xlfn.RANDARRAY(ROWS(_xlfn.ANCHORARRAY($M$2)),1,1,ROWS(_xlfn.ANCHORARRAY($M$2)),TRUE))
)
-
AVERAGE(
INDEX(_xlfn.ANCHORARRAY($N$2),_xlfn.RANDARRAY(ROWS(_xlfn.ANCHORARRAY($N$2)),1,1,ROWS(_xlfn.ANCHORARRAY($N$2)),TRUE))
)</f>
        <v>5.1570215287379</v>
      </c>
    </row>
    <row r="402" spans="16:16">
      <c r="P402" cm="1">
        <f t="array" aca="1" ref="P402" ca="1">AVERAGE(
INDEX(_xlfn.ANCHORARRAY($M$2),_xlfn.RANDARRAY(ROWS(_xlfn.ANCHORARRAY($M$2)),1,1,ROWS(_xlfn.ANCHORARRAY($M$2)),TRUE))
)
-
AVERAGE(
INDEX(_xlfn.ANCHORARRAY($N$2),_xlfn.RANDARRAY(ROWS(_xlfn.ANCHORARRAY($N$2)),1,1,ROWS(_xlfn.ANCHORARRAY($N$2)),TRUE))
)</f>
        <v>5.7831325301204828</v>
      </c>
    </row>
    <row r="403" spans="16:16">
      <c r="P403" cm="1">
        <f t="array" aca="1" ref="P403" ca="1">AVERAGE(
INDEX(_xlfn.ANCHORARRAY($M$2),_xlfn.RANDARRAY(ROWS(_xlfn.ANCHORARRAY($M$2)),1,1,ROWS(_xlfn.ANCHORARRAY($M$2)),TRUE))
)
-
AVERAGE(
INDEX(_xlfn.ANCHORARRAY($N$2),_xlfn.RANDARRAY(ROWS(_xlfn.ANCHORARRAY($N$2)),1,1,ROWS(_xlfn.ANCHORARRAY($N$2)),TRUE))
)</f>
        <v>-1.0566857594311685</v>
      </c>
    </row>
    <row r="404" spans="16:16">
      <c r="P404" cm="1">
        <f t="array" aca="1" ref="P404" ca="1">AVERAGE(
INDEX(_xlfn.ANCHORARRAY($M$2),_xlfn.RANDARRAY(ROWS(_xlfn.ANCHORARRAY($M$2)),1,1,ROWS(_xlfn.ANCHORARRAY($M$2)),TRUE))
)
-
AVERAGE(
INDEX(_xlfn.ANCHORARRAY($N$2),_xlfn.RANDARRAY(ROWS(_xlfn.ANCHORARRAY($N$2)),1,1,ROWS(_xlfn.ANCHORARRAY($N$2)),TRUE))
)</f>
        <v>2.7019553624333383</v>
      </c>
    </row>
    <row r="405" spans="16:16">
      <c r="P405" cm="1">
        <f t="array" aca="1" ref="P405" ca="1">AVERAGE(
INDEX(_xlfn.ANCHORARRAY($M$2),_xlfn.RANDARRAY(ROWS(_xlfn.ANCHORARRAY($M$2)),1,1,ROWS(_xlfn.ANCHORARRAY($M$2)),TRUE))
)
-
AVERAGE(
INDEX(_xlfn.ANCHORARRAY($N$2),_xlfn.RANDARRAY(ROWS(_xlfn.ANCHORARRAY($N$2)),1,1,ROWS(_xlfn.ANCHORARRAY($N$2)),TRUE))
)</f>
        <v>3.7823424846928688</v>
      </c>
    </row>
    <row r="406" spans="16:16">
      <c r="P406" cm="1">
        <f t="array" aca="1" ref="P406" ca="1">AVERAGE(
INDEX(_xlfn.ANCHORARRAY($M$2),_xlfn.RANDARRAY(ROWS(_xlfn.ANCHORARRAY($M$2)),1,1,ROWS(_xlfn.ANCHORARRAY($M$2)),TRUE))
)
-
AVERAGE(
INDEX(_xlfn.ANCHORARRAY($N$2),_xlfn.RANDARRAY(ROWS(_xlfn.ANCHORARRAY($N$2)),1,1,ROWS(_xlfn.ANCHORARRAY($N$2)),TRUE))
)</f>
        <v>1.2522220027651585</v>
      </c>
    </row>
    <row r="407" spans="16:16">
      <c r="P407" cm="1">
        <f t="array" aca="1" ref="P407" ca="1">AVERAGE(
INDEX(_xlfn.ANCHORARRAY($M$2),_xlfn.RANDARRAY(ROWS(_xlfn.ANCHORARRAY($M$2)),1,1,ROWS(_xlfn.ANCHORARRAY($M$2)),TRUE))
)
-
AVERAGE(
INDEX(_xlfn.ANCHORARRAY($N$2),_xlfn.RANDARRAY(ROWS(_xlfn.ANCHORARRAY($N$2)),1,1,ROWS(_xlfn.ANCHORARRAY($N$2)),TRUE))
)</f>
        <v>8.5937191388504814</v>
      </c>
    </row>
    <row r="408" spans="16:16">
      <c r="P408" cm="1">
        <f t="array" aca="1" ref="P408" ca="1">AVERAGE(
INDEX(_xlfn.ANCHORARRAY($M$2),_xlfn.RANDARRAY(ROWS(_xlfn.ANCHORARRAY($M$2)),1,1,ROWS(_xlfn.ANCHORARRAY($M$2)),TRUE))
)
-
AVERAGE(
INDEX(_xlfn.ANCHORARRAY($N$2),_xlfn.RANDARRAY(ROWS(_xlfn.ANCHORARRAY($N$2)),1,1,ROWS(_xlfn.ANCHORARRAY($N$2)),TRUE))
)</f>
        <v>4.8390282441240373</v>
      </c>
    </row>
    <row r="409" spans="16:16">
      <c r="P409" cm="1">
        <f t="array" aca="1" ref="P409" ca="1">AVERAGE(
INDEX(_xlfn.ANCHORARRAY($M$2),_xlfn.RANDARRAY(ROWS(_xlfn.ANCHORARRAY($M$2)),1,1,ROWS(_xlfn.ANCHORARRAY($M$2)),TRUE))
)
-
AVERAGE(
INDEX(_xlfn.ANCHORARRAY($N$2),_xlfn.RANDARRAY(ROWS(_xlfn.ANCHORARRAY($N$2)),1,1,ROWS(_xlfn.ANCHORARRAY($N$2)),TRUE))
)</f>
        <v>6.6758838633221416</v>
      </c>
    </row>
    <row r="410" spans="16:16">
      <c r="P410" cm="1">
        <f t="array" aca="1" ref="P410" ca="1">AVERAGE(
INDEX(_xlfn.ANCHORARRAY($M$2),_xlfn.RANDARRAY(ROWS(_xlfn.ANCHORARRAY($M$2)),1,1,ROWS(_xlfn.ANCHORARRAY($M$2)),TRUE))
)
-
AVERAGE(
INDEX(_xlfn.ANCHORARRAY($N$2),_xlfn.RANDARRAY(ROWS(_xlfn.ANCHORARRAY($N$2)),1,1,ROWS(_xlfn.ANCHORARRAY($N$2)),TRUE))
)</f>
        <v>4.1872407663440683</v>
      </c>
    </row>
    <row r="411" spans="16:16">
      <c r="P411" cm="1">
        <f t="array" aca="1" ref="P411" ca="1">AVERAGE(
INDEX(_xlfn.ANCHORARRAY($M$2),_xlfn.RANDARRAY(ROWS(_xlfn.ANCHORARRAY($M$2)),1,1,ROWS(_xlfn.ANCHORARRAY($M$2)),TRUE))
)
-
AVERAGE(
INDEX(_xlfn.ANCHORARRAY($N$2),_xlfn.RANDARRAY(ROWS(_xlfn.ANCHORARRAY($N$2)),1,1,ROWS(_xlfn.ANCHORARRAY($N$2)),TRUE))
)</f>
        <v>-0.86904997037329679</v>
      </c>
    </row>
    <row r="412" spans="16:16">
      <c r="P412" cm="1">
        <f t="array" aca="1" ref="P412" ca="1">AVERAGE(
INDEX(_xlfn.ANCHORARRAY($M$2),_xlfn.RANDARRAY(ROWS(_xlfn.ANCHORARRAY($M$2)),1,1,ROWS(_xlfn.ANCHORARRAY($M$2)),TRUE))
)
-
AVERAGE(
INDEX(_xlfn.ANCHORARRAY($N$2),_xlfn.RANDARRAY(ROWS(_xlfn.ANCHORARRAY($N$2)),1,1,ROWS(_xlfn.ANCHORARRAY($N$2)),TRUE))
)</f>
        <v>-0.52142998222397807</v>
      </c>
    </row>
    <row r="413" spans="16:16">
      <c r="P413" cm="1">
        <f t="array" aca="1" ref="P413" ca="1">AVERAGE(
INDEX(_xlfn.ANCHORARRAY($M$2),_xlfn.RANDARRAY(ROWS(_xlfn.ANCHORARRAY($M$2)),1,1,ROWS(_xlfn.ANCHORARRAY($M$2)),TRUE))
)
-
AVERAGE(
INDEX(_xlfn.ANCHORARRAY($N$2),_xlfn.RANDARRAY(ROWS(_xlfn.ANCHORARRAY($N$2)),1,1,ROWS(_xlfn.ANCHORARRAY($N$2)),TRUE))
)</f>
        <v>-0.93620383172032717</v>
      </c>
    </row>
    <row r="414" spans="16:16">
      <c r="P414" cm="1">
        <f t="array" aca="1" ref="P414" ca="1">AVERAGE(
INDEX(_xlfn.ANCHORARRAY($M$2),_xlfn.RANDARRAY(ROWS(_xlfn.ANCHORARRAY($M$2)),1,1,ROWS(_xlfn.ANCHORARRAY($M$2)),TRUE))
)
-
AVERAGE(
INDEX(_xlfn.ANCHORARRAY($N$2),_xlfn.RANDARRAY(ROWS(_xlfn.ANCHORARRAY($N$2)),1,1,ROWS(_xlfn.ANCHORARRAY($N$2)),TRUE))
)</f>
        <v>1.1455658700375295</v>
      </c>
    </row>
    <row r="415" spans="16:16">
      <c r="P415" cm="1">
        <f t="array" aca="1" ref="P415" ca="1">AVERAGE(
INDEX(_xlfn.ANCHORARRAY($M$2),_xlfn.RANDARRAY(ROWS(_xlfn.ANCHORARRAY($M$2)),1,1,ROWS(_xlfn.ANCHORARRAY($M$2)),TRUE))
)
-
AVERAGE(
INDEX(_xlfn.ANCHORARRAY($N$2),_xlfn.RANDARRAY(ROWS(_xlfn.ANCHORARRAY($N$2)),1,1,ROWS(_xlfn.ANCHORARRAY($N$2)),TRUE))
)</f>
        <v>4.3610507604187205</v>
      </c>
    </row>
    <row r="416" spans="16:16">
      <c r="P416" cm="1">
        <f t="array" aca="1" ref="P416" ca="1">AVERAGE(
INDEX(_xlfn.ANCHORARRAY($M$2),_xlfn.RANDARRAY(ROWS(_xlfn.ANCHORARRAY($M$2)),1,1,ROWS(_xlfn.ANCHORARRAY($M$2)),TRUE))
)
-
AVERAGE(
INDEX(_xlfn.ANCHORARRAY($N$2),_xlfn.RANDARRAY(ROWS(_xlfn.ANCHORARRAY($N$2)),1,1,ROWS(_xlfn.ANCHORARRAY($N$2)),TRUE))
)</f>
        <v>1.0112581473434687</v>
      </c>
    </row>
    <row r="417" spans="16:16">
      <c r="P417" cm="1">
        <f t="array" aca="1" ref="P417" ca="1">AVERAGE(
INDEX(_xlfn.ANCHORARRAY($M$2),_xlfn.RANDARRAY(ROWS(_xlfn.ANCHORARRAY($M$2)),1,1,ROWS(_xlfn.ANCHORARRAY($M$2)),TRUE))
)
-
AVERAGE(
INDEX(_xlfn.ANCHORARRAY($N$2),_xlfn.RANDARRAY(ROWS(_xlfn.ANCHORARRAY($N$2)),1,1,ROWS(_xlfn.ANCHORARRAY($N$2)),TRUE))
)</f>
        <v>-0.53525577720719042</v>
      </c>
    </row>
    <row r="418" spans="16:16">
      <c r="P418" cm="1">
        <f t="array" aca="1" ref="P418" ca="1">AVERAGE(
INDEX(_xlfn.ANCHORARRAY($M$2),_xlfn.RANDARRAY(ROWS(_xlfn.ANCHORARRAY($M$2)),1,1,ROWS(_xlfn.ANCHORARRAY($M$2)),TRUE))
)
-
AVERAGE(
INDEX(_xlfn.ANCHORARRAY($N$2),_xlfn.RANDARRAY(ROWS(_xlfn.ANCHORARRAY($N$2)),1,1,ROWS(_xlfn.ANCHORARRAY($N$2)),TRUE))
)</f>
        <v>-4.4124037132135143</v>
      </c>
    </row>
    <row r="419" spans="16:16">
      <c r="P419" cm="1">
        <f t="array" aca="1" ref="P419" ca="1">AVERAGE(
INDEX(_xlfn.ANCHORARRAY($M$2),_xlfn.RANDARRAY(ROWS(_xlfn.ANCHORARRAY($M$2)),1,1,ROWS(_xlfn.ANCHORARRAY($M$2)),TRUE))
)
-
AVERAGE(
INDEX(_xlfn.ANCHORARRAY($N$2),_xlfn.RANDARRAY(ROWS(_xlfn.ANCHORARRAY($N$2)),1,1,ROWS(_xlfn.ANCHORARRAY($N$2)),TRUE))
)</f>
        <v>1.4536835868062425</v>
      </c>
    </row>
    <row r="420" spans="16:16">
      <c r="P420" cm="1">
        <f t="array" aca="1" ref="P420" ca="1">AVERAGE(
INDEX(_xlfn.ANCHORARRAY($M$2),_xlfn.RANDARRAY(ROWS(_xlfn.ANCHORARRAY($M$2)),1,1,ROWS(_xlfn.ANCHORARRAY($M$2)),TRUE))
)
-
AVERAGE(
INDEX(_xlfn.ANCHORARRAY($N$2),_xlfn.RANDARRAY(ROWS(_xlfn.ANCHORARRAY($N$2)),1,1,ROWS(_xlfn.ANCHORARRAY($N$2)),TRUE))
)</f>
        <v>0.56290736717361511</v>
      </c>
    </row>
    <row r="421" spans="16:16">
      <c r="P421" cm="1">
        <f t="array" aca="1" ref="P421" ca="1">AVERAGE(
INDEX(_xlfn.ANCHORARRAY($M$2),_xlfn.RANDARRAY(ROWS(_xlfn.ANCHORARRAY($M$2)),1,1,ROWS(_xlfn.ANCHORARRAY($M$2)),TRUE))
)
-
AVERAGE(
INDEX(_xlfn.ANCHORARRAY($N$2),_xlfn.RANDARRAY(ROWS(_xlfn.ANCHORARRAY($N$2)),1,1,ROWS(_xlfn.ANCHORARRAY($N$2)),TRUE))
)</f>
        <v>4.4143788267825386</v>
      </c>
    </row>
    <row r="422" spans="16:16">
      <c r="P422" cm="1">
        <f t="array" aca="1" ref="P422" ca="1">AVERAGE(
INDEX(_xlfn.ANCHORARRAY($M$2),_xlfn.RANDARRAY(ROWS(_xlfn.ANCHORARRAY($M$2)),1,1,ROWS(_xlfn.ANCHORARRAY($M$2)),TRUE))
)
-
AVERAGE(
INDEX(_xlfn.ANCHORARRAY($N$2),_xlfn.RANDARRAY(ROWS(_xlfn.ANCHORARRAY($N$2)),1,1,ROWS(_xlfn.ANCHORARRAY($N$2)),TRUE))
)</f>
        <v>2.7454078609519996</v>
      </c>
    </row>
    <row r="423" spans="16:16">
      <c r="P423" cm="1">
        <f t="array" aca="1" ref="P423" ca="1">AVERAGE(
INDEX(_xlfn.ANCHORARRAY($M$2),_xlfn.RANDARRAY(ROWS(_xlfn.ANCHORARRAY($M$2)),1,1,ROWS(_xlfn.ANCHORARRAY($M$2)),TRUE))
)
-
AVERAGE(
INDEX(_xlfn.ANCHORARRAY($N$2),_xlfn.RANDARRAY(ROWS(_xlfn.ANCHORARRAY($N$2)),1,1,ROWS(_xlfn.ANCHORARRAY($N$2)),TRUE))
)</f>
        <v>0.28244124037131968</v>
      </c>
    </row>
    <row r="424" spans="16:16">
      <c r="P424" cm="1">
        <f t="array" aca="1" ref="P424" ca="1">AVERAGE(
INDEX(_xlfn.ANCHORARRAY($M$2),_xlfn.RANDARRAY(ROWS(_xlfn.ANCHORARRAY($M$2)),1,1,ROWS(_xlfn.ANCHORARRAY($M$2)),TRUE))
)
-
AVERAGE(
INDEX(_xlfn.ANCHORARRAY($N$2),_xlfn.RANDARRAY(ROWS(_xlfn.ANCHORARRAY($N$2)),1,1,ROWS(_xlfn.ANCHORARRAY($N$2)),TRUE))
)</f>
        <v>-1.5307130159984226</v>
      </c>
    </row>
    <row r="425" spans="16:16">
      <c r="P425" cm="1">
        <f t="array" aca="1" ref="P425" ca="1">AVERAGE(
INDEX(_xlfn.ANCHORARRAY($M$2),_xlfn.RANDARRAY(ROWS(_xlfn.ANCHORARRAY($M$2)),1,1,ROWS(_xlfn.ANCHORARRAY($M$2)),TRUE))
)
-
AVERAGE(
INDEX(_xlfn.ANCHORARRAY($N$2),_xlfn.RANDARRAY(ROWS(_xlfn.ANCHORARRAY($N$2)),1,1,ROWS(_xlfn.ANCHORARRAY($N$2)),TRUE))
)</f>
        <v>6.0774244519059835</v>
      </c>
    </row>
    <row r="426" spans="16:16">
      <c r="P426" cm="1">
        <f t="array" aca="1" ref="P426" ca="1">AVERAGE(
INDEX(_xlfn.ANCHORARRAY($M$2),_xlfn.RANDARRAY(ROWS(_xlfn.ANCHORARRAY($M$2)),1,1,ROWS(_xlfn.ANCHORARRAY($M$2)),TRUE))
)
-
AVERAGE(
INDEX(_xlfn.ANCHORARRAY($N$2),_xlfn.RANDARRAY(ROWS(_xlfn.ANCHORARRAY($N$2)),1,1,ROWS(_xlfn.ANCHORARRAY($N$2)),TRUE))
)</f>
        <v>6.0240963855421654</v>
      </c>
    </row>
    <row r="427" spans="16:16">
      <c r="P427" cm="1">
        <f t="array" aca="1" ref="P427" ca="1">AVERAGE(
INDEX(_xlfn.ANCHORARRAY($M$2),_xlfn.RANDARRAY(ROWS(_xlfn.ANCHORARRAY($M$2)),1,1,ROWS(_xlfn.ANCHORARRAY($M$2)),TRUE))
)
-
AVERAGE(
INDEX(_xlfn.ANCHORARRAY($N$2),_xlfn.RANDARRAY(ROWS(_xlfn.ANCHORARRAY($N$2)),1,1,ROWS(_xlfn.ANCHORARRAY($N$2)),TRUE))
)</f>
        <v>-1.6551451708473195</v>
      </c>
    </row>
    <row r="428" spans="16:16">
      <c r="P428" cm="1">
        <f t="array" aca="1" ref="P428" ca="1">AVERAGE(
INDEX(_xlfn.ANCHORARRAY($M$2),_xlfn.RANDARRAY(ROWS(_xlfn.ANCHORARRAY($M$2)),1,1,ROWS(_xlfn.ANCHORARRAY($M$2)),TRUE))
)
-
AVERAGE(
INDEX(_xlfn.ANCHORARRAY($N$2),_xlfn.RANDARRAY(ROWS(_xlfn.ANCHORARRAY($N$2)),1,1,ROWS(_xlfn.ANCHORARRAY($N$2)),TRUE))
)</f>
        <v>1.9731384554611893</v>
      </c>
    </row>
    <row r="429" spans="16:16">
      <c r="P429" cm="1">
        <f t="array" aca="1" ref="P429" ca="1">AVERAGE(
INDEX(_xlfn.ANCHORARRAY($M$2),_xlfn.RANDARRAY(ROWS(_xlfn.ANCHORARRAY($M$2)),1,1,ROWS(_xlfn.ANCHORARRAY($M$2)),TRUE))
)
-
AVERAGE(
INDEX(_xlfn.ANCHORARRAY($N$2),_xlfn.RANDARRAY(ROWS(_xlfn.ANCHORARRAY($N$2)),1,1,ROWS(_xlfn.ANCHORARRAY($N$2)),TRUE))
)</f>
        <v>3.3004147738494964</v>
      </c>
    </row>
    <row r="430" spans="16:16">
      <c r="P430" cm="1">
        <f t="array" aca="1" ref="P430" ca="1">AVERAGE(
INDEX(_xlfn.ANCHORARRAY($M$2),_xlfn.RANDARRAY(ROWS(_xlfn.ANCHORARRAY($M$2)),1,1,ROWS(_xlfn.ANCHORARRAY($M$2)),TRUE))
)
-
AVERAGE(
INDEX(_xlfn.ANCHORARRAY($N$2),_xlfn.RANDARRAY(ROWS(_xlfn.ANCHORARRAY($N$2)),1,1,ROWS(_xlfn.ANCHORARRAY($N$2)),TRUE))
)</f>
        <v>2.3879123049575384</v>
      </c>
    </row>
    <row r="431" spans="16:16">
      <c r="P431" cm="1">
        <f t="array" aca="1" ref="P431" ca="1">AVERAGE(
INDEX(_xlfn.ANCHORARRAY($M$2),_xlfn.RANDARRAY(ROWS(_xlfn.ANCHORARRAY($M$2)),1,1,ROWS(_xlfn.ANCHORARRAY($M$2)),TRUE))
)
-
AVERAGE(
INDEX(_xlfn.ANCHORARRAY($N$2),_xlfn.RANDARRAY(ROWS(_xlfn.ANCHORARRAY($N$2)),1,1,ROWS(_xlfn.ANCHORARRAY($N$2)),TRUE))
)</f>
        <v>-0.36934623740865646</v>
      </c>
    </row>
    <row r="432" spans="16:16">
      <c r="P432" cm="1">
        <f t="array" aca="1" ref="P432" ca="1">AVERAGE(
INDEX(_xlfn.ANCHORARRAY($M$2),_xlfn.RANDARRAY(ROWS(_xlfn.ANCHORARRAY($M$2)),1,1,ROWS(_xlfn.ANCHORARRAY($M$2)),TRUE))
)
-
AVERAGE(
INDEX(_xlfn.ANCHORARRAY($N$2),_xlfn.RANDARRAY(ROWS(_xlfn.ANCHORARRAY($N$2)),1,1,ROWS(_xlfn.ANCHORARRAY($N$2)),TRUE))
)</f>
        <v>3.3833695437487634</v>
      </c>
    </row>
    <row r="433" spans="16:16">
      <c r="P433" cm="1">
        <f t="array" aca="1" ref="P433" ca="1">AVERAGE(
INDEX(_xlfn.ANCHORARRAY($M$2),_xlfn.RANDARRAY(ROWS(_xlfn.ANCHORARRAY($M$2)),1,1,ROWS(_xlfn.ANCHORARRAY($M$2)),TRUE))
)
-
AVERAGE(
INDEX(_xlfn.ANCHORARRAY($N$2),_xlfn.RANDARRAY(ROWS(_xlfn.ANCHORARRAY($N$2)),1,1,ROWS(_xlfn.ANCHORARRAY($N$2)),TRUE))
)</f>
        <v>0.27849101323326408</v>
      </c>
    </row>
    <row r="434" spans="16:16">
      <c r="P434" cm="1">
        <f t="array" aca="1" ref="P434" ca="1">AVERAGE(
INDEX(_xlfn.ANCHORARRAY($M$2),_xlfn.RANDARRAY(ROWS(_xlfn.ANCHORARRAY($M$2)),1,1,ROWS(_xlfn.ANCHORARRAY($M$2)),TRUE))
)
-
AVERAGE(
INDEX(_xlfn.ANCHORARRAY($N$2),_xlfn.RANDARRAY(ROWS(_xlfn.ANCHORARRAY($N$2)),1,1,ROWS(_xlfn.ANCHORARRAY($N$2)),TRUE))
)</f>
        <v>2.69405490815722</v>
      </c>
    </row>
    <row r="435" spans="16:16">
      <c r="P435" cm="1">
        <f t="array" aca="1" ref="P435" ca="1">AVERAGE(
INDEX(_xlfn.ANCHORARRAY($M$2),_xlfn.RANDARRAY(ROWS(_xlfn.ANCHORARRAY($M$2)),1,1,ROWS(_xlfn.ANCHORARRAY($M$2)),TRUE))
)
-
AVERAGE(
INDEX(_xlfn.ANCHORARRAY($N$2),_xlfn.RANDARRAY(ROWS(_xlfn.ANCHORARRAY($N$2)),1,1,ROWS(_xlfn.ANCHORARRAY($N$2)),TRUE))
)</f>
        <v>-2.682204226743039</v>
      </c>
    </row>
    <row r="436" spans="16:16">
      <c r="P436" cm="1">
        <f t="array" aca="1" ref="P436" ca="1">AVERAGE(
INDEX(_xlfn.ANCHORARRAY($M$2),_xlfn.RANDARRAY(ROWS(_xlfn.ANCHORARRAY($M$2)),1,1,ROWS(_xlfn.ANCHORARRAY($M$2)),TRUE))
)
-
AVERAGE(
INDEX(_xlfn.ANCHORARRAY($N$2),_xlfn.RANDARRAY(ROWS(_xlfn.ANCHORARRAY($N$2)),1,1,ROWS(_xlfn.ANCHORARRAY($N$2)),TRUE))
)</f>
        <v>1.5030614260319908</v>
      </c>
    </row>
    <row r="437" spans="16:16">
      <c r="P437" cm="1">
        <f t="array" aca="1" ref="P437" ca="1">AVERAGE(
INDEX(_xlfn.ANCHORARRAY($M$2),_xlfn.RANDARRAY(ROWS(_xlfn.ANCHORARRAY($M$2)),1,1,ROWS(_xlfn.ANCHORARRAY($M$2)),TRUE))
)
-
AVERAGE(
INDEX(_xlfn.ANCHORARRAY($N$2),_xlfn.RANDARRAY(ROWS(_xlfn.ANCHORARRAY($N$2)),1,1,ROWS(_xlfn.ANCHORARRAY($N$2)),TRUE))
)</f>
        <v>7.7108433734939794</v>
      </c>
    </row>
    <row r="438" spans="16:16">
      <c r="P438" cm="1">
        <f t="array" aca="1" ref="P438" ca="1">AVERAGE(
INDEX(_xlfn.ANCHORARRAY($M$2),_xlfn.RANDARRAY(ROWS(_xlfn.ANCHORARRAY($M$2)),1,1,ROWS(_xlfn.ANCHORARRAY($M$2)),TRUE))
)
-
AVERAGE(
INDEX(_xlfn.ANCHORARRAY($N$2),_xlfn.RANDARRAY(ROWS(_xlfn.ANCHORARRAY($N$2)),1,1,ROWS(_xlfn.ANCHORARRAY($N$2)),TRUE))
)</f>
        <v>-2.9745210349595084</v>
      </c>
    </row>
    <row r="439" spans="16:16">
      <c r="P439" cm="1">
        <f t="array" aca="1" ref="P439" ca="1">AVERAGE(
INDEX(_xlfn.ANCHORARRAY($M$2),_xlfn.RANDARRAY(ROWS(_xlfn.ANCHORARRAY($M$2)),1,1,ROWS(_xlfn.ANCHORARRAY($M$2)),TRUE))
)
-
AVERAGE(
INDEX(_xlfn.ANCHORARRAY($N$2),_xlfn.RANDARRAY(ROWS(_xlfn.ANCHORARRAY($N$2)),1,1,ROWS(_xlfn.ANCHORARRAY($N$2)),TRUE))
)</f>
        <v>-3.5591546513924541</v>
      </c>
    </row>
    <row r="440" spans="16:16">
      <c r="P440" cm="1">
        <f t="array" aca="1" ref="P440" ca="1">AVERAGE(
INDEX(_xlfn.ANCHORARRAY($M$2),_xlfn.RANDARRAY(ROWS(_xlfn.ANCHORARRAY($M$2)),1,1,ROWS(_xlfn.ANCHORARRAY($M$2)),TRUE))
)
-
AVERAGE(
INDEX(_xlfn.ANCHORARRAY($N$2),_xlfn.RANDARRAY(ROWS(_xlfn.ANCHORARRAY($N$2)),1,1,ROWS(_xlfn.ANCHORARRAY($N$2)),TRUE))
)</f>
        <v>7.3256962275330864</v>
      </c>
    </row>
    <row r="441" spans="16:16">
      <c r="P441" cm="1">
        <f t="array" aca="1" ref="P441" ca="1">AVERAGE(
INDEX(_xlfn.ANCHORARRAY($M$2),_xlfn.RANDARRAY(ROWS(_xlfn.ANCHORARRAY($M$2)),1,1,ROWS(_xlfn.ANCHORARRAY($M$2)),TRUE))
)
-
AVERAGE(
INDEX(_xlfn.ANCHORARRAY($N$2),_xlfn.RANDARRAY(ROWS(_xlfn.ANCHORARRAY($N$2)),1,1,ROWS(_xlfn.ANCHORARRAY($N$2)),TRUE))
)</f>
        <v>2.824412403713211</v>
      </c>
    </row>
    <row r="442" spans="16:16">
      <c r="P442" cm="1">
        <f t="array" aca="1" ref="P442" ca="1">AVERAGE(
INDEX(_xlfn.ANCHORARRAY($M$2),_xlfn.RANDARRAY(ROWS(_xlfn.ANCHORARRAY($M$2)),1,1,ROWS(_xlfn.ANCHORARRAY($M$2)),TRUE))
)
-
AVERAGE(
INDEX(_xlfn.ANCHORARRAY($N$2),_xlfn.RANDARRAY(ROWS(_xlfn.ANCHORARRAY($N$2)),1,1,ROWS(_xlfn.ANCHORARRAY($N$2)),TRUE))
)</f>
        <v>4.0233063401145586</v>
      </c>
    </row>
    <row r="443" spans="16:16">
      <c r="P443" cm="1">
        <f t="array" aca="1" ref="P443" ca="1">AVERAGE(
INDEX(_xlfn.ANCHORARRAY($M$2),_xlfn.RANDARRAY(ROWS(_xlfn.ANCHORARRAY($M$2)),1,1,ROWS(_xlfn.ANCHORARRAY($M$2)),TRUE))
)
-
AVERAGE(
INDEX(_xlfn.ANCHORARRAY($N$2),_xlfn.RANDARRAY(ROWS(_xlfn.ANCHORARRAY($N$2)),1,1,ROWS(_xlfn.ANCHORARRAY($N$2)),TRUE))
)</f>
        <v>4.7027454078609523</v>
      </c>
    </row>
    <row r="444" spans="16:16">
      <c r="P444" cm="1">
        <f t="array" aca="1" ref="P444" ca="1">AVERAGE(
INDEX(_xlfn.ANCHORARRAY($M$2),_xlfn.RANDARRAY(ROWS(_xlfn.ANCHORARRAY($M$2)),1,1,ROWS(_xlfn.ANCHORARRAY($M$2)),TRUE))
)
-
AVERAGE(
INDEX(_xlfn.ANCHORARRAY($N$2),_xlfn.RANDARRAY(ROWS(_xlfn.ANCHORARRAY($N$2)),1,1,ROWS(_xlfn.ANCHORARRAY($N$2)),TRUE))
)</f>
        <v>2.4293896899071683</v>
      </c>
    </row>
    <row r="445" spans="16:16">
      <c r="P445" cm="1">
        <f t="array" aca="1" ref="P445" ca="1">AVERAGE(
INDEX(_xlfn.ANCHORARRAY($M$2),_xlfn.RANDARRAY(ROWS(_xlfn.ANCHORARRAY($M$2)),1,1,ROWS(_xlfn.ANCHORARRAY($M$2)),TRUE))
)
-
AVERAGE(
INDEX(_xlfn.ANCHORARRAY($N$2),_xlfn.RANDARRAY(ROWS(_xlfn.ANCHORARRAY($N$2)),1,1,ROWS(_xlfn.ANCHORARRAY($N$2)),TRUE))
)</f>
        <v>-1.0665613272763181</v>
      </c>
    </row>
    <row r="446" spans="16:16">
      <c r="P446" cm="1">
        <f t="array" aca="1" ref="P446" ca="1">AVERAGE(
INDEX(_xlfn.ANCHORARRAY($M$2),_xlfn.RANDARRAY(ROWS(_xlfn.ANCHORARRAY($M$2)),1,1,ROWS(_xlfn.ANCHORARRAY($M$2)),TRUE))
)
-
AVERAGE(
INDEX(_xlfn.ANCHORARRAY($N$2),_xlfn.RANDARRAY(ROWS(_xlfn.ANCHORARRAY($N$2)),1,1,ROWS(_xlfn.ANCHORARRAY($N$2)),TRUE))
)</f>
        <v>7.720718941339122</v>
      </c>
    </row>
    <row r="447" spans="16:16">
      <c r="P447" cm="1">
        <f t="array" aca="1" ref="P447" ca="1">AVERAGE(
INDEX(_xlfn.ANCHORARRAY($M$2),_xlfn.RANDARRAY(ROWS(_xlfn.ANCHORARRAY($M$2)),1,1,ROWS(_xlfn.ANCHORARRAY($M$2)),TRUE))
)
-
AVERAGE(
INDEX(_xlfn.ANCHORARRAY($N$2),_xlfn.RANDARRAY(ROWS(_xlfn.ANCHORARRAY($N$2)),1,1,ROWS(_xlfn.ANCHORARRAY($N$2)),TRUE))
)</f>
        <v>1.8842583448548282</v>
      </c>
    </row>
    <row r="448" spans="16:16">
      <c r="P448" cm="1">
        <f t="array" aca="1" ref="P448" ca="1">AVERAGE(
INDEX(_xlfn.ANCHORARRAY($M$2),_xlfn.RANDARRAY(ROWS(_xlfn.ANCHORARRAY($M$2)),1,1,ROWS(_xlfn.ANCHORARRAY($M$2)),TRUE))
)
-
AVERAGE(
INDEX(_xlfn.ANCHORARRAY($N$2),_xlfn.RANDARRAY(ROWS(_xlfn.ANCHORARRAY($N$2)),1,1,ROWS(_xlfn.ANCHORARRAY($N$2)),TRUE))
)</f>
        <v>2.0462176575153066</v>
      </c>
    </row>
    <row r="449" spans="16:16">
      <c r="P449" cm="1">
        <f t="array" aca="1" ref="P449" ca="1">AVERAGE(
INDEX(_xlfn.ANCHORARRAY($M$2),_xlfn.RANDARRAY(ROWS(_xlfn.ANCHORARRAY($M$2)),1,1,ROWS(_xlfn.ANCHORARRAY($M$2)),TRUE))
)
-
AVERAGE(
INDEX(_xlfn.ANCHORARRAY($N$2),_xlfn.RANDARRAY(ROWS(_xlfn.ANCHORARRAY($N$2)),1,1,ROWS(_xlfn.ANCHORARRAY($N$2)),TRUE))
)</f>
        <v>6.6166304562512366</v>
      </c>
    </row>
    <row r="450" spans="16:16">
      <c r="P450" cm="1">
        <f t="array" aca="1" ref="P450" ca="1">AVERAGE(
INDEX(_xlfn.ANCHORARRAY($M$2),_xlfn.RANDARRAY(ROWS(_xlfn.ANCHORARRAY($M$2)),1,1,ROWS(_xlfn.ANCHORARRAY($M$2)),TRUE))
)
-
AVERAGE(
INDEX(_xlfn.ANCHORARRAY($N$2),_xlfn.RANDARRAY(ROWS(_xlfn.ANCHORARRAY($N$2)),1,1,ROWS(_xlfn.ANCHORARRAY($N$2)),TRUE))
)</f>
        <v>8.1986964250444387</v>
      </c>
    </row>
    <row r="451" spans="16:16">
      <c r="P451" cm="1">
        <f t="array" aca="1" ref="P451" ca="1">AVERAGE(
INDEX(_xlfn.ANCHORARRAY($M$2),_xlfn.RANDARRAY(ROWS(_xlfn.ANCHORARRAY($M$2)),1,1,ROWS(_xlfn.ANCHORARRAY($M$2)),TRUE))
)
-
AVERAGE(
INDEX(_xlfn.ANCHORARRAY($N$2),_xlfn.RANDARRAY(ROWS(_xlfn.ANCHORARRAY($N$2)),1,1,ROWS(_xlfn.ANCHORARRAY($N$2)),TRUE))
)</f>
        <v>2.948844558562115</v>
      </c>
    </row>
    <row r="452" spans="16:16">
      <c r="P452" cm="1">
        <f t="array" aca="1" ref="P452" ca="1">AVERAGE(
INDEX(_xlfn.ANCHORARRAY($M$2),_xlfn.RANDARRAY(ROWS(_xlfn.ANCHORARRAY($M$2)),1,1,ROWS(_xlfn.ANCHORARRAY($M$2)),TRUE))
)
-
AVERAGE(
INDEX(_xlfn.ANCHORARRAY($N$2),_xlfn.RANDARRAY(ROWS(_xlfn.ANCHORARRAY($N$2)),1,1,ROWS(_xlfn.ANCHORARRAY($N$2)),TRUE))
)</f>
        <v>2.1923760616235413</v>
      </c>
    </row>
    <row r="453" spans="16:16">
      <c r="P453" cm="1">
        <f t="array" aca="1" ref="P453" ca="1">AVERAGE(
INDEX(_xlfn.ANCHORARRAY($M$2),_xlfn.RANDARRAY(ROWS(_xlfn.ANCHORARRAY($M$2)),1,1,ROWS(_xlfn.ANCHORARRAY($M$2)),TRUE))
)
-
AVERAGE(
INDEX(_xlfn.ANCHORARRAY($N$2),_xlfn.RANDARRAY(ROWS(_xlfn.ANCHORARRAY($N$2)),1,1,ROWS(_xlfn.ANCHORARRAY($N$2)),TRUE))
)</f>
        <v>7.1578115741655139</v>
      </c>
    </row>
    <row r="454" spans="16:16">
      <c r="P454" cm="1">
        <f t="array" aca="1" ref="P454" ca="1">AVERAGE(
INDEX(_xlfn.ANCHORARRAY($M$2),_xlfn.RANDARRAY(ROWS(_xlfn.ANCHORARRAY($M$2)),1,1,ROWS(_xlfn.ANCHORARRAY($M$2)),TRUE))
)
-
AVERAGE(
INDEX(_xlfn.ANCHORARRAY($N$2),_xlfn.RANDARRAY(ROWS(_xlfn.ANCHORARRAY($N$2)),1,1,ROWS(_xlfn.ANCHORARRAY($N$2)),TRUE))
)</f>
        <v>0.96583053525577611</v>
      </c>
    </row>
    <row r="455" spans="16:16">
      <c r="P455" cm="1">
        <f t="array" aca="1" ref="P455" ca="1">AVERAGE(
INDEX(_xlfn.ANCHORARRAY($M$2),_xlfn.RANDARRAY(ROWS(_xlfn.ANCHORARRAY($M$2)),1,1,ROWS(_xlfn.ANCHORARRAY($M$2)),TRUE))
)
-
AVERAGE(
INDEX(_xlfn.ANCHORARRAY($N$2),_xlfn.RANDARRAY(ROWS(_xlfn.ANCHORARRAY($N$2)),1,1,ROWS(_xlfn.ANCHORARRAY($N$2)),TRUE))
)</f>
        <v>4.801501086312463</v>
      </c>
    </row>
    <row r="456" spans="16:16">
      <c r="P456" cm="1">
        <f t="array" aca="1" ref="P456" ca="1">AVERAGE(
INDEX(_xlfn.ANCHORARRAY($M$2),_xlfn.RANDARRAY(ROWS(_xlfn.ANCHORARRAY($M$2)),1,1,ROWS(_xlfn.ANCHORARRAY($M$2)),TRUE))
)
-
AVERAGE(
INDEX(_xlfn.ANCHORARRAY($N$2),_xlfn.RANDARRAY(ROWS(_xlfn.ANCHORARRAY($N$2)),1,1,ROWS(_xlfn.ANCHORARRAY($N$2)),TRUE))
)</f>
        <v>-2.8323128579893364</v>
      </c>
    </row>
    <row r="457" spans="16:16">
      <c r="P457" cm="1">
        <f t="array" aca="1" ref="P457" ca="1">AVERAGE(
INDEX(_xlfn.ANCHORARRAY($M$2),_xlfn.RANDARRAY(ROWS(_xlfn.ANCHORARRAY($M$2)),1,1,ROWS(_xlfn.ANCHORARRAY($M$2)),TRUE))
)
-
AVERAGE(
INDEX(_xlfn.ANCHORARRAY($N$2),_xlfn.RANDARRAY(ROWS(_xlfn.ANCHORARRAY($N$2)),1,1,ROWS(_xlfn.ANCHORARRAY($N$2)),TRUE))
)</f>
        <v>-1.0329843966028065</v>
      </c>
    </row>
    <row r="458" spans="16:16">
      <c r="P458" cm="1">
        <f t="array" aca="1" ref="P458" ca="1">AVERAGE(
INDEX(_xlfn.ANCHORARRAY($M$2),_xlfn.RANDARRAY(ROWS(_xlfn.ANCHORARRAY($M$2)),1,1,ROWS(_xlfn.ANCHORARRAY($M$2)),TRUE))
)
-
AVERAGE(
INDEX(_xlfn.ANCHORARRAY($N$2),_xlfn.RANDARRAY(ROWS(_xlfn.ANCHORARRAY($N$2)),1,1,ROWS(_xlfn.ANCHORARRAY($N$2)),TRUE))
)</f>
        <v>3.6875370333794208</v>
      </c>
    </row>
    <row r="459" spans="16:16">
      <c r="P459" cm="1">
        <f t="array" aca="1" ref="P459" ca="1">AVERAGE(
INDEX(_xlfn.ANCHORARRAY($M$2),_xlfn.RANDARRAY(ROWS(_xlfn.ANCHORARRAY($M$2)),1,1,ROWS(_xlfn.ANCHORARRAY($M$2)),TRUE))
)
-
AVERAGE(
INDEX(_xlfn.ANCHORARRAY($N$2),_xlfn.RANDARRAY(ROWS(_xlfn.ANCHORARRAY($N$2)),1,1,ROWS(_xlfn.ANCHORARRAY($N$2)),TRUE))
)</f>
        <v>0.33576930673513772</v>
      </c>
    </row>
    <row r="460" spans="16:16">
      <c r="P460" cm="1">
        <f t="array" aca="1" ref="P460" ca="1">AVERAGE(
INDEX(_xlfn.ANCHORARRAY($M$2),_xlfn.RANDARRAY(ROWS(_xlfn.ANCHORARRAY($M$2)),1,1,ROWS(_xlfn.ANCHORARRAY($M$2)),TRUE))
)
-
AVERAGE(
INDEX(_xlfn.ANCHORARRAY($N$2),_xlfn.RANDARRAY(ROWS(_xlfn.ANCHORARRAY($N$2)),1,1,ROWS(_xlfn.ANCHORARRAY($N$2)),TRUE))
)</f>
        <v>6.2117321746000371</v>
      </c>
    </row>
    <row r="461" spans="16:16">
      <c r="P461" cm="1">
        <f t="array" aca="1" ref="P461" ca="1">AVERAGE(
INDEX(_xlfn.ANCHORARRAY($M$2),_xlfn.RANDARRAY(ROWS(_xlfn.ANCHORARRAY($M$2)),1,1,ROWS(_xlfn.ANCHORARRAY($M$2)),TRUE))
)
-
AVERAGE(
INDEX(_xlfn.ANCHORARRAY($N$2),_xlfn.RANDARRAY(ROWS(_xlfn.ANCHORARRAY($N$2)),1,1,ROWS(_xlfn.ANCHORARRAY($N$2)),TRUE))
)</f>
        <v>-0.4305747580485928</v>
      </c>
    </row>
    <row r="462" spans="16:16">
      <c r="P462" cm="1">
        <f t="array" aca="1" ref="P462" ca="1">AVERAGE(
INDEX(_xlfn.ANCHORARRAY($M$2),_xlfn.RANDARRAY(ROWS(_xlfn.ANCHORARRAY($M$2)),1,1,ROWS(_xlfn.ANCHORARRAY($M$2)),TRUE))
)
-
AVERAGE(
INDEX(_xlfn.ANCHORARRAY($N$2),_xlfn.RANDARRAY(ROWS(_xlfn.ANCHORARRAY($N$2)),1,1,ROWS(_xlfn.ANCHORARRAY($N$2)),TRUE))
)</f>
        <v>-2.492593324116136</v>
      </c>
    </row>
    <row r="463" spans="16:16">
      <c r="P463" cm="1">
        <f t="array" aca="1" ref="P463" ca="1">AVERAGE(
INDEX(_xlfn.ANCHORARRAY($M$2),_xlfn.RANDARRAY(ROWS(_xlfn.ANCHORARRAY($M$2)),1,1,ROWS(_xlfn.ANCHORARRAY($M$2)),TRUE))
)
-
AVERAGE(
INDEX(_xlfn.ANCHORARRAY($N$2),_xlfn.RANDARRAY(ROWS(_xlfn.ANCHORARRAY($N$2)),1,1,ROWS(_xlfn.ANCHORARRAY($N$2)),TRUE))
)</f>
        <v>-2.4886430969780804</v>
      </c>
    </row>
    <row r="464" spans="16:16">
      <c r="P464" cm="1">
        <f t="array" aca="1" ref="P464" ca="1">AVERAGE(
INDEX(_xlfn.ANCHORARRAY($M$2),_xlfn.RANDARRAY(ROWS(_xlfn.ANCHORARRAY($M$2)),1,1,ROWS(_xlfn.ANCHORARRAY($M$2)),TRUE))
)
-
AVERAGE(
INDEX(_xlfn.ANCHORARRAY($N$2),_xlfn.RANDARRAY(ROWS(_xlfn.ANCHORARRAY($N$2)),1,1,ROWS(_xlfn.ANCHORARRAY($N$2)),TRUE))
)</f>
        <v>-4.2050167884653362</v>
      </c>
    </row>
    <row r="465" spans="16:16">
      <c r="P465" cm="1">
        <f t="array" aca="1" ref="P465" ca="1">AVERAGE(
INDEX(_xlfn.ANCHORARRAY($M$2),_xlfn.RANDARRAY(ROWS(_xlfn.ANCHORARRAY($M$2)),1,1,ROWS(_xlfn.ANCHORARRAY($M$2)),TRUE))
)
-
AVERAGE(
INDEX(_xlfn.ANCHORARRAY($N$2),_xlfn.RANDARRAY(ROWS(_xlfn.ANCHORARRAY($N$2)),1,1,ROWS(_xlfn.ANCHORARRAY($N$2)),TRUE))
)</f>
        <v>0.71104088485088113</v>
      </c>
    </row>
    <row r="466" spans="16:16">
      <c r="P466" cm="1">
        <f t="array" aca="1" ref="P466" ca="1">AVERAGE(
INDEX(_xlfn.ANCHORARRAY($M$2),_xlfn.RANDARRAY(ROWS(_xlfn.ANCHORARRAY($M$2)),1,1,ROWS(_xlfn.ANCHORARRAY($M$2)),TRUE))
)
-
AVERAGE(
INDEX(_xlfn.ANCHORARRAY($N$2),_xlfn.RANDARRAY(ROWS(_xlfn.ANCHORARRAY($N$2)),1,1,ROWS(_xlfn.ANCHORARRAY($N$2)),TRUE))
)</f>
        <v>2.2318783330041541</v>
      </c>
    </row>
    <row r="467" spans="16:16">
      <c r="P467" cm="1">
        <f t="array" aca="1" ref="P467" ca="1">AVERAGE(
INDEX(_xlfn.ANCHORARRAY($M$2),_xlfn.RANDARRAY(ROWS(_xlfn.ANCHORARRAY($M$2)),1,1,ROWS(_xlfn.ANCHORARRAY($M$2)),TRUE))
)
-
AVERAGE(
INDEX(_xlfn.ANCHORARRAY($N$2),_xlfn.RANDARRAY(ROWS(_xlfn.ANCHORARRAY($N$2)),1,1,ROWS(_xlfn.ANCHORARRAY($N$2)),TRUE))
)</f>
        <v>7.0847323721113966</v>
      </c>
    </row>
    <row r="468" spans="16:16">
      <c r="P468" cm="1">
        <f t="array" aca="1" ref="P468" ca="1">AVERAGE(
INDEX(_xlfn.ANCHORARRAY($M$2),_xlfn.RANDARRAY(ROWS(_xlfn.ANCHORARRAY($M$2)),1,1,ROWS(_xlfn.ANCHORARRAY($M$2)),TRUE))
)
-
AVERAGE(
INDEX(_xlfn.ANCHORARRAY($N$2),_xlfn.RANDARRAY(ROWS(_xlfn.ANCHORARRAY($N$2)),1,1,ROWS(_xlfn.ANCHORARRAY($N$2)),TRUE))
)</f>
        <v>3.9857791823029771</v>
      </c>
    </row>
    <row r="469" spans="16:16">
      <c r="P469" cm="1">
        <f t="array" aca="1" ref="P469" ca="1">AVERAGE(
INDEX(_xlfn.ANCHORARRAY($M$2),_xlfn.RANDARRAY(ROWS(_xlfn.ANCHORARRAY($M$2)),1,1,ROWS(_xlfn.ANCHORARRAY($M$2)),TRUE))
)
-
AVERAGE(
INDEX(_xlfn.ANCHORARRAY($N$2),_xlfn.RANDARRAY(ROWS(_xlfn.ANCHORARRAY($N$2)),1,1,ROWS(_xlfn.ANCHORARRAY($N$2)),TRUE))
)</f>
        <v>6.4013430772269402</v>
      </c>
    </row>
    <row r="470" spans="16:16">
      <c r="P470" cm="1">
        <f t="array" aca="1" ref="P470" ca="1">AVERAGE(
INDEX(_xlfn.ANCHORARRAY($M$2),_xlfn.RANDARRAY(ROWS(_xlfn.ANCHORARRAY($M$2)),1,1,ROWS(_xlfn.ANCHORARRAY($M$2)),TRUE))
)
-
AVERAGE(
INDEX(_xlfn.ANCHORARRAY($N$2),_xlfn.RANDARRAY(ROWS(_xlfn.ANCHORARRAY($N$2)),1,1,ROWS(_xlfn.ANCHORARRAY($N$2)),TRUE))
)</f>
        <v>-0.75844361050760511</v>
      </c>
    </row>
    <row r="471" spans="16:16">
      <c r="P471" cm="1">
        <f t="array" aca="1" ref="P471" ca="1">AVERAGE(
INDEX(_xlfn.ANCHORARRAY($M$2),_xlfn.RANDARRAY(ROWS(_xlfn.ANCHORARRAY($M$2)),1,1,ROWS(_xlfn.ANCHORARRAY($M$2)),TRUE))
)
-
AVERAGE(
INDEX(_xlfn.ANCHORARRAY($N$2),_xlfn.RANDARRAY(ROWS(_xlfn.ANCHORARRAY($N$2)),1,1,ROWS(_xlfn.ANCHORARRAY($N$2)),TRUE))
)</f>
        <v>6.5198498913687573</v>
      </c>
    </row>
    <row r="472" spans="16:16">
      <c r="P472" cm="1">
        <f t="array" aca="1" ref="P472" ca="1">AVERAGE(
INDEX(_xlfn.ANCHORARRAY($M$2),_xlfn.RANDARRAY(ROWS(_xlfn.ANCHORARRAY($M$2)),1,1,ROWS(_xlfn.ANCHORARRAY($M$2)),TRUE))
)
-
AVERAGE(
INDEX(_xlfn.ANCHORARRAY($N$2),_xlfn.RANDARRAY(ROWS(_xlfn.ANCHORARRAY($N$2)),1,1,ROWS(_xlfn.ANCHORARRAY($N$2)),TRUE))
)</f>
        <v>2.587398775429584</v>
      </c>
    </row>
    <row r="473" spans="16:16">
      <c r="P473" cm="1">
        <f t="array" aca="1" ref="P473" ca="1">AVERAGE(
INDEX(_xlfn.ANCHORARRAY($M$2),_xlfn.RANDARRAY(ROWS(_xlfn.ANCHORARRAY($M$2)),1,1,ROWS(_xlfn.ANCHORARRAY($M$2)),TRUE))
)
-
AVERAGE(
INDEX(_xlfn.ANCHORARRAY($N$2),_xlfn.RANDARRAY(ROWS(_xlfn.ANCHORARRAY($N$2)),1,1,ROWS(_xlfn.ANCHORARRAY($N$2)),TRUE))
)</f>
        <v>1.8348805056290729</v>
      </c>
    </row>
    <row r="474" spans="16:16">
      <c r="P474" cm="1">
        <f t="array" aca="1" ref="P474" ca="1">AVERAGE(
INDEX(_xlfn.ANCHORARRAY($M$2),_xlfn.RANDARRAY(ROWS(_xlfn.ANCHORARRAY($M$2)),1,1,ROWS(_xlfn.ANCHORARRAY($M$2)),TRUE))
)
-
AVERAGE(
INDEX(_xlfn.ANCHORARRAY($N$2),_xlfn.RANDARRAY(ROWS(_xlfn.ANCHORARRAY($N$2)),1,1,ROWS(_xlfn.ANCHORARRAY($N$2)),TRUE))
)</f>
        <v>2.1923760616235413</v>
      </c>
    </row>
    <row r="475" spans="16:16">
      <c r="P475" cm="1">
        <f t="array" aca="1" ref="P475" ca="1">AVERAGE(
INDEX(_xlfn.ANCHORARRAY($M$2),_xlfn.RANDARRAY(ROWS(_xlfn.ANCHORARRAY($M$2)),1,1,ROWS(_xlfn.ANCHORARRAY($M$2)),TRUE))
)
-
AVERAGE(
INDEX(_xlfn.ANCHORARRAY($N$2),_xlfn.RANDARRAY(ROWS(_xlfn.ANCHORARRAY($N$2)),1,1,ROWS(_xlfn.ANCHORARRAY($N$2)),TRUE))
)</f>
        <v>-7.4876555401935576</v>
      </c>
    </row>
    <row r="476" spans="16:16">
      <c r="P476" cm="1">
        <f t="array" aca="1" ref="P476" ca="1">AVERAGE(
INDEX(_xlfn.ANCHORARRAY($M$2),_xlfn.RANDARRAY(ROWS(_xlfn.ANCHORARRAY($M$2)),1,1,ROWS(_xlfn.ANCHORARRAY($M$2)),TRUE))
)
-
AVERAGE(
INDEX(_xlfn.ANCHORARRAY($N$2),_xlfn.RANDARRAY(ROWS(_xlfn.ANCHORARRAY($N$2)),1,1,ROWS(_xlfn.ANCHORARRAY($N$2)),TRUE))
)</f>
        <v>-2.936993877147934</v>
      </c>
    </row>
    <row r="477" spans="16:16">
      <c r="P477" cm="1">
        <f t="array" aca="1" ref="P477" ca="1">AVERAGE(
INDEX(_xlfn.ANCHORARRAY($M$2),_xlfn.RANDARRAY(ROWS(_xlfn.ANCHORARRAY($M$2)),1,1,ROWS(_xlfn.ANCHORARRAY($M$2)),TRUE))
)
-
AVERAGE(
INDEX(_xlfn.ANCHORARRAY($N$2),_xlfn.RANDARRAY(ROWS(_xlfn.ANCHORARRAY($N$2)),1,1,ROWS(_xlfn.ANCHORARRAY($N$2)),TRUE))
)</f>
        <v>5.4019356112976453</v>
      </c>
    </row>
    <row r="478" spans="16:16">
      <c r="P478" cm="1">
        <f t="array" aca="1" ref="P478" ca="1">AVERAGE(
INDEX(_xlfn.ANCHORARRAY($M$2),_xlfn.RANDARRAY(ROWS(_xlfn.ANCHORARRAY($M$2)),1,1,ROWS(_xlfn.ANCHORARRAY($M$2)),TRUE))
)
-
AVERAGE(
INDEX(_xlfn.ANCHORARRAY($N$2),_xlfn.RANDARRAY(ROWS(_xlfn.ANCHORARRAY($N$2)),1,1,ROWS(_xlfn.ANCHORARRAY($N$2)),TRUE))
)</f>
        <v>0.87102508394232103</v>
      </c>
    </row>
    <row r="479" spans="16:16">
      <c r="P479" cm="1">
        <f t="array" aca="1" ref="P479" ca="1">AVERAGE(
INDEX(_xlfn.ANCHORARRAY($M$2),_xlfn.RANDARRAY(ROWS(_xlfn.ANCHORARRAY($M$2)),1,1,ROWS(_xlfn.ANCHORARRAY($M$2)),TRUE))
)
-
AVERAGE(
INDEX(_xlfn.ANCHORARRAY($N$2),_xlfn.RANDARRAY(ROWS(_xlfn.ANCHORARRAY($N$2)),1,1,ROWS(_xlfn.ANCHORARRAY($N$2)),TRUE))
)</f>
        <v>5.050365396010271</v>
      </c>
    </row>
    <row r="480" spans="16:16">
      <c r="P480" cm="1">
        <f t="array" aca="1" ref="P480" ca="1">AVERAGE(
INDEX(_xlfn.ANCHORARRAY($M$2),_xlfn.RANDARRAY(ROWS(_xlfn.ANCHORARRAY($M$2)),1,1,ROWS(_xlfn.ANCHORARRAY($M$2)),TRUE))
)
-
AVERAGE(
INDEX(_xlfn.ANCHORARRAY($N$2),_xlfn.RANDARRAY(ROWS(_xlfn.ANCHORARRAY($N$2)),1,1,ROWS(_xlfn.ANCHORARRAY($N$2)),TRUE))
)</f>
        <v>1.9593126604779769</v>
      </c>
    </row>
    <row r="481" spans="16:16">
      <c r="P481" cm="1">
        <f t="array" aca="1" ref="P481" ca="1">AVERAGE(
INDEX(_xlfn.ANCHORARRAY($M$2),_xlfn.RANDARRAY(ROWS(_xlfn.ANCHORARRAY($M$2)),1,1,ROWS(_xlfn.ANCHORARRAY($M$2)),TRUE))
)
-
AVERAGE(
INDEX(_xlfn.ANCHORARRAY($N$2),_xlfn.RANDARRAY(ROWS(_xlfn.ANCHORARRAY($N$2)),1,1,ROWS(_xlfn.ANCHORARRAY($N$2)),TRUE))
)</f>
        <v>-5.1886233458423874</v>
      </c>
    </row>
    <row r="482" spans="16:16">
      <c r="P482" cm="1">
        <f t="array" aca="1" ref="P482" ca="1">AVERAGE(
INDEX(_xlfn.ANCHORARRAY($M$2),_xlfn.RANDARRAY(ROWS(_xlfn.ANCHORARRAY($M$2)),1,1,ROWS(_xlfn.ANCHORARRAY($M$2)),TRUE))
)
-
AVERAGE(
INDEX(_xlfn.ANCHORARRAY($N$2),_xlfn.RANDARRAY(ROWS(_xlfn.ANCHORARRAY($N$2)),1,1,ROWS(_xlfn.ANCHORARRAY($N$2)),TRUE))
)</f>
        <v>7.702942919217854</v>
      </c>
    </row>
    <row r="483" spans="16:16">
      <c r="P483" cm="1">
        <f t="array" aca="1" ref="P483" ca="1">AVERAGE(
INDEX(_xlfn.ANCHORARRAY($M$2),_xlfn.RANDARRAY(ROWS(_xlfn.ANCHORARRAY($M$2)),1,1,ROWS(_xlfn.ANCHORARRAY($M$2)),TRUE))
)
-
AVERAGE(
INDEX(_xlfn.ANCHORARRAY($N$2),_xlfn.RANDARRAY(ROWS(_xlfn.ANCHORARRAY($N$2)),1,1,ROWS(_xlfn.ANCHORARRAY($N$2)),TRUE))
)</f>
        <v>6.2788860359470675</v>
      </c>
    </row>
    <row r="484" spans="16:16">
      <c r="P484" cm="1">
        <f t="array" aca="1" ref="P484" ca="1">AVERAGE(
INDEX(_xlfn.ANCHORARRAY($M$2),_xlfn.RANDARRAY(ROWS(_xlfn.ANCHORARRAY($M$2)),1,1,ROWS(_xlfn.ANCHORARRAY($M$2)),TRUE))
)
-
AVERAGE(
INDEX(_xlfn.ANCHORARRAY($N$2),_xlfn.RANDARRAY(ROWS(_xlfn.ANCHORARRAY($N$2)),1,1,ROWS(_xlfn.ANCHORARRAY($N$2)),TRUE))
)</f>
        <v>1.4299822239778806</v>
      </c>
    </row>
    <row r="485" spans="16:16">
      <c r="P485" cm="1">
        <f t="array" aca="1" ref="P485" ca="1">AVERAGE(
INDEX(_xlfn.ANCHORARRAY($M$2),_xlfn.RANDARRAY(ROWS(_xlfn.ANCHORARRAY($M$2)),1,1,ROWS(_xlfn.ANCHORARRAY($M$2)),TRUE))
)
-
AVERAGE(
INDEX(_xlfn.ANCHORARRAY($N$2),_xlfn.RANDARRAY(ROWS(_xlfn.ANCHORARRAY($N$2)),1,1,ROWS(_xlfn.ANCHORARRAY($N$2)),TRUE))
)</f>
        <v>4.1299624728421875</v>
      </c>
    </row>
    <row r="486" spans="16:16">
      <c r="P486" cm="1">
        <f t="array" aca="1" ref="P486" ca="1">AVERAGE(
INDEX(_xlfn.ANCHORARRAY($M$2),_xlfn.RANDARRAY(ROWS(_xlfn.ANCHORARRAY($M$2)),1,1,ROWS(_xlfn.ANCHORARRAY($M$2)),TRUE))
)
-
AVERAGE(
INDEX(_xlfn.ANCHORARRAY($N$2),_xlfn.RANDARRAY(ROWS(_xlfn.ANCHORARRAY($N$2)),1,1,ROWS(_xlfn.ANCHORARRAY($N$2)),TRUE))
)</f>
        <v>5.0207386924748221</v>
      </c>
    </row>
    <row r="487" spans="16:16">
      <c r="P487" cm="1">
        <f t="array" aca="1" ref="P487" ca="1">AVERAGE(
INDEX(_xlfn.ANCHORARRAY($M$2),_xlfn.RANDARRAY(ROWS(_xlfn.ANCHORARRAY($M$2)),1,1,ROWS(_xlfn.ANCHORARRAY($M$2)),TRUE))
)
-
AVERAGE(
INDEX(_xlfn.ANCHORARRAY($N$2),_xlfn.RANDARRAY(ROWS(_xlfn.ANCHORARRAY($N$2)),1,1,ROWS(_xlfn.ANCHORARRAY($N$2)),TRUE))
)</f>
        <v>-2.3010073079202087</v>
      </c>
    </row>
    <row r="488" spans="16:16">
      <c r="P488" cm="1">
        <f t="array" aca="1" ref="P488" ca="1">AVERAGE(
INDEX(_xlfn.ANCHORARRAY($M$2),_xlfn.RANDARRAY(ROWS(_xlfn.ANCHORARRAY($M$2)),1,1,ROWS(_xlfn.ANCHORARRAY($M$2)),TRUE))
)
-
AVERAGE(
INDEX(_xlfn.ANCHORARRAY($N$2),_xlfn.RANDARRAY(ROWS(_xlfn.ANCHORARRAY($N$2)),1,1,ROWS(_xlfn.ANCHORARRAY($N$2)),TRUE))
)</f>
        <v>3.2668378431759848</v>
      </c>
    </row>
    <row r="489" spans="16:16">
      <c r="P489" cm="1">
        <f t="array" aca="1" ref="P489" ca="1">AVERAGE(
INDEX(_xlfn.ANCHORARRAY($M$2),_xlfn.RANDARRAY(ROWS(_xlfn.ANCHORARRAY($M$2)),1,1,ROWS(_xlfn.ANCHORARRAY($M$2)),TRUE))
)
-
AVERAGE(
INDEX(_xlfn.ANCHORARRAY($N$2),_xlfn.RANDARRAY(ROWS(_xlfn.ANCHORARRAY($N$2)),1,1,ROWS(_xlfn.ANCHORARRAY($N$2)),TRUE))
)</f>
        <v>2.8086114951609744</v>
      </c>
    </row>
    <row r="490" spans="16:16">
      <c r="P490" cm="1">
        <f t="array" aca="1" ref="P490" ca="1">AVERAGE(
INDEX(_xlfn.ANCHORARRAY($M$2),_xlfn.RANDARRAY(ROWS(_xlfn.ANCHORARRAY($M$2)),1,1,ROWS(_xlfn.ANCHORARRAY($M$2)),TRUE))
)
-
AVERAGE(
INDEX(_xlfn.ANCHORARRAY($N$2),_xlfn.RANDARRAY(ROWS(_xlfn.ANCHORARRAY($N$2)),1,1,ROWS(_xlfn.ANCHORARRAY($N$2)),TRUE))
)</f>
        <v>2.403713213509775</v>
      </c>
    </row>
    <row r="491" spans="16:16">
      <c r="P491" cm="1">
        <f t="array" aca="1" ref="P491" ca="1">AVERAGE(
INDEX(_xlfn.ANCHORARRAY($M$2),_xlfn.RANDARRAY(ROWS(_xlfn.ANCHORARRAY($M$2)),1,1,ROWS(_xlfn.ANCHORARRAY($M$2)),TRUE))
)
-
AVERAGE(
INDEX(_xlfn.ANCHORARRAY($N$2),_xlfn.RANDARRAY(ROWS(_xlfn.ANCHORARRAY($N$2)),1,1,ROWS(_xlfn.ANCHORARRAY($N$2)),TRUE))
)</f>
        <v>-0.29034169464744508</v>
      </c>
    </row>
    <row r="492" spans="16:16">
      <c r="P492" cm="1">
        <f t="array" aca="1" ref="P492" ca="1">AVERAGE(
INDEX(_xlfn.ANCHORARRAY($M$2),_xlfn.RANDARRAY(ROWS(_xlfn.ANCHORARRAY($M$2)),1,1,ROWS(_xlfn.ANCHORARRAY($M$2)),TRUE))
)
-
AVERAGE(
INDEX(_xlfn.ANCHORARRAY($N$2),_xlfn.RANDARRAY(ROWS(_xlfn.ANCHORARRAY($N$2)),1,1,ROWS(_xlfn.ANCHORARRAY($N$2)),TRUE))
)</f>
        <v>1.1238396207781918</v>
      </c>
    </row>
    <row r="493" spans="16:16">
      <c r="P493" cm="1">
        <f t="array" aca="1" ref="P493" ca="1">AVERAGE(
INDEX(_xlfn.ANCHORARRAY($M$2),_xlfn.RANDARRAY(ROWS(_xlfn.ANCHORARRAY($M$2)),1,1,ROWS(_xlfn.ANCHORARRAY($M$2)),TRUE))
)
-
AVERAGE(
INDEX(_xlfn.ANCHORARRAY($N$2),_xlfn.RANDARRAY(ROWS(_xlfn.ANCHORARRAY($N$2)),1,1,ROWS(_xlfn.ANCHORARRAY($N$2)),TRUE))
)</f>
        <v>-0.67548884060833814</v>
      </c>
    </row>
    <row r="494" spans="16:16">
      <c r="P494" cm="1">
        <f t="array" aca="1" ref="P494" ca="1">AVERAGE(
INDEX(_xlfn.ANCHORARRAY($M$2),_xlfn.RANDARRAY(ROWS(_xlfn.ANCHORARRAY($M$2)),1,1,ROWS(_xlfn.ANCHORARRAY($M$2)),TRUE))
)
-
AVERAGE(
INDEX(_xlfn.ANCHORARRAY($N$2),_xlfn.RANDARRAY(ROWS(_xlfn.ANCHORARRAY($N$2)),1,1,ROWS(_xlfn.ANCHORARRAY($N$2)),TRUE))
)</f>
        <v>-1.6729211929685945</v>
      </c>
    </row>
    <row r="495" spans="16:16">
      <c r="P495" cm="1">
        <f t="array" aca="1" ref="P495" ca="1">AVERAGE(
INDEX(_xlfn.ANCHORARRAY($M$2),_xlfn.RANDARRAY(ROWS(_xlfn.ANCHORARRAY($M$2)),1,1,ROWS(_xlfn.ANCHORARRAY($M$2)),TRUE))
)
-
AVERAGE(
INDEX(_xlfn.ANCHORARRAY($N$2),_xlfn.RANDARRAY(ROWS(_xlfn.ANCHORARRAY($N$2)),1,1,ROWS(_xlfn.ANCHORARRAY($N$2)),TRUE))
)</f>
        <v>3.7448153268812945</v>
      </c>
    </row>
    <row r="496" spans="16:16">
      <c r="P496" cm="1">
        <f t="array" aca="1" ref="P496" ca="1">AVERAGE(
INDEX(_xlfn.ANCHORARRAY($M$2),_xlfn.RANDARRAY(ROWS(_xlfn.ANCHORARRAY($M$2)),1,1,ROWS(_xlfn.ANCHORARRAY($M$2)),TRUE))
)
-
AVERAGE(
INDEX(_xlfn.ANCHORARRAY($N$2),_xlfn.RANDARRAY(ROWS(_xlfn.ANCHORARRAY($N$2)),1,1,ROWS(_xlfn.ANCHORARRAY($N$2)),TRUE))
)</f>
        <v>7.3651984989136849</v>
      </c>
    </row>
    <row r="497" spans="16:16">
      <c r="P497" cm="1">
        <f t="array" aca="1" ref="P497" ca="1">AVERAGE(
INDEX(_xlfn.ANCHORARRAY($M$2),_xlfn.RANDARRAY(ROWS(_xlfn.ANCHORARRAY($M$2)),1,1,ROWS(_xlfn.ANCHORARRAY($M$2)),TRUE))
)
-
AVERAGE(
INDEX(_xlfn.ANCHORARRAY($N$2),_xlfn.RANDARRAY(ROWS(_xlfn.ANCHORARRAY($N$2)),1,1,ROWS(_xlfn.ANCHORARRAY($N$2)),TRUE))
)</f>
        <v>3.1364803476199867</v>
      </c>
    </row>
    <row r="498" spans="16:16">
      <c r="P498" cm="1">
        <f t="array" aca="1" ref="P498" ca="1">AVERAGE(
INDEX(_xlfn.ANCHORARRAY($M$2),_xlfn.RANDARRAY(ROWS(_xlfn.ANCHORARRAY($M$2)),1,1,ROWS(_xlfn.ANCHORARRAY($M$2)),TRUE))
)
-
AVERAGE(
INDEX(_xlfn.ANCHORARRAY($N$2),_xlfn.RANDARRAY(ROWS(_xlfn.ANCHORARRAY($N$2)),1,1,ROWS(_xlfn.ANCHORARRAY($N$2)),TRUE))
)</f>
        <v>2.1666995852261479</v>
      </c>
    </row>
    <row r="499" spans="16:16">
      <c r="P499" cm="1">
        <f t="array" aca="1" ref="P499" ca="1">AVERAGE(
INDEX(_xlfn.ANCHORARRAY($M$2),_xlfn.RANDARRAY(ROWS(_xlfn.ANCHORARRAY($M$2)),1,1,ROWS(_xlfn.ANCHORARRAY($M$2)),TRUE))
)
-
AVERAGE(
INDEX(_xlfn.ANCHORARRAY($N$2),_xlfn.RANDARRAY(ROWS(_xlfn.ANCHORARRAY($N$2)),1,1,ROWS(_xlfn.ANCHORARRAY($N$2)),TRUE))
)</f>
        <v>-1.7084732372111375</v>
      </c>
    </row>
    <row r="500" spans="16:16">
      <c r="P500" cm="1">
        <f t="array" aca="1" ref="P500" ca="1">AVERAGE(
INDEX(_xlfn.ANCHORARRAY($M$2),_xlfn.RANDARRAY(ROWS(_xlfn.ANCHORARRAY($M$2)),1,1,ROWS(_xlfn.ANCHORARRAY($M$2)),TRUE))
)
-
AVERAGE(
INDEX(_xlfn.ANCHORARRAY($N$2),_xlfn.RANDARRAY(ROWS(_xlfn.ANCHORARRAY($N$2)),1,1,ROWS(_xlfn.ANCHORARRAY($N$2)),TRUE))
)</f>
        <v>3.4169464744222822</v>
      </c>
    </row>
    <row r="501" spans="16:16">
      <c r="P501" cm="1">
        <f t="array" aca="1" ref="P501" ca="1">AVERAGE(
INDEX(_xlfn.ANCHORARRAY($M$2),_xlfn.RANDARRAY(ROWS(_xlfn.ANCHORARRAY($M$2)),1,1,ROWS(_xlfn.ANCHORARRAY($M$2)),TRUE))
)
-
AVERAGE(
INDEX(_xlfn.ANCHORARRAY($N$2),_xlfn.RANDARRAY(ROWS(_xlfn.ANCHORARRAY($N$2)),1,1,ROWS(_xlfn.ANCHORARRAY($N$2)),TRUE))
)</f>
        <v>7.9300809796563314</v>
      </c>
    </row>
    <row r="502" spans="16:16">
      <c r="P502" cm="1">
        <f t="array" aca="1" ref="P502" ca="1">AVERAGE(
INDEX(_xlfn.ANCHORARRAY($M$2),_xlfn.RANDARRAY(ROWS(_xlfn.ANCHORARRAY($M$2)),1,1,ROWS(_xlfn.ANCHORARRAY($M$2)),TRUE))
)
-
AVERAGE(
INDEX(_xlfn.ANCHORARRAY($N$2),_xlfn.RANDARRAY(ROWS(_xlfn.ANCHORARRAY($N$2)),1,1,ROWS(_xlfn.ANCHORARRAY($N$2)),TRUE))
)</f>
        <v>-4.4657317795773253</v>
      </c>
    </row>
    <row r="503" spans="16:16">
      <c r="P503" cm="1">
        <f t="array" aca="1" ref="P503" ca="1">AVERAGE(
INDEX(_xlfn.ANCHORARRAY($M$2),_xlfn.RANDARRAY(ROWS(_xlfn.ANCHORARRAY($M$2)),1,1,ROWS(_xlfn.ANCHORARRAY($M$2)),TRUE))
)
-
AVERAGE(
INDEX(_xlfn.ANCHORARRAY($N$2),_xlfn.RANDARRAY(ROWS(_xlfn.ANCHORARRAY($N$2)),1,1,ROWS(_xlfn.ANCHORARRAY($N$2)),TRUE))
)</f>
        <v>3.7151886233458384</v>
      </c>
    </row>
    <row r="504" spans="16:16">
      <c r="P504" cm="1">
        <f t="array" aca="1" ref="P504" ca="1">AVERAGE(
INDEX(_xlfn.ANCHORARRAY($M$2),_xlfn.RANDARRAY(ROWS(_xlfn.ANCHORARRAY($M$2)),1,1,ROWS(_xlfn.ANCHORARRAY($M$2)),TRUE))
)
-
AVERAGE(
INDEX(_xlfn.ANCHORARRAY($N$2),_xlfn.RANDARRAY(ROWS(_xlfn.ANCHORARRAY($N$2)),1,1,ROWS(_xlfn.ANCHORARRAY($N$2)),TRUE))
)</f>
        <v>9.6385542168674689</v>
      </c>
    </row>
    <row r="505" spans="16:16">
      <c r="P505" cm="1">
        <f t="array" aca="1" ref="P505" ca="1">AVERAGE(
INDEX(_xlfn.ANCHORARRAY($M$2),_xlfn.RANDARRAY(ROWS(_xlfn.ANCHORARRAY($M$2)),1,1,ROWS(_xlfn.ANCHORARRAY($M$2)),TRUE))
)
-
AVERAGE(
INDEX(_xlfn.ANCHORARRAY($N$2),_xlfn.RANDARRAY(ROWS(_xlfn.ANCHORARRAY($N$2)),1,1,ROWS(_xlfn.ANCHORARRAY($N$2)),TRUE))
)</f>
        <v>4.1497136085324868</v>
      </c>
    </row>
    <row r="506" spans="16:16">
      <c r="P506" cm="1">
        <f t="array" aca="1" ref="P506" ca="1">AVERAGE(
INDEX(_xlfn.ANCHORARRAY($M$2),_xlfn.RANDARRAY(ROWS(_xlfn.ANCHORARRAY($M$2)),1,1,ROWS(_xlfn.ANCHORARRAY($M$2)),TRUE))
)
-
AVERAGE(
INDEX(_xlfn.ANCHORARRAY($N$2),_xlfn.RANDARRAY(ROWS(_xlfn.ANCHORARRAY($N$2)),1,1,ROWS(_xlfn.ANCHORARRAY($N$2)),TRUE))
)</f>
        <v>2.871815129369935</v>
      </c>
    </row>
    <row r="507" spans="16:16">
      <c r="P507" cm="1">
        <f t="array" aca="1" ref="P507" ca="1">AVERAGE(
INDEX(_xlfn.ANCHORARRAY($M$2),_xlfn.RANDARRAY(ROWS(_xlfn.ANCHORARRAY($M$2)),1,1,ROWS(_xlfn.ANCHORARRAY($M$2)),TRUE))
)
-
AVERAGE(
INDEX(_xlfn.ANCHORARRAY($N$2),_xlfn.RANDARRAY(ROWS(_xlfn.ANCHORARRAY($N$2)),1,1,ROWS(_xlfn.ANCHORARRAY($N$2)),TRUE))
)</f>
        <v>-2.7394825202449127</v>
      </c>
    </row>
    <row r="508" spans="16:16">
      <c r="P508" cm="1">
        <f t="array" aca="1" ref="P508" ca="1">AVERAGE(
INDEX(_xlfn.ANCHORARRAY($M$2),_xlfn.RANDARRAY(ROWS(_xlfn.ANCHORARRAY($M$2)),1,1,ROWS(_xlfn.ANCHORARRAY($M$2)),TRUE))
)
-
AVERAGE(
INDEX(_xlfn.ANCHORARRAY($N$2),_xlfn.RANDARRAY(ROWS(_xlfn.ANCHORARRAY($N$2)),1,1,ROWS(_xlfn.ANCHORARRAY($N$2)),TRUE))
)</f>
        <v>5.0661663045625147</v>
      </c>
    </row>
    <row r="509" spans="16:16">
      <c r="P509" cm="1">
        <f t="array" aca="1" ref="P509" ca="1">AVERAGE(
INDEX(_xlfn.ANCHORARRAY($M$2),_xlfn.RANDARRAY(ROWS(_xlfn.ANCHORARRAY($M$2)),1,1,ROWS(_xlfn.ANCHORARRAY($M$2)),TRUE))
)
-
AVERAGE(
INDEX(_xlfn.ANCHORARRAY($N$2),_xlfn.RANDARRAY(ROWS(_xlfn.ANCHORARRAY($N$2)),1,1,ROWS(_xlfn.ANCHORARRAY($N$2)),TRUE))
)</f>
        <v>4.4440055303179946</v>
      </c>
    </row>
    <row r="510" spans="16:16">
      <c r="P510" cm="1">
        <f t="array" aca="1" ref="P510" ca="1">AVERAGE(
INDEX(_xlfn.ANCHORARRAY($M$2),_xlfn.RANDARRAY(ROWS(_xlfn.ANCHORARRAY($M$2)),1,1,ROWS(_xlfn.ANCHORARRAY($M$2)),TRUE))
)
-
AVERAGE(
INDEX(_xlfn.ANCHORARRAY($N$2),_xlfn.RANDARRAY(ROWS(_xlfn.ANCHORARRAY($N$2)),1,1,ROWS(_xlfn.ANCHORARRAY($N$2)),TRUE))
)</f>
        <v>-4.3353742840213272</v>
      </c>
    </row>
    <row r="511" spans="16:16">
      <c r="P511" cm="1">
        <f t="array" aca="1" ref="P511" ca="1">AVERAGE(
INDEX(_xlfn.ANCHORARRAY($M$2),_xlfn.RANDARRAY(ROWS(_xlfn.ANCHORARRAY($M$2)),1,1,ROWS(_xlfn.ANCHORARRAY($M$2)),TRUE))
)
-
AVERAGE(
INDEX(_xlfn.ANCHORARRAY($N$2),_xlfn.RANDARRAY(ROWS(_xlfn.ANCHORARRAY($N$2)),1,1,ROWS(_xlfn.ANCHORARRAY($N$2)),TRUE))
)</f>
        <v>-0.46020146158404174</v>
      </c>
    </row>
    <row r="512" spans="16:16">
      <c r="P512" cm="1">
        <f t="array" aca="1" ref="P512" ca="1">AVERAGE(
INDEX(_xlfn.ANCHORARRAY($M$2),_xlfn.RANDARRAY(ROWS(_xlfn.ANCHORARRAY($M$2)),1,1,ROWS(_xlfn.ANCHORARRAY($M$2)),TRUE))
)
-
AVERAGE(
INDEX(_xlfn.ANCHORARRAY($N$2),_xlfn.RANDARRAY(ROWS(_xlfn.ANCHORARRAY($N$2)),1,1,ROWS(_xlfn.ANCHORARRAY($N$2)),TRUE))
)</f>
        <v>2.2871815129369892</v>
      </c>
    </row>
    <row r="513" spans="16:16">
      <c r="P513" cm="1">
        <f t="array" aca="1" ref="P513" ca="1">AVERAGE(
INDEX(_xlfn.ANCHORARRAY($M$2),_xlfn.RANDARRAY(ROWS(_xlfn.ANCHORARRAY($M$2)),1,1,ROWS(_xlfn.ANCHORARRAY($M$2)),TRUE))
)
-
AVERAGE(
INDEX(_xlfn.ANCHORARRAY($N$2),_xlfn.RANDARRAY(ROWS(_xlfn.ANCHORARRAY($N$2)),1,1,ROWS(_xlfn.ANCHORARRAY($N$2)),TRUE))
)</f>
        <v>-4.9279083547303983</v>
      </c>
    </row>
    <row r="514" spans="16:16">
      <c r="P514" cm="1">
        <f t="array" aca="1" ref="P514" ca="1">AVERAGE(
INDEX(_xlfn.ANCHORARRAY($M$2),_xlfn.RANDARRAY(ROWS(_xlfn.ANCHORARRAY($M$2)),1,1,ROWS(_xlfn.ANCHORARRAY($M$2)),TRUE))
)
-
AVERAGE(
INDEX(_xlfn.ANCHORARRAY($N$2),_xlfn.RANDARRAY(ROWS(_xlfn.ANCHORARRAY($N$2)),1,1,ROWS(_xlfn.ANCHORARRAY($N$2)),TRUE))
)</f>
        <v>2.9626703535453274</v>
      </c>
    </row>
    <row r="515" spans="16:16">
      <c r="P515" cm="1">
        <f t="array" aca="1" ref="P515" ca="1">AVERAGE(
INDEX(_xlfn.ANCHORARRAY($M$2),_xlfn.RANDARRAY(ROWS(_xlfn.ANCHORARRAY($M$2)),1,1,ROWS(_xlfn.ANCHORARRAY($M$2)),TRUE))
)
-
AVERAGE(
INDEX(_xlfn.ANCHORARRAY($N$2),_xlfn.RANDARRAY(ROWS(_xlfn.ANCHORARRAY($N$2)),1,1,ROWS(_xlfn.ANCHORARRAY($N$2)),TRUE))
)</f>
        <v>-3.0574758048587753</v>
      </c>
    </row>
    <row r="516" spans="16:16">
      <c r="P516" cm="1">
        <f t="array" aca="1" ref="P516" ca="1">AVERAGE(
INDEX(_xlfn.ANCHORARRAY($M$2),_xlfn.RANDARRAY(ROWS(_xlfn.ANCHORARRAY($M$2)),1,1,ROWS(_xlfn.ANCHORARRAY($M$2)),TRUE))
)
-
AVERAGE(
INDEX(_xlfn.ANCHORARRAY($N$2),_xlfn.RANDARRAY(ROWS(_xlfn.ANCHORARRAY($N$2)),1,1,ROWS(_xlfn.ANCHORARRAY($N$2)),TRUE))
)</f>
        <v>-0.64783725064190634</v>
      </c>
    </row>
    <row r="517" spans="16:16">
      <c r="P517" cm="1">
        <f t="array" aca="1" ref="P517" ca="1">AVERAGE(
INDEX(_xlfn.ANCHORARRAY($M$2),_xlfn.RANDARRAY(ROWS(_xlfn.ANCHORARRAY($M$2)),1,1,ROWS(_xlfn.ANCHORARRAY($M$2)),TRUE))
)
-
AVERAGE(
INDEX(_xlfn.ANCHORARRAY($N$2),_xlfn.RANDARRAY(ROWS(_xlfn.ANCHORARRAY($N$2)),1,1,ROWS(_xlfn.ANCHORARRAY($N$2)),TRUE))
)</f>
        <v>0.52142998222397807</v>
      </c>
    </row>
    <row r="518" spans="16:16">
      <c r="P518" cm="1">
        <f t="array" aca="1" ref="P518" ca="1">AVERAGE(
INDEX(_xlfn.ANCHORARRAY($M$2),_xlfn.RANDARRAY(ROWS(_xlfn.ANCHORARRAY($M$2)),1,1,ROWS(_xlfn.ANCHORARRAY($M$2)),TRUE))
)
-
AVERAGE(
INDEX(_xlfn.ANCHORARRAY($N$2),_xlfn.RANDARRAY(ROWS(_xlfn.ANCHORARRAY($N$2)),1,1,ROWS(_xlfn.ANCHORARRAY($N$2)),TRUE))
)</f>
        <v>1.2245704127987409</v>
      </c>
    </row>
    <row r="519" spans="16:16">
      <c r="P519" cm="1">
        <f t="array" aca="1" ref="P519" ca="1">AVERAGE(
INDEX(_xlfn.ANCHORARRAY($M$2),_xlfn.RANDARRAY(ROWS(_xlfn.ANCHORARRAY($M$2)),1,1,ROWS(_xlfn.ANCHORARRAY($M$2)),TRUE))
)
-
AVERAGE(
INDEX(_xlfn.ANCHORARRAY($N$2),_xlfn.RANDARRAY(ROWS(_xlfn.ANCHORARRAY($N$2)),1,1,ROWS(_xlfn.ANCHORARRAY($N$2)),TRUE))
)</f>
        <v>0.82362235828559704</v>
      </c>
    </row>
    <row r="520" spans="16:16">
      <c r="P520" cm="1">
        <f t="array" aca="1" ref="P520" ca="1">AVERAGE(
INDEX(_xlfn.ANCHORARRAY($M$2),_xlfn.RANDARRAY(ROWS(_xlfn.ANCHORARRAY($M$2)),1,1,ROWS(_xlfn.ANCHORARRAY($M$2)),TRUE))
)
-
AVERAGE(
INDEX(_xlfn.ANCHORARRAY($N$2),_xlfn.RANDARRAY(ROWS(_xlfn.ANCHORARRAY($N$2)),1,1,ROWS(_xlfn.ANCHORARRAY($N$2)),TRUE))
)</f>
        <v>1.6887221015208382</v>
      </c>
    </row>
    <row r="521" spans="16:16">
      <c r="P521" cm="1">
        <f t="array" aca="1" ref="P521" ca="1">AVERAGE(
INDEX(_xlfn.ANCHORARRAY($M$2),_xlfn.RANDARRAY(ROWS(_xlfn.ANCHORARRAY($M$2)),1,1,ROWS(_xlfn.ANCHORARRAY($M$2)),TRUE))
)
-
AVERAGE(
INDEX(_xlfn.ANCHORARRAY($N$2),_xlfn.RANDARRAY(ROWS(_xlfn.ANCHORARRAY($N$2)),1,1,ROWS(_xlfn.ANCHORARRAY($N$2)),TRUE))
)</f>
        <v>-7.6417143985779177</v>
      </c>
    </row>
    <row r="522" spans="16:16">
      <c r="P522" cm="1">
        <f t="array" aca="1" ref="P522" ca="1">AVERAGE(
INDEX(_xlfn.ANCHORARRAY($M$2),_xlfn.RANDARRAY(ROWS(_xlfn.ANCHORARRAY($M$2)),1,1,ROWS(_xlfn.ANCHORARRAY($M$2)),TRUE))
)
-
AVERAGE(
INDEX(_xlfn.ANCHORARRAY($N$2),_xlfn.RANDARRAY(ROWS(_xlfn.ANCHORARRAY($N$2)),1,1,ROWS(_xlfn.ANCHORARRAY($N$2)),TRUE))
)</f>
        <v>-0.53130555006912772</v>
      </c>
    </row>
    <row r="523" spans="16:16">
      <c r="P523" cm="1">
        <f t="array" aca="1" ref="P523" ca="1">AVERAGE(
INDEX(_xlfn.ANCHORARRAY($M$2),_xlfn.RANDARRAY(ROWS(_xlfn.ANCHORARRAY($M$2)),1,1,ROWS(_xlfn.ANCHORARRAY($M$2)),TRUE))
)
-
AVERAGE(
INDEX(_xlfn.ANCHORARRAY($N$2),_xlfn.RANDARRAY(ROWS(_xlfn.ANCHORARRAY($N$2)),1,1,ROWS(_xlfn.ANCHORARRAY($N$2)),TRUE))
)</f>
        <v>-1.1830930278491039</v>
      </c>
    </row>
    <row r="524" spans="16:16">
      <c r="P524" cm="1">
        <f t="array" aca="1" ref="P524" ca="1">AVERAGE(
INDEX(_xlfn.ANCHORARRAY($M$2),_xlfn.RANDARRAY(ROWS(_xlfn.ANCHORARRAY($M$2)),1,1,ROWS(_xlfn.ANCHORARRAY($M$2)),TRUE))
)
-
AVERAGE(
INDEX(_xlfn.ANCHORARRAY($N$2),_xlfn.RANDARRAY(ROWS(_xlfn.ANCHORARRAY($N$2)),1,1,ROWS(_xlfn.ANCHORARRAY($N$2)),TRUE))
)</f>
        <v>-2.2002765158996667</v>
      </c>
    </row>
    <row r="525" spans="16:16">
      <c r="P525" cm="1">
        <f t="array" aca="1" ref="P525" ca="1">AVERAGE(
INDEX(_xlfn.ANCHORARRAY($M$2),_xlfn.RANDARRAY(ROWS(_xlfn.ANCHORARRAY($M$2)),1,1,ROWS(_xlfn.ANCHORARRAY($M$2)),TRUE))
)
-
AVERAGE(
INDEX(_xlfn.ANCHORARRAY($N$2),_xlfn.RANDARRAY(ROWS(_xlfn.ANCHORARRAY($N$2)),1,1,ROWS(_xlfn.ANCHORARRAY($N$2)),TRUE))
)</f>
        <v>5.074066758838633</v>
      </c>
    </row>
    <row r="526" spans="16:16">
      <c r="P526" cm="1">
        <f t="array" aca="1" ref="P526" ca="1">AVERAGE(
INDEX(_xlfn.ANCHORARRAY($M$2),_xlfn.RANDARRAY(ROWS(_xlfn.ANCHORARRAY($M$2)),1,1,ROWS(_xlfn.ANCHORARRAY($M$2)),TRUE))
)
-
AVERAGE(
INDEX(_xlfn.ANCHORARRAY($N$2),_xlfn.RANDARRAY(ROWS(_xlfn.ANCHORARRAY($N$2)),1,1,ROWS(_xlfn.ANCHORARRAY($N$2)),TRUE))
)</f>
        <v>0.38514714596089306</v>
      </c>
    </row>
    <row r="527" spans="16:16">
      <c r="P527" cm="1">
        <f t="array" aca="1" ref="P527" ca="1">AVERAGE(
INDEX(_xlfn.ANCHORARRAY($M$2),_xlfn.RANDARRAY(ROWS(_xlfn.ANCHORARRAY($M$2)),1,1,ROWS(_xlfn.ANCHORARRAY($M$2)),TRUE))
)
-
AVERAGE(
INDEX(_xlfn.ANCHORARRAY($N$2),_xlfn.RANDARRAY(ROWS(_xlfn.ANCHORARRAY($N$2)),1,1,ROWS(_xlfn.ANCHORARRAY($N$2)),TRUE))
)</f>
        <v>-1.6748963065376259</v>
      </c>
    </row>
    <row r="528" spans="16:16">
      <c r="P528" cm="1">
        <f t="array" aca="1" ref="P528" ca="1">AVERAGE(
INDEX(_xlfn.ANCHORARRAY($M$2),_xlfn.RANDARRAY(ROWS(_xlfn.ANCHORARRAY($M$2)),1,1,ROWS(_xlfn.ANCHORARRAY($M$2)),TRUE))
)
-
AVERAGE(
INDEX(_xlfn.ANCHORARRAY($N$2),_xlfn.RANDARRAY(ROWS(_xlfn.ANCHORARRAY($N$2)),1,1,ROWS(_xlfn.ANCHORARRAY($N$2)),TRUE))
)</f>
        <v>5.5026664033181945</v>
      </c>
    </row>
    <row r="529" spans="16:16">
      <c r="P529" cm="1">
        <f t="array" aca="1" ref="P529" ca="1">AVERAGE(
INDEX(_xlfn.ANCHORARRAY($M$2),_xlfn.RANDARRAY(ROWS(_xlfn.ANCHORARRAY($M$2)),1,1,ROWS(_xlfn.ANCHORARRAY($M$2)),TRUE))
)
-
AVERAGE(
INDEX(_xlfn.ANCHORARRAY($N$2),_xlfn.RANDARRAY(ROWS(_xlfn.ANCHORARRAY($N$2)),1,1,ROWS(_xlfn.ANCHORARRAY($N$2)),TRUE))
)</f>
        <v>-1.9691882283231266</v>
      </c>
    </row>
    <row r="530" spans="16:16">
      <c r="P530" cm="1">
        <f t="array" aca="1" ref="P530" ca="1">AVERAGE(
INDEX(_xlfn.ANCHORARRAY($M$2),_xlfn.RANDARRAY(ROWS(_xlfn.ANCHORARRAY($M$2)),1,1,ROWS(_xlfn.ANCHORARRAY($M$2)),TRUE))
)
-
AVERAGE(
INDEX(_xlfn.ANCHORARRAY($N$2),_xlfn.RANDARRAY(ROWS(_xlfn.ANCHORARRAY($N$2)),1,1,ROWS(_xlfn.ANCHORARRAY($N$2)),TRUE))
)</f>
        <v>-0.12245704127987267</v>
      </c>
    </row>
    <row r="531" spans="16:16">
      <c r="P531" cm="1">
        <f t="array" aca="1" ref="P531" ca="1">AVERAGE(
INDEX(_xlfn.ANCHORARRAY($M$2),_xlfn.RANDARRAY(ROWS(_xlfn.ANCHORARRAY($M$2)),1,1,ROWS(_xlfn.ANCHORARRAY($M$2)),TRUE))
)
-
AVERAGE(
INDEX(_xlfn.ANCHORARRAY($N$2),_xlfn.RANDARRAY(ROWS(_xlfn.ANCHORARRAY($N$2)),1,1,ROWS(_xlfn.ANCHORARRAY($N$2)),TRUE))
)</f>
        <v>2.1153466324313683</v>
      </c>
    </row>
    <row r="532" spans="16:16">
      <c r="P532" cm="1">
        <f t="array" aca="1" ref="P532" ca="1">AVERAGE(
INDEX(_xlfn.ANCHORARRAY($M$2),_xlfn.RANDARRAY(ROWS(_xlfn.ANCHORARRAY($M$2)),1,1,ROWS(_xlfn.ANCHORARRAY($M$2)),TRUE))
)
-
AVERAGE(
INDEX(_xlfn.ANCHORARRAY($N$2),_xlfn.RANDARRAY(ROWS(_xlfn.ANCHORARRAY($N$2)),1,1,ROWS(_xlfn.ANCHORARRAY($N$2)),TRUE))
)</f>
        <v>7.9004542761254015E-3</v>
      </c>
    </row>
    <row r="533" spans="16:16">
      <c r="P533" cm="1">
        <f t="array" aca="1" ref="P533" ca="1">AVERAGE(
INDEX(_xlfn.ANCHORARRAY($M$2),_xlfn.RANDARRAY(ROWS(_xlfn.ANCHORARRAY($M$2)),1,1,ROWS(_xlfn.ANCHORARRAY($M$2)),TRUE))
)
-
AVERAGE(
INDEX(_xlfn.ANCHORARRAY($N$2),_xlfn.RANDARRAY(ROWS(_xlfn.ANCHORARRAY($N$2)),1,1,ROWS(_xlfn.ANCHORARRAY($N$2)),TRUE))
)</f>
        <v>-0.54118111791427737</v>
      </c>
    </row>
    <row r="534" spans="16:16">
      <c r="P534" cm="1">
        <f t="array" aca="1" ref="P534" ca="1">AVERAGE(
INDEX(_xlfn.ANCHORARRAY($M$2),_xlfn.RANDARRAY(ROWS(_xlfn.ANCHORARRAY($M$2)),1,1,ROWS(_xlfn.ANCHORARRAY($M$2)),TRUE))
)
-
AVERAGE(
INDEX(_xlfn.ANCHORARRAY($N$2),_xlfn.RANDARRAY(ROWS(_xlfn.ANCHORARRAY($N$2)),1,1,ROWS(_xlfn.ANCHORARRAY($N$2)),TRUE))
)</f>
        <v>0.55895714003555241</v>
      </c>
    </row>
    <row r="535" spans="16:16">
      <c r="P535" cm="1">
        <f t="array" aca="1" ref="P535" ca="1">AVERAGE(
INDEX(_xlfn.ANCHORARRAY($M$2),_xlfn.RANDARRAY(ROWS(_xlfn.ANCHORARRAY($M$2)),1,1,ROWS(_xlfn.ANCHORARRAY($M$2)),TRUE))
)
-
AVERAGE(
INDEX(_xlfn.ANCHORARRAY($N$2),_xlfn.RANDARRAY(ROWS(_xlfn.ANCHORARRAY($N$2)),1,1,ROWS(_xlfn.ANCHORARRAY($N$2)),TRUE))
)</f>
        <v>3.2411613667785915</v>
      </c>
    </row>
    <row r="536" spans="16:16">
      <c r="P536" cm="1">
        <f t="array" aca="1" ref="P536" ca="1">AVERAGE(
INDEX(_xlfn.ANCHORARRAY($M$2),_xlfn.RANDARRAY(ROWS(_xlfn.ANCHORARRAY($M$2)),1,1,ROWS(_xlfn.ANCHORARRAY($M$2)),TRUE))
)
-
AVERAGE(
INDEX(_xlfn.ANCHORARRAY($N$2),_xlfn.RANDARRAY(ROWS(_xlfn.ANCHORARRAY($N$2)),1,1,ROWS(_xlfn.ANCHORARRAY($N$2)),TRUE))
)</f>
        <v>-1.2778984791625518</v>
      </c>
    </row>
    <row r="537" spans="16:16">
      <c r="P537" cm="1">
        <f t="array" aca="1" ref="P537" ca="1">AVERAGE(
INDEX(_xlfn.ANCHORARRAY($M$2),_xlfn.RANDARRAY(ROWS(_xlfn.ANCHORARRAY($M$2)),1,1,ROWS(_xlfn.ANCHORARRAY($M$2)),TRUE))
)
-
AVERAGE(
INDEX(_xlfn.ANCHORARRAY($N$2),_xlfn.RANDARRAY(ROWS(_xlfn.ANCHORARRAY($N$2)),1,1,ROWS(_xlfn.ANCHORARRAY($N$2)),TRUE))
)</f>
        <v>-0.61623543353743315</v>
      </c>
    </row>
    <row r="538" spans="16:16">
      <c r="P538" cm="1">
        <f t="array" aca="1" ref="P538" ca="1">AVERAGE(
INDEX(_xlfn.ANCHORARRAY($M$2),_xlfn.RANDARRAY(ROWS(_xlfn.ANCHORARRAY($M$2)),1,1,ROWS(_xlfn.ANCHORARRAY($M$2)),TRUE))
)
-
AVERAGE(
INDEX(_xlfn.ANCHORARRAY($N$2),_xlfn.RANDARRAY(ROWS(_xlfn.ANCHORARRAY($N$2)),1,1,ROWS(_xlfn.ANCHORARRAY($N$2)),TRUE))
)</f>
        <v>-9.4805451313447975E-2</v>
      </c>
    </row>
    <row r="539" spans="16:16">
      <c r="P539" cm="1">
        <f t="array" aca="1" ref="P539" ca="1">AVERAGE(
INDEX(_xlfn.ANCHORARRAY($M$2),_xlfn.RANDARRAY(ROWS(_xlfn.ANCHORARRAY($M$2)),1,1,ROWS(_xlfn.ANCHORARRAY($M$2)),TRUE))
)
-
AVERAGE(
INDEX(_xlfn.ANCHORARRAY($N$2),_xlfn.RANDARRAY(ROWS(_xlfn.ANCHORARRAY($N$2)),1,1,ROWS(_xlfn.ANCHORARRAY($N$2)),TRUE))
)</f>
        <v>8.8149318585818719</v>
      </c>
    </row>
    <row r="540" spans="16:16">
      <c r="P540" cm="1">
        <f t="array" aca="1" ref="P540" ca="1">AVERAGE(
INDEX(_xlfn.ANCHORARRAY($M$2),_xlfn.RANDARRAY(ROWS(_xlfn.ANCHORARRAY($M$2)),1,1,ROWS(_xlfn.ANCHORARRAY($M$2)),TRUE))
)
-
AVERAGE(
INDEX(_xlfn.ANCHORARRAY($N$2),_xlfn.RANDARRAY(ROWS(_xlfn.ANCHORARRAY($N$2)),1,1,ROWS(_xlfn.ANCHORARRAY($N$2)),TRUE))
)</f>
        <v>2.3701362828362633</v>
      </c>
    </row>
    <row r="541" spans="16:16">
      <c r="P541" cm="1">
        <f t="array" aca="1" ref="P541" ca="1">AVERAGE(
INDEX(_xlfn.ANCHORARRAY($M$2),_xlfn.RANDARRAY(ROWS(_xlfn.ANCHORARRAY($M$2)),1,1,ROWS(_xlfn.ANCHORARRAY($M$2)),TRUE))
)
-
AVERAGE(
INDEX(_xlfn.ANCHORARRAY($N$2),_xlfn.RANDARRAY(ROWS(_xlfn.ANCHORARRAY($N$2)),1,1,ROWS(_xlfn.ANCHORARRAY($N$2)),TRUE))
)</f>
        <v>0.48982816511949778</v>
      </c>
    </row>
    <row r="542" spans="16:16">
      <c r="P542" cm="1">
        <f t="array" aca="1" ref="P542" ca="1">AVERAGE(
INDEX(_xlfn.ANCHORARRAY($M$2),_xlfn.RANDARRAY(ROWS(_xlfn.ANCHORARRAY($M$2)),1,1,ROWS(_xlfn.ANCHORARRAY($M$2)),TRUE))
)
-
AVERAGE(
INDEX(_xlfn.ANCHORARRAY($N$2),_xlfn.RANDARRAY(ROWS(_xlfn.ANCHORARRAY($N$2)),1,1,ROWS(_xlfn.ANCHORARRAY($N$2)),TRUE))
)</f>
        <v>-1.3786292711830939</v>
      </c>
    </row>
    <row r="543" spans="16:16">
      <c r="P543" cm="1">
        <f t="array" aca="1" ref="P543" ca="1">AVERAGE(
INDEX(_xlfn.ANCHORARRAY($M$2),_xlfn.RANDARRAY(ROWS(_xlfn.ANCHORARRAY($M$2)),1,1,ROWS(_xlfn.ANCHORARRAY($M$2)),TRUE))
)
-
AVERAGE(
INDEX(_xlfn.ANCHORARRAY($N$2),_xlfn.RANDARRAY(ROWS(_xlfn.ANCHORARRAY($N$2)),1,1,ROWS(_xlfn.ANCHORARRAY($N$2)),TRUE))
)</f>
        <v>-2.7256567252617074</v>
      </c>
    </row>
    <row r="544" spans="16:16">
      <c r="P544" cm="1">
        <f t="array" aca="1" ref="P544" ca="1">AVERAGE(
INDEX(_xlfn.ANCHORARRAY($M$2),_xlfn.RANDARRAY(ROWS(_xlfn.ANCHORARRAY($M$2)),1,1,ROWS(_xlfn.ANCHORARRAY($M$2)),TRUE))
)
-
AVERAGE(
INDEX(_xlfn.ANCHORARRAY($N$2),_xlfn.RANDARRAY(ROWS(_xlfn.ANCHORARRAY($N$2)),1,1,ROWS(_xlfn.ANCHORARRAY($N$2)),TRUE))
)</f>
        <v>8.6272960695240002</v>
      </c>
    </row>
    <row r="545" spans="16:16">
      <c r="P545" cm="1">
        <f t="array" aca="1" ref="P545" ca="1">AVERAGE(
INDEX(_xlfn.ANCHORARRAY($M$2),_xlfn.RANDARRAY(ROWS(_xlfn.ANCHORARRAY($M$2)),1,1,ROWS(_xlfn.ANCHORARRAY($M$2)),TRUE))
)
-
AVERAGE(
INDEX(_xlfn.ANCHORARRAY($N$2),_xlfn.RANDARRAY(ROWS(_xlfn.ANCHORARRAY($N$2)),1,1,ROWS(_xlfn.ANCHORARRAY($N$2)),TRUE))
)</f>
        <v>4.9437092632826349</v>
      </c>
    </row>
    <row r="546" spans="16:16">
      <c r="P546" cm="1">
        <f t="array" aca="1" ref="P546" ca="1">AVERAGE(
INDEX(_xlfn.ANCHORARRAY($M$2),_xlfn.RANDARRAY(ROWS(_xlfn.ANCHORARRAY($M$2)),1,1,ROWS(_xlfn.ANCHORARRAY($M$2)),TRUE))
)
-
AVERAGE(
INDEX(_xlfn.ANCHORARRAY($N$2),_xlfn.RANDARRAY(ROWS(_xlfn.ANCHORARRAY($N$2)),1,1,ROWS(_xlfn.ANCHORARRAY($N$2)),TRUE))
)</f>
        <v>6.8398182895516513</v>
      </c>
    </row>
    <row r="547" spans="16:16">
      <c r="P547" cm="1">
        <f t="array" aca="1" ref="P547" ca="1">AVERAGE(
INDEX(_xlfn.ANCHORARRAY($M$2),_xlfn.RANDARRAY(ROWS(_xlfn.ANCHORARRAY($M$2)),1,1,ROWS(_xlfn.ANCHORARRAY($M$2)),TRUE))
)
-
AVERAGE(
INDEX(_xlfn.ANCHORARRAY($N$2),_xlfn.RANDARRAY(ROWS(_xlfn.ANCHORARRAY($N$2)),1,1,ROWS(_xlfn.ANCHORARRAY($N$2)),TRUE))
)</f>
        <v>-4.3452498518668392E-2</v>
      </c>
    </row>
    <row r="548" spans="16:16">
      <c r="P548" cm="1">
        <f t="array" aca="1" ref="P548" ca="1">AVERAGE(
INDEX(_xlfn.ANCHORARRAY($M$2),_xlfn.RANDARRAY(ROWS(_xlfn.ANCHORARRAY($M$2)),1,1,ROWS(_xlfn.ANCHORARRAY($M$2)),TRUE))
)
-
AVERAGE(
INDEX(_xlfn.ANCHORARRAY($N$2),_xlfn.RANDARRAY(ROWS(_xlfn.ANCHORARRAY($N$2)),1,1,ROWS(_xlfn.ANCHORARRAY($N$2)),TRUE))
)</f>
        <v>-2.1469484495358486</v>
      </c>
    </row>
    <row r="549" spans="16:16">
      <c r="P549" cm="1">
        <f t="array" aca="1" ref="P549" ca="1">AVERAGE(
INDEX(_xlfn.ANCHORARRAY($M$2),_xlfn.RANDARRAY(ROWS(_xlfn.ANCHORARRAY($M$2)),1,1,ROWS(_xlfn.ANCHORARRAY($M$2)),TRUE))
)
-
AVERAGE(
INDEX(_xlfn.ANCHORARRAY($N$2),_xlfn.RANDARRAY(ROWS(_xlfn.ANCHORARRAY($N$2)),1,1,ROWS(_xlfn.ANCHORARRAY($N$2)),TRUE))
)</f>
        <v>1.2818487063006074</v>
      </c>
    </row>
    <row r="550" spans="16:16">
      <c r="P550" cm="1">
        <f t="array" aca="1" ref="P550" ca="1">AVERAGE(
INDEX(_xlfn.ANCHORARRAY($M$2),_xlfn.RANDARRAY(ROWS(_xlfn.ANCHORARRAY($M$2)),1,1,ROWS(_xlfn.ANCHORARRAY($M$2)),TRUE))
)
-
AVERAGE(
INDEX(_xlfn.ANCHORARRAY($N$2),_xlfn.RANDARRAY(ROWS(_xlfn.ANCHORARRAY($N$2)),1,1,ROWS(_xlfn.ANCHORARRAY($N$2)),TRUE))
)</f>
        <v>7.614062808611493</v>
      </c>
    </row>
    <row r="551" spans="16:16">
      <c r="P551" cm="1">
        <f t="array" aca="1" ref="P551" ca="1">AVERAGE(
INDEX(_xlfn.ANCHORARRAY($M$2),_xlfn.RANDARRAY(ROWS(_xlfn.ANCHORARRAY($M$2)),1,1,ROWS(_xlfn.ANCHORARRAY($M$2)),TRUE))
)
-
AVERAGE(
INDEX(_xlfn.ANCHORARRAY($N$2),_xlfn.RANDARRAY(ROWS(_xlfn.ANCHORARRAY($N$2)),1,1,ROWS(_xlfn.ANCHORARRAY($N$2)),TRUE))
)</f>
        <v>-6.5178747777999035E-2</v>
      </c>
    </row>
    <row r="552" spans="16:16">
      <c r="P552" cm="1">
        <f t="array" aca="1" ref="P552" ca="1">AVERAGE(
INDEX(_xlfn.ANCHORARRAY($M$2),_xlfn.RANDARRAY(ROWS(_xlfn.ANCHORARRAY($M$2)),1,1,ROWS(_xlfn.ANCHORARRAY($M$2)),TRUE))
)
-
AVERAGE(
INDEX(_xlfn.ANCHORARRAY($N$2),_xlfn.RANDARRAY(ROWS(_xlfn.ANCHORARRAY($N$2)),1,1,ROWS(_xlfn.ANCHORARRAY($N$2)),TRUE))
)</f>
        <v>2.0165909539798506</v>
      </c>
    </row>
    <row r="553" spans="16:16">
      <c r="P553" cm="1">
        <f t="array" aca="1" ref="P553" ca="1">AVERAGE(
INDEX(_xlfn.ANCHORARRAY($M$2),_xlfn.RANDARRAY(ROWS(_xlfn.ANCHORARRAY($M$2)),1,1,ROWS(_xlfn.ANCHORARRAY($M$2)),TRUE))
)
-
AVERAGE(
INDEX(_xlfn.ANCHORARRAY($N$2),_xlfn.RANDARRAY(ROWS(_xlfn.ANCHORARRAY($N$2)),1,1,ROWS(_xlfn.ANCHORARRAY($N$2)),TRUE))
)</f>
        <v>-4.8271775627098563</v>
      </c>
    </row>
    <row r="554" spans="16:16">
      <c r="P554" cm="1">
        <f t="array" aca="1" ref="P554" ca="1">AVERAGE(
INDEX(_xlfn.ANCHORARRAY($M$2),_xlfn.RANDARRAY(ROWS(_xlfn.ANCHORARRAY($M$2)),1,1,ROWS(_xlfn.ANCHORARRAY($M$2)),TRUE))
)
-
AVERAGE(
INDEX(_xlfn.ANCHORARRAY($N$2),_xlfn.RANDARRAY(ROWS(_xlfn.ANCHORARRAY($N$2)),1,1,ROWS(_xlfn.ANCHORARRAY($N$2)),TRUE))
)</f>
        <v>4.0963855421686759</v>
      </c>
    </row>
    <row r="555" spans="16:16">
      <c r="P555" cm="1">
        <f t="array" aca="1" ref="P555" ca="1">AVERAGE(
INDEX(_xlfn.ANCHORARRAY($M$2),_xlfn.RANDARRAY(ROWS(_xlfn.ANCHORARRAY($M$2)),1,1,ROWS(_xlfn.ANCHORARRAY($M$2)),TRUE))
)
-
AVERAGE(
INDEX(_xlfn.ANCHORARRAY($N$2),_xlfn.RANDARRAY(ROWS(_xlfn.ANCHORARRAY($N$2)),1,1,ROWS(_xlfn.ANCHORARRAY($N$2)),TRUE))
)</f>
        <v>-0.42662453091052299</v>
      </c>
    </row>
    <row r="556" spans="16:16">
      <c r="P556" cm="1">
        <f t="array" aca="1" ref="P556" ca="1">AVERAGE(
INDEX(_xlfn.ANCHORARRAY($M$2),_xlfn.RANDARRAY(ROWS(_xlfn.ANCHORARRAY($M$2)),1,1,ROWS(_xlfn.ANCHORARRAY($M$2)),TRUE))
)
-
AVERAGE(
INDEX(_xlfn.ANCHORARRAY($N$2),_xlfn.RANDARRAY(ROWS(_xlfn.ANCHORARRAY($N$2)),1,1,ROWS(_xlfn.ANCHORARRAY($N$2)),TRUE))
)</f>
        <v>-0.71499111198893672</v>
      </c>
    </row>
    <row r="557" spans="16:16">
      <c r="P557" cm="1">
        <f t="array" aca="1" ref="P557" ca="1">AVERAGE(
INDEX(_xlfn.ANCHORARRAY($M$2),_xlfn.RANDARRAY(ROWS(_xlfn.ANCHORARRAY($M$2)),1,1,ROWS(_xlfn.ANCHORARRAY($M$2)),TRUE))
)
-
AVERAGE(
INDEX(_xlfn.ANCHORARRAY($N$2),_xlfn.RANDARRAY(ROWS(_xlfn.ANCHORARRAY($N$2)),1,1,ROWS(_xlfn.ANCHORARRAY($N$2)),TRUE))
)</f>
        <v>3.2846138652972598</v>
      </c>
    </row>
    <row r="558" spans="16:16">
      <c r="P558" cm="1">
        <f t="array" aca="1" ref="P558" ca="1">AVERAGE(
INDEX(_xlfn.ANCHORARRAY($M$2),_xlfn.RANDARRAY(ROWS(_xlfn.ANCHORARRAY($M$2)),1,1,ROWS(_xlfn.ANCHORARRAY($M$2)),TRUE))
)
-
AVERAGE(
INDEX(_xlfn.ANCHORARRAY($N$2),_xlfn.RANDARRAY(ROWS(_xlfn.ANCHORARRAY($N$2)),1,1,ROWS(_xlfn.ANCHORARRAY($N$2)),TRUE))
)</f>
        <v>1.0507604187240815</v>
      </c>
    </row>
    <row r="559" spans="16:16">
      <c r="P559" cm="1">
        <f t="array" aca="1" ref="P559" ca="1">AVERAGE(
INDEX(_xlfn.ANCHORARRAY($M$2),_xlfn.RANDARRAY(ROWS(_xlfn.ANCHORARRAY($M$2)),1,1,ROWS(_xlfn.ANCHORARRAY($M$2)),TRUE))
)
-
AVERAGE(
INDEX(_xlfn.ANCHORARRAY($N$2),_xlfn.RANDARRAY(ROWS(_xlfn.ANCHORARRAY($N$2)),1,1,ROWS(_xlfn.ANCHORARRAY($N$2)),TRUE))
)</f>
        <v>0.1915860161959273</v>
      </c>
    </row>
    <row r="560" spans="16:16">
      <c r="P560" cm="1">
        <f t="array" aca="1" ref="P560" ca="1">AVERAGE(
INDEX(_xlfn.ANCHORARRAY($M$2),_xlfn.RANDARRAY(ROWS(_xlfn.ANCHORARRAY($M$2)),1,1,ROWS(_xlfn.ANCHORARRAY($M$2)),TRUE))
)
-
AVERAGE(
INDEX(_xlfn.ANCHORARRAY($N$2),_xlfn.RANDARRAY(ROWS(_xlfn.ANCHORARRAY($N$2)),1,1,ROWS(_xlfn.ANCHORARRAY($N$2)),TRUE))
)</f>
        <v>-5.6942524195141218</v>
      </c>
    </row>
    <row r="561" spans="16:16">
      <c r="P561" cm="1">
        <f t="array" aca="1" ref="P561" ca="1">AVERAGE(
INDEX(_xlfn.ANCHORARRAY($M$2),_xlfn.RANDARRAY(ROWS(_xlfn.ANCHORARRAY($M$2)),1,1,ROWS(_xlfn.ANCHORARRAY($M$2)),TRUE))
)
-
AVERAGE(
INDEX(_xlfn.ANCHORARRAY($N$2),_xlfn.RANDARRAY(ROWS(_xlfn.ANCHORARRAY($N$2)),1,1,ROWS(_xlfn.ANCHORARRAY($N$2)),TRUE))
)</f>
        <v>3.8731977088682612</v>
      </c>
    </row>
    <row r="562" spans="16:16">
      <c r="P562" cm="1">
        <f t="array" aca="1" ref="P562" ca="1">AVERAGE(
INDEX(_xlfn.ANCHORARRAY($M$2),_xlfn.RANDARRAY(ROWS(_xlfn.ANCHORARRAY($M$2)),1,1,ROWS(_xlfn.ANCHORARRAY($M$2)),TRUE))
)
-
AVERAGE(
INDEX(_xlfn.ANCHORARRAY($N$2),_xlfn.RANDARRAY(ROWS(_xlfn.ANCHORARRAY($N$2)),1,1,ROWS(_xlfn.ANCHORARRAY($N$2)),TRUE))
)</f>
        <v>1.1119889393640108</v>
      </c>
    </row>
    <row r="563" spans="16:16">
      <c r="P563" cm="1">
        <f t="array" aca="1" ref="P563" ca="1">AVERAGE(
INDEX(_xlfn.ANCHORARRAY($M$2),_xlfn.RANDARRAY(ROWS(_xlfn.ANCHORARRAY($M$2)),1,1,ROWS(_xlfn.ANCHORARRAY($M$2)),TRUE))
)
-
AVERAGE(
INDEX(_xlfn.ANCHORARRAY($N$2),_xlfn.RANDARRAY(ROWS(_xlfn.ANCHORARRAY($N$2)),1,1,ROWS(_xlfn.ANCHORARRAY($N$2)),TRUE))
)</f>
        <v>3.0930278491013254</v>
      </c>
    </row>
    <row r="564" spans="16:16">
      <c r="P564" cm="1">
        <f t="array" aca="1" ref="P564" ca="1">AVERAGE(
INDEX(_xlfn.ANCHORARRAY($M$2),_xlfn.RANDARRAY(ROWS(_xlfn.ANCHORARRAY($M$2)),1,1,ROWS(_xlfn.ANCHORARRAY($M$2)),TRUE))
)
-
AVERAGE(
INDEX(_xlfn.ANCHORARRAY($N$2),_xlfn.RANDARRAY(ROWS(_xlfn.ANCHORARRAY($N$2)),1,1,ROWS(_xlfn.ANCHORARRAY($N$2)),TRUE))
)</f>
        <v>-2.42148923563105</v>
      </c>
    </row>
    <row r="565" spans="16:16">
      <c r="P565" cm="1">
        <f t="array" aca="1" ref="P565" ca="1">AVERAGE(
INDEX(_xlfn.ANCHORARRAY($M$2),_xlfn.RANDARRAY(ROWS(_xlfn.ANCHORARRAY($M$2)),1,1,ROWS(_xlfn.ANCHORARRAY($M$2)),TRUE))
)
-
AVERAGE(
INDEX(_xlfn.ANCHORARRAY($N$2),_xlfn.RANDARRAY(ROWS(_xlfn.ANCHORARRAY($N$2)),1,1,ROWS(_xlfn.ANCHORARRAY($N$2)),TRUE))
)</f>
        <v>9.537823424846934</v>
      </c>
    </row>
    <row r="566" spans="16:16">
      <c r="P566" cm="1">
        <f t="array" aca="1" ref="P566" ca="1">AVERAGE(
INDEX(_xlfn.ANCHORARRAY($M$2),_xlfn.RANDARRAY(ROWS(_xlfn.ANCHORARRAY($M$2)),1,1,ROWS(_xlfn.ANCHORARRAY($M$2)),TRUE))
)
-
AVERAGE(
INDEX(_xlfn.ANCHORARRAY($N$2),_xlfn.RANDARRAY(ROWS(_xlfn.ANCHORARRAY($N$2)),1,1,ROWS(_xlfn.ANCHORARRAY($N$2)),TRUE))
)</f>
        <v>-3.5690302192376109</v>
      </c>
    </row>
    <row r="567" spans="16:16">
      <c r="P567" cm="1">
        <f t="array" aca="1" ref="P567" ca="1">AVERAGE(
INDEX(_xlfn.ANCHORARRAY($M$2),_xlfn.RANDARRAY(ROWS(_xlfn.ANCHORARRAY($M$2)),1,1,ROWS(_xlfn.ANCHORARRAY($M$2)),TRUE))
)
-
AVERAGE(
INDEX(_xlfn.ANCHORARRAY($N$2),_xlfn.RANDARRAY(ROWS(_xlfn.ANCHORARRAY($N$2)),1,1,ROWS(_xlfn.ANCHORARRAY($N$2)),TRUE))
)</f>
        <v>-5.3367568635196534</v>
      </c>
    </row>
    <row r="568" spans="16:16">
      <c r="P568" cm="1">
        <f t="array" aca="1" ref="P568" ca="1">AVERAGE(
INDEX(_xlfn.ANCHORARRAY($M$2),_xlfn.RANDARRAY(ROWS(_xlfn.ANCHORARRAY($M$2)),1,1,ROWS(_xlfn.ANCHORARRAY($M$2)),TRUE))
)
-
AVERAGE(
INDEX(_xlfn.ANCHORARRAY($N$2),_xlfn.RANDARRAY(ROWS(_xlfn.ANCHORARRAY($N$2)),1,1,ROWS(_xlfn.ANCHORARRAY($N$2)),TRUE))
)</f>
        <v>1.0922378036737115</v>
      </c>
    </row>
    <row r="569" spans="16:16">
      <c r="P569" cm="1">
        <f t="array" aca="1" ref="P569" ca="1">AVERAGE(
INDEX(_xlfn.ANCHORARRAY($M$2),_xlfn.RANDARRAY(ROWS(_xlfn.ANCHORARRAY($M$2)),1,1,ROWS(_xlfn.ANCHORARRAY($M$2)),TRUE))
)
-
AVERAGE(
INDEX(_xlfn.ANCHORARRAY($N$2),_xlfn.RANDARRAY(ROWS(_xlfn.ANCHORARRAY($N$2)),1,1,ROWS(_xlfn.ANCHORARRAY($N$2)),TRUE))
)</f>
        <v>0.46612680229113579</v>
      </c>
    </row>
    <row r="570" spans="16:16">
      <c r="P570" cm="1">
        <f t="array" aca="1" ref="P570" ca="1">AVERAGE(
INDEX(_xlfn.ANCHORARRAY($M$2),_xlfn.RANDARRAY(ROWS(_xlfn.ANCHORARRAY($M$2)),1,1,ROWS(_xlfn.ANCHORARRAY($M$2)),TRUE))
)
-
AVERAGE(
INDEX(_xlfn.ANCHORARRAY($N$2),_xlfn.RANDARRAY(ROWS(_xlfn.ANCHORARRAY($N$2)),1,1,ROWS(_xlfn.ANCHORARRAY($N$2)),TRUE))
)</f>
        <v>2.1785502666403289</v>
      </c>
    </row>
    <row r="571" spans="16:16">
      <c r="P571" cm="1">
        <f t="array" aca="1" ref="P571" ca="1">AVERAGE(
INDEX(_xlfn.ANCHORARRAY($M$2),_xlfn.RANDARRAY(ROWS(_xlfn.ANCHORARRAY($M$2)),1,1,ROWS(_xlfn.ANCHORARRAY($M$2)),TRUE))
)
-
AVERAGE(
INDEX(_xlfn.ANCHORARRAY($N$2),_xlfn.RANDARRAY(ROWS(_xlfn.ANCHORARRAY($N$2)),1,1,ROWS(_xlfn.ANCHORARRAY($N$2)),TRUE))
)</f>
        <v>5.696227533083146</v>
      </c>
    </row>
    <row r="572" spans="16:16">
      <c r="P572" cm="1">
        <f t="array" aca="1" ref="P572" ca="1">AVERAGE(
INDEX(_xlfn.ANCHORARRAY($M$2),_xlfn.RANDARRAY(ROWS(_xlfn.ANCHORARRAY($M$2)),1,1,ROWS(_xlfn.ANCHORARRAY($M$2)),TRUE))
)
-
AVERAGE(
INDEX(_xlfn.ANCHORARRAY($N$2),_xlfn.RANDARRAY(ROWS(_xlfn.ANCHORARRAY($N$2)),1,1,ROWS(_xlfn.ANCHORARRAY($N$2)),TRUE))
)</f>
        <v>1.4833102903416986</v>
      </c>
    </row>
    <row r="573" spans="16:16">
      <c r="P573" cm="1">
        <f t="array" aca="1" ref="P573" ca="1">AVERAGE(
INDEX(_xlfn.ANCHORARRAY($M$2),_xlfn.RANDARRAY(ROWS(_xlfn.ANCHORARRAY($M$2)),1,1,ROWS(_xlfn.ANCHORARRAY($M$2)),TRUE))
)
-
AVERAGE(
INDEX(_xlfn.ANCHORARRAY($N$2),_xlfn.RANDARRAY(ROWS(_xlfn.ANCHORARRAY($N$2)),1,1,ROWS(_xlfn.ANCHORARRAY($N$2)),TRUE))
)</f>
        <v>2.4372901441832866</v>
      </c>
    </row>
    <row r="574" spans="16:16">
      <c r="P574" cm="1">
        <f t="array" aca="1" ref="P574" ca="1">AVERAGE(
INDEX(_xlfn.ANCHORARRAY($M$2),_xlfn.RANDARRAY(ROWS(_xlfn.ANCHORARRAY($M$2)),1,1,ROWS(_xlfn.ANCHORARRAY($M$2)),TRUE))
)
-
AVERAGE(
INDEX(_xlfn.ANCHORARRAY($N$2),_xlfn.RANDARRAY(ROWS(_xlfn.ANCHORARRAY($N$2)),1,1,ROWS(_xlfn.ANCHORARRAY($N$2)),TRUE))
)</f>
        <v>10.801896109026266</v>
      </c>
    </row>
    <row r="575" spans="16:16">
      <c r="P575" cm="1">
        <f t="array" aca="1" ref="P575" ca="1">AVERAGE(
INDEX(_xlfn.ANCHORARRAY($M$2),_xlfn.RANDARRAY(ROWS(_xlfn.ANCHORARRAY($M$2)),1,1,ROWS(_xlfn.ANCHORARRAY($M$2)),TRUE))
)
-
AVERAGE(
INDEX(_xlfn.ANCHORARRAY($N$2),_xlfn.RANDARRAY(ROWS(_xlfn.ANCHORARRAY($N$2)),1,1,ROWS(_xlfn.ANCHORARRAY($N$2)),TRUE))
)</f>
        <v>-2.5320955954967417</v>
      </c>
    </row>
    <row r="576" spans="16:16">
      <c r="P576" cm="1">
        <f t="array" aca="1" ref="P576" ca="1">AVERAGE(
INDEX(_xlfn.ANCHORARRAY($M$2),_xlfn.RANDARRAY(ROWS(_xlfn.ANCHORARRAY($M$2)),1,1,ROWS(_xlfn.ANCHORARRAY($M$2)),TRUE))
)
-
AVERAGE(
INDEX(_xlfn.ANCHORARRAY($N$2),_xlfn.RANDARRAY(ROWS(_xlfn.ANCHORARRAY($N$2)),1,1,ROWS(_xlfn.ANCHORARRAY($N$2)),TRUE))
)</f>
        <v>-0.23898874185265129</v>
      </c>
    </row>
    <row r="577" spans="16:16">
      <c r="P577" cm="1">
        <f t="array" aca="1" ref="P577" ca="1">AVERAGE(
INDEX(_xlfn.ANCHORARRAY($M$2),_xlfn.RANDARRAY(ROWS(_xlfn.ANCHORARRAY($M$2)),1,1,ROWS(_xlfn.ANCHORARRAY($M$2)),TRUE))
)
-
AVERAGE(
INDEX(_xlfn.ANCHORARRAY($N$2),_xlfn.RANDARRAY(ROWS(_xlfn.ANCHORARRAY($N$2)),1,1,ROWS(_xlfn.ANCHORARRAY($N$2)),TRUE))
)</f>
        <v>8.7102508394232672</v>
      </c>
    </row>
    <row r="578" spans="16:16">
      <c r="P578" cm="1">
        <f t="array" aca="1" ref="P578" ca="1">AVERAGE(
INDEX(_xlfn.ANCHORARRAY($M$2),_xlfn.RANDARRAY(ROWS(_xlfn.ANCHORARRAY($M$2)),1,1,ROWS(_xlfn.ANCHORARRAY($M$2)),TRUE))
)
-
AVERAGE(
INDEX(_xlfn.ANCHORARRAY($N$2),_xlfn.RANDARRAY(ROWS(_xlfn.ANCHORARRAY($N$2)),1,1,ROWS(_xlfn.ANCHORARRAY($N$2)),TRUE))
)</f>
        <v>-1.5820659687932022</v>
      </c>
    </row>
    <row r="579" spans="16:16">
      <c r="P579" cm="1">
        <f t="array" aca="1" ref="P579" ca="1">AVERAGE(
INDEX(_xlfn.ANCHORARRAY($M$2),_xlfn.RANDARRAY(ROWS(_xlfn.ANCHORARRAY($M$2)),1,1,ROWS(_xlfn.ANCHORARRAY($M$2)),TRUE))
)
-
AVERAGE(
INDEX(_xlfn.ANCHORARRAY($N$2),_xlfn.RANDARRAY(ROWS(_xlfn.ANCHORARRAY($N$2)),1,1,ROWS(_xlfn.ANCHORARRAY($N$2)),TRUE))
)</f>
        <v>-0.53130555006912772</v>
      </c>
    </row>
    <row r="580" spans="16:16">
      <c r="P580" cm="1">
        <f t="array" aca="1" ref="P580" ca="1">AVERAGE(
INDEX(_xlfn.ANCHORARRAY($M$2),_xlfn.RANDARRAY(ROWS(_xlfn.ANCHORARRAY($M$2)),1,1,ROWS(_xlfn.ANCHORARRAY($M$2)),TRUE))
)
-
AVERAGE(
INDEX(_xlfn.ANCHORARRAY($N$2),_xlfn.RANDARRAY(ROWS(_xlfn.ANCHORARRAY($N$2)),1,1,ROWS(_xlfn.ANCHORARRAY($N$2)),TRUE))
)</f>
        <v>-2.5992494568437721</v>
      </c>
    </row>
    <row r="581" spans="16:16">
      <c r="P581" cm="1">
        <f t="array" aca="1" ref="P581" ca="1">AVERAGE(
INDEX(_xlfn.ANCHORARRAY($M$2),_xlfn.RANDARRAY(ROWS(_xlfn.ANCHORARRAY($M$2)),1,1,ROWS(_xlfn.ANCHORARRAY($M$2)),TRUE))
)
-
AVERAGE(
INDEX(_xlfn.ANCHORARRAY($N$2),_xlfn.RANDARRAY(ROWS(_xlfn.ANCHORARRAY($N$2)),1,1,ROWS(_xlfn.ANCHORARRAY($N$2)),TRUE))
)</f>
        <v>-7.063006122852066</v>
      </c>
    </row>
    <row r="582" spans="16:16">
      <c r="P582" cm="1">
        <f t="array" aca="1" ref="P582" ca="1">AVERAGE(
INDEX(_xlfn.ANCHORARRAY($M$2),_xlfn.RANDARRAY(ROWS(_xlfn.ANCHORARRAY($M$2)),1,1,ROWS(_xlfn.ANCHORARRAY($M$2)),TRUE))
)
-
AVERAGE(
INDEX(_xlfn.ANCHORARRAY($N$2),_xlfn.RANDARRAY(ROWS(_xlfn.ANCHORARRAY($N$2)),1,1,ROWS(_xlfn.ANCHORARRAY($N$2)),TRUE))
)</f>
        <v>2.9685956942524214</v>
      </c>
    </row>
    <row r="583" spans="16:16">
      <c r="P583" cm="1">
        <f t="array" aca="1" ref="P583" ca="1">AVERAGE(
INDEX(_xlfn.ANCHORARRAY($M$2),_xlfn.RANDARRAY(ROWS(_xlfn.ANCHORARRAY($M$2)),1,1,ROWS(_xlfn.ANCHORARRAY($M$2)),TRUE))
)
-
AVERAGE(
INDEX(_xlfn.ANCHORARRAY($N$2),_xlfn.RANDARRAY(ROWS(_xlfn.ANCHORARRAY($N$2)),1,1,ROWS(_xlfn.ANCHORARRAY($N$2)),TRUE))
)</f>
        <v>1.6373691487260515</v>
      </c>
    </row>
    <row r="584" spans="16:16">
      <c r="P584" cm="1">
        <f t="array" aca="1" ref="P584" ca="1">AVERAGE(
INDEX(_xlfn.ANCHORARRAY($M$2),_xlfn.RANDARRAY(ROWS(_xlfn.ANCHORARRAY($M$2)),1,1,ROWS(_xlfn.ANCHORARRAY($M$2)),TRUE))
)
-
AVERAGE(
INDEX(_xlfn.ANCHORARRAY($N$2),_xlfn.RANDARRAY(ROWS(_xlfn.ANCHORARRAY($N$2)),1,1,ROWS(_xlfn.ANCHORARRAY($N$2)),TRUE))
)</f>
        <v>7.4323523602607153</v>
      </c>
    </row>
    <row r="585" spans="16:16">
      <c r="P585" cm="1">
        <f t="array" aca="1" ref="P585" ca="1">AVERAGE(
INDEX(_xlfn.ANCHORARRAY($M$2),_xlfn.RANDARRAY(ROWS(_xlfn.ANCHORARRAY($M$2)),1,1,ROWS(_xlfn.ANCHORARRAY($M$2)),TRUE))
)
-
AVERAGE(
INDEX(_xlfn.ANCHORARRAY($N$2),_xlfn.RANDARRAY(ROWS(_xlfn.ANCHORARRAY($N$2)),1,1,ROWS(_xlfn.ANCHORARRAY($N$2)),TRUE))
)</f>
        <v>3.7922180525380185</v>
      </c>
    </row>
    <row r="586" spans="16:16">
      <c r="P586" cm="1">
        <f t="array" aca="1" ref="P586" ca="1">AVERAGE(
INDEX(_xlfn.ANCHORARRAY($M$2),_xlfn.RANDARRAY(ROWS(_xlfn.ANCHORARRAY($M$2)),1,1,ROWS(_xlfn.ANCHORARRAY($M$2)),TRUE))
)
-
AVERAGE(
INDEX(_xlfn.ANCHORARRAY($N$2),_xlfn.RANDARRAY(ROWS(_xlfn.ANCHORARRAY($N$2)),1,1,ROWS(_xlfn.ANCHORARRAY($N$2)),TRUE))
)</f>
        <v>-9.2474817301994889</v>
      </c>
    </row>
    <row r="587" spans="16:16">
      <c r="P587" cm="1">
        <f t="array" aca="1" ref="P587" ca="1">AVERAGE(
INDEX(_xlfn.ANCHORARRAY($M$2),_xlfn.RANDARRAY(ROWS(_xlfn.ANCHORARRAY($M$2)),1,1,ROWS(_xlfn.ANCHORARRAY($M$2)),TRUE))
)
-
AVERAGE(
INDEX(_xlfn.ANCHORARRAY($N$2),_xlfn.RANDARRAY(ROWS(_xlfn.ANCHORARRAY($N$2)),1,1,ROWS(_xlfn.ANCHORARRAY($N$2)),TRUE))
)</f>
        <v>2.1469484495358486</v>
      </c>
    </row>
    <row r="588" spans="16:16">
      <c r="P588" cm="1">
        <f t="array" aca="1" ref="P588" ca="1">AVERAGE(
INDEX(_xlfn.ANCHORARRAY($M$2),_xlfn.RANDARRAY(ROWS(_xlfn.ANCHORARRAY($M$2)),1,1,ROWS(_xlfn.ANCHORARRAY($M$2)),TRUE))
)
-
AVERAGE(
INDEX(_xlfn.ANCHORARRAY($N$2),_xlfn.RANDARRAY(ROWS(_xlfn.ANCHORARRAY($N$2)),1,1,ROWS(_xlfn.ANCHORARRAY($N$2)),TRUE))
)</f>
        <v>1.9593126604779769</v>
      </c>
    </row>
    <row r="589" spans="16:16">
      <c r="P589" cm="1">
        <f t="array" aca="1" ref="P589" ca="1">AVERAGE(
INDEX(_xlfn.ANCHORARRAY($M$2),_xlfn.RANDARRAY(ROWS(_xlfn.ANCHORARRAY($M$2)),1,1,ROWS(_xlfn.ANCHORARRAY($M$2)),TRUE))
)
-
AVERAGE(
INDEX(_xlfn.ANCHORARRAY($N$2),_xlfn.RANDARRAY(ROWS(_xlfn.ANCHORARRAY($N$2)),1,1,ROWS(_xlfn.ANCHORARRAY($N$2)),TRUE))
)</f>
        <v>9.1625518467311835</v>
      </c>
    </row>
    <row r="590" spans="16:16">
      <c r="P590" cm="1">
        <f t="array" aca="1" ref="P590" ca="1">AVERAGE(
INDEX(_xlfn.ANCHORARRAY($M$2),_xlfn.RANDARRAY(ROWS(_xlfn.ANCHORARRAY($M$2)),1,1,ROWS(_xlfn.ANCHORARRAY($M$2)),TRUE))
)
-
AVERAGE(
INDEX(_xlfn.ANCHORARRAY($N$2),_xlfn.RANDARRAY(ROWS(_xlfn.ANCHORARRAY($N$2)),1,1,ROWS(_xlfn.ANCHORARRAY($N$2)),TRUE))
)</f>
        <v>6.8437685166897069</v>
      </c>
    </row>
    <row r="591" spans="16:16">
      <c r="P591" cm="1">
        <f t="array" aca="1" ref="P591" ca="1">AVERAGE(
INDEX(_xlfn.ANCHORARRAY($M$2),_xlfn.RANDARRAY(ROWS(_xlfn.ANCHORARRAY($M$2)),1,1,ROWS(_xlfn.ANCHORARRAY($M$2)),TRUE))
)
-
AVERAGE(
INDEX(_xlfn.ANCHORARRAY($N$2),_xlfn.RANDARRAY(ROWS(_xlfn.ANCHORARRAY($N$2)),1,1,ROWS(_xlfn.ANCHORARRAY($N$2)),TRUE))
)</f>
        <v>-0.40094805451312965</v>
      </c>
    </row>
    <row r="592" spans="16:16">
      <c r="P592" cm="1">
        <f t="array" aca="1" ref="P592" ca="1">AVERAGE(
INDEX(_xlfn.ANCHORARRAY($M$2),_xlfn.RANDARRAY(ROWS(_xlfn.ANCHORARRAY($M$2)),1,1,ROWS(_xlfn.ANCHORARRAY($M$2)),TRUE))
)
-
AVERAGE(
INDEX(_xlfn.ANCHORARRAY($N$2),_xlfn.RANDARRAY(ROWS(_xlfn.ANCHORARRAY($N$2)),1,1,ROWS(_xlfn.ANCHORARRAY($N$2)),TRUE))
)</f>
        <v>-1.7400750543156249</v>
      </c>
    </row>
    <row r="593" spans="16:16">
      <c r="P593" cm="1">
        <f t="array" aca="1" ref="P593" ca="1">AVERAGE(
INDEX(_xlfn.ANCHORARRAY($M$2),_xlfn.RANDARRAY(ROWS(_xlfn.ANCHORARRAY($M$2)),1,1,ROWS(_xlfn.ANCHORARRAY($M$2)),TRUE))
)
-
AVERAGE(
INDEX(_xlfn.ANCHORARRAY($N$2),_xlfn.RANDARRAY(ROWS(_xlfn.ANCHORARRAY($N$2)),1,1,ROWS(_xlfn.ANCHORARRAY($N$2)),TRUE))
)</f>
        <v>1.1949437092632849</v>
      </c>
    </row>
    <row r="594" spans="16:16">
      <c r="P594" cm="1">
        <f t="array" aca="1" ref="P594" ca="1">AVERAGE(
INDEX(_xlfn.ANCHORARRAY($M$2),_xlfn.RANDARRAY(ROWS(_xlfn.ANCHORARRAY($M$2)),1,1,ROWS(_xlfn.ANCHORARRAY($M$2)),TRUE))
)
-
AVERAGE(
INDEX(_xlfn.ANCHORARRAY($N$2),_xlfn.RANDARRAY(ROWS(_xlfn.ANCHORARRAY($N$2)),1,1,ROWS(_xlfn.ANCHORARRAY($N$2)),TRUE))
)</f>
        <v>-2.6545526367766143</v>
      </c>
    </row>
    <row r="595" spans="16:16">
      <c r="P595" cm="1">
        <f t="array" aca="1" ref="P595" ca="1">AVERAGE(
INDEX(_xlfn.ANCHORARRAY($M$2),_xlfn.RANDARRAY(ROWS(_xlfn.ANCHORARRAY($M$2)),1,1,ROWS(_xlfn.ANCHORARRAY($M$2)),TRUE))
)
-
AVERAGE(
INDEX(_xlfn.ANCHORARRAY($N$2),_xlfn.RANDARRAY(ROWS(_xlfn.ANCHORARRAY($N$2)),1,1,ROWS(_xlfn.ANCHORARRAY($N$2)),TRUE))
)</f>
        <v>-0.72486667983409347</v>
      </c>
    </row>
    <row r="596" spans="16:16">
      <c r="P596" cm="1">
        <f t="array" aca="1" ref="P596" ca="1">AVERAGE(
INDEX(_xlfn.ANCHORARRAY($M$2),_xlfn.RANDARRAY(ROWS(_xlfn.ANCHORARRAY($M$2)),1,1,ROWS(_xlfn.ANCHORARRAY($M$2)),TRUE))
)
-
AVERAGE(
INDEX(_xlfn.ANCHORARRAY($N$2),_xlfn.RANDARRAY(ROWS(_xlfn.ANCHORARRAY($N$2)),1,1,ROWS(_xlfn.ANCHORARRAY($N$2)),TRUE))
)</f>
        <v>-2.0975706103100933</v>
      </c>
    </row>
    <row r="597" spans="16:16">
      <c r="P597" cm="1">
        <f t="array" aca="1" ref="P597" ca="1">AVERAGE(
INDEX(_xlfn.ANCHORARRAY($M$2),_xlfn.RANDARRAY(ROWS(_xlfn.ANCHORARRAY($M$2)),1,1,ROWS(_xlfn.ANCHORARRAY($M$2)),TRUE))
)
-
AVERAGE(
INDEX(_xlfn.ANCHORARRAY($N$2),_xlfn.RANDARRAY(ROWS(_xlfn.ANCHORARRAY($N$2)),1,1,ROWS(_xlfn.ANCHORARRAY($N$2)),TRUE))
)</f>
        <v>-3.4050957930081012</v>
      </c>
    </row>
    <row r="598" spans="16:16">
      <c r="P598" cm="1">
        <f t="array" aca="1" ref="P598" ca="1">AVERAGE(
INDEX(_xlfn.ANCHORARRAY($M$2),_xlfn.RANDARRAY(ROWS(_xlfn.ANCHORARRAY($M$2)),1,1,ROWS(_xlfn.ANCHORARRAY($M$2)),TRUE))
)
-
AVERAGE(
INDEX(_xlfn.ANCHORARRAY($N$2),_xlfn.RANDARRAY(ROWS(_xlfn.ANCHORARRAY($N$2)),1,1,ROWS(_xlfn.ANCHORARRAY($N$2)),TRUE))
)</f>
        <v>1.9020343669760962</v>
      </c>
    </row>
    <row r="599" spans="16:16">
      <c r="P599" cm="1">
        <f t="array" aca="1" ref="P599" ca="1">AVERAGE(
INDEX(_xlfn.ANCHORARRAY($M$2),_xlfn.RANDARRAY(ROWS(_xlfn.ANCHORARRAY($M$2)),1,1,ROWS(_xlfn.ANCHORARRAY($M$2)),TRUE))
)
-
AVERAGE(
INDEX(_xlfn.ANCHORARRAY($N$2),_xlfn.RANDARRAY(ROWS(_xlfn.ANCHORARRAY($N$2)),1,1,ROWS(_xlfn.ANCHORARRAY($N$2)),TRUE))
)</f>
        <v>-0.11653170057278572</v>
      </c>
    </row>
    <row r="600" spans="16:16">
      <c r="P600" cm="1">
        <f t="array" aca="1" ref="P600" ca="1">AVERAGE(
INDEX(_xlfn.ANCHORARRAY($M$2),_xlfn.RANDARRAY(ROWS(_xlfn.ANCHORARRAY($M$2)),1,1,ROWS(_xlfn.ANCHORARRAY($M$2)),TRUE))
)
-
AVERAGE(
INDEX(_xlfn.ANCHORARRAY($N$2),_xlfn.RANDARRAY(ROWS(_xlfn.ANCHORARRAY($N$2)),1,1,ROWS(_xlfn.ANCHORARRAY($N$2)),TRUE))
)</f>
        <v>3.8159194153663876</v>
      </c>
    </row>
    <row r="601" spans="16:16">
      <c r="P601" cm="1">
        <f t="array" aca="1" ref="P601" ca="1">AVERAGE(
INDEX(_xlfn.ANCHORARRAY($M$2),_xlfn.RANDARRAY(ROWS(_xlfn.ANCHORARRAY($M$2)),1,1,ROWS(_xlfn.ANCHORARRAY($M$2)),TRUE))
)
-
AVERAGE(
INDEX(_xlfn.ANCHORARRAY($N$2),_xlfn.RANDARRAY(ROWS(_xlfn.ANCHORARRAY($N$2)),1,1,ROWS(_xlfn.ANCHORARRAY($N$2)),TRUE))
)</f>
        <v>-3.4900256764763995</v>
      </c>
    </row>
    <row r="602" spans="16:16">
      <c r="P602" cm="1">
        <f t="array" aca="1" ref="P602" ca="1">AVERAGE(
INDEX(_xlfn.ANCHORARRAY($M$2),_xlfn.RANDARRAY(ROWS(_xlfn.ANCHORARRAY($M$2)),1,1,ROWS(_xlfn.ANCHORARRAY($M$2)),TRUE))
)
-
AVERAGE(
INDEX(_xlfn.ANCHORARRAY($N$2),_xlfn.RANDARRAY(ROWS(_xlfn.ANCHORARRAY($N$2)),1,1,ROWS(_xlfn.ANCHORARRAY($N$2)),TRUE))
)</f>
        <v>8.4929883468298328E-2</v>
      </c>
    </row>
    <row r="603" spans="16:16">
      <c r="P603" cm="1">
        <f t="array" aca="1" ref="P603" ca="1">AVERAGE(
INDEX(_xlfn.ANCHORARRAY($M$2),_xlfn.RANDARRAY(ROWS(_xlfn.ANCHORARRAY($M$2)),1,1,ROWS(_xlfn.ANCHORARRAY($M$2)),TRUE))
)
-
AVERAGE(
INDEX(_xlfn.ANCHORARRAY($N$2),_xlfn.RANDARRAY(ROWS(_xlfn.ANCHORARRAY($N$2)),1,1,ROWS(_xlfn.ANCHORARRAY($N$2)),TRUE))
)</f>
        <v>3.6480347619988152</v>
      </c>
    </row>
    <row r="604" spans="16:16">
      <c r="P604" cm="1">
        <f t="array" aca="1" ref="P604" ca="1">AVERAGE(
INDEX(_xlfn.ANCHORARRAY($M$2),_xlfn.RANDARRAY(ROWS(_xlfn.ANCHORARRAY($M$2)),1,1,ROWS(_xlfn.ANCHORARRAY($M$2)),TRUE))
)
-
AVERAGE(
INDEX(_xlfn.ANCHORARRAY($N$2),_xlfn.RANDARRAY(ROWS(_xlfn.ANCHORARRAY($N$2)),1,1,ROWS(_xlfn.ANCHORARRAY($N$2)),TRUE))
)</f>
        <v>-0.22911317400750875</v>
      </c>
    </row>
    <row r="605" spans="16:16">
      <c r="P605" cm="1">
        <f t="array" aca="1" ref="P605" ca="1">AVERAGE(
INDEX(_xlfn.ANCHORARRAY($M$2),_xlfn.RANDARRAY(ROWS(_xlfn.ANCHORARRAY($M$2)),1,1,ROWS(_xlfn.ANCHORARRAY($M$2)),TRUE))
)
-
AVERAGE(
INDEX(_xlfn.ANCHORARRAY($N$2),_xlfn.RANDARRAY(ROWS(_xlfn.ANCHORARRAY($N$2)),1,1,ROWS(_xlfn.ANCHORARRAY($N$2)),TRUE))
)</f>
        <v>1.5761406280861152</v>
      </c>
    </row>
    <row r="606" spans="16:16">
      <c r="P606" cm="1">
        <f t="array" aca="1" ref="P606" ca="1">AVERAGE(
INDEX(_xlfn.ANCHORARRAY($M$2),_xlfn.RANDARRAY(ROWS(_xlfn.ANCHORARRAY($M$2)),1,1,ROWS(_xlfn.ANCHORARRAY($M$2)),TRUE))
)
-
AVERAGE(
INDEX(_xlfn.ANCHORARRAY($N$2),_xlfn.RANDARRAY(ROWS(_xlfn.ANCHORARRAY($N$2)),1,1,ROWS(_xlfn.ANCHORARRAY($N$2)),TRUE))
)</f>
        <v>5.8068338929488448</v>
      </c>
    </row>
    <row r="607" spans="16:16">
      <c r="P607" cm="1">
        <f t="array" aca="1" ref="P607" ca="1">AVERAGE(
INDEX(_xlfn.ANCHORARRAY($M$2),_xlfn.RANDARRAY(ROWS(_xlfn.ANCHORARRAY($M$2)),1,1,ROWS(_xlfn.ANCHORARRAY($M$2)),TRUE))
)
-
AVERAGE(
INDEX(_xlfn.ANCHORARRAY($N$2),_xlfn.RANDARRAY(ROWS(_xlfn.ANCHORARRAY($N$2)),1,1,ROWS(_xlfn.ANCHORARRAY($N$2)),TRUE))
)</f>
        <v>2.6407268417934091</v>
      </c>
    </row>
    <row r="608" spans="16:16">
      <c r="P608" cm="1">
        <f t="array" aca="1" ref="P608" ca="1">AVERAGE(
INDEX(_xlfn.ANCHORARRAY($M$2),_xlfn.RANDARRAY(ROWS(_xlfn.ANCHORARRAY($M$2)),1,1,ROWS(_xlfn.ANCHORARRAY($M$2)),TRUE))
)
-
AVERAGE(
INDEX(_xlfn.ANCHORARRAY($N$2),_xlfn.RANDARRAY(ROWS(_xlfn.ANCHORARRAY($N$2)),1,1,ROWS(_xlfn.ANCHORARRAY($N$2)),TRUE))
)</f>
        <v>4.5546118901836863</v>
      </c>
    </row>
    <row r="609" spans="16:16">
      <c r="P609" cm="1">
        <f t="array" aca="1" ref="P609" ca="1">AVERAGE(
INDEX(_xlfn.ANCHORARRAY($M$2),_xlfn.RANDARRAY(ROWS(_xlfn.ANCHORARRAY($M$2)),1,1,ROWS(_xlfn.ANCHORARRAY($M$2)),TRUE))
)
-
AVERAGE(
INDEX(_xlfn.ANCHORARRAY($N$2),_xlfn.RANDARRAY(ROWS(_xlfn.ANCHORARRAY($N$2)),1,1,ROWS(_xlfn.ANCHORARRAY($N$2)),TRUE))
)</f>
        <v>-1.905984594114166</v>
      </c>
    </row>
    <row r="610" spans="16:16">
      <c r="P610" cm="1">
        <f t="array" aca="1" ref="P610" ca="1">AVERAGE(
INDEX(_xlfn.ANCHORARRAY($M$2),_xlfn.RANDARRAY(ROWS(_xlfn.ANCHORARRAY($M$2)),1,1,ROWS(_xlfn.ANCHORARRAY($M$2)),TRUE))
)
-
AVERAGE(
INDEX(_xlfn.ANCHORARRAY($N$2),_xlfn.RANDARRAY(ROWS(_xlfn.ANCHORARRAY($N$2)),1,1,ROWS(_xlfn.ANCHORARRAY($N$2)),TRUE))
)</f>
        <v>0.73276713411021177</v>
      </c>
    </row>
    <row r="611" spans="16:16">
      <c r="P611" cm="1">
        <f t="array" aca="1" ref="P611" ca="1">AVERAGE(
INDEX(_xlfn.ANCHORARRAY($M$2),_xlfn.RANDARRAY(ROWS(_xlfn.ANCHORARRAY($M$2)),1,1,ROWS(_xlfn.ANCHORARRAY($M$2)),TRUE))
)
-
AVERAGE(
INDEX(_xlfn.ANCHORARRAY($N$2),_xlfn.RANDARRAY(ROWS(_xlfn.ANCHORARRAY($N$2)),1,1,ROWS(_xlfn.ANCHORARRAY($N$2)),TRUE))
)</f>
        <v>5.8897886628481118</v>
      </c>
    </row>
    <row r="612" spans="16:16">
      <c r="P612" cm="1">
        <f t="array" aca="1" ref="P612" ca="1">AVERAGE(
INDEX(_xlfn.ANCHORARRAY($M$2),_xlfn.RANDARRAY(ROWS(_xlfn.ANCHORARRAY($M$2)),1,1,ROWS(_xlfn.ANCHORARRAY($M$2)),TRUE))
)
-
AVERAGE(
INDEX(_xlfn.ANCHORARRAY($N$2),_xlfn.RANDARRAY(ROWS(_xlfn.ANCHORARRAY($N$2)),1,1,ROWS(_xlfn.ANCHORARRAY($N$2)),TRUE))
)</f>
        <v>5.7357298044637588</v>
      </c>
    </row>
    <row r="613" spans="16:16">
      <c r="P613" cm="1">
        <f t="array" aca="1" ref="P613" ca="1">AVERAGE(
INDEX(_xlfn.ANCHORARRAY($M$2),_xlfn.RANDARRAY(ROWS(_xlfn.ANCHORARRAY($M$2)),1,1,ROWS(_xlfn.ANCHORARRAY($M$2)),TRUE))
)
-
AVERAGE(
INDEX(_xlfn.ANCHORARRAY($N$2),_xlfn.RANDARRAY(ROWS(_xlfn.ANCHORARRAY($N$2)),1,1,ROWS(_xlfn.ANCHORARRAY($N$2)),TRUE))
)</f>
        <v>8.4831127789847898</v>
      </c>
    </row>
    <row r="614" spans="16:16">
      <c r="P614" cm="1">
        <f t="array" aca="1" ref="P614" ca="1">AVERAGE(
INDEX(_xlfn.ANCHORARRAY($M$2),_xlfn.RANDARRAY(ROWS(_xlfn.ANCHORARRAY($M$2)),1,1,ROWS(_xlfn.ANCHORARRAY($M$2)),TRUE))
)
-
AVERAGE(
INDEX(_xlfn.ANCHORARRAY($N$2),_xlfn.RANDARRAY(ROWS(_xlfn.ANCHORARRAY($N$2)),1,1,ROWS(_xlfn.ANCHORARRAY($N$2)),TRUE))
)</f>
        <v>-2.3938376456646253</v>
      </c>
    </row>
    <row r="615" spans="16:16">
      <c r="P615" cm="1">
        <f t="array" aca="1" ref="P615" ca="1">AVERAGE(
INDEX(_xlfn.ANCHORARRAY($M$2),_xlfn.RANDARRAY(ROWS(_xlfn.ANCHORARRAY($M$2)),1,1,ROWS(_xlfn.ANCHORARRAY($M$2)),TRUE))
)
-
AVERAGE(
INDEX(_xlfn.ANCHORARRAY($N$2),_xlfn.RANDARRAY(ROWS(_xlfn.ANCHORARRAY($N$2)),1,1,ROWS(_xlfn.ANCHORARRAY($N$2)),TRUE))
)</f>
        <v>6.0635986569227711</v>
      </c>
    </row>
    <row r="616" spans="16:16">
      <c r="P616" cm="1">
        <f t="array" aca="1" ref="P616" ca="1">AVERAGE(
INDEX(_xlfn.ANCHORARRAY($M$2),_xlfn.RANDARRAY(ROWS(_xlfn.ANCHORARRAY($M$2)),1,1,ROWS(_xlfn.ANCHORARRAY($M$2)),TRUE))
)
-
AVERAGE(
INDEX(_xlfn.ANCHORARRAY($N$2),_xlfn.RANDARRAY(ROWS(_xlfn.ANCHORARRAY($N$2)),1,1,ROWS(_xlfn.ANCHORARRAY($N$2)),TRUE))
)</f>
        <v>-2.6190005925340714</v>
      </c>
    </row>
    <row r="617" spans="16:16">
      <c r="P617" cm="1">
        <f t="array" aca="1" ref="P617" ca="1">AVERAGE(
INDEX(_xlfn.ANCHORARRAY($M$2),_xlfn.RANDARRAY(ROWS(_xlfn.ANCHORARRAY($M$2)),1,1,ROWS(_xlfn.ANCHORARRAY($M$2)),TRUE))
)
-
AVERAGE(
INDEX(_xlfn.ANCHORARRAY($N$2),_xlfn.RANDARRAY(ROWS(_xlfn.ANCHORARRAY($N$2)),1,1,ROWS(_xlfn.ANCHORARRAY($N$2)),TRUE))
)</f>
        <v>-1.6314438080189575</v>
      </c>
    </row>
    <row r="618" spans="16:16">
      <c r="P618" cm="1">
        <f t="array" aca="1" ref="P618" ca="1">AVERAGE(
INDEX(_xlfn.ANCHORARRAY($M$2),_xlfn.RANDARRAY(ROWS(_xlfn.ANCHORARRAY($M$2)),1,1,ROWS(_xlfn.ANCHORARRAY($M$2)),TRUE))
)
-
AVERAGE(
INDEX(_xlfn.ANCHORARRAY($N$2),_xlfn.RANDARRAY(ROWS(_xlfn.ANCHORARRAY($N$2)),1,1,ROWS(_xlfn.ANCHORARRAY($N$2)),TRUE))
)</f>
        <v>2.279281058660878</v>
      </c>
    </row>
    <row r="619" spans="16:16">
      <c r="P619" cm="1">
        <f t="array" aca="1" ref="P619" ca="1">AVERAGE(
INDEX(_xlfn.ANCHORARRAY($M$2),_xlfn.RANDARRAY(ROWS(_xlfn.ANCHORARRAY($M$2)),1,1,ROWS(_xlfn.ANCHORARRAY($M$2)),TRUE))
)
-
AVERAGE(
INDEX(_xlfn.ANCHORARRAY($N$2),_xlfn.RANDARRAY(ROWS(_xlfn.ANCHORARRAY($N$2)),1,1,ROWS(_xlfn.ANCHORARRAY($N$2)),TRUE))
)</f>
        <v>-1.1929685956942535</v>
      </c>
    </row>
    <row r="620" spans="16:16">
      <c r="P620" cm="1">
        <f t="array" aca="1" ref="P620" ca="1">AVERAGE(
INDEX(_xlfn.ANCHORARRAY($M$2),_xlfn.RANDARRAY(ROWS(_xlfn.ANCHORARRAY($M$2)),1,1,ROWS(_xlfn.ANCHORARRAY($M$2)),TRUE))
)
-
AVERAGE(
INDEX(_xlfn.ANCHORARRAY($N$2),_xlfn.RANDARRAY(ROWS(_xlfn.ANCHORARRAY($N$2)),1,1,ROWS(_xlfn.ANCHORARRAY($N$2)),TRUE))
)</f>
        <v>6.8872210152083753</v>
      </c>
    </row>
    <row r="621" spans="16:16">
      <c r="P621" cm="1">
        <f t="array" aca="1" ref="P621" ca="1">AVERAGE(
INDEX(_xlfn.ANCHORARRAY($M$2),_xlfn.RANDARRAY(ROWS(_xlfn.ANCHORARRAY($M$2)),1,1,ROWS(_xlfn.ANCHORARRAY($M$2)),TRUE))
)
-
AVERAGE(
INDEX(_xlfn.ANCHORARRAY($N$2),_xlfn.RANDARRAY(ROWS(_xlfn.ANCHORARRAY($N$2)),1,1,ROWS(_xlfn.ANCHORARRAY($N$2)),TRUE))
)</f>
        <v>-4.8508789255382183</v>
      </c>
    </row>
    <row r="622" spans="16:16">
      <c r="P622" cm="1">
        <f t="array" aca="1" ref="P622" ca="1">AVERAGE(
INDEX(_xlfn.ANCHORARRAY($M$2),_xlfn.RANDARRAY(ROWS(_xlfn.ANCHORARRAY($M$2)),1,1,ROWS(_xlfn.ANCHORARRAY($M$2)),TRUE))
)
-
AVERAGE(
INDEX(_xlfn.ANCHORARRAY($N$2),_xlfn.RANDARRAY(ROWS(_xlfn.ANCHORARRAY($N$2)),1,1,ROWS(_xlfn.ANCHORARRAY($N$2)),TRUE))
)</f>
        <v>-5.9826190005925355</v>
      </c>
    </row>
    <row r="623" spans="16:16">
      <c r="P623" cm="1">
        <f t="array" aca="1" ref="P623" ca="1">AVERAGE(
INDEX(_xlfn.ANCHORARRAY($M$2),_xlfn.RANDARRAY(ROWS(_xlfn.ANCHORARRAY($M$2)),1,1,ROWS(_xlfn.ANCHORARRAY($M$2)),TRUE))
)
-
AVERAGE(
INDEX(_xlfn.ANCHORARRAY($N$2),_xlfn.RANDARRAY(ROWS(_xlfn.ANCHORARRAY($N$2)),1,1,ROWS(_xlfn.ANCHORARRAY($N$2)),TRUE))
)</f>
        <v>1.3569030219237632</v>
      </c>
    </row>
    <row r="624" spans="16:16">
      <c r="P624" cm="1">
        <f t="array" aca="1" ref="P624" ca="1">AVERAGE(
INDEX(_xlfn.ANCHORARRAY($M$2),_xlfn.RANDARRAY(ROWS(_xlfn.ANCHORARRAY($M$2)),1,1,ROWS(_xlfn.ANCHORARRAY($M$2)),TRUE))
)
-
AVERAGE(
INDEX(_xlfn.ANCHORARRAY($N$2),_xlfn.RANDARRAY(ROWS(_xlfn.ANCHORARRAY($N$2)),1,1,ROWS(_xlfn.ANCHORARRAY($N$2)),TRUE))
)</f>
        <v>0.90460201461583978</v>
      </c>
    </row>
    <row r="625" spans="16:16">
      <c r="P625" cm="1">
        <f t="array" aca="1" ref="P625" ca="1">AVERAGE(
INDEX(_xlfn.ANCHORARRAY($M$2),_xlfn.RANDARRAY(ROWS(_xlfn.ANCHORARRAY($M$2)),1,1,ROWS(_xlfn.ANCHORARRAY($M$2)),TRUE))
)
-
AVERAGE(
INDEX(_xlfn.ANCHORARRAY($N$2),_xlfn.RANDARRAY(ROWS(_xlfn.ANCHORARRAY($N$2)),1,1,ROWS(_xlfn.ANCHORARRAY($N$2)),TRUE))
)</f>
        <v>1.5326881295674539</v>
      </c>
    </row>
    <row r="626" spans="16:16">
      <c r="P626" cm="1">
        <f t="array" aca="1" ref="P626" ca="1">AVERAGE(
INDEX(_xlfn.ANCHORARRAY($M$2),_xlfn.RANDARRAY(ROWS(_xlfn.ANCHORARRAY($M$2)),1,1,ROWS(_xlfn.ANCHORARRAY($M$2)),TRUE))
)
-
AVERAGE(
INDEX(_xlfn.ANCHORARRAY($N$2),_xlfn.RANDARRAY(ROWS(_xlfn.ANCHORARRAY($N$2)),1,1,ROWS(_xlfn.ANCHORARRAY($N$2)),TRUE))
)</f>
        <v>-5.239976298637167</v>
      </c>
    </row>
    <row r="627" spans="16:16">
      <c r="P627" cm="1">
        <f t="array" aca="1" ref="P627" ca="1">AVERAGE(
INDEX(_xlfn.ANCHORARRAY($M$2),_xlfn.RANDARRAY(ROWS(_xlfn.ANCHORARRAY($M$2)),1,1,ROWS(_xlfn.ANCHORARRAY($M$2)),TRUE))
)
-
AVERAGE(
INDEX(_xlfn.ANCHORARRAY($N$2),_xlfn.RANDARRAY(ROWS(_xlfn.ANCHORARRAY($N$2)),1,1,ROWS(_xlfn.ANCHORARRAY($N$2)),TRUE))
)</f>
        <v>1.8309302784910102</v>
      </c>
    </row>
    <row r="628" spans="16:16">
      <c r="P628" cm="1">
        <f t="array" aca="1" ref="P628" ca="1">AVERAGE(
INDEX(_xlfn.ANCHORARRAY($M$2),_xlfn.RANDARRAY(ROWS(_xlfn.ANCHORARRAY($M$2)),1,1,ROWS(_xlfn.ANCHORARRAY($M$2)),TRUE))
)
-
AVERAGE(
INDEX(_xlfn.ANCHORARRAY($N$2),_xlfn.RANDARRAY(ROWS(_xlfn.ANCHORARRAY($N$2)),1,1,ROWS(_xlfn.ANCHORARRAY($N$2)),TRUE))
)</f>
        <v>1.8882085719928909</v>
      </c>
    </row>
    <row r="629" spans="16:16">
      <c r="P629" cm="1">
        <f t="array" aca="1" ref="P629" ca="1">AVERAGE(
INDEX(_xlfn.ANCHORARRAY($M$2),_xlfn.RANDARRAY(ROWS(_xlfn.ANCHORARRAY($M$2)),1,1,ROWS(_xlfn.ANCHORARRAY($M$2)),TRUE))
)
-
AVERAGE(
INDEX(_xlfn.ANCHORARRAY($N$2),_xlfn.RANDARRAY(ROWS(_xlfn.ANCHORARRAY($N$2)),1,1,ROWS(_xlfn.ANCHORARRAY($N$2)),TRUE))
)</f>
        <v>-4.7975508591744074</v>
      </c>
    </row>
    <row r="630" spans="16:16">
      <c r="P630" cm="1">
        <f t="array" aca="1" ref="P630" ca="1">AVERAGE(
INDEX(_xlfn.ANCHORARRAY($M$2),_xlfn.RANDARRAY(ROWS(_xlfn.ANCHORARRAY($M$2)),1,1,ROWS(_xlfn.ANCHORARRAY($M$2)),TRUE))
)
-
AVERAGE(
INDEX(_xlfn.ANCHORARRAY($N$2),_xlfn.RANDARRAY(ROWS(_xlfn.ANCHORARRAY($N$2)),1,1,ROWS(_xlfn.ANCHORARRAY($N$2)),TRUE))
)</f>
        <v>-4.0983606557377072</v>
      </c>
    </row>
    <row r="631" spans="16:16">
      <c r="P631" cm="1">
        <f t="array" aca="1" ref="P631" ca="1">AVERAGE(
INDEX(_xlfn.ANCHORARRAY($M$2),_xlfn.RANDARRAY(ROWS(_xlfn.ANCHORARRAY($M$2)),1,1,ROWS(_xlfn.ANCHORARRAY($M$2)),TRUE))
)
-
AVERAGE(
INDEX(_xlfn.ANCHORARRAY($N$2),_xlfn.RANDARRAY(ROWS(_xlfn.ANCHORARRAY($N$2)),1,1,ROWS(_xlfn.ANCHORARRAY($N$2)),TRUE))
)</f>
        <v>4.4380801896109006</v>
      </c>
    </row>
    <row r="632" spans="16:16">
      <c r="P632" cm="1">
        <f t="array" aca="1" ref="P632" ca="1">AVERAGE(
INDEX(_xlfn.ANCHORARRAY($M$2),_xlfn.RANDARRAY(ROWS(_xlfn.ANCHORARRAY($M$2)),1,1,ROWS(_xlfn.ANCHORARRAY($M$2)),TRUE))
)
-
AVERAGE(
INDEX(_xlfn.ANCHORARRAY($N$2),_xlfn.RANDARRAY(ROWS(_xlfn.ANCHORARRAY($N$2)),1,1,ROWS(_xlfn.ANCHORARRAY($N$2)),TRUE))
)</f>
        <v>1.4694844953584791</v>
      </c>
    </row>
    <row r="633" spans="16:16">
      <c r="P633" cm="1">
        <f t="array" aca="1" ref="P633" ca="1">AVERAGE(
INDEX(_xlfn.ANCHORARRAY($M$2),_xlfn.RANDARRAY(ROWS(_xlfn.ANCHORARRAY($M$2)),1,1,ROWS(_xlfn.ANCHORARRAY($M$2)),TRUE))
)
-
AVERAGE(
INDEX(_xlfn.ANCHORARRAY($N$2),_xlfn.RANDARRAY(ROWS(_xlfn.ANCHORARRAY($N$2)),1,1,ROWS(_xlfn.ANCHORARRAY($N$2)),TRUE))
)</f>
        <v>6.3144380801896105</v>
      </c>
    </row>
    <row r="634" spans="16:16">
      <c r="P634" cm="1">
        <f t="array" aca="1" ref="P634" ca="1">AVERAGE(
INDEX(_xlfn.ANCHORARRAY($M$2),_xlfn.RANDARRAY(ROWS(_xlfn.ANCHORARRAY($M$2)),1,1,ROWS(_xlfn.ANCHORARRAY($M$2)),TRUE))
)
-
AVERAGE(
INDEX(_xlfn.ANCHORARRAY($N$2),_xlfn.RANDARRAY(ROWS(_xlfn.ANCHORARRAY($N$2)),1,1,ROWS(_xlfn.ANCHORARRAY($N$2)),TRUE))
)</f>
        <v>2.172624925933242</v>
      </c>
    </row>
    <row r="635" spans="16:16">
      <c r="P635" cm="1">
        <f t="array" aca="1" ref="P635" ca="1">AVERAGE(
INDEX(_xlfn.ANCHORARRAY($M$2),_xlfn.RANDARRAY(ROWS(_xlfn.ANCHORARRAY($M$2)),1,1,ROWS(_xlfn.ANCHORARRAY($M$2)),TRUE))
)
-
AVERAGE(
INDEX(_xlfn.ANCHORARRAY($N$2),_xlfn.RANDARRAY(ROWS(_xlfn.ANCHORARRAY($N$2)),1,1,ROWS(_xlfn.ANCHORARRAY($N$2)),TRUE))
)</f>
        <v>-1.4102310882875742</v>
      </c>
    </row>
    <row r="636" spans="16:16">
      <c r="P636" cm="1">
        <f t="array" aca="1" ref="P636" ca="1">AVERAGE(
INDEX(_xlfn.ANCHORARRAY($M$2),_xlfn.RANDARRAY(ROWS(_xlfn.ANCHORARRAY($M$2)),1,1,ROWS(_xlfn.ANCHORARRAY($M$2)),TRUE))
)
-
AVERAGE(
INDEX(_xlfn.ANCHORARRAY($N$2),_xlfn.RANDARRAY(ROWS(_xlfn.ANCHORARRAY($N$2)),1,1,ROWS(_xlfn.ANCHORARRAY($N$2)),TRUE))
)</f>
        <v>-2.1943511751925726</v>
      </c>
    </row>
    <row r="637" spans="16:16">
      <c r="P637" cm="1">
        <f t="array" aca="1" ref="P637" ca="1">AVERAGE(
INDEX(_xlfn.ANCHORARRAY($M$2),_xlfn.RANDARRAY(ROWS(_xlfn.ANCHORARRAY($M$2)),1,1,ROWS(_xlfn.ANCHORARRAY($M$2)),TRUE))
)
-
AVERAGE(
INDEX(_xlfn.ANCHORARRAY($N$2),_xlfn.RANDARRAY(ROWS(_xlfn.ANCHORARRAY($N$2)),1,1,ROWS(_xlfn.ANCHORARRAY($N$2)),TRUE))
)</f>
        <v>3.0120481927710827</v>
      </c>
    </row>
    <row r="638" spans="16:16">
      <c r="P638" cm="1">
        <f t="array" aca="1" ref="P638" ca="1">AVERAGE(
INDEX(_xlfn.ANCHORARRAY($M$2),_xlfn.RANDARRAY(ROWS(_xlfn.ANCHORARRAY($M$2)),1,1,ROWS(_xlfn.ANCHORARRAY($M$2)),TRUE))
)
-
AVERAGE(
INDEX(_xlfn.ANCHORARRAY($N$2),_xlfn.RANDARRAY(ROWS(_xlfn.ANCHORARRAY($N$2)),1,1,ROWS(_xlfn.ANCHORARRAY($N$2)),TRUE))
)</f>
        <v>1.8921587991309536</v>
      </c>
    </row>
    <row r="639" spans="16:16">
      <c r="P639" cm="1">
        <f t="array" aca="1" ref="P639" ca="1">AVERAGE(
INDEX(_xlfn.ANCHORARRAY($M$2),_xlfn.RANDARRAY(ROWS(_xlfn.ANCHORARRAY($M$2)),1,1,ROWS(_xlfn.ANCHORARRAY($M$2)),TRUE))
)
-
AVERAGE(
INDEX(_xlfn.ANCHORARRAY($N$2),_xlfn.RANDARRAY(ROWS(_xlfn.ANCHORARRAY($N$2)),1,1,ROWS(_xlfn.ANCHORARRAY($N$2)),TRUE))
)</f>
        <v>1.5662650602409656</v>
      </c>
    </row>
    <row r="640" spans="16:16">
      <c r="P640" cm="1">
        <f t="array" aca="1" ref="P640" ca="1">AVERAGE(
INDEX(_xlfn.ANCHORARRAY($M$2),_xlfn.RANDARRAY(ROWS(_xlfn.ANCHORARRAY($M$2)),1,1,ROWS(_xlfn.ANCHORARRAY($M$2)),TRUE))
)
-
AVERAGE(
INDEX(_xlfn.ANCHORARRAY($N$2),_xlfn.RANDARRAY(ROWS(_xlfn.ANCHORARRAY($N$2)),1,1,ROWS(_xlfn.ANCHORARRAY($N$2)),TRUE))
)</f>
        <v>0.93817894528935142</v>
      </c>
    </row>
    <row r="641" spans="16:16">
      <c r="P641" cm="1">
        <f t="array" aca="1" ref="P641" ca="1">AVERAGE(
INDEX(_xlfn.ANCHORARRAY($M$2),_xlfn.RANDARRAY(ROWS(_xlfn.ANCHORARRAY($M$2)),1,1,ROWS(_xlfn.ANCHORARRAY($M$2)),TRUE))
)
-
AVERAGE(
INDEX(_xlfn.ANCHORARRAY($N$2),_xlfn.RANDARRAY(ROWS(_xlfn.ANCHORARRAY($N$2)),1,1,ROWS(_xlfn.ANCHORARRAY($N$2)),TRUE))
)</f>
        <v>1.6195931266047765</v>
      </c>
    </row>
    <row r="642" spans="16:16">
      <c r="P642" cm="1">
        <f t="array" aca="1" ref="P642" ca="1">AVERAGE(
INDEX(_xlfn.ANCHORARRAY($M$2),_xlfn.RANDARRAY(ROWS(_xlfn.ANCHORARRAY($M$2)),1,1,ROWS(_xlfn.ANCHORARRAY($M$2)),TRUE))
)
-
AVERAGE(
INDEX(_xlfn.ANCHORARRAY($N$2),_xlfn.RANDARRAY(ROWS(_xlfn.ANCHORARRAY($N$2)),1,1,ROWS(_xlfn.ANCHORARRAY($N$2)),TRUE))
)</f>
        <v>-7.2901441832905434</v>
      </c>
    </row>
    <row r="643" spans="16:16">
      <c r="P643" cm="1">
        <f t="array" aca="1" ref="P643" ca="1">AVERAGE(
INDEX(_xlfn.ANCHORARRAY($M$2),_xlfn.RANDARRAY(ROWS(_xlfn.ANCHORARRAY($M$2)),1,1,ROWS(_xlfn.ANCHORARRAY($M$2)),TRUE))
)
-
AVERAGE(
INDEX(_xlfn.ANCHORARRAY($N$2),_xlfn.RANDARRAY(ROWS(_xlfn.ANCHORARRAY($N$2)),1,1,ROWS(_xlfn.ANCHORARRAY($N$2)),TRUE))
)</f>
        <v>0.58660873000197711</v>
      </c>
    </row>
    <row r="644" spans="16:16">
      <c r="P644" cm="1">
        <f t="array" aca="1" ref="P644" ca="1">AVERAGE(
INDEX(_xlfn.ANCHORARRAY($M$2),_xlfn.RANDARRAY(ROWS(_xlfn.ANCHORARRAY($M$2)),1,1,ROWS(_xlfn.ANCHORARRAY($M$2)),TRUE))
)
-
AVERAGE(
INDEX(_xlfn.ANCHORARRAY($N$2),_xlfn.RANDARRAY(ROWS(_xlfn.ANCHORARRAY($N$2)),1,1,ROWS(_xlfn.ANCHORARRAY($N$2)),TRUE))
)</f>
        <v>8.9354137862927132</v>
      </c>
    </row>
    <row r="645" spans="16:16">
      <c r="P645" cm="1">
        <f t="array" aca="1" ref="P645" ca="1">AVERAGE(
INDEX(_xlfn.ANCHORARRAY($M$2),_xlfn.RANDARRAY(ROWS(_xlfn.ANCHORARRAY($M$2)),1,1,ROWS(_xlfn.ANCHORARRAY($M$2)),TRUE))
)
-
AVERAGE(
INDEX(_xlfn.ANCHORARRAY($N$2),_xlfn.RANDARRAY(ROWS(_xlfn.ANCHORARRAY($N$2)),1,1,ROWS(_xlfn.ANCHORARRAY($N$2)),TRUE))
)</f>
        <v>0.21528737902428929</v>
      </c>
    </row>
    <row r="646" spans="16:16">
      <c r="P646" cm="1">
        <f t="array" aca="1" ref="P646" ca="1">AVERAGE(
INDEX(_xlfn.ANCHORARRAY($M$2),_xlfn.RANDARRAY(ROWS(_xlfn.ANCHORARRAY($M$2)),1,1,ROWS(_xlfn.ANCHORARRAY($M$2)),TRUE))
)
-
AVERAGE(
INDEX(_xlfn.ANCHORARRAY($N$2),_xlfn.RANDARRAY(ROWS(_xlfn.ANCHORARRAY($N$2)),1,1,ROWS(_xlfn.ANCHORARRAY($N$2)),TRUE))
)</f>
        <v>7.6930673513727044</v>
      </c>
    </row>
    <row r="647" spans="16:16">
      <c r="P647" cm="1">
        <f t="array" aca="1" ref="P647" ca="1">AVERAGE(
INDEX(_xlfn.ANCHORARRAY($M$2),_xlfn.RANDARRAY(ROWS(_xlfn.ANCHORARRAY($M$2)),1,1,ROWS(_xlfn.ANCHORARRAY($M$2)),TRUE))
)
-
AVERAGE(
INDEX(_xlfn.ANCHORARRAY($N$2),_xlfn.RANDARRAY(ROWS(_xlfn.ANCHORARRAY($N$2)),1,1,ROWS(_xlfn.ANCHORARRAY($N$2)),TRUE))
)</f>
        <v>-5.3387319770886847</v>
      </c>
    </row>
    <row r="648" spans="16:16">
      <c r="P648" cm="1">
        <f t="array" aca="1" ref="P648" ca="1">AVERAGE(
INDEX(_xlfn.ANCHORARRAY($M$2),_xlfn.RANDARRAY(ROWS(_xlfn.ANCHORARRAY($M$2)),1,1,ROWS(_xlfn.ANCHORARRAY($M$2)),TRUE))
)
-
AVERAGE(
INDEX(_xlfn.ANCHORARRAY($N$2),_xlfn.RANDARRAY(ROWS(_xlfn.ANCHORARRAY($N$2)),1,1,ROWS(_xlfn.ANCHORARRAY($N$2)),TRUE))
)</f>
        <v>2.0225162946869446</v>
      </c>
    </row>
    <row r="649" spans="16:16">
      <c r="P649" cm="1">
        <f t="array" aca="1" ref="P649" ca="1">AVERAGE(
INDEX(_xlfn.ANCHORARRAY($M$2),_xlfn.RANDARRAY(ROWS(_xlfn.ANCHORARRAY($M$2)),1,1,ROWS(_xlfn.ANCHORARRAY($M$2)),TRUE))
)
-
AVERAGE(
INDEX(_xlfn.ANCHORARRAY($N$2),_xlfn.RANDARRAY(ROWS(_xlfn.ANCHORARRAY($N$2)),1,1,ROWS(_xlfn.ANCHORARRAY($N$2)),TRUE))
)</f>
        <v>-3.6460596484297838</v>
      </c>
    </row>
    <row r="650" spans="16:16">
      <c r="P650" cm="1">
        <f t="array" aca="1" ref="P650" ca="1">AVERAGE(
INDEX(_xlfn.ANCHORARRAY($M$2),_xlfn.RANDARRAY(ROWS(_xlfn.ANCHORARRAY($M$2)),1,1,ROWS(_xlfn.ANCHORARRAY($M$2)),TRUE))
)
-
AVERAGE(
INDEX(_xlfn.ANCHORARRAY($N$2),_xlfn.RANDARRAY(ROWS(_xlfn.ANCHORARRAY($N$2)),1,1,ROWS(_xlfn.ANCHORARRAY($N$2)),TRUE))
)</f>
        <v>-3.9699782737507405</v>
      </c>
    </row>
    <row r="651" spans="16:16">
      <c r="P651" cm="1">
        <f t="array" aca="1" ref="P651" ca="1">AVERAGE(
INDEX(_xlfn.ANCHORARRAY($M$2),_xlfn.RANDARRAY(ROWS(_xlfn.ANCHORARRAY($M$2)),1,1,ROWS(_xlfn.ANCHORARRAY($M$2)),TRUE))
)
-
AVERAGE(
INDEX(_xlfn.ANCHORARRAY($N$2),_xlfn.RANDARRAY(ROWS(_xlfn.ANCHORARRAY($N$2)),1,1,ROWS(_xlfn.ANCHORARRAY($N$2)),TRUE))
)</f>
        <v>-0.44440055303179804</v>
      </c>
    </row>
    <row r="652" spans="16:16">
      <c r="P652" cm="1">
        <f t="array" aca="1" ref="P652" ca="1">AVERAGE(
INDEX(_xlfn.ANCHORARRAY($M$2),_xlfn.RANDARRAY(ROWS(_xlfn.ANCHORARRAY($M$2)),1,1,ROWS(_xlfn.ANCHORARRAY($M$2)),TRUE))
)
-
AVERAGE(
INDEX(_xlfn.ANCHORARRAY($N$2),_xlfn.RANDARRAY(ROWS(_xlfn.ANCHORARRAY($N$2)),1,1,ROWS(_xlfn.ANCHORARRAY($N$2)),TRUE))
)</f>
        <v>2.2160774244519033</v>
      </c>
    </row>
    <row r="653" spans="16:16">
      <c r="P653" cm="1">
        <f t="array" aca="1" ref="P653" ca="1">AVERAGE(
INDEX(_xlfn.ANCHORARRAY($M$2),_xlfn.RANDARRAY(ROWS(_xlfn.ANCHORARRAY($M$2)),1,1,ROWS(_xlfn.ANCHORARRAY($M$2)),TRUE))
)
-
AVERAGE(
INDEX(_xlfn.ANCHORARRAY($N$2),_xlfn.RANDARRAY(ROWS(_xlfn.ANCHORARRAY($N$2)),1,1,ROWS(_xlfn.ANCHORARRAY($N$2)),TRUE))
)</f>
        <v>2.7315820659687944</v>
      </c>
    </row>
    <row r="654" spans="16:16">
      <c r="P654" cm="1">
        <f t="array" aca="1" ref="P654" ca="1">AVERAGE(
INDEX(_xlfn.ANCHORARRAY($M$2),_xlfn.RANDARRAY(ROWS(_xlfn.ANCHORARRAY($M$2)),1,1,ROWS(_xlfn.ANCHORARRAY($M$2)),TRUE))
)
-
AVERAGE(
INDEX(_xlfn.ANCHORARRAY($N$2),_xlfn.RANDARRAY(ROWS(_xlfn.ANCHORARRAY($N$2)),1,1,ROWS(_xlfn.ANCHORARRAY($N$2)),TRUE))
)</f>
        <v>3.1463559154651435</v>
      </c>
    </row>
    <row r="655" spans="16:16">
      <c r="P655" cm="1">
        <f t="array" aca="1" ref="P655" ca="1">AVERAGE(
INDEX(_xlfn.ANCHORARRAY($M$2),_xlfn.RANDARRAY(ROWS(_xlfn.ANCHORARRAY($M$2)),1,1,ROWS(_xlfn.ANCHORARRAY($M$2)),TRUE))
)
-
AVERAGE(
INDEX(_xlfn.ANCHORARRAY($N$2),_xlfn.RANDARRAY(ROWS(_xlfn.ANCHORARRAY($N$2)),1,1,ROWS(_xlfn.ANCHORARRAY($N$2)),TRUE))
)</f>
        <v>11.534663243136478</v>
      </c>
    </row>
    <row r="656" spans="16:16">
      <c r="P656" cm="1">
        <f t="array" aca="1" ref="P656" ca="1">AVERAGE(
INDEX(_xlfn.ANCHORARRAY($M$2),_xlfn.RANDARRAY(ROWS(_xlfn.ANCHORARRAY($M$2)),1,1,ROWS(_xlfn.ANCHORARRAY($M$2)),TRUE))
)
-
AVERAGE(
INDEX(_xlfn.ANCHORARRAY($N$2),_xlfn.RANDARRAY(ROWS(_xlfn.ANCHORARRAY($N$2)),1,1,ROWS(_xlfn.ANCHORARRAY($N$2)),TRUE))
)</f>
        <v>-2.184475607347423</v>
      </c>
    </row>
    <row r="657" spans="16:16">
      <c r="P657" cm="1">
        <f t="array" aca="1" ref="P657" ca="1">AVERAGE(
INDEX(_xlfn.ANCHORARRAY($M$2),_xlfn.RANDARRAY(ROWS(_xlfn.ANCHORARRAY($M$2)),1,1,ROWS(_xlfn.ANCHORARRAY($M$2)),TRUE))
)
-
AVERAGE(
INDEX(_xlfn.ANCHORARRAY($N$2),_xlfn.RANDARRAY(ROWS(_xlfn.ANCHORARRAY($N$2)),1,1,ROWS(_xlfn.ANCHORARRAY($N$2)),TRUE))
)</f>
        <v>6.3717163736914841</v>
      </c>
    </row>
    <row r="658" spans="16:16">
      <c r="P658" cm="1">
        <f t="array" aca="1" ref="P658" ca="1">AVERAGE(
INDEX(_xlfn.ANCHORARRAY($M$2),_xlfn.RANDARRAY(ROWS(_xlfn.ANCHORARRAY($M$2)),1,1,ROWS(_xlfn.ANCHORARRAY($M$2)),TRUE))
)
-
AVERAGE(
INDEX(_xlfn.ANCHORARRAY($N$2),_xlfn.RANDARRAY(ROWS(_xlfn.ANCHORARRAY($N$2)),1,1,ROWS(_xlfn.ANCHORARRAY($N$2)),TRUE))
)</f>
        <v>-5.7574560537230894</v>
      </c>
    </row>
    <row r="659" spans="16:16">
      <c r="P659" cm="1">
        <f t="array" aca="1" ref="P659" ca="1">AVERAGE(
INDEX(_xlfn.ANCHORARRAY($M$2),_xlfn.RANDARRAY(ROWS(_xlfn.ANCHORARRAY($M$2)),1,1,ROWS(_xlfn.ANCHORARRAY($M$2)),TRUE))
)
-
AVERAGE(
INDEX(_xlfn.ANCHORARRAY($N$2),_xlfn.RANDARRAY(ROWS(_xlfn.ANCHORARRAY($N$2)),1,1,ROWS(_xlfn.ANCHORARRAY($N$2)),TRUE))
)</f>
        <v>-1.4872605174797542</v>
      </c>
    </row>
    <row r="660" spans="16:16">
      <c r="P660" cm="1">
        <f t="array" aca="1" ref="P660" ca="1">AVERAGE(
INDEX(_xlfn.ANCHORARRAY($M$2),_xlfn.RANDARRAY(ROWS(_xlfn.ANCHORARRAY($M$2)),1,1,ROWS(_xlfn.ANCHORARRAY($M$2)),TRUE))
)
-
AVERAGE(
INDEX(_xlfn.ANCHORARRAY($N$2),_xlfn.RANDARRAY(ROWS(_xlfn.ANCHORARRAY($N$2)),1,1,ROWS(_xlfn.ANCHORARRAY($N$2)),TRUE))
)</f>
        <v>-3.2332609125024661</v>
      </c>
    </row>
    <row r="661" spans="16:16">
      <c r="P661" cm="1">
        <f t="array" aca="1" ref="P661" ca="1">AVERAGE(
INDEX(_xlfn.ANCHORARRAY($M$2),_xlfn.RANDARRAY(ROWS(_xlfn.ANCHORARRAY($M$2)),1,1,ROWS(_xlfn.ANCHORARRAY($M$2)),TRUE))
)
-
AVERAGE(
INDEX(_xlfn.ANCHORARRAY($N$2),_xlfn.RANDARRAY(ROWS(_xlfn.ANCHORARRAY($N$2)),1,1,ROWS(_xlfn.ANCHORARRAY($N$2)),TRUE))
)</f>
        <v>3.5433537428402175</v>
      </c>
    </row>
    <row r="662" spans="16:16">
      <c r="P662" cm="1">
        <f t="array" aca="1" ref="P662" ca="1">AVERAGE(
INDEX(_xlfn.ANCHORARRAY($M$2),_xlfn.RANDARRAY(ROWS(_xlfn.ANCHORARRAY($M$2)),1,1,ROWS(_xlfn.ANCHORARRAY($M$2)),TRUE))
)
-
AVERAGE(
INDEX(_xlfn.ANCHORARRAY($N$2),_xlfn.RANDARRAY(ROWS(_xlfn.ANCHORARRAY($N$2)),1,1,ROWS(_xlfn.ANCHORARRAY($N$2)),TRUE))
)</f>
        <v>-9.8755678451510676E-2</v>
      </c>
    </row>
    <row r="663" spans="16:16">
      <c r="P663" cm="1">
        <f t="array" aca="1" ref="P663" ca="1">AVERAGE(
INDEX(_xlfn.ANCHORARRAY($M$2),_xlfn.RANDARRAY(ROWS(_xlfn.ANCHORARRAY($M$2)),1,1,ROWS(_xlfn.ANCHORARRAY($M$2)),TRUE))
)
-
AVERAGE(
INDEX(_xlfn.ANCHORARRAY($N$2),_xlfn.RANDARRAY(ROWS(_xlfn.ANCHORARRAY($N$2)),1,1,ROWS(_xlfn.ANCHORARRAY($N$2)),TRUE))
)</f>
        <v>-4.7165712028441646</v>
      </c>
    </row>
    <row r="664" spans="16:16">
      <c r="P664" cm="1">
        <f t="array" aca="1" ref="P664" ca="1">AVERAGE(
INDEX(_xlfn.ANCHORARRAY($M$2),_xlfn.RANDARRAY(ROWS(_xlfn.ANCHORARRAY($M$2)),1,1,ROWS(_xlfn.ANCHORARRAY($M$2)),TRUE))
)
-
AVERAGE(
INDEX(_xlfn.ANCHORARRAY($N$2),_xlfn.RANDARRAY(ROWS(_xlfn.ANCHORARRAY($N$2)),1,1,ROWS(_xlfn.ANCHORARRAY($N$2)),TRUE))
)</f>
        <v>3.8554216867469862</v>
      </c>
    </row>
    <row r="665" spans="16:16">
      <c r="P665" cm="1">
        <f t="array" aca="1" ref="P665" ca="1">AVERAGE(
INDEX(_xlfn.ANCHORARRAY($M$2),_xlfn.RANDARRAY(ROWS(_xlfn.ANCHORARRAY($M$2)),1,1,ROWS(_xlfn.ANCHORARRAY($M$2)),TRUE))
)
-
AVERAGE(
INDEX(_xlfn.ANCHORARRAY($N$2),_xlfn.RANDARRAY(ROWS(_xlfn.ANCHORARRAY($N$2)),1,1,ROWS(_xlfn.ANCHORARRAY($N$2)),TRUE))
)</f>
        <v>4.5684376851668986</v>
      </c>
    </row>
    <row r="666" spans="16:16">
      <c r="P666" cm="1">
        <f t="array" aca="1" ref="P666" ca="1">AVERAGE(
INDEX(_xlfn.ANCHORARRAY($M$2),_xlfn.RANDARRAY(ROWS(_xlfn.ANCHORARRAY($M$2)),1,1,ROWS(_xlfn.ANCHORARRAY($M$2)),TRUE))
)
-
AVERAGE(
INDEX(_xlfn.ANCHORARRAY($N$2),_xlfn.RANDARRAY(ROWS(_xlfn.ANCHORARRAY($N$2)),1,1,ROWS(_xlfn.ANCHORARRAY($N$2)),TRUE))
)</f>
        <v>1.4062808611495186</v>
      </c>
    </row>
    <row r="667" spans="16:16">
      <c r="P667" cm="1">
        <f t="array" aca="1" ref="P667" ca="1">AVERAGE(
INDEX(_xlfn.ANCHORARRAY($M$2),_xlfn.RANDARRAY(ROWS(_xlfn.ANCHORARRAY($M$2)),1,1,ROWS(_xlfn.ANCHORARRAY($M$2)),TRUE))
)
-
AVERAGE(
INDEX(_xlfn.ANCHORARRAY($N$2),_xlfn.RANDARRAY(ROWS(_xlfn.ANCHORARRAY($N$2)),1,1,ROWS(_xlfn.ANCHORARRAY($N$2)),TRUE))
)</f>
        <v>13.130555006912893</v>
      </c>
    </row>
    <row r="668" spans="16:16">
      <c r="P668" cm="1">
        <f t="array" aca="1" ref="P668" ca="1">AVERAGE(
INDEX(_xlfn.ANCHORARRAY($M$2),_xlfn.RANDARRAY(ROWS(_xlfn.ANCHORARRAY($M$2)),1,1,ROWS(_xlfn.ANCHORARRAY($M$2)),TRUE))
)
-
AVERAGE(
INDEX(_xlfn.ANCHORARRAY($N$2),_xlfn.RANDARRAY(ROWS(_xlfn.ANCHORARRAY($N$2)),1,1,ROWS(_xlfn.ANCHORARRAY($N$2)),TRUE))
)</f>
        <v>7.4343274738297467</v>
      </c>
    </row>
    <row r="669" spans="16:16">
      <c r="P669" cm="1">
        <f t="array" aca="1" ref="P669" ca="1">AVERAGE(
INDEX(_xlfn.ANCHORARRAY($M$2),_xlfn.RANDARRAY(ROWS(_xlfn.ANCHORARRAY($M$2)),1,1,ROWS(_xlfn.ANCHORARRAY($M$2)),TRUE))
)
-
AVERAGE(
INDEX(_xlfn.ANCHORARRAY($N$2),_xlfn.RANDARRAY(ROWS(_xlfn.ANCHORARRAY($N$2)),1,1,ROWS(_xlfn.ANCHORARRAY($N$2)),TRUE))
)</f>
        <v>0.25873987754295769</v>
      </c>
    </row>
    <row r="670" spans="16:16">
      <c r="P670" cm="1">
        <f t="array" aca="1" ref="P670" ca="1">AVERAGE(
INDEX(_xlfn.ANCHORARRAY($M$2),_xlfn.RANDARRAY(ROWS(_xlfn.ANCHORARRAY($M$2)),1,1,ROWS(_xlfn.ANCHORARRAY($M$2)),TRUE))
)
-
AVERAGE(
INDEX(_xlfn.ANCHORARRAY($N$2),_xlfn.RANDARRAY(ROWS(_xlfn.ANCHORARRAY($N$2)),1,1,ROWS(_xlfn.ANCHORARRAY($N$2)),TRUE))
)</f>
        <v>4.2267430377246669</v>
      </c>
    </row>
    <row r="671" spans="16:16">
      <c r="P671" cm="1">
        <f t="array" aca="1" ref="P671" ca="1">AVERAGE(
INDEX(_xlfn.ANCHORARRAY($M$2),_xlfn.RANDARRAY(ROWS(_xlfn.ANCHORARRAY($M$2)),1,1,ROWS(_xlfn.ANCHORARRAY($M$2)),TRUE))
)
-
AVERAGE(
INDEX(_xlfn.ANCHORARRAY($N$2),_xlfn.RANDARRAY(ROWS(_xlfn.ANCHORARRAY($N$2)),1,1,ROWS(_xlfn.ANCHORARRAY($N$2)),TRUE))
)</f>
        <v>-3.0436500098755701</v>
      </c>
    </row>
    <row r="672" spans="16:16">
      <c r="P672" cm="1">
        <f t="array" aca="1" ref="P672" ca="1">AVERAGE(
INDEX(_xlfn.ANCHORARRAY($M$2),_xlfn.RANDARRAY(ROWS(_xlfn.ANCHORARRAY($M$2)),1,1,ROWS(_xlfn.ANCHORARRAY($M$2)),TRUE))
)
-
AVERAGE(
INDEX(_xlfn.ANCHORARRAY($N$2),_xlfn.RANDARRAY(ROWS(_xlfn.ANCHORARRAY($N$2)),1,1,ROWS(_xlfn.ANCHORARRAY($N$2)),TRUE))
)</f>
        <v>5.3249061821054724</v>
      </c>
    </row>
    <row r="673" spans="16:16">
      <c r="P673" cm="1">
        <f t="array" aca="1" ref="P673" ca="1">AVERAGE(
INDEX(_xlfn.ANCHORARRAY($M$2),_xlfn.RANDARRAY(ROWS(_xlfn.ANCHORARRAY($M$2)),1,1,ROWS(_xlfn.ANCHORARRAY($M$2)),TRUE))
)
-
AVERAGE(
INDEX(_xlfn.ANCHORARRAY($N$2),_xlfn.RANDARRAY(ROWS(_xlfn.ANCHORARRAY($N$2)),1,1,ROWS(_xlfn.ANCHORARRAY($N$2)),TRUE))
)</f>
        <v>2.6269010468101897</v>
      </c>
    </row>
    <row r="674" spans="16:16">
      <c r="P674" cm="1">
        <f t="array" aca="1" ref="P674" ca="1">AVERAGE(
INDEX(_xlfn.ANCHORARRAY($M$2),_xlfn.RANDARRAY(ROWS(_xlfn.ANCHORARRAY($M$2)),1,1,ROWS(_xlfn.ANCHORARRAY($M$2)),TRUE))
)
-
AVERAGE(
INDEX(_xlfn.ANCHORARRAY($N$2),_xlfn.RANDARRAY(ROWS(_xlfn.ANCHORARRAY($N$2)),1,1,ROWS(_xlfn.ANCHORARRAY($N$2)),TRUE))
)</f>
        <v>1.4556587003752668</v>
      </c>
    </row>
    <row r="675" spans="16:16">
      <c r="P675" cm="1">
        <f t="array" aca="1" ref="P675" ca="1">AVERAGE(
INDEX(_xlfn.ANCHORARRAY($M$2),_xlfn.RANDARRAY(ROWS(_xlfn.ANCHORARRAY($M$2)),1,1,ROWS(_xlfn.ANCHORARRAY($M$2)),TRUE))
)
-
AVERAGE(
INDEX(_xlfn.ANCHORARRAY($N$2),_xlfn.RANDARRAY(ROWS(_xlfn.ANCHORARRAY($N$2)),1,1,ROWS(_xlfn.ANCHORARRAY($N$2)),TRUE))
)</f>
        <v>-1.4912107446178098</v>
      </c>
    </row>
    <row r="676" spans="16:16">
      <c r="P676" cm="1">
        <f t="array" aca="1" ref="P676" ca="1">AVERAGE(
INDEX(_xlfn.ANCHORARRAY($M$2),_xlfn.RANDARRAY(ROWS(_xlfn.ANCHORARRAY($M$2)),1,1,ROWS(_xlfn.ANCHORARRAY($M$2)),TRUE))
)
-
AVERAGE(
INDEX(_xlfn.ANCHORARRAY($N$2),_xlfn.RANDARRAY(ROWS(_xlfn.ANCHORARRAY($N$2)),1,1,ROWS(_xlfn.ANCHORARRAY($N$2)),TRUE))
)</f>
        <v>6.6600829547698979</v>
      </c>
    </row>
    <row r="677" spans="16:16">
      <c r="P677" cm="1">
        <f t="array" aca="1" ref="P677" ca="1">AVERAGE(
INDEX(_xlfn.ANCHORARRAY($M$2),_xlfn.RANDARRAY(ROWS(_xlfn.ANCHORARRAY($M$2)),1,1,ROWS(_xlfn.ANCHORARRAY($M$2)),TRUE))
)
-
AVERAGE(
INDEX(_xlfn.ANCHORARRAY($N$2),_xlfn.RANDARRAY(ROWS(_xlfn.ANCHORARRAY($N$2)),1,1,ROWS(_xlfn.ANCHORARRAY($N$2)),TRUE))
)</f>
        <v>-0.6221607742445201</v>
      </c>
    </row>
    <row r="678" spans="16:16">
      <c r="P678" cm="1">
        <f t="array" aca="1" ref="P678" ca="1">AVERAGE(
INDEX(_xlfn.ANCHORARRAY($M$2),_xlfn.RANDARRAY(ROWS(_xlfn.ANCHORARRAY($M$2)),1,1,ROWS(_xlfn.ANCHORARRAY($M$2)),TRUE))
)
-
AVERAGE(
INDEX(_xlfn.ANCHORARRAY($N$2),_xlfn.RANDARRAY(ROWS(_xlfn.ANCHORARRAY($N$2)),1,1,ROWS(_xlfn.ANCHORARRAY($N$2)),TRUE))
)</f>
        <v>6.1110013825795022</v>
      </c>
    </row>
    <row r="679" spans="16:16">
      <c r="P679" cm="1">
        <f t="array" aca="1" ref="P679" ca="1">AVERAGE(
INDEX(_xlfn.ANCHORARRAY($M$2),_xlfn.RANDARRAY(ROWS(_xlfn.ANCHORARRAY($M$2)),1,1,ROWS(_xlfn.ANCHORARRAY($M$2)),TRUE))
)
-
AVERAGE(
INDEX(_xlfn.ANCHORARRAY($N$2),_xlfn.RANDARRAY(ROWS(_xlfn.ANCHORARRAY($N$2)),1,1,ROWS(_xlfn.ANCHORARRAY($N$2)),TRUE))
)</f>
        <v>-1.6215682401738079</v>
      </c>
    </row>
    <row r="680" spans="16:16">
      <c r="P680" cm="1">
        <f t="array" aca="1" ref="P680" ca="1">AVERAGE(
INDEX(_xlfn.ANCHORARRAY($M$2),_xlfn.RANDARRAY(ROWS(_xlfn.ANCHORARRAY($M$2)),1,1,ROWS(_xlfn.ANCHORARRAY($M$2)),TRUE))
)
-
AVERAGE(
INDEX(_xlfn.ANCHORARRAY($N$2),_xlfn.RANDARRAY(ROWS(_xlfn.ANCHORARRAY($N$2)),1,1,ROWS(_xlfn.ANCHORARRAY($N$2)),TRUE))
)</f>
        <v>1.7282243729014439</v>
      </c>
    </row>
    <row r="681" spans="16:16">
      <c r="P681" cm="1">
        <f t="array" aca="1" ref="P681" ca="1">AVERAGE(
INDEX(_xlfn.ANCHORARRAY($M$2),_xlfn.RANDARRAY(ROWS(_xlfn.ANCHORARRAY($M$2)),1,1,ROWS(_xlfn.ANCHORARRAY($M$2)),TRUE))
)
-
AVERAGE(
INDEX(_xlfn.ANCHORARRAY($N$2),_xlfn.RANDARRAY(ROWS(_xlfn.ANCHORARRAY($N$2)),1,1,ROWS(_xlfn.ANCHORARRAY($N$2)),TRUE))
)</f>
        <v>-0.23306340114556434</v>
      </c>
    </row>
    <row r="682" spans="16:16">
      <c r="P682" cm="1">
        <f t="array" aca="1" ref="P682" ca="1">AVERAGE(
INDEX(_xlfn.ANCHORARRAY($M$2),_xlfn.RANDARRAY(ROWS(_xlfn.ANCHORARRAY($M$2)),1,1,ROWS(_xlfn.ANCHORARRAY($M$2)),TRUE))
)
-
AVERAGE(
INDEX(_xlfn.ANCHORARRAY($N$2),_xlfn.RANDARRAY(ROWS(_xlfn.ANCHORARRAY($N$2)),1,1,ROWS(_xlfn.ANCHORARRAY($N$2)),TRUE))
)</f>
        <v>-0.15998419909144701</v>
      </c>
    </row>
    <row r="683" spans="16:16">
      <c r="P683" cm="1">
        <f t="array" aca="1" ref="P683" ca="1">AVERAGE(
INDEX(_xlfn.ANCHORARRAY($M$2),_xlfn.RANDARRAY(ROWS(_xlfn.ANCHORARRAY($M$2)),1,1,ROWS(_xlfn.ANCHORARRAY($M$2)),TRUE))
)
-
AVERAGE(
INDEX(_xlfn.ANCHORARRAY($N$2),_xlfn.RANDARRAY(ROWS(_xlfn.ANCHORARRAY($N$2)),1,1,ROWS(_xlfn.ANCHORARRAY($N$2)),TRUE))
)</f>
        <v>5.6270985581670985</v>
      </c>
    </row>
    <row r="684" spans="16:16">
      <c r="P684" cm="1">
        <f t="array" aca="1" ref="P684" ca="1">AVERAGE(
INDEX(_xlfn.ANCHORARRAY($M$2),_xlfn.RANDARRAY(ROWS(_xlfn.ANCHORARRAY($M$2)),1,1,ROWS(_xlfn.ANCHORARRAY($M$2)),TRUE))
)
-
AVERAGE(
INDEX(_xlfn.ANCHORARRAY($N$2),_xlfn.RANDARRAY(ROWS(_xlfn.ANCHORARRAY($N$2)),1,1,ROWS(_xlfn.ANCHORARRAY($N$2)),TRUE))
)</f>
        <v>-6.6146553426822052</v>
      </c>
    </row>
    <row r="685" spans="16:16">
      <c r="P685" cm="1">
        <f t="array" aca="1" ref="P685" ca="1">AVERAGE(
INDEX(_xlfn.ANCHORARRAY($M$2),_xlfn.RANDARRAY(ROWS(_xlfn.ANCHORARRAY($M$2)),1,1,ROWS(_xlfn.ANCHORARRAY($M$2)),TRUE))
)
-
AVERAGE(
INDEX(_xlfn.ANCHORARRAY($N$2),_xlfn.RANDARRAY(ROWS(_xlfn.ANCHORARRAY($N$2)),1,1,ROWS(_xlfn.ANCHORARRAY($N$2)),TRUE))
)</f>
        <v>8.3231285798933428</v>
      </c>
    </row>
    <row r="686" spans="16:16">
      <c r="P686" cm="1">
        <f t="array" aca="1" ref="P686" ca="1">AVERAGE(
INDEX(_xlfn.ANCHORARRAY($M$2),_xlfn.RANDARRAY(ROWS(_xlfn.ANCHORARRAY($M$2)),1,1,ROWS(_xlfn.ANCHORARRAY($M$2)),TRUE))
)
-
AVERAGE(
INDEX(_xlfn.ANCHORARRAY($N$2),_xlfn.RANDARRAY(ROWS(_xlfn.ANCHORARRAY($N$2)),1,1,ROWS(_xlfn.ANCHORARRAY($N$2)),TRUE))
)</f>
        <v>1.0191586016195942</v>
      </c>
    </row>
    <row r="687" spans="16:16">
      <c r="P687" cm="1">
        <f t="array" aca="1" ref="P687" ca="1">AVERAGE(
INDEX(_xlfn.ANCHORARRAY($M$2),_xlfn.RANDARRAY(ROWS(_xlfn.ANCHORARRAY($M$2)),1,1,ROWS(_xlfn.ANCHORARRAY($M$2)),TRUE))
)
-
AVERAGE(
INDEX(_xlfn.ANCHORARRAY($N$2),_xlfn.RANDARRAY(ROWS(_xlfn.ANCHORARRAY($N$2)),1,1,ROWS(_xlfn.ANCHORARRAY($N$2)),TRUE))
)</f>
        <v>-6.9128974916061736E-2</v>
      </c>
    </row>
    <row r="688" spans="16:16">
      <c r="P688" cm="1">
        <f t="array" aca="1" ref="P688" ca="1">AVERAGE(
INDEX(_xlfn.ANCHORARRAY($M$2),_xlfn.RANDARRAY(ROWS(_xlfn.ANCHORARRAY($M$2)),1,1,ROWS(_xlfn.ANCHORARRAY($M$2)),TRUE))
)
-
AVERAGE(
INDEX(_xlfn.ANCHORARRAY($N$2),_xlfn.RANDARRAY(ROWS(_xlfn.ANCHORARRAY($N$2)),1,1,ROWS(_xlfn.ANCHORARRAY($N$2)),TRUE))
)</f>
        <v>-1.5958917637764145</v>
      </c>
    </row>
    <row r="689" spans="16:16">
      <c r="P689" cm="1">
        <f t="array" aca="1" ref="P689" ca="1">AVERAGE(
INDEX(_xlfn.ANCHORARRAY($M$2),_xlfn.RANDARRAY(ROWS(_xlfn.ANCHORARRAY($M$2)),1,1,ROWS(_xlfn.ANCHORARRAY($M$2)),TRUE))
)
-
AVERAGE(
INDEX(_xlfn.ANCHORARRAY($N$2),_xlfn.RANDARRAY(ROWS(_xlfn.ANCHORARRAY($N$2)),1,1,ROWS(_xlfn.ANCHORARRAY($N$2)),TRUE))
)</f>
        <v>0.74461781552439277</v>
      </c>
    </row>
    <row r="690" spans="16:16">
      <c r="P690" cm="1">
        <f t="array" aca="1" ref="P690" ca="1">AVERAGE(
INDEX(_xlfn.ANCHORARRAY($M$2),_xlfn.RANDARRAY(ROWS(_xlfn.ANCHORARRAY($M$2)),1,1,ROWS(_xlfn.ANCHORARRAY($M$2)),TRUE))
)
-
AVERAGE(
INDEX(_xlfn.ANCHORARRAY($N$2),_xlfn.RANDARRAY(ROWS(_xlfn.ANCHORARRAY($N$2)),1,1,ROWS(_xlfn.ANCHORARRAY($N$2)),TRUE))
)</f>
        <v>-2.88959115149121</v>
      </c>
    </row>
    <row r="691" spans="16:16">
      <c r="P691" cm="1">
        <f t="array" aca="1" ref="P691" ca="1">AVERAGE(
INDEX(_xlfn.ANCHORARRAY($M$2),_xlfn.RANDARRAY(ROWS(_xlfn.ANCHORARRAY($M$2)),1,1,ROWS(_xlfn.ANCHORARRAY($M$2)),TRUE))
)
-
AVERAGE(
INDEX(_xlfn.ANCHORARRAY($N$2),_xlfn.RANDARRAY(ROWS(_xlfn.ANCHORARRAY($N$2)),1,1,ROWS(_xlfn.ANCHORARRAY($N$2)),TRUE))
)</f>
        <v>6.2966620580683426</v>
      </c>
    </row>
    <row r="692" spans="16:16">
      <c r="P692" cm="1">
        <f t="array" aca="1" ref="P692" ca="1">AVERAGE(
INDEX(_xlfn.ANCHORARRAY($M$2),_xlfn.RANDARRAY(ROWS(_xlfn.ANCHORARRAY($M$2)),1,1,ROWS(_xlfn.ANCHORARRAY($M$2)),TRUE))
)
-
AVERAGE(
INDEX(_xlfn.ANCHORARRAY($N$2),_xlfn.RANDARRAY(ROWS(_xlfn.ANCHORARRAY($N$2)),1,1,ROWS(_xlfn.ANCHORARRAY($N$2)),TRUE))
)</f>
        <v>1.4102310882875742</v>
      </c>
    </row>
    <row r="693" spans="16:16">
      <c r="P693" cm="1">
        <f t="array" aca="1" ref="P693" ca="1">AVERAGE(
INDEX(_xlfn.ANCHORARRAY($M$2),_xlfn.RANDARRAY(ROWS(_xlfn.ANCHORARRAY($M$2)),1,1,ROWS(_xlfn.ANCHORARRAY($M$2)),TRUE))
)
-
AVERAGE(
INDEX(_xlfn.ANCHORARRAY($N$2),_xlfn.RANDARRAY(ROWS(_xlfn.ANCHORARRAY($N$2)),1,1,ROWS(_xlfn.ANCHORARRAY($N$2)),TRUE))
)</f>
        <v>3.6085324906182095</v>
      </c>
    </row>
    <row r="694" spans="16:16">
      <c r="P694" cm="1">
        <f t="array" aca="1" ref="P694" ca="1">AVERAGE(
INDEX(_xlfn.ANCHORARRAY($M$2),_xlfn.RANDARRAY(ROWS(_xlfn.ANCHORARRAY($M$2)),1,1,ROWS(_xlfn.ANCHORARRAY($M$2)),TRUE))
)
-
AVERAGE(
INDEX(_xlfn.ANCHORARRAY($N$2),_xlfn.RANDARRAY(ROWS(_xlfn.ANCHORARRAY($N$2)),1,1,ROWS(_xlfn.ANCHORARRAY($N$2)),TRUE))
)</f>
        <v>7.85107643689512</v>
      </c>
    </row>
    <row r="695" spans="16:16">
      <c r="P695" cm="1">
        <f t="array" aca="1" ref="P695" ca="1">AVERAGE(
INDEX(_xlfn.ANCHORARRAY($M$2),_xlfn.RANDARRAY(ROWS(_xlfn.ANCHORARRAY($M$2)),1,1,ROWS(_xlfn.ANCHORARRAY($M$2)),TRUE))
)
-
AVERAGE(
INDEX(_xlfn.ANCHORARRAY($N$2),_xlfn.RANDARRAY(ROWS(_xlfn.ANCHORARRAY($N$2)),1,1,ROWS(_xlfn.ANCHORARRAY($N$2)),TRUE))
)</f>
        <v>2.6407268417934091</v>
      </c>
    </row>
    <row r="696" spans="16:16">
      <c r="P696" cm="1">
        <f t="array" aca="1" ref="P696" ca="1">AVERAGE(
INDEX(_xlfn.ANCHORARRAY($M$2),_xlfn.RANDARRAY(ROWS(_xlfn.ANCHORARRAY($M$2)),1,1,ROWS(_xlfn.ANCHORARRAY($M$2)),TRUE))
)
-
AVERAGE(
INDEX(_xlfn.ANCHORARRAY($N$2),_xlfn.RANDARRAY(ROWS(_xlfn.ANCHORARRAY($N$2)),1,1,ROWS(_xlfn.ANCHORARRAY($N$2)),TRUE))
)</f>
        <v>2.925143195733753</v>
      </c>
    </row>
    <row r="697" spans="16:16">
      <c r="P697" cm="1">
        <f t="array" aca="1" ref="P697" ca="1">AVERAGE(
INDEX(_xlfn.ANCHORARRAY($M$2),_xlfn.RANDARRAY(ROWS(_xlfn.ANCHORARRAY($M$2)),1,1,ROWS(_xlfn.ANCHORARRAY($M$2)),TRUE))
)
-
AVERAGE(
INDEX(_xlfn.ANCHORARRAY($N$2),_xlfn.RANDARRAY(ROWS(_xlfn.ANCHORARRAY($N$2)),1,1,ROWS(_xlfn.ANCHORARRAY($N$2)),TRUE))
)</f>
        <v>0.47995259727434103</v>
      </c>
    </row>
    <row r="698" spans="16:16">
      <c r="P698" cm="1">
        <f t="array" aca="1" ref="P698" ca="1">AVERAGE(
INDEX(_xlfn.ANCHORARRAY($M$2),_xlfn.RANDARRAY(ROWS(_xlfn.ANCHORARRAY($M$2)),1,1,ROWS(_xlfn.ANCHORARRAY($M$2)),TRUE))
)
-
AVERAGE(
INDEX(_xlfn.ANCHORARRAY($N$2),_xlfn.RANDARRAY(ROWS(_xlfn.ANCHORARRAY($N$2)),1,1,ROWS(_xlfn.ANCHORARRAY($N$2)),TRUE))
)</f>
        <v>-2.4846928698400177</v>
      </c>
    </row>
    <row r="699" spans="16:16">
      <c r="P699" cm="1">
        <f t="array" aca="1" ref="P699" ca="1">AVERAGE(
INDEX(_xlfn.ANCHORARRAY($M$2),_xlfn.RANDARRAY(ROWS(_xlfn.ANCHORARRAY($M$2)),1,1,ROWS(_xlfn.ANCHORARRAY($M$2)),TRUE))
)
-
AVERAGE(
INDEX(_xlfn.ANCHORARRAY($N$2),_xlfn.RANDARRAY(ROWS(_xlfn.ANCHORARRAY($N$2)),1,1,ROWS(_xlfn.ANCHORARRAY($N$2)),TRUE))
)</f>
        <v>8.0920402923168098</v>
      </c>
    </row>
    <row r="700" spans="16:16">
      <c r="P700" cm="1">
        <f t="array" aca="1" ref="P700" ca="1">AVERAGE(
INDEX(_xlfn.ANCHORARRAY($M$2),_xlfn.RANDARRAY(ROWS(_xlfn.ANCHORARRAY($M$2)),1,1,ROWS(_xlfn.ANCHORARRAY($M$2)),TRUE))
)
-
AVERAGE(
INDEX(_xlfn.ANCHORARRAY($N$2),_xlfn.RANDARRAY(ROWS(_xlfn.ANCHORARRAY($N$2)),1,1,ROWS(_xlfn.ANCHORARRAY($N$2)),TRUE))
)</f>
        <v>5.4552636776614634</v>
      </c>
    </row>
    <row r="701" spans="16:16">
      <c r="P701" cm="1">
        <f t="array" aca="1" ref="P701" ca="1">AVERAGE(
INDEX(_xlfn.ANCHORARRAY($M$2),_xlfn.RANDARRAY(ROWS(_xlfn.ANCHORARRAY($M$2)),1,1,ROWS(_xlfn.ANCHORARRAY($M$2)),TRUE))
)
-
AVERAGE(
INDEX(_xlfn.ANCHORARRAY($N$2),_xlfn.RANDARRAY(ROWS(_xlfn.ANCHORARRAY($N$2)),1,1,ROWS(_xlfn.ANCHORARRAY($N$2)),TRUE))
)</f>
        <v>0.49970373296464743</v>
      </c>
    </row>
    <row r="702" spans="16:16">
      <c r="P702" cm="1">
        <f t="array" aca="1" ref="P702" ca="1">AVERAGE(
INDEX(_xlfn.ANCHORARRAY($M$2),_xlfn.RANDARRAY(ROWS(_xlfn.ANCHORARRAY($M$2)),1,1,ROWS(_xlfn.ANCHORARRAY($M$2)),TRUE))
)
-
AVERAGE(
INDEX(_xlfn.ANCHORARRAY($N$2),_xlfn.RANDARRAY(ROWS(_xlfn.ANCHORARRAY($N$2)),1,1,ROWS(_xlfn.ANCHORARRAY($N$2)),TRUE))
)</f>
        <v>1.3588781354927875</v>
      </c>
    </row>
    <row r="703" spans="16:16">
      <c r="P703" cm="1">
        <f t="array" aca="1" ref="P703" ca="1">AVERAGE(
INDEX(_xlfn.ANCHORARRAY($M$2),_xlfn.RANDARRAY(ROWS(_xlfn.ANCHORARRAY($M$2)),1,1,ROWS(_xlfn.ANCHORARRAY($M$2)),TRUE))
)
-
AVERAGE(
INDEX(_xlfn.ANCHORARRAY($N$2),_xlfn.RANDARRAY(ROWS(_xlfn.ANCHORARRAY($N$2)),1,1,ROWS(_xlfn.ANCHORARRAY($N$2)),TRUE))
)</f>
        <v>-1.8566067548884106</v>
      </c>
    </row>
    <row r="704" spans="16:16">
      <c r="P704" cm="1">
        <f t="array" aca="1" ref="P704" ca="1">AVERAGE(
INDEX(_xlfn.ANCHORARRAY($M$2),_xlfn.RANDARRAY(ROWS(_xlfn.ANCHORARRAY($M$2)),1,1,ROWS(_xlfn.ANCHORARRAY($M$2)),TRUE))
)
-
AVERAGE(
INDEX(_xlfn.ANCHORARRAY($N$2),_xlfn.RANDARRAY(ROWS(_xlfn.ANCHORARRAY($N$2)),1,1,ROWS(_xlfn.ANCHORARRAY($N$2)),TRUE))
)</f>
        <v>-0.45032589373888499</v>
      </c>
    </row>
    <row r="705" spans="16:16">
      <c r="P705" cm="1">
        <f t="array" aca="1" ref="P705" ca="1">AVERAGE(
INDEX(_xlfn.ANCHORARRAY($M$2),_xlfn.RANDARRAY(ROWS(_xlfn.ANCHORARRAY($M$2)),1,1,ROWS(_xlfn.ANCHORARRAY($M$2)),TRUE))
)
-
AVERAGE(
INDEX(_xlfn.ANCHORARRAY($N$2),_xlfn.RANDARRAY(ROWS(_xlfn.ANCHORARRAY($N$2)),1,1,ROWS(_xlfn.ANCHORARRAY($N$2)),TRUE))
)</f>
        <v>5.5717953782342491</v>
      </c>
    </row>
    <row r="706" spans="16:16">
      <c r="P706" cm="1">
        <f t="array" aca="1" ref="P706" ca="1">AVERAGE(
INDEX(_xlfn.ANCHORARRAY($M$2),_xlfn.RANDARRAY(ROWS(_xlfn.ANCHORARRAY($M$2)),1,1,ROWS(_xlfn.ANCHORARRAY($M$2)),TRUE))
)
-
AVERAGE(
INDEX(_xlfn.ANCHORARRAY($N$2),_xlfn.RANDARRAY(ROWS(_xlfn.ANCHORARRAY($N$2)),1,1,ROWS(_xlfn.ANCHORARRAY($N$2)),TRUE))
)</f>
        <v>-3.4426229508196755</v>
      </c>
    </row>
    <row r="707" spans="16:16">
      <c r="P707" cm="1">
        <f t="array" aca="1" ref="P707" ca="1">AVERAGE(
INDEX(_xlfn.ANCHORARRAY($M$2),_xlfn.RANDARRAY(ROWS(_xlfn.ANCHORARRAY($M$2)),1,1,ROWS(_xlfn.ANCHORARRAY($M$2)),TRUE))
)
-
AVERAGE(
INDEX(_xlfn.ANCHORARRAY($N$2),_xlfn.RANDARRAY(ROWS(_xlfn.ANCHORARRAY($N$2)),1,1,ROWS(_xlfn.ANCHORARRAY($N$2)),TRUE))
)</f>
        <v>0.30614260319968167</v>
      </c>
    </row>
    <row r="708" spans="16:16">
      <c r="P708" cm="1">
        <f t="array" aca="1" ref="P708" ca="1">AVERAGE(
INDEX(_xlfn.ANCHORARRAY($M$2),_xlfn.RANDARRAY(ROWS(_xlfn.ANCHORARRAY($M$2)),1,1,ROWS(_xlfn.ANCHORARRAY($M$2)),TRUE))
)
-
AVERAGE(
INDEX(_xlfn.ANCHORARRAY($N$2),_xlfn.RANDARRAY(ROWS(_xlfn.ANCHORARRAY($N$2)),1,1,ROWS(_xlfn.ANCHORARRAY($N$2)),TRUE))
)</f>
        <v>5.026664033181909</v>
      </c>
    </row>
    <row r="709" spans="16:16">
      <c r="P709" cm="1">
        <f t="array" aca="1" ref="P709" ca="1">AVERAGE(
INDEX(_xlfn.ANCHORARRAY($M$2),_xlfn.RANDARRAY(ROWS(_xlfn.ANCHORARRAY($M$2)),1,1,ROWS(_xlfn.ANCHORARRAY($M$2)),TRUE))
)
-
AVERAGE(
INDEX(_xlfn.ANCHORARRAY($N$2),_xlfn.RANDARRAY(ROWS(_xlfn.ANCHORARRAY($N$2)),1,1,ROWS(_xlfn.ANCHORARRAY($N$2)),TRUE))
)</f>
        <v>1.9316610705115522</v>
      </c>
    </row>
    <row r="710" spans="16:16">
      <c r="P710" cm="1">
        <f t="array" aca="1" ref="P710" ca="1">AVERAGE(
INDEX(_xlfn.ANCHORARRAY($M$2),_xlfn.RANDARRAY(ROWS(_xlfn.ANCHORARRAY($M$2)),1,1,ROWS(_xlfn.ANCHORARRAY($M$2)),TRUE))
)
-
AVERAGE(
INDEX(_xlfn.ANCHORARRAY($N$2),_xlfn.RANDARRAY(ROWS(_xlfn.ANCHORARRAY($N$2)),1,1,ROWS(_xlfn.ANCHORARRAY($N$2)),TRUE))
)</f>
        <v>-1.2502468891961271</v>
      </c>
    </row>
    <row r="711" spans="16:16">
      <c r="P711" cm="1">
        <f t="array" aca="1" ref="P711" ca="1">AVERAGE(
INDEX(_xlfn.ANCHORARRAY($M$2),_xlfn.RANDARRAY(ROWS(_xlfn.ANCHORARRAY($M$2)),1,1,ROWS(_xlfn.ANCHORARRAY($M$2)),TRUE))
)
-
AVERAGE(
INDEX(_xlfn.ANCHORARRAY($N$2),_xlfn.RANDARRAY(ROWS(_xlfn.ANCHORARRAY($N$2)),1,1,ROWS(_xlfn.ANCHORARRAY($N$2)),TRUE))
)</f>
        <v>3.4070709065771254</v>
      </c>
    </row>
    <row r="712" spans="16:16">
      <c r="P712" cm="1">
        <f t="array" aca="1" ref="P712" ca="1">AVERAGE(
INDEX(_xlfn.ANCHORARRAY($M$2),_xlfn.RANDARRAY(ROWS(_xlfn.ANCHORARRAY($M$2)),1,1,ROWS(_xlfn.ANCHORARRAY($M$2)),TRUE))
)
-
AVERAGE(
INDEX(_xlfn.ANCHORARRAY($N$2),_xlfn.RANDARRAY(ROWS(_xlfn.ANCHORARRAY($N$2)),1,1,ROWS(_xlfn.ANCHORARRAY($N$2)),TRUE))
)</f>
        <v>-0.85324906182105309</v>
      </c>
    </row>
    <row r="713" spans="16:16">
      <c r="P713" cm="1">
        <f t="array" aca="1" ref="P713" ca="1">AVERAGE(
INDEX(_xlfn.ANCHORARRAY($M$2),_xlfn.RANDARRAY(ROWS(_xlfn.ANCHORARRAY($M$2)),1,1,ROWS(_xlfn.ANCHORARRAY($M$2)),TRUE))
)
-
AVERAGE(
INDEX(_xlfn.ANCHORARRAY($N$2),_xlfn.RANDARRAY(ROWS(_xlfn.ANCHORARRAY($N$2)),1,1,ROWS(_xlfn.ANCHORARRAY($N$2)),TRUE))
)</f>
        <v>7.9419316610705124</v>
      </c>
    </row>
    <row r="714" spans="16:16">
      <c r="P714" cm="1">
        <f t="array" aca="1" ref="P714" ca="1">AVERAGE(
INDEX(_xlfn.ANCHORARRAY($M$2),_xlfn.RANDARRAY(ROWS(_xlfn.ANCHORARRAY($M$2)),1,1,ROWS(_xlfn.ANCHORARRAY($M$2)),TRUE))
)
-
AVERAGE(
INDEX(_xlfn.ANCHORARRAY($N$2),_xlfn.RANDARRAY(ROWS(_xlfn.ANCHORARRAY($N$2)),1,1,ROWS(_xlfn.ANCHORARRAY($N$2)),TRUE))
)</f>
        <v>3.2668378431759848</v>
      </c>
    </row>
    <row r="715" spans="16:16">
      <c r="P715" cm="1">
        <f t="array" aca="1" ref="P715" ca="1">AVERAGE(
INDEX(_xlfn.ANCHORARRAY($M$2),_xlfn.RANDARRAY(ROWS(_xlfn.ANCHORARRAY($M$2)),1,1,ROWS(_xlfn.ANCHORARRAY($M$2)),TRUE))
)
-
AVERAGE(
INDEX(_xlfn.ANCHORARRAY($N$2),_xlfn.RANDARRAY(ROWS(_xlfn.ANCHORARRAY($N$2)),1,1,ROWS(_xlfn.ANCHORARRAY($N$2)),TRUE))
)</f>
        <v>-9.8755678451510676E-2</v>
      </c>
    </row>
    <row r="716" spans="16:16">
      <c r="P716" cm="1">
        <f t="array" aca="1" ref="P716" ca="1">AVERAGE(
INDEX(_xlfn.ANCHORARRAY($M$2),_xlfn.RANDARRAY(ROWS(_xlfn.ANCHORARRAY($M$2)),1,1,ROWS(_xlfn.ANCHORARRAY($M$2)),TRUE))
)
-
AVERAGE(
INDEX(_xlfn.ANCHORARRAY($N$2),_xlfn.RANDARRAY(ROWS(_xlfn.ANCHORARRAY($N$2)),1,1,ROWS(_xlfn.ANCHORARRAY($N$2)),TRUE))
)</f>
        <v>0.52933043650009637</v>
      </c>
    </row>
    <row r="717" spans="16:16">
      <c r="P717" cm="1">
        <f t="array" aca="1" ref="P717" ca="1">AVERAGE(
INDEX(_xlfn.ANCHORARRAY($M$2),_xlfn.RANDARRAY(ROWS(_xlfn.ANCHORARRAY($M$2)),1,1,ROWS(_xlfn.ANCHORARRAY($M$2)),TRUE))
)
-
AVERAGE(
INDEX(_xlfn.ANCHORARRAY($N$2),_xlfn.RANDARRAY(ROWS(_xlfn.ANCHORARRAY($N$2)),1,1,ROWS(_xlfn.ANCHORARRAY($N$2)),TRUE))
)</f>
        <v>-0.73474224767924312</v>
      </c>
    </row>
    <row r="718" spans="16:16">
      <c r="P718" cm="1">
        <f t="array" aca="1" ref="P718" ca="1">AVERAGE(
INDEX(_xlfn.ANCHORARRAY($M$2),_xlfn.RANDARRAY(ROWS(_xlfn.ANCHORARRAY($M$2)),1,1,ROWS(_xlfn.ANCHORARRAY($M$2)),TRUE))
)
-
AVERAGE(
INDEX(_xlfn.ANCHORARRAY($N$2),_xlfn.RANDARRAY(ROWS(_xlfn.ANCHORARRAY($N$2)),1,1,ROWS(_xlfn.ANCHORARRAY($N$2)),TRUE))
)</f>
        <v>1.7262492593324055</v>
      </c>
    </row>
    <row r="719" spans="16:16">
      <c r="P719" cm="1">
        <f t="array" aca="1" ref="P719" ca="1">AVERAGE(
INDEX(_xlfn.ANCHORARRAY($M$2),_xlfn.RANDARRAY(ROWS(_xlfn.ANCHORARRAY($M$2)),1,1,ROWS(_xlfn.ANCHORARRAY($M$2)),TRUE))
)
-
AVERAGE(
INDEX(_xlfn.ANCHORARRAY($N$2),_xlfn.RANDARRAY(ROWS(_xlfn.ANCHORARRAY($N$2)),1,1,ROWS(_xlfn.ANCHORARRAY($N$2)),TRUE))
)</f>
        <v>1.6136677858976896</v>
      </c>
    </row>
    <row r="720" spans="16:16">
      <c r="P720" cm="1">
        <f t="array" aca="1" ref="P720" ca="1">AVERAGE(
INDEX(_xlfn.ANCHORARRAY($M$2),_xlfn.RANDARRAY(ROWS(_xlfn.ANCHORARRAY($M$2)),1,1,ROWS(_xlfn.ANCHORARRAY($M$2)),TRUE))
)
-
AVERAGE(
INDEX(_xlfn.ANCHORARRAY($N$2),_xlfn.RANDARRAY(ROWS(_xlfn.ANCHORARRAY($N$2)),1,1,ROWS(_xlfn.ANCHORARRAY($N$2)),TRUE))
)</f>
        <v>-4.1516887221015253</v>
      </c>
    </row>
    <row r="721" spans="16:16">
      <c r="P721" cm="1">
        <f t="array" aca="1" ref="P721" ca="1">AVERAGE(
INDEX(_xlfn.ANCHORARRAY($M$2),_xlfn.RANDARRAY(ROWS(_xlfn.ANCHORARRAY($M$2)),1,1,ROWS(_xlfn.ANCHORARRAY($M$2)),TRUE))
)
-
AVERAGE(
INDEX(_xlfn.ANCHORARRAY($N$2),_xlfn.RANDARRAY(ROWS(_xlfn.ANCHORARRAY($N$2)),1,1,ROWS(_xlfn.ANCHORARRAY($N$2)),TRUE))
)</f>
        <v>1.1277898479162545</v>
      </c>
    </row>
    <row r="722" spans="16:16">
      <c r="P722" cm="1">
        <f t="array" aca="1" ref="P722" ca="1">AVERAGE(
INDEX(_xlfn.ANCHORARRAY($M$2),_xlfn.RANDARRAY(ROWS(_xlfn.ANCHORARRAY($M$2)),1,1,ROWS(_xlfn.ANCHORARRAY($M$2)),TRUE))
)
-
AVERAGE(
INDEX(_xlfn.ANCHORARRAY($N$2),_xlfn.RANDARRAY(ROWS(_xlfn.ANCHORARRAY($N$2)),1,1,ROWS(_xlfn.ANCHORARRAY($N$2)),TRUE))
)</f>
        <v>1.5800908552241779</v>
      </c>
    </row>
    <row r="723" spans="16:16">
      <c r="P723" cm="1">
        <f t="array" aca="1" ref="P723" ca="1">AVERAGE(
INDEX(_xlfn.ANCHORARRAY($M$2),_xlfn.RANDARRAY(ROWS(_xlfn.ANCHORARRAY($M$2)),1,1,ROWS(_xlfn.ANCHORARRAY($M$2)),TRUE))
)
-
AVERAGE(
INDEX(_xlfn.ANCHORARRAY($N$2),_xlfn.RANDARRAY(ROWS(_xlfn.ANCHORARRAY($N$2)),1,1,ROWS(_xlfn.ANCHORARRAY($N$2)),TRUE))
)</f>
        <v>-9.8755678451510676E-2</v>
      </c>
    </row>
    <row r="724" spans="16:16">
      <c r="P724" cm="1">
        <f t="array" aca="1" ref="P724" ca="1">AVERAGE(
INDEX(_xlfn.ANCHORARRAY($M$2),_xlfn.RANDARRAY(ROWS(_xlfn.ANCHORARRAY($M$2)),1,1,ROWS(_xlfn.ANCHORARRAY($M$2)),TRUE))
)
-
AVERAGE(
INDEX(_xlfn.ANCHORARRAY($N$2),_xlfn.RANDARRAY(ROWS(_xlfn.ANCHORARRAY($N$2)),1,1,ROWS(_xlfn.ANCHORARRAY($N$2)),TRUE))
)</f>
        <v>3.9383764566462531</v>
      </c>
    </row>
    <row r="725" spans="16:16">
      <c r="P725" cm="1">
        <f t="array" aca="1" ref="P725" ca="1">AVERAGE(
INDEX(_xlfn.ANCHORARRAY($M$2),_xlfn.RANDARRAY(ROWS(_xlfn.ANCHORARRAY($M$2)),1,1,ROWS(_xlfn.ANCHORARRAY($M$2)),TRUE))
)
-
AVERAGE(
INDEX(_xlfn.ANCHORARRAY($N$2),_xlfn.RANDARRAY(ROWS(_xlfn.ANCHORARRAY($N$2)),1,1,ROWS(_xlfn.ANCHORARRAY($N$2)),TRUE))
)</f>
        <v>-5.0246889196128777</v>
      </c>
    </row>
    <row r="726" spans="16:16">
      <c r="P726" cm="1">
        <f t="array" aca="1" ref="P726" ca="1">AVERAGE(
INDEX(_xlfn.ANCHORARRAY($M$2),_xlfn.RANDARRAY(ROWS(_xlfn.ANCHORARRAY($M$2)),1,1,ROWS(_xlfn.ANCHORARRAY($M$2)),TRUE))
)
-
AVERAGE(
INDEX(_xlfn.ANCHORARRAY($N$2),_xlfn.RANDARRAY(ROWS(_xlfn.ANCHORARRAY($N$2)),1,1,ROWS(_xlfn.ANCHORARRAY($N$2)),TRUE))
)</f>
        <v>2.6209757061031027</v>
      </c>
    </row>
    <row r="727" spans="16:16">
      <c r="P727" cm="1">
        <f t="array" aca="1" ref="P727" ca="1">AVERAGE(
INDEX(_xlfn.ANCHORARRAY($M$2),_xlfn.RANDARRAY(ROWS(_xlfn.ANCHORARRAY($M$2)),1,1,ROWS(_xlfn.ANCHORARRAY($M$2)),TRUE))
)
-
AVERAGE(
INDEX(_xlfn.ANCHORARRAY($N$2),_xlfn.RANDARRAY(ROWS(_xlfn.ANCHORARRAY($N$2)),1,1,ROWS(_xlfn.ANCHORARRAY($N$2)),TRUE))
)</f>
        <v>3.2174600039502295</v>
      </c>
    </row>
    <row r="728" spans="16:16">
      <c r="P728" cm="1">
        <f t="array" aca="1" ref="P728" ca="1">AVERAGE(
INDEX(_xlfn.ANCHORARRAY($M$2),_xlfn.RANDARRAY(ROWS(_xlfn.ANCHORARRAY($M$2)),1,1,ROWS(_xlfn.ANCHORARRAY($M$2)),TRUE))
)
-
AVERAGE(
INDEX(_xlfn.ANCHORARRAY($N$2),_xlfn.RANDARRAY(ROWS(_xlfn.ANCHORARRAY($N$2)),1,1,ROWS(_xlfn.ANCHORARRAY($N$2)),TRUE))
)</f>
        <v>2.9587201264072718</v>
      </c>
    </row>
    <row r="729" spans="16:16">
      <c r="P729" cm="1">
        <f t="array" aca="1" ref="P729" ca="1">AVERAGE(
INDEX(_xlfn.ANCHORARRAY($M$2),_xlfn.RANDARRAY(ROWS(_xlfn.ANCHORARRAY($M$2)),1,1,ROWS(_xlfn.ANCHORARRAY($M$2)),TRUE))
)
-
AVERAGE(
INDEX(_xlfn.ANCHORARRAY($N$2),_xlfn.RANDARRAY(ROWS(_xlfn.ANCHORARRAY($N$2)),1,1,ROWS(_xlfn.ANCHORARRAY($N$2)),TRUE))
)</f>
        <v>-0.79202054118112386</v>
      </c>
    </row>
    <row r="730" spans="16:16">
      <c r="P730" cm="1">
        <f t="array" aca="1" ref="P730" ca="1">AVERAGE(
INDEX(_xlfn.ANCHORARRAY($M$2),_xlfn.RANDARRAY(ROWS(_xlfn.ANCHORARRAY($M$2)),1,1,ROWS(_xlfn.ANCHORARRAY($M$2)),TRUE))
)
-
AVERAGE(
INDEX(_xlfn.ANCHORARRAY($N$2),_xlfn.RANDARRAY(ROWS(_xlfn.ANCHORARRAY($N$2)),1,1,ROWS(_xlfn.ANCHORARRAY($N$2)),TRUE))
)</f>
        <v>6.1485285403910694</v>
      </c>
    </row>
    <row r="731" spans="16:16">
      <c r="P731" cm="1">
        <f t="array" aca="1" ref="P731" ca="1">AVERAGE(
INDEX(_xlfn.ANCHORARRAY($M$2),_xlfn.RANDARRAY(ROWS(_xlfn.ANCHORARRAY($M$2)),1,1,ROWS(_xlfn.ANCHORARRAY($M$2)),TRUE))
)
-
AVERAGE(
INDEX(_xlfn.ANCHORARRAY($N$2),_xlfn.RANDARRAY(ROWS(_xlfn.ANCHORARRAY($N$2)),1,1,ROWS(_xlfn.ANCHORARRAY($N$2)),TRUE))
)</f>
        <v>-0.73671736124827447</v>
      </c>
    </row>
    <row r="732" spans="16:16">
      <c r="P732" cm="1">
        <f t="array" aca="1" ref="P732" ca="1">AVERAGE(
INDEX(_xlfn.ANCHORARRAY($M$2),_xlfn.RANDARRAY(ROWS(_xlfn.ANCHORARRAY($M$2)),1,1,ROWS(_xlfn.ANCHORARRAY($M$2)),TRUE))
)
-
AVERAGE(
INDEX(_xlfn.ANCHORARRAY($N$2),_xlfn.RANDARRAY(ROWS(_xlfn.ANCHORARRAY($N$2)),1,1,ROWS(_xlfn.ANCHORARRAY($N$2)),TRUE))
)</f>
        <v>8.8248074264270215</v>
      </c>
    </row>
    <row r="733" spans="16:16">
      <c r="P733" cm="1">
        <f t="array" aca="1" ref="P733" ca="1">AVERAGE(
INDEX(_xlfn.ANCHORARRAY($M$2),_xlfn.RANDARRAY(ROWS(_xlfn.ANCHORARRAY($M$2)),1,1,ROWS(_xlfn.ANCHORARRAY($M$2)),TRUE))
)
-
AVERAGE(
INDEX(_xlfn.ANCHORARRAY($N$2),_xlfn.RANDARRAY(ROWS(_xlfn.ANCHORARRAY($N$2)),1,1,ROWS(_xlfn.ANCHORARRAY($N$2)),TRUE))
)</f>
        <v>-3.1305550069128927</v>
      </c>
    </row>
    <row r="734" spans="16:16">
      <c r="P734" cm="1">
        <f t="array" aca="1" ref="P734" ca="1">AVERAGE(
INDEX(_xlfn.ANCHORARRAY($M$2),_xlfn.RANDARRAY(ROWS(_xlfn.ANCHORARRAY($M$2)),1,1,ROWS(_xlfn.ANCHORARRAY($M$2)),TRUE))
)
-
AVERAGE(
INDEX(_xlfn.ANCHORARRAY($N$2),_xlfn.RANDARRAY(ROWS(_xlfn.ANCHORARRAY($N$2)),1,1,ROWS(_xlfn.ANCHORARRAY($N$2)),TRUE))
)</f>
        <v>4.3077226940549096</v>
      </c>
    </row>
    <row r="735" spans="16:16">
      <c r="P735" cm="1">
        <f t="array" aca="1" ref="P735" ca="1">AVERAGE(
INDEX(_xlfn.ANCHORARRAY($M$2),_xlfn.RANDARRAY(ROWS(_xlfn.ANCHORARRAY($M$2)),1,1,ROWS(_xlfn.ANCHORARRAY($M$2)),TRUE))
)
-
AVERAGE(
INDEX(_xlfn.ANCHORARRAY($N$2),_xlfn.RANDARRAY(ROWS(_xlfn.ANCHORARRAY($N$2)),1,1,ROWS(_xlfn.ANCHORARRAY($N$2)),TRUE))
)</f>
        <v>-4.2780959905194536</v>
      </c>
    </row>
    <row r="736" spans="16:16">
      <c r="P736" cm="1">
        <f t="array" aca="1" ref="P736" ca="1">AVERAGE(
INDEX(_xlfn.ANCHORARRAY($M$2),_xlfn.RANDARRAY(ROWS(_xlfn.ANCHORARRAY($M$2)),1,1,ROWS(_xlfn.ANCHORARRAY($M$2)),TRUE))
)
-
AVERAGE(
INDEX(_xlfn.ANCHORARRAY($N$2),_xlfn.RANDARRAY(ROWS(_xlfn.ANCHORARRAY($N$2)),1,1,ROWS(_xlfn.ANCHORARRAY($N$2)),TRUE))
)</f>
        <v>-4.3650009875567832</v>
      </c>
    </row>
    <row r="737" spans="16:16">
      <c r="P737" cm="1">
        <f t="array" aca="1" ref="P737" ca="1">AVERAGE(
INDEX(_xlfn.ANCHORARRAY($M$2),_xlfn.RANDARRAY(ROWS(_xlfn.ANCHORARRAY($M$2)),1,1,ROWS(_xlfn.ANCHORARRAY($M$2)),TRUE))
)
-
AVERAGE(
INDEX(_xlfn.ANCHORARRAY($N$2),_xlfn.RANDARRAY(ROWS(_xlfn.ANCHORARRAY($N$2)),1,1,ROWS(_xlfn.ANCHORARRAY($N$2)),TRUE))
)</f>
        <v>0.6063598656922764</v>
      </c>
    </row>
    <row r="738" spans="16:16">
      <c r="P738" cm="1">
        <f t="array" aca="1" ref="P738" ca="1">AVERAGE(
INDEX(_xlfn.ANCHORARRAY($M$2),_xlfn.RANDARRAY(ROWS(_xlfn.ANCHORARRAY($M$2)),1,1,ROWS(_xlfn.ANCHORARRAY($M$2)),TRUE))
)
-
AVERAGE(
INDEX(_xlfn.ANCHORARRAY($N$2),_xlfn.RANDARRAY(ROWS(_xlfn.ANCHORARRAY($N$2)),1,1,ROWS(_xlfn.ANCHORARRAY($N$2)),TRUE))
)</f>
        <v>3.1898084139837977</v>
      </c>
    </row>
    <row r="739" spans="16:16">
      <c r="P739" cm="1">
        <f t="array" aca="1" ref="P739" ca="1">AVERAGE(
INDEX(_xlfn.ANCHORARRAY($M$2),_xlfn.RANDARRAY(ROWS(_xlfn.ANCHORARRAY($M$2)),1,1,ROWS(_xlfn.ANCHORARRAY($M$2)),TRUE))
)
-
AVERAGE(
INDEX(_xlfn.ANCHORARRAY($N$2),_xlfn.RANDARRAY(ROWS(_xlfn.ANCHORARRAY($N$2)),1,1,ROWS(_xlfn.ANCHORARRAY($N$2)),TRUE))
)</f>
        <v>3.5947066956349971</v>
      </c>
    </row>
    <row r="740" spans="16:16">
      <c r="P740" cm="1">
        <f t="array" aca="1" ref="P740" ca="1">AVERAGE(
INDEX(_xlfn.ANCHORARRAY($M$2),_xlfn.RANDARRAY(ROWS(_xlfn.ANCHORARRAY($M$2)),1,1,ROWS(_xlfn.ANCHORARRAY($M$2)),TRUE))
)
-
AVERAGE(
INDEX(_xlfn.ANCHORARRAY($N$2),_xlfn.RANDARRAY(ROWS(_xlfn.ANCHORARRAY($N$2)),1,1,ROWS(_xlfn.ANCHORARRAY($N$2)),TRUE))
)</f>
        <v>2.8184870630061241</v>
      </c>
    </row>
    <row r="741" spans="16:16">
      <c r="P741" cm="1">
        <f t="array" aca="1" ref="P741" ca="1">AVERAGE(
INDEX(_xlfn.ANCHORARRAY($M$2),_xlfn.RANDARRAY(ROWS(_xlfn.ANCHORARRAY($M$2)),1,1,ROWS(_xlfn.ANCHORARRAY($M$2)),TRUE))
)
-
AVERAGE(
INDEX(_xlfn.ANCHORARRAY($N$2),_xlfn.RANDARRAY(ROWS(_xlfn.ANCHORARRAY($N$2)),1,1,ROWS(_xlfn.ANCHORARRAY($N$2)),TRUE))
)</f>
        <v>-7.4442030416748963</v>
      </c>
    </row>
    <row r="742" spans="16:16">
      <c r="P742" cm="1">
        <f t="array" aca="1" ref="P742" ca="1">AVERAGE(
INDEX(_xlfn.ANCHORARRAY($M$2),_xlfn.RANDARRAY(ROWS(_xlfn.ANCHORARRAY($M$2)),1,1,ROWS(_xlfn.ANCHORARRAY($M$2)),TRUE))
)
-
AVERAGE(
INDEX(_xlfn.ANCHORARRAY($N$2),_xlfn.RANDARRAY(ROWS(_xlfn.ANCHORARRAY($N$2)),1,1,ROWS(_xlfn.ANCHORARRAY($N$2)),TRUE))
)</f>
        <v>-2.8421884258344861</v>
      </c>
    </row>
    <row r="743" spans="16:16">
      <c r="P743" cm="1">
        <f t="array" aca="1" ref="P743" ca="1">AVERAGE(
INDEX(_xlfn.ANCHORARRAY($M$2),_xlfn.RANDARRAY(ROWS(_xlfn.ANCHORARRAY($M$2)),1,1,ROWS(_xlfn.ANCHORARRAY($M$2)),TRUE))
)
-
AVERAGE(
INDEX(_xlfn.ANCHORARRAY($N$2),_xlfn.RANDARRAY(ROWS(_xlfn.ANCHORARRAY($N$2)),1,1,ROWS(_xlfn.ANCHORARRAY($N$2)),TRUE))
)</f>
        <v>2.196326288761604</v>
      </c>
    </row>
    <row r="744" spans="16:16">
      <c r="P744" cm="1">
        <f t="array" aca="1" ref="P744" ca="1">AVERAGE(
INDEX(_xlfn.ANCHORARRAY($M$2),_xlfn.RANDARRAY(ROWS(_xlfn.ANCHORARRAY($M$2)),1,1,ROWS(_xlfn.ANCHORARRAY($M$2)),TRUE))
)
-
AVERAGE(
INDEX(_xlfn.ANCHORARRAY($N$2),_xlfn.RANDARRAY(ROWS(_xlfn.ANCHORARRAY($N$2)),1,1,ROWS(_xlfn.ANCHORARRAY($N$2)),TRUE))
)</f>
        <v>-1.7795773256962306</v>
      </c>
    </row>
    <row r="745" spans="16:16">
      <c r="P745" cm="1">
        <f t="array" aca="1" ref="P745" ca="1">AVERAGE(
INDEX(_xlfn.ANCHORARRAY($M$2),_xlfn.RANDARRAY(ROWS(_xlfn.ANCHORARRAY($M$2)),1,1,ROWS(_xlfn.ANCHORARRAY($M$2)),TRUE))
)
-
AVERAGE(
INDEX(_xlfn.ANCHORARRAY($N$2),_xlfn.RANDARRAY(ROWS(_xlfn.ANCHORARRAY($N$2)),1,1,ROWS(_xlfn.ANCHORARRAY($N$2)),TRUE))
)</f>
        <v>-2.0027651589966453</v>
      </c>
    </row>
    <row r="746" spans="16:16">
      <c r="P746" cm="1">
        <f t="array" aca="1" ref="P746" ca="1">AVERAGE(
INDEX(_xlfn.ANCHORARRAY($M$2),_xlfn.RANDARRAY(ROWS(_xlfn.ANCHORARRAY($M$2)),1,1,ROWS(_xlfn.ANCHORARRAY($M$2)),TRUE))
)
-
AVERAGE(
INDEX(_xlfn.ANCHORARRAY($N$2),_xlfn.RANDARRAY(ROWS(_xlfn.ANCHORARRAY($N$2)),1,1,ROWS(_xlfn.ANCHORARRAY($N$2)),TRUE))
)</f>
        <v>3.1364803476199867</v>
      </c>
    </row>
    <row r="747" spans="16:16">
      <c r="P747" cm="1">
        <f t="array" aca="1" ref="P747" ca="1">AVERAGE(
INDEX(_xlfn.ANCHORARRAY($M$2),_xlfn.RANDARRAY(ROWS(_xlfn.ANCHORARRAY($M$2)),1,1,ROWS(_xlfn.ANCHORARRAY($M$2)),TRUE))
)
-
AVERAGE(
INDEX(_xlfn.ANCHORARRAY($N$2),_xlfn.RANDARRAY(ROWS(_xlfn.ANCHORARRAY($N$2)),1,1,ROWS(_xlfn.ANCHORARRAY($N$2)),TRUE))
)</f>
        <v>-1.2383962077819461</v>
      </c>
    </row>
    <row r="748" spans="16:16">
      <c r="P748" cm="1">
        <f t="array" aca="1" ref="P748" ca="1">AVERAGE(
INDEX(_xlfn.ANCHORARRAY($M$2),_xlfn.RANDARRAY(ROWS(_xlfn.ANCHORARRAY($M$2)),1,1,ROWS(_xlfn.ANCHORARRAY($M$2)),TRUE))
)
-
AVERAGE(
INDEX(_xlfn.ANCHORARRAY($N$2),_xlfn.RANDARRAY(ROWS(_xlfn.ANCHORARRAY($N$2)),1,1,ROWS(_xlfn.ANCHORARRAY($N$2)),TRUE))
)</f>
        <v>1.8546316413193722</v>
      </c>
    </row>
    <row r="749" spans="16:16">
      <c r="P749" cm="1">
        <f t="array" aca="1" ref="P749" ca="1">AVERAGE(
INDEX(_xlfn.ANCHORARRAY($M$2),_xlfn.RANDARRAY(ROWS(_xlfn.ANCHORARRAY($M$2)),1,1,ROWS(_xlfn.ANCHORARRAY($M$2)),TRUE))
)
-
AVERAGE(
INDEX(_xlfn.ANCHORARRAY($N$2),_xlfn.RANDARRAY(ROWS(_xlfn.ANCHORARRAY($N$2)),1,1,ROWS(_xlfn.ANCHORARRAY($N$2)),TRUE))
)</f>
        <v>6.4902231878333012</v>
      </c>
    </row>
    <row r="750" spans="16:16">
      <c r="P750" cm="1">
        <f t="array" aca="1" ref="P750" ca="1">AVERAGE(
INDEX(_xlfn.ANCHORARRAY($M$2),_xlfn.RANDARRAY(ROWS(_xlfn.ANCHORARRAY($M$2)),1,1,ROWS(_xlfn.ANCHORARRAY($M$2)),TRUE))
)
-
AVERAGE(
INDEX(_xlfn.ANCHORARRAY($N$2),_xlfn.RANDARRAY(ROWS(_xlfn.ANCHORARRAY($N$2)),1,1,ROWS(_xlfn.ANCHORARRAY($N$2)),TRUE))
)</f>
        <v>7.4323523602607153</v>
      </c>
    </row>
    <row r="751" spans="16:16">
      <c r="P751" cm="1">
        <f t="array" aca="1" ref="P751" ca="1">AVERAGE(
INDEX(_xlfn.ANCHORARRAY($M$2),_xlfn.RANDARRAY(ROWS(_xlfn.ANCHORARRAY($M$2)),1,1,ROWS(_xlfn.ANCHORARRAY($M$2)),TRUE))
)
-
AVERAGE(
INDEX(_xlfn.ANCHORARRAY($N$2),_xlfn.RANDARRAY(ROWS(_xlfn.ANCHORARRAY($N$2)),1,1,ROWS(_xlfn.ANCHORARRAY($N$2)),TRUE))
)</f>
        <v>1.9119099348212529</v>
      </c>
    </row>
    <row r="752" spans="16:16">
      <c r="P752" cm="1">
        <f t="array" aca="1" ref="P752" ca="1">AVERAGE(
INDEX(_xlfn.ANCHORARRAY($M$2),_xlfn.RANDARRAY(ROWS(_xlfn.ANCHORARRAY($M$2)),1,1,ROWS(_xlfn.ANCHORARRAY($M$2)),TRUE))
)
-
AVERAGE(
INDEX(_xlfn.ANCHORARRAY($N$2),_xlfn.RANDARRAY(ROWS(_xlfn.ANCHORARRAY($N$2)),1,1,ROWS(_xlfn.ANCHORARRAY($N$2)),TRUE))
)</f>
        <v>-5.6270985581670985</v>
      </c>
    </row>
    <row r="753" spans="16:16">
      <c r="P753" cm="1">
        <f t="array" aca="1" ref="P753" ca="1">AVERAGE(
INDEX(_xlfn.ANCHORARRAY($M$2),_xlfn.RANDARRAY(ROWS(_xlfn.ANCHORARRAY($M$2)),1,1,ROWS(_xlfn.ANCHORARRAY($M$2)),TRUE))
)
-
AVERAGE(
INDEX(_xlfn.ANCHORARRAY($N$2),_xlfn.RANDARRAY(ROWS(_xlfn.ANCHORARRAY($N$2)),1,1,ROWS(_xlfn.ANCHORARRAY($N$2)),TRUE))
)</f>
        <v>-1.0231088287576497</v>
      </c>
    </row>
    <row r="754" spans="16:16">
      <c r="P754" cm="1">
        <f t="array" aca="1" ref="P754" ca="1">AVERAGE(
INDEX(_xlfn.ANCHORARRAY($M$2),_xlfn.RANDARRAY(ROWS(_xlfn.ANCHORARRAY($M$2)),1,1,ROWS(_xlfn.ANCHORARRAY($M$2)),TRUE))
)
-
AVERAGE(
INDEX(_xlfn.ANCHORARRAY($N$2),_xlfn.RANDARRAY(ROWS(_xlfn.ANCHORARRAY($N$2)),1,1,ROWS(_xlfn.ANCHORARRAY($N$2)),TRUE))
)</f>
        <v>9.1902034366976082</v>
      </c>
    </row>
    <row r="755" spans="16:16">
      <c r="P755" cm="1">
        <f t="array" aca="1" ref="P755" ca="1">AVERAGE(
INDEX(_xlfn.ANCHORARRAY($M$2),_xlfn.RANDARRAY(ROWS(_xlfn.ANCHORARRAY($M$2)),1,1,ROWS(_xlfn.ANCHORARRAY($M$2)),TRUE))
)
-
AVERAGE(
INDEX(_xlfn.ANCHORARRAY($N$2),_xlfn.RANDARRAY(ROWS(_xlfn.ANCHORARRAY($N$2)),1,1,ROWS(_xlfn.ANCHORARRAY($N$2)),TRUE))
)</f>
        <v>2.30298242148924</v>
      </c>
    </row>
    <row r="756" spans="16:16">
      <c r="P756" cm="1">
        <f t="array" aca="1" ref="P756" ca="1">AVERAGE(
INDEX(_xlfn.ANCHORARRAY($M$2),_xlfn.RANDARRAY(ROWS(_xlfn.ANCHORARRAY($M$2)),1,1,ROWS(_xlfn.ANCHORARRAY($M$2)),TRUE))
)
-
AVERAGE(
INDEX(_xlfn.ANCHORARRAY($N$2),_xlfn.RANDARRAY(ROWS(_xlfn.ANCHORARRAY($N$2)),1,1,ROWS(_xlfn.ANCHORARRAY($N$2)),TRUE))
)</f>
        <v>5.3782342484692833</v>
      </c>
    </row>
    <row r="757" spans="16:16">
      <c r="P757" cm="1">
        <f t="array" aca="1" ref="P757" ca="1">AVERAGE(
INDEX(_xlfn.ANCHORARRAY($M$2),_xlfn.RANDARRAY(ROWS(_xlfn.ANCHORARRAY($M$2)),1,1,ROWS(_xlfn.ANCHORARRAY($M$2)),TRUE))
)
-
AVERAGE(
INDEX(_xlfn.ANCHORARRAY($N$2),_xlfn.RANDARRAY(ROWS(_xlfn.ANCHORARRAY($N$2)),1,1,ROWS(_xlfn.ANCHORARRAY($N$2)),TRUE))
)</f>
        <v>4.7126209757061019</v>
      </c>
    </row>
    <row r="758" spans="16:16">
      <c r="P758" cm="1">
        <f t="array" aca="1" ref="P758" ca="1">AVERAGE(
INDEX(_xlfn.ANCHORARRAY($M$2),_xlfn.RANDARRAY(ROWS(_xlfn.ANCHORARRAY($M$2)),1,1,ROWS(_xlfn.ANCHORARRAY($M$2)),TRUE))
)
-
AVERAGE(
INDEX(_xlfn.ANCHORARRAY($N$2),_xlfn.RANDARRAY(ROWS(_xlfn.ANCHORARRAY($N$2)),1,1,ROWS(_xlfn.ANCHORARRAY($N$2)),TRUE))
)</f>
        <v>2.0738692474817313</v>
      </c>
    </row>
    <row r="759" spans="16:16">
      <c r="P759" cm="1">
        <f t="array" aca="1" ref="P759" ca="1">AVERAGE(
INDEX(_xlfn.ANCHORARRAY($M$2),_xlfn.RANDARRAY(ROWS(_xlfn.ANCHORARRAY($M$2)),1,1,ROWS(_xlfn.ANCHORARRAY($M$2)),TRUE))
)
-
AVERAGE(
INDEX(_xlfn.ANCHORARRAY($N$2),_xlfn.RANDARRAY(ROWS(_xlfn.ANCHORARRAY($N$2)),1,1,ROWS(_xlfn.ANCHORARRAY($N$2)),TRUE))
)</f>
        <v>2.3187833300414766</v>
      </c>
    </row>
    <row r="760" spans="16:16">
      <c r="P760" cm="1">
        <f t="array" aca="1" ref="P760" ca="1">AVERAGE(
INDEX(_xlfn.ANCHORARRAY($M$2),_xlfn.RANDARRAY(ROWS(_xlfn.ANCHORARRAY($M$2)),1,1,ROWS(_xlfn.ANCHORARRAY($M$2)),TRUE))
)
-
AVERAGE(
INDEX(_xlfn.ANCHORARRAY($N$2),_xlfn.RANDARRAY(ROWS(_xlfn.ANCHORARRAY($N$2)),1,1,ROWS(_xlfn.ANCHORARRAY($N$2)),TRUE))
)</f>
        <v>-1.5800908552236592E-2</v>
      </c>
    </row>
    <row r="761" spans="16:16">
      <c r="P761" cm="1">
        <f t="array" aca="1" ref="P761" ca="1">AVERAGE(
INDEX(_xlfn.ANCHORARRAY($M$2),_xlfn.RANDARRAY(ROWS(_xlfn.ANCHORARRAY($M$2)),1,1,ROWS(_xlfn.ANCHORARRAY($M$2)),TRUE))
)
-
AVERAGE(
INDEX(_xlfn.ANCHORARRAY($N$2),_xlfn.RANDARRAY(ROWS(_xlfn.ANCHORARRAY($N$2)),1,1,ROWS(_xlfn.ANCHORARRAY($N$2)),TRUE))
)</f>
        <v>3.3438672723681648</v>
      </c>
    </row>
    <row r="762" spans="16:16">
      <c r="P762" cm="1">
        <f t="array" aca="1" ref="P762" ca="1">AVERAGE(
INDEX(_xlfn.ANCHORARRAY($M$2),_xlfn.RANDARRAY(ROWS(_xlfn.ANCHORARRAY($M$2)),1,1,ROWS(_xlfn.ANCHORARRAY($M$2)),TRUE))
)
-
AVERAGE(
INDEX(_xlfn.ANCHORARRAY($N$2),_xlfn.RANDARRAY(ROWS(_xlfn.ANCHORARRAY($N$2)),1,1,ROWS(_xlfn.ANCHORARRAY($N$2)),TRUE))
)</f>
        <v>1.1119889393640108</v>
      </c>
    </row>
    <row r="763" spans="16:16">
      <c r="P763" cm="1">
        <f t="array" aca="1" ref="P763" ca="1">AVERAGE(
INDEX(_xlfn.ANCHORARRAY($M$2),_xlfn.RANDARRAY(ROWS(_xlfn.ANCHORARRAY($M$2)),1,1,ROWS(_xlfn.ANCHORARRAY($M$2)),TRUE))
)
-
AVERAGE(
INDEX(_xlfn.ANCHORARRAY($N$2),_xlfn.RANDARRAY(ROWS(_xlfn.ANCHORARRAY($N$2)),1,1,ROWS(_xlfn.ANCHORARRAY($N$2)),TRUE))
)</f>
        <v>0.5905589571400327</v>
      </c>
    </row>
    <row r="764" spans="16:16">
      <c r="P764" cm="1">
        <f t="array" aca="1" ref="P764" ca="1">AVERAGE(
INDEX(_xlfn.ANCHORARRAY($M$2),_xlfn.RANDARRAY(ROWS(_xlfn.ANCHORARRAY($M$2)),1,1,ROWS(_xlfn.ANCHORARRAY($M$2)),TRUE))
)
-
AVERAGE(
INDEX(_xlfn.ANCHORARRAY($N$2),_xlfn.RANDARRAY(ROWS(_xlfn.ANCHORARRAY($N$2)),1,1,ROWS(_xlfn.ANCHORARRAY($N$2)),TRUE))
)</f>
        <v>1.9158601619593156</v>
      </c>
    </row>
    <row r="765" spans="16:16">
      <c r="P765" cm="1">
        <f t="array" aca="1" ref="P765" ca="1">AVERAGE(
INDEX(_xlfn.ANCHORARRAY($M$2),_xlfn.RANDARRAY(ROWS(_xlfn.ANCHORARRAY($M$2)),1,1,ROWS(_xlfn.ANCHORARRAY($M$2)),TRUE))
)
-
AVERAGE(
INDEX(_xlfn.ANCHORARRAY($N$2),_xlfn.RANDARRAY(ROWS(_xlfn.ANCHORARRAY($N$2)),1,1,ROWS(_xlfn.ANCHORARRAY($N$2)),TRUE))
)</f>
        <v>5.1668970965830496</v>
      </c>
    </row>
    <row r="766" spans="16:16">
      <c r="P766" cm="1">
        <f t="array" aca="1" ref="P766" ca="1">AVERAGE(
INDEX(_xlfn.ANCHORARRAY($M$2),_xlfn.RANDARRAY(ROWS(_xlfn.ANCHORARRAY($M$2)),1,1,ROWS(_xlfn.ANCHORARRAY($M$2)),TRUE))
)
-
AVERAGE(
INDEX(_xlfn.ANCHORARRAY($N$2),_xlfn.RANDARRAY(ROWS(_xlfn.ANCHORARRAY($N$2)),1,1,ROWS(_xlfn.ANCHORARRAY($N$2)),TRUE))
)</f>
        <v>-1.5010863124629665</v>
      </c>
    </row>
    <row r="767" spans="16:16">
      <c r="P767" cm="1">
        <f t="array" aca="1" ref="P767" ca="1">AVERAGE(
INDEX(_xlfn.ANCHORARRAY($M$2),_xlfn.RANDARRAY(ROWS(_xlfn.ANCHORARRAY($M$2)),1,1,ROWS(_xlfn.ANCHORARRAY($M$2)),TRUE))
)
-
AVERAGE(
INDEX(_xlfn.ANCHORARRAY($N$2),_xlfn.RANDARRAY(ROWS(_xlfn.ANCHORARRAY($N$2)),1,1,ROWS(_xlfn.ANCHORARRAY($N$2)),TRUE))
)</f>
        <v>-4.7363223385344639</v>
      </c>
    </row>
    <row r="768" spans="16:16">
      <c r="P768" cm="1">
        <f t="array" aca="1" ref="P768" ca="1">AVERAGE(
INDEX(_xlfn.ANCHORARRAY($M$2),_xlfn.RANDARRAY(ROWS(_xlfn.ANCHORARRAY($M$2)),1,1,ROWS(_xlfn.ANCHORARRAY($M$2)),TRUE))
)
-
AVERAGE(
INDEX(_xlfn.ANCHORARRAY($N$2),_xlfn.RANDARRAY(ROWS(_xlfn.ANCHORARRAY($N$2)),1,1,ROWS(_xlfn.ANCHORARRAY($N$2)),TRUE))
)</f>
        <v>5.8838633221410177</v>
      </c>
    </row>
    <row r="769" spans="16:16">
      <c r="P769" cm="1">
        <f t="array" aca="1" ref="P769" ca="1">AVERAGE(
INDEX(_xlfn.ANCHORARRAY($M$2),_xlfn.RANDARRAY(ROWS(_xlfn.ANCHORARRAY($M$2)),1,1,ROWS(_xlfn.ANCHORARRAY($M$2)),TRUE))
)
-
AVERAGE(
INDEX(_xlfn.ANCHORARRAY($N$2),_xlfn.RANDARRAY(ROWS(_xlfn.ANCHORARRAY($N$2)),1,1,ROWS(_xlfn.ANCHORARRAY($N$2)),TRUE))
)</f>
        <v>9.7649614852854043</v>
      </c>
    </row>
    <row r="770" spans="16:16">
      <c r="P770" cm="1">
        <f t="array" aca="1" ref="P770" ca="1">AVERAGE(
INDEX(_xlfn.ANCHORARRAY($M$2),_xlfn.RANDARRAY(ROWS(_xlfn.ANCHORARRAY($M$2)),1,1,ROWS(_xlfn.ANCHORARRAY($M$2)),TRUE))
)
-
AVERAGE(
INDEX(_xlfn.ANCHORARRAY($N$2),_xlfn.RANDARRAY(ROWS(_xlfn.ANCHORARRAY($N$2)),1,1,ROWS(_xlfn.ANCHORARRAY($N$2)),TRUE))
)</f>
        <v>3.3359668180920394</v>
      </c>
    </row>
    <row r="771" spans="16:16">
      <c r="P771" cm="1">
        <f t="array" aca="1" ref="P771" ca="1">AVERAGE(
INDEX(_xlfn.ANCHORARRAY($M$2),_xlfn.RANDARRAY(ROWS(_xlfn.ANCHORARRAY($M$2)),1,1,ROWS(_xlfn.ANCHORARRAY($M$2)),TRUE))
)
-
AVERAGE(
INDEX(_xlfn.ANCHORARRAY($N$2),_xlfn.RANDARRAY(ROWS(_xlfn.ANCHORARRAY($N$2)),1,1,ROWS(_xlfn.ANCHORARRAY($N$2)),TRUE))
)</f>
        <v>3.1424056883270737</v>
      </c>
    </row>
    <row r="772" spans="16:16">
      <c r="P772" cm="1">
        <f t="array" aca="1" ref="P772" ca="1">AVERAGE(
INDEX(_xlfn.ANCHORARRAY($M$2),_xlfn.RANDARRAY(ROWS(_xlfn.ANCHORARRAY($M$2)),1,1,ROWS(_xlfn.ANCHORARRAY($M$2)),TRUE))
)
-
AVERAGE(
INDEX(_xlfn.ANCHORARRAY($N$2),_xlfn.RANDARRAY(ROWS(_xlfn.ANCHORARRAY($N$2)),1,1,ROWS(_xlfn.ANCHORARRAY($N$2)),TRUE))
)</f>
        <v>1.1396405293304355</v>
      </c>
    </row>
    <row r="773" spans="16:16">
      <c r="P773" cm="1">
        <f t="array" aca="1" ref="P773" ca="1">AVERAGE(
INDEX(_xlfn.ANCHORARRAY($M$2),_xlfn.RANDARRAY(ROWS(_xlfn.ANCHORARRAY($M$2)),1,1,ROWS(_xlfn.ANCHORARRAY($M$2)),TRUE))
)
-
AVERAGE(
INDEX(_xlfn.ANCHORARRAY($N$2),_xlfn.RANDARRAY(ROWS(_xlfn.ANCHORARRAY($N$2)),1,1,ROWS(_xlfn.ANCHORARRAY($N$2)),TRUE))
)</f>
        <v>3.2767134110211344</v>
      </c>
    </row>
    <row r="774" spans="16:16">
      <c r="P774" cm="1">
        <f t="array" aca="1" ref="P774" ca="1">AVERAGE(
INDEX(_xlfn.ANCHORARRAY($M$2),_xlfn.RANDARRAY(ROWS(_xlfn.ANCHORARRAY($M$2)),1,1,ROWS(_xlfn.ANCHORARRAY($M$2)),TRUE))
)
-
AVERAGE(
INDEX(_xlfn.ANCHORARRAY($N$2),_xlfn.RANDARRAY(ROWS(_xlfn.ANCHORARRAY($N$2)),1,1,ROWS(_xlfn.ANCHORARRAY($N$2)),TRUE))
)</f>
        <v>0.48587793798142798</v>
      </c>
    </row>
    <row r="775" spans="16:16">
      <c r="P775" cm="1">
        <f t="array" aca="1" ref="P775" ca="1">AVERAGE(
INDEX(_xlfn.ANCHORARRAY($M$2),_xlfn.RANDARRAY(ROWS(_xlfn.ANCHORARRAY($M$2)),1,1,ROWS(_xlfn.ANCHORARRAY($M$2)),TRUE))
)
-
AVERAGE(
INDEX(_xlfn.ANCHORARRAY($N$2),_xlfn.RANDARRAY(ROWS(_xlfn.ANCHORARRAY($N$2)),1,1,ROWS(_xlfn.ANCHORARRAY($N$2)),TRUE))
)</f>
        <v>1.9849891368753703</v>
      </c>
    </row>
    <row r="776" spans="16:16">
      <c r="P776" cm="1">
        <f t="array" aca="1" ref="P776" ca="1">AVERAGE(
INDEX(_xlfn.ANCHORARRAY($M$2),_xlfn.RANDARRAY(ROWS(_xlfn.ANCHORARRAY($M$2)),1,1,ROWS(_xlfn.ANCHORARRAY($M$2)),TRUE))
)
-
AVERAGE(
INDEX(_xlfn.ANCHORARRAY($N$2),_xlfn.RANDARRAY(ROWS(_xlfn.ANCHORARRAY($N$2)),1,1,ROWS(_xlfn.ANCHORARRAY($N$2)),TRUE))
)</f>
        <v>3.8119691882283249</v>
      </c>
    </row>
    <row r="777" spans="16:16">
      <c r="P777" cm="1">
        <f t="array" aca="1" ref="P777" ca="1">AVERAGE(
INDEX(_xlfn.ANCHORARRAY($M$2),_xlfn.RANDARRAY(ROWS(_xlfn.ANCHORARRAY($M$2)),1,1,ROWS(_xlfn.ANCHORARRAY($M$2)),TRUE))
)
-
AVERAGE(
INDEX(_xlfn.ANCHORARRAY($N$2),_xlfn.RANDARRAY(ROWS(_xlfn.ANCHORARRAY($N$2)),1,1,ROWS(_xlfn.ANCHORARRAY($N$2)),TRUE))
)</f>
        <v>4.3946276910922322</v>
      </c>
    </row>
    <row r="778" spans="16:16">
      <c r="P778" cm="1">
        <f t="array" aca="1" ref="P778" ca="1">AVERAGE(
INDEX(_xlfn.ANCHORARRAY($M$2),_xlfn.RANDARRAY(ROWS(_xlfn.ANCHORARRAY($M$2)),1,1,ROWS(_xlfn.ANCHORARRAY($M$2)),TRUE))
)
-
AVERAGE(
INDEX(_xlfn.ANCHORARRAY($N$2),_xlfn.RANDARRAY(ROWS(_xlfn.ANCHORARRAY($N$2)),1,1,ROWS(_xlfn.ANCHORARRAY($N$2)),TRUE))
)</f>
        <v>7.3256962275330864</v>
      </c>
    </row>
    <row r="779" spans="16:16">
      <c r="P779" cm="1">
        <f t="array" aca="1" ref="P779" ca="1">AVERAGE(
INDEX(_xlfn.ANCHORARRAY($M$2),_xlfn.RANDARRAY(ROWS(_xlfn.ANCHORARRAY($M$2)),1,1,ROWS(_xlfn.ANCHORARRAY($M$2)),TRUE))
)
-
AVERAGE(
INDEX(_xlfn.ANCHORARRAY($N$2),_xlfn.RANDARRAY(ROWS(_xlfn.ANCHORARRAY($N$2)),1,1,ROWS(_xlfn.ANCHORARRAY($N$2)),TRUE))
)</f>
        <v>6.8635196523800133</v>
      </c>
    </row>
    <row r="780" spans="16:16">
      <c r="P780" cm="1">
        <f t="array" aca="1" ref="P780" ca="1">AVERAGE(
INDEX(_xlfn.ANCHORARRAY($M$2),_xlfn.RANDARRAY(ROWS(_xlfn.ANCHORARRAY($M$2)),1,1,ROWS(_xlfn.ANCHORARRAY($M$2)),TRUE))
)
-
AVERAGE(
INDEX(_xlfn.ANCHORARRAY($N$2),_xlfn.RANDARRAY(ROWS(_xlfn.ANCHORARRAY($N$2)),1,1,ROWS(_xlfn.ANCHORARRAY($N$2)),TRUE))
)</f>
        <v>-3.8099940746592935</v>
      </c>
    </row>
    <row r="781" spans="16:16">
      <c r="P781" cm="1">
        <f t="array" aca="1" ref="P781" ca="1">AVERAGE(
INDEX(_xlfn.ANCHORARRAY($M$2),_xlfn.RANDARRAY(ROWS(_xlfn.ANCHORARRAY($M$2)),1,1,ROWS(_xlfn.ANCHORARRAY($M$2)),TRUE))
)
-
AVERAGE(
INDEX(_xlfn.ANCHORARRAY($N$2),_xlfn.RANDARRAY(ROWS(_xlfn.ANCHORARRAY($N$2)),1,1,ROWS(_xlfn.ANCHORARRAY($N$2)),TRUE))
)</f>
        <v>2.2022516294686909</v>
      </c>
    </row>
    <row r="782" spans="16:16">
      <c r="P782" cm="1">
        <f t="array" aca="1" ref="P782" ca="1">AVERAGE(
INDEX(_xlfn.ANCHORARRAY($M$2),_xlfn.RANDARRAY(ROWS(_xlfn.ANCHORARRAY($M$2)),1,1,ROWS(_xlfn.ANCHORARRAY($M$2)),TRUE))
)
-
AVERAGE(
INDEX(_xlfn.ANCHORARRAY($N$2),_xlfn.RANDARRAY(ROWS(_xlfn.ANCHORARRAY($N$2)),1,1,ROWS(_xlfn.ANCHORARRAY($N$2)),TRUE))
)</f>
        <v>-1.0231088287576497</v>
      </c>
    </row>
    <row r="783" spans="16:16">
      <c r="P783" cm="1">
        <f t="array" aca="1" ref="P783" ca="1">AVERAGE(
INDEX(_xlfn.ANCHORARRAY($M$2),_xlfn.RANDARRAY(ROWS(_xlfn.ANCHORARRAY($M$2)),1,1,ROWS(_xlfn.ANCHORARRAY($M$2)),TRUE))
)
-
AVERAGE(
INDEX(_xlfn.ANCHORARRAY($N$2),_xlfn.RANDARRAY(ROWS(_xlfn.ANCHORARRAY($N$2)),1,1,ROWS(_xlfn.ANCHORARRAY($N$2)),TRUE))
)</f>
        <v>-0.67548884060833814</v>
      </c>
    </row>
    <row r="784" spans="16:16">
      <c r="P784" cm="1">
        <f t="array" aca="1" ref="P784" ca="1">AVERAGE(
INDEX(_xlfn.ANCHORARRAY($M$2),_xlfn.RANDARRAY(ROWS(_xlfn.ANCHORARRAY($M$2)),1,1,ROWS(_xlfn.ANCHORARRAY($M$2)),TRUE))
)
-
AVERAGE(
INDEX(_xlfn.ANCHORARRAY($N$2),_xlfn.RANDARRAY(ROWS(_xlfn.ANCHORARRAY($N$2)),1,1,ROWS(_xlfn.ANCHORARRAY($N$2)),TRUE))
)</f>
        <v>0.74461781552439277</v>
      </c>
    </row>
    <row r="785" spans="16:16">
      <c r="P785" cm="1">
        <f t="array" aca="1" ref="P785" ca="1">AVERAGE(
INDEX(_xlfn.ANCHORARRAY($M$2),_xlfn.RANDARRAY(ROWS(_xlfn.ANCHORARRAY($M$2)),1,1,ROWS(_xlfn.ANCHORARRAY($M$2)),TRUE))
)
-
AVERAGE(
INDEX(_xlfn.ANCHORARRAY($N$2),_xlfn.RANDARRAY(ROWS(_xlfn.ANCHORARRAY($N$2)),1,1,ROWS(_xlfn.ANCHORARRAY($N$2)),TRUE))
)</f>
        <v>6.2216077424451868</v>
      </c>
    </row>
    <row r="786" spans="16:16">
      <c r="P786" cm="1">
        <f t="array" aca="1" ref="P786" ca="1">AVERAGE(
INDEX(_xlfn.ANCHORARRAY($M$2),_xlfn.RANDARRAY(ROWS(_xlfn.ANCHORARRAY($M$2)),1,1,ROWS(_xlfn.ANCHORARRAY($M$2)),TRUE))
)
-
AVERAGE(
INDEX(_xlfn.ANCHORARRAY($N$2),_xlfn.RANDARRAY(ROWS(_xlfn.ANCHORARRAY($N$2)),1,1,ROWS(_xlfn.ANCHORARRAY($N$2)),TRUE))
)</f>
        <v>1.2127197313845599</v>
      </c>
    </row>
    <row r="787" spans="16:16">
      <c r="P787" cm="1">
        <f t="array" aca="1" ref="P787" ca="1">AVERAGE(
INDEX(_xlfn.ANCHORARRAY($M$2),_xlfn.RANDARRAY(ROWS(_xlfn.ANCHORARRAY($M$2)),1,1,ROWS(_xlfn.ANCHORARRAY($M$2)),TRUE))
)
-
AVERAGE(
INDEX(_xlfn.ANCHORARRAY($N$2),_xlfn.RANDARRAY(ROWS(_xlfn.ANCHORARRAY($N$2)),1,1,ROWS(_xlfn.ANCHORARRAY($N$2)),TRUE))
)</f>
        <v>-1.9751135690313504E-3</v>
      </c>
    </row>
    <row r="788" spans="16:16">
      <c r="P788" cm="1">
        <f t="array" aca="1" ref="P788" ca="1">AVERAGE(
INDEX(_xlfn.ANCHORARRAY($M$2),_xlfn.RANDARRAY(ROWS(_xlfn.ANCHORARRAY($M$2)),1,1,ROWS(_xlfn.ANCHORARRAY($M$2)),TRUE))
)
-
AVERAGE(
INDEX(_xlfn.ANCHORARRAY($N$2),_xlfn.RANDARRAY(ROWS(_xlfn.ANCHORARRAY($N$2)),1,1,ROWS(_xlfn.ANCHORARRAY($N$2)),TRUE))
)</f>
        <v>3.0792020541181131</v>
      </c>
    </row>
    <row r="789" spans="16:16">
      <c r="P789" cm="1">
        <f t="array" aca="1" ref="P789" ca="1">AVERAGE(
INDEX(_xlfn.ANCHORARRAY($M$2),_xlfn.RANDARRAY(ROWS(_xlfn.ANCHORARRAY($M$2)),1,1,ROWS(_xlfn.ANCHORARRAY($M$2)),TRUE))
)
-
AVERAGE(
INDEX(_xlfn.ANCHORARRAY($N$2),_xlfn.RANDARRAY(ROWS(_xlfn.ANCHORARRAY($N$2)),1,1,ROWS(_xlfn.ANCHORARRAY($N$2)),TRUE))
)</f>
        <v>3.0100730792020514</v>
      </c>
    </row>
    <row r="790" spans="16:16">
      <c r="P790" cm="1">
        <f t="array" aca="1" ref="P790" ca="1">AVERAGE(
INDEX(_xlfn.ANCHORARRAY($M$2),_xlfn.RANDARRAY(ROWS(_xlfn.ANCHORARRAY($M$2)),1,1,ROWS(_xlfn.ANCHORARRAY($M$2)),TRUE))
)
-
AVERAGE(
INDEX(_xlfn.ANCHORARRAY($N$2),_xlfn.RANDARRAY(ROWS(_xlfn.ANCHORARRAY($N$2)),1,1,ROWS(_xlfn.ANCHORARRAY($N$2)),TRUE))
)</f>
        <v>-1.3648034761998815</v>
      </c>
    </row>
    <row r="791" spans="16:16">
      <c r="P791" cm="1">
        <f t="array" aca="1" ref="P791" ca="1">AVERAGE(
INDEX(_xlfn.ANCHORARRAY($M$2),_xlfn.RANDARRAY(ROWS(_xlfn.ANCHORARRAY($M$2)),1,1,ROWS(_xlfn.ANCHORARRAY($M$2)),TRUE))
)
-
AVERAGE(
INDEX(_xlfn.ANCHORARRAY($N$2),_xlfn.RANDARRAY(ROWS(_xlfn.ANCHORARRAY($N$2)),1,1,ROWS(_xlfn.ANCHORARRAY($N$2)),TRUE))
)</f>
        <v>-0.99150701165316946</v>
      </c>
    </row>
    <row r="792" spans="16:16">
      <c r="P792" cm="1">
        <f t="array" aca="1" ref="P792" ca="1">AVERAGE(
INDEX(_xlfn.ANCHORARRAY($M$2),_xlfn.RANDARRAY(ROWS(_xlfn.ANCHORARRAY($M$2)),1,1,ROWS(_xlfn.ANCHORARRAY($M$2)),TRUE))
)
-
AVERAGE(
INDEX(_xlfn.ANCHORARRAY($N$2),_xlfn.RANDARRAY(ROWS(_xlfn.ANCHORARRAY($N$2)),1,1,ROWS(_xlfn.ANCHORARRAY($N$2)),TRUE))
)</f>
        <v>5.204424254394624</v>
      </c>
    </row>
    <row r="793" spans="16:16">
      <c r="P793" cm="1">
        <f t="array" aca="1" ref="P793" ca="1">AVERAGE(
INDEX(_xlfn.ANCHORARRAY($M$2),_xlfn.RANDARRAY(ROWS(_xlfn.ANCHORARRAY($M$2)),1,1,ROWS(_xlfn.ANCHORARRAY($M$2)),TRUE))
)
-
AVERAGE(
INDEX(_xlfn.ANCHORARRAY($N$2),_xlfn.RANDARRAY(ROWS(_xlfn.ANCHORARRAY($N$2)),1,1,ROWS(_xlfn.ANCHORARRAY($N$2)),TRUE))
)</f>
        <v>0.7900454276120854</v>
      </c>
    </row>
    <row r="794" spans="16:16">
      <c r="P794" cm="1">
        <f t="array" aca="1" ref="P794" ca="1">AVERAGE(
INDEX(_xlfn.ANCHORARRAY($M$2),_xlfn.RANDARRAY(ROWS(_xlfn.ANCHORARRAY($M$2)),1,1,ROWS(_xlfn.ANCHORARRAY($M$2)),TRUE))
)
-
AVERAGE(
INDEX(_xlfn.ANCHORARRAY($N$2),_xlfn.RANDARRAY(ROWS(_xlfn.ANCHORARRAY($N$2)),1,1,ROWS(_xlfn.ANCHORARRAY($N$2)),TRUE))
)</f>
        <v>-0.8255974718546355</v>
      </c>
    </row>
    <row r="795" spans="16:16">
      <c r="P795" cm="1">
        <f t="array" aca="1" ref="P795" ca="1">AVERAGE(
INDEX(_xlfn.ANCHORARRAY($M$2),_xlfn.RANDARRAY(ROWS(_xlfn.ANCHORARRAY($M$2)),1,1,ROWS(_xlfn.ANCHORARRAY($M$2)),TRUE))
)
-
AVERAGE(
INDEX(_xlfn.ANCHORARRAY($N$2),_xlfn.RANDARRAY(ROWS(_xlfn.ANCHORARRAY($N$2)),1,1,ROWS(_xlfn.ANCHORARRAY($N$2)),TRUE))
)</f>
        <v>-2.9903219435117521</v>
      </c>
    </row>
    <row r="796" spans="16:16">
      <c r="P796" cm="1">
        <f t="array" aca="1" ref="P796" ca="1">AVERAGE(
INDEX(_xlfn.ANCHORARRAY($M$2),_xlfn.RANDARRAY(ROWS(_xlfn.ANCHORARRAY($M$2)),1,1,ROWS(_xlfn.ANCHORARRAY($M$2)),TRUE))
)
-
AVERAGE(
INDEX(_xlfn.ANCHORARRAY($N$2),_xlfn.RANDARRAY(ROWS(_xlfn.ANCHORARRAY($N$2)),1,1,ROWS(_xlfn.ANCHORARRAY($N$2)),TRUE))
)</f>
        <v>4.925933241161367</v>
      </c>
    </row>
    <row r="797" spans="16:16">
      <c r="P797" cm="1">
        <f t="array" aca="1" ref="P797" ca="1">AVERAGE(
INDEX(_xlfn.ANCHORARRAY($M$2),_xlfn.RANDARRAY(ROWS(_xlfn.ANCHORARRAY($M$2)),1,1,ROWS(_xlfn.ANCHORARRAY($M$2)),TRUE))
)
-
AVERAGE(
INDEX(_xlfn.ANCHORARRAY($N$2),_xlfn.RANDARRAY(ROWS(_xlfn.ANCHORARRAY($N$2)),1,1,ROWS(_xlfn.ANCHORARRAY($N$2)),TRUE))
)</f>
        <v>1.0013825794983262</v>
      </c>
    </row>
    <row r="798" spans="16:16">
      <c r="P798" cm="1">
        <f t="array" aca="1" ref="P798" ca="1">AVERAGE(
INDEX(_xlfn.ANCHORARRAY($M$2),_xlfn.RANDARRAY(ROWS(_xlfn.ANCHORARRAY($M$2)),1,1,ROWS(_xlfn.ANCHORARRAY($M$2)),TRUE))
)
-
AVERAGE(
INDEX(_xlfn.ANCHORARRAY($N$2),_xlfn.RANDARRAY(ROWS(_xlfn.ANCHORARRAY($N$2)),1,1,ROWS(_xlfn.ANCHORARRAY($N$2)),TRUE))
)</f>
        <v>4.9121074461781546</v>
      </c>
    </row>
    <row r="799" spans="16:16">
      <c r="P799" cm="1">
        <f t="array" aca="1" ref="P799" ca="1">AVERAGE(
INDEX(_xlfn.ANCHORARRAY($M$2),_xlfn.RANDARRAY(ROWS(_xlfn.ANCHORARRAY($M$2)),1,1,ROWS(_xlfn.ANCHORARRAY($M$2)),TRUE))
)
-
AVERAGE(
INDEX(_xlfn.ANCHORARRAY($N$2),_xlfn.RANDARRAY(ROWS(_xlfn.ANCHORARRAY($N$2)),1,1,ROWS(_xlfn.ANCHORARRAY($N$2)),TRUE))
)</f>
        <v>1.1218645072091675</v>
      </c>
    </row>
    <row r="800" spans="16:16">
      <c r="P800" cm="1">
        <f t="array" aca="1" ref="P800" ca="1">AVERAGE(
INDEX(_xlfn.ANCHORARRAY($M$2),_xlfn.RANDARRAY(ROWS(_xlfn.ANCHORARRAY($M$2)),1,1,ROWS(_xlfn.ANCHORARRAY($M$2)),TRUE))
)
-
AVERAGE(
INDEX(_xlfn.ANCHORARRAY($N$2),_xlfn.RANDARRAY(ROWS(_xlfn.ANCHORARRAY($N$2)),1,1,ROWS(_xlfn.ANCHORARRAY($N$2)),TRUE))
)</f>
        <v>0.49180327868852203</v>
      </c>
    </row>
    <row r="801" spans="16:16">
      <c r="P801" cm="1">
        <f t="array" aca="1" ref="P801" ca="1">AVERAGE(
INDEX(_xlfn.ANCHORARRAY($M$2),_xlfn.RANDARRAY(ROWS(_xlfn.ANCHORARRAY($M$2)),1,1,ROWS(_xlfn.ANCHORARRAY($M$2)),TRUE))
)
-
AVERAGE(
INDEX(_xlfn.ANCHORARRAY($N$2),_xlfn.RANDARRAY(ROWS(_xlfn.ANCHORARRAY($N$2)),1,1,ROWS(_xlfn.ANCHORARRAY($N$2)),TRUE))
)</f>
        <v>-0.83942326683784785</v>
      </c>
    </row>
    <row r="802" spans="16:16">
      <c r="P802" cm="1">
        <f t="array" aca="1" ref="P802" ca="1">AVERAGE(
INDEX(_xlfn.ANCHORARRAY($M$2),_xlfn.RANDARRAY(ROWS(_xlfn.ANCHORARRAY($M$2)),1,1,ROWS(_xlfn.ANCHORARRAY($M$2)),TRUE))
)
-
AVERAGE(
INDEX(_xlfn.ANCHORARRAY($N$2),_xlfn.RANDARRAY(ROWS(_xlfn.ANCHORARRAY($N$2)),1,1,ROWS(_xlfn.ANCHORARRAY($N$2)),TRUE))
)</f>
        <v>2.5301204819277103</v>
      </c>
    </row>
    <row r="803" spans="16:16">
      <c r="P803" cm="1">
        <f t="array" aca="1" ref="P803" ca="1">AVERAGE(
INDEX(_xlfn.ANCHORARRAY($M$2),_xlfn.RANDARRAY(ROWS(_xlfn.ANCHORARRAY($M$2)),1,1,ROWS(_xlfn.ANCHORARRAY($M$2)),TRUE))
)
-
AVERAGE(
INDEX(_xlfn.ANCHORARRAY($N$2),_xlfn.RANDARRAY(ROWS(_xlfn.ANCHORARRAY($N$2)),1,1,ROWS(_xlfn.ANCHORARRAY($N$2)),TRUE))
)</f>
        <v>4.1793403120679429</v>
      </c>
    </row>
    <row r="804" spans="16:16">
      <c r="P804" cm="1">
        <f t="array" aca="1" ref="P804" ca="1">AVERAGE(
INDEX(_xlfn.ANCHORARRAY($M$2),_xlfn.RANDARRAY(ROWS(_xlfn.ANCHORARRAY($M$2)),1,1,ROWS(_xlfn.ANCHORARRAY($M$2)),TRUE))
)
-
AVERAGE(
INDEX(_xlfn.ANCHORARRAY($N$2),_xlfn.RANDARRAY(ROWS(_xlfn.ANCHORARRAY($N$2)),1,1,ROWS(_xlfn.ANCHORARRAY($N$2)),TRUE))
)</f>
        <v>4.3314240568832716</v>
      </c>
    </row>
    <row r="805" spans="16:16">
      <c r="P805" cm="1">
        <f t="array" aca="1" ref="P805" ca="1">AVERAGE(
INDEX(_xlfn.ANCHORARRAY($M$2),_xlfn.RANDARRAY(ROWS(_xlfn.ANCHORARRAY($M$2)),1,1,ROWS(_xlfn.ANCHORARRAY($M$2)),TRUE))
)
-
AVERAGE(
INDEX(_xlfn.ANCHORARRAY($N$2),_xlfn.RANDARRAY(ROWS(_xlfn.ANCHORARRAY($N$2)),1,1,ROWS(_xlfn.ANCHORARRAY($N$2)),TRUE))
)</f>
        <v>-0.28639146750937527</v>
      </c>
    </row>
    <row r="806" spans="16:16">
      <c r="P806" cm="1">
        <f t="array" aca="1" ref="P806" ca="1">AVERAGE(
INDEX(_xlfn.ANCHORARRAY($M$2),_xlfn.RANDARRAY(ROWS(_xlfn.ANCHORARRAY($M$2)),1,1,ROWS(_xlfn.ANCHORARRAY($M$2)),TRUE))
)
-
AVERAGE(
INDEX(_xlfn.ANCHORARRAY($N$2),_xlfn.RANDARRAY(ROWS(_xlfn.ANCHORARRAY($N$2)),1,1,ROWS(_xlfn.ANCHORARRAY($N$2)),TRUE))
)</f>
        <v>-2.8263875172822424</v>
      </c>
    </row>
    <row r="807" spans="16:16">
      <c r="P807" cm="1">
        <f t="array" aca="1" ref="P807" ca="1">AVERAGE(
INDEX(_xlfn.ANCHORARRAY($M$2),_xlfn.RANDARRAY(ROWS(_xlfn.ANCHORARRAY($M$2)),1,1,ROWS(_xlfn.ANCHORARRAY($M$2)),TRUE))
)
-
AVERAGE(
INDEX(_xlfn.ANCHORARRAY($N$2),_xlfn.RANDARRAY(ROWS(_xlfn.ANCHORARRAY($N$2)),1,1,ROWS(_xlfn.ANCHORARRAY($N$2)),TRUE))
)</f>
        <v>-4.2287181512936982</v>
      </c>
    </row>
    <row r="808" spans="16:16">
      <c r="P808" cm="1">
        <f t="array" aca="1" ref="P808" ca="1">AVERAGE(
INDEX(_xlfn.ANCHORARRAY($M$2),_xlfn.RANDARRAY(ROWS(_xlfn.ANCHORARRAY($M$2)),1,1,ROWS(_xlfn.ANCHORARRAY($M$2)),TRUE))
)
-
AVERAGE(
INDEX(_xlfn.ANCHORARRAY($N$2),_xlfn.RANDARRAY(ROWS(_xlfn.ANCHORARRAY($N$2)),1,1,ROWS(_xlfn.ANCHORARRAY($N$2)),TRUE))
)</f>
        <v>-3.8277700967805686</v>
      </c>
    </row>
    <row r="809" spans="16:16">
      <c r="P809" cm="1">
        <f t="array" aca="1" ref="P809" ca="1">AVERAGE(
INDEX(_xlfn.ANCHORARRAY($M$2),_xlfn.RANDARRAY(ROWS(_xlfn.ANCHORARRAY($M$2)),1,1,ROWS(_xlfn.ANCHORARRAY($M$2)),TRUE))
)
-
AVERAGE(
INDEX(_xlfn.ANCHORARRAY($N$2),_xlfn.RANDARRAY(ROWS(_xlfn.ANCHORARRAY($N$2)),1,1,ROWS(_xlfn.ANCHORARRAY($N$2)),TRUE))
)</f>
        <v>2.2101520837448163</v>
      </c>
    </row>
    <row r="810" spans="16:16">
      <c r="P810" cm="1">
        <f t="array" aca="1" ref="P810" ca="1">AVERAGE(
INDEX(_xlfn.ANCHORARRAY($M$2),_xlfn.RANDARRAY(ROWS(_xlfn.ANCHORARRAY($M$2)),1,1,ROWS(_xlfn.ANCHORARRAY($M$2)),TRUE))
)
-
AVERAGE(
INDEX(_xlfn.ANCHORARRAY($N$2),_xlfn.RANDARRAY(ROWS(_xlfn.ANCHORARRAY($N$2)),1,1,ROWS(_xlfn.ANCHORARRAY($N$2)),TRUE))
)</f>
        <v>2.7987359273158177</v>
      </c>
    </row>
    <row r="811" spans="16:16">
      <c r="P811" cm="1">
        <f t="array" aca="1" ref="P811" ca="1">AVERAGE(
INDEX(_xlfn.ANCHORARRAY($M$2),_xlfn.RANDARRAY(ROWS(_xlfn.ANCHORARRAY($M$2)),1,1,ROWS(_xlfn.ANCHORARRAY($M$2)),TRUE))
)
-
AVERAGE(
INDEX(_xlfn.ANCHORARRAY($N$2),_xlfn.RANDARRAY(ROWS(_xlfn.ANCHORARRAY($N$2)),1,1,ROWS(_xlfn.ANCHORARRAY($N$2)),TRUE))
)</f>
        <v>-3.0910527355322941</v>
      </c>
    </row>
    <row r="812" spans="16:16">
      <c r="P812" cm="1">
        <f t="array" aca="1" ref="P812" ca="1">AVERAGE(
INDEX(_xlfn.ANCHORARRAY($M$2),_xlfn.RANDARRAY(ROWS(_xlfn.ANCHORARRAY($M$2)),1,1,ROWS(_xlfn.ANCHORARRAY($M$2)),TRUE))
)
-
AVERAGE(
INDEX(_xlfn.ANCHORARRAY($N$2),_xlfn.RANDARRAY(ROWS(_xlfn.ANCHORARRAY($N$2)),1,1,ROWS(_xlfn.ANCHORARRAY($N$2)),TRUE))
)</f>
        <v>1.4536835868062425</v>
      </c>
    </row>
    <row r="813" spans="16:16">
      <c r="P813" cm="1">
        <f t="array" aca="1" ref="P813" ca="1">AVERAGE(
INDEX(_xlfn.ANCHORARRAY($M$2),_xlfn.RANDARRAY(ROWS(_xlfn.ANCHORARRAY($M$2)),1,1,ROWS(_xlfn.ANCHORARRAY($M$2)),TRUE))
)
-
AVERAGE(
INDEX(_xlfn.ANCHORARRAY($N$2),_xlfn.RANDARRAY(ROWS(_xlfn.ANCHORARRAY($N$2)),1,1,ROWS(_xlfn.ANCHORARRAY($N$2)),TRUE))
)</f>
        <v>2.6980051352952756</v>
      </c>
    </row>
    <row r="814" spans="16:16">
      <c r="P814" cm="1">
        <f t="array" aca="1" ref="P814" ca="1">AVERAGE(
INDEX(_xlfn.ANCHORARRAY($M$2),_xlfn.RANDARRAY(ROWS(_xlfn.ANCHORARRAY($M$2)),1,1,ROWS(_xlfn.ANCHORARRAY($M$2)),TRUE))
)
-
AVERAGE(
INDEX(_xlfn.ANCHORARRAY($N$2),_xlfn.RANDARRAY(ROWS(_xlfn.ANCHORARRAY($N$2)),1,1,ROWS(_xlfn.ANCHORARRAY($N$2)),TRUE))
)</f>
        <v>1.7104483507801689</v>
      </c>
    </row>
    <row r="815" spans="16:16">
      <c r="P815" cm="1">
        <f t="array" aca="1" ref="P815" ca="1">AVERAGE(
INDEX(_xlfn.ANCHORARRAY($M$2),_xlfn.RANDARRAY(ROWS(_xlfn.ANCHORARRAY($M$2)),1,1,ROWS(_xlfn.ANCHORARRAY($M$2)),TRUE))
)
-
AVERAGE(
INDEX(_xlfn.ANCHORARRAY($N$2),_xlfn.RANDARRAY(ROWS(_xlfn.ANCHORARRAY($N$2)),1,1,ROWS(_xlfn.ANCHORARRAY($N$2)),TRUE))
)</f>
        <v>-4.9042069919020363</v>
      </c>
    </row>
    <row r="816" spans="16:16">
      <c r="P816" cm="1">
        <f t="array" aca="1" ref="P816" ca="1">AVERAGE(
INDEX(_xlfn.ANCHORARRAY($M$2),_xlfn.RANDARRAY(ROWS(_xlfn.ANCHORARRAY($M$2)),1,1,ROWS(_xlfn.ANCHORARRAY($M$2)),TRUE))
)
-
AVERAGE(
INDEX(_xlfn.ANCHORARRAY($N$2),_xlfn.RANDARRAY(ROWS(_xlfn.ANCHORARRAY($N$2)),1,1,ROWS(_xlfn.ANCHORARRAY($N$2)),TRUE))
)</f>
        <v>4.8528540391072426</v>
      </c>
    </row>
    <row r="817" spans="16:16">
      <c r="P817" cm="1">
        <f t="array" aca="1" ref="P817" ca="1">AVERAGE(
INDEX(_xlfn.ANCHORARRAY($M$2),_xlfn.RANDARRAY(ROWS(_xlfn.ANCHORARRAY($M$2)),1,1,ROWS(_xlfn.ANCHORARRAY($M$2)),TRUE))
)
-
AVERAGE(
INDEX(_xlfn.ANCHORARRAY($N$2),_xlfn.RANDARRAY(ROWS(_xlfn.ANCHORARRAY($N$2)),1,1,ROWS(_xlfn.ANCHORARRAY($N$2)),TRUE))
)</f>
        <v>4.3254987161761775</v>
      </c>
    </row>
    <row r="818" spans="16:16">
      <c r="P818" cm="1">
        <f t="array" aca="1" ref="P818" ca="1">AVERAGE(
INDEX(_xlfn.ANCHORARRAY($M$2),_xlfn.RANDARRAY(ROWS(_xlfn.ANCHORARRAY($M$2)),1,1,ROWS(_xlfn.ANCHORARRAY($M$2)),TRUE))
)
-
AVERAGE(
INDEX(_xlfn.ANCHORARRAY($N$2),_xlfn.RANDARRAY(ROWS(_xlfn.ANCHORARRAY($N$2)),1,1,ROWS(_xlfn.ANCHORARRAY($N$2)),TRUE))
)</f>
        <v>-1.0389097373099005</v>
      </c>
    </row>
    <row r="819" spans="16:16">
      <c r="P819" cm="1">
        <f t="array" aca="1" ref="P819" ca="1">AVERAGE(
INDEX(_xlfn.ANCHORARRAY($M$2),_xlfn.RANDARRAY(ROWS(_xlfn.ANCHORARRAY($M$2)),1,1,ROWS(_xlfn.ANCHORARRAY($M$2)),TRUE))
)
-
AVERAGE(
INDEX(_xlfn.ANCHORARRAY($N$2),_xlfn.RANDARRAY(ROWS(_xlfn.ANCHORARRAY($N$2)),1,1,ROWS(_xlfn.ANCHORARRAY($N$2)),TRUE))
)</f>
        <v>3.3300414773849454</v>
      </c>
    </row>
    <row r="820" spans="16:16">
      <c r="P820" cm="1">
        <f t="array" aca="1" ref="P820" ca="1">AVERAGE(
INDEX(_xlfn.ANCHORARRAY($M$2),_xlfn.RANDARRAY(ROWS(_xlfn.ANCHORARRAY($M$2)),1,1,ROWS(_xlfn.ANCHORARRAY($M$2)),TRUE))
)
-
AVERAGE(
INDEX(_xlfn.ANCHORARRAY($N$2),_xlfn.RANDARRAY(ROWS(_xlfn.ANCHORARRAY($N$2)),1,1,ROWS(_xlfn.ANCHORARRAY($N$2)),TRUE))
)</f>
        <v>4.1260122457041248</v>
      </c>
    </row>
    <row r="821" spans="16:16">
      <c r="P821" cm="1">
        <f t="array" aca="1" ref="P821" ca="1">AVERAGE(
INDEX(_xlfn.ANCHORARRAY($M$2),_xlfn.RANDARRAY(ROWS(_xlfn.ANCHORARRAY($M$2)),1,1,ROWS(_xlfn.ANCHORARRAY($M$2)),TRUE))
)
-
AVERAGE(
INDEX(_xlfn.ANCHORARRAY($N$2),_xlfn.RANDARRAY(ROWS(_xlfn.ANCHORARRAY($N$2)),1,1,ROWS(_xlfn.ANCHORARRAY($N$2)),TRUE))
)</f>
        <v>5.0404898281651143</v>
      </c>
    </row>
    <row r="822" spans="16:16">
      <c r="P822" cm="1">
        <f t="array" aca="1" ref="P822" ca="1">AVERAGE(
INDEX(_xlfn.ANCHORARRAY($M$2),_xlfn.RANDARRAY(ROWS(_xlfn.ANCHORARRAY($M$2)),1,1,ROWS(_xlfn.ANCHORARRAY($M$2)),TRUE))
)
-
AVERAGE(
INDEX(_xlfn.ANCHORARRAY($N$2),_xlfn.RANDARRAY(ROWS(_xlfn.ANCHORARRAY($N$2)),1,1,ROWS(_xlfn.ANCHORARRAY($N$2)),TRUE))
)</f>
        <v>3.9699782737507405</v>
      </c>
    </row>
    <row r="823" spans="16:16">
      <c r="P823" cm="1">
        <f t="array" aca="1" ref="P823" ca="1">AVERAGE(
INDEX(_xlfn.ANCHORARRAY($M$2),_xlfn.RANDARRAY(ROWS(_xlfn.ANCHORARRAY($M$2)),1,1,ROWS(_xlfn.ANCHORARRAY($M$2)),TRUE))
)
-
AVERAGE(
INDEX(_xlfn.ANCHORARRAY($N$2),_xlfn.RANDARRAY(ROWS(_xlfn.ANCHORARRAY($N$2)),1,1,ROWS(_xlfn.ANCHORARRAY($N$2)),TRUE))
)</f>
        <v>1.6136677858976896</v>
      </c>
    </row>
    <row r="824" spans="16:16">
      <c r="P824" cm="1">
        <f t="array" aca="1" ref="P824" ca="1">AVERAGE(
INDEX(_xlfn.ANCHORARRAY($M$2),_xlfn.RANDARRAY(ROWS(_xlfn.ANCHORARRAY($M$2)),1,1,ROWS(_xlfn.ANCHORARRAY($M$2)),TRUE))
)
-
AVERAGE(
INDEX(_xlfn.ANCHORARRAY($N$2),_xlfn.RANDARRAY(ROWS(_xlfn.ANCHORARRAY($N$2)),1,1,ROWS(_xlfn.ANCHORARRAY($N$2)),TRUE))
)</f>
        <v>3.4781749950622185</v>
      </c>
    </row>
    <row r="825" spans="16:16">
      <c r="P825" cm="1">
        <f t="array" aca="1" ref="P825" ca="1">AVERAGE(
INDEX(_xlfn.ANCHORARRAY($M$2),_xlfn.RANDARRAY(ROWS(_xlfn.ANCHORARRAY($M$2)),1,1,ROWS(_xlfn.ANCHORARRAY($M$2)),TRUE))
)
-
AVERAGE(
INDEX(_xlfn.ANCHORARRAY($N$2),_xlfn.RANDARRAY(ROWS(_xlfn.ANCHORARRAY($N$2)),1,1,ROWS(_xlfn.ANCHORARRAY($N$2)),TRUE))
)</f>
        <v>0.55303179932845836</v>
      </c>
    </row>
    <row r="826" spans="16:16">
      <c r="P826" cm="1">
        <f t="array" aca="1" ref="P826" ca="1">AVERAGE(
INDEX(_xlfn.ANCHORARRAY($M$2),_xlfn.RANDARRAY(ROWS(_xlfn.ANCHORARRAY($M$2)),1,1,ROWS(_xlfn.ANCHORARRAY($M$2)),TRUE))
)
-
AVERAGE(
INDEX(_xlfn.ANCHORARRAY($N$2),_xlfn.RANDARRAY(ROWS(_xlfn.ANCHORARRAY($N$2)),1,1,ROWS(_xlfn.ANCHORARRAY($N$2)),TRUE))
)</f>
        <v>3.7151886233458384</v>
      </c>
    </row>
    <row r="827" spans="16:16">
      <c r="P827" cm="1">
        <f t="array" aca="1" ref="P827" ca="1">AVERAGE(
INDEX(_xlfn.ANCHORARRAY($M$2),_xlfn.RANDARRAY(ROWS(_xlfn.ANCHORARRAY($M$2)),1,1,ROWS(_xlfn.ANCHORARRAY($M$2)),TRUE))
)
-
AVERAGE(
INDEX(_xlfn.ANCHORARRAY($N$2),_xlfn.RANDARRAY(ROWS(_xlfn.ANCHORARRAY($N$2)),1,1,ROWS(_xlfn.ANCHORARRAY($N$2)),TRUE))
)</f>
        <v>-0.39699782737507405</v>
      </c>
    </row>
    <row r="828" spans="16:16">
      <c r="P828" cm="1">
        <f t="array" aca="1" ref="P828" ca="1">AVERAGE(
INDEX(_xlfn.ANCHORARRAY($M$2),_xlfn.RANDARRAY(ROWS(_xlfn.ANCHORARRAY($M$2)),1,1,ROWS(_xlfn.ANCHORARRAY($M$2)),TRUE))
)
-
AVERAGE(
INDEX(_xlfn.ANCHORARRAY($N$2),_xlfn.RANDARRAY(ROWS(_xlfn.ANCHORARRAY($N$2)),1,1,ROWS(_xlfn.ANCHORARRAY($N$2)),TRUE))
)</f>
        <v>5.4789650404898254</v>
      </c>
    </row>
    <row r="829" spans="16:16">
      <c r="P829" cm="1">
        <f t="array" aca="1" ref="P829" ca="1">AVERAGE(
INDEX(_xlfn.ANCHORARRAY($M$2),_xlfn.RANDARRAY(ROWS(_xlfn.ANCHORARRAY($M$2)),1,1,ROWS(_xlfn.ANCHORARRAY($M$2)),TRUE))
)
-
AVERAGE(
INDEX(_xlfn.ANCHORARRAY($N$2),_xlfn.RANDARRAY(ROWS(_xlfn.ANCHORARRAY($N$2)),1,1,ROWS(_xlfn.ANCHORARRAY($N$2)),TRUE))
)</f>
        <v>-0.39699782737507405</v>
      </c>
    </row>
    <row r="830" spans="16:16">
      <c r="P830" cm="1">
        <f t="array" aca="1" ref="P830" ca="1">AVERAGE(
INDEX(_xlfn.ANCHORARRAY($M$2),_xlfn.RANDARRAY(ROWS(_xlfn.ANCHORARRAY($M$2)),1,1,ROWS(_xlfn.ANCHORARRAY($M$2)),TRUE))
)
-
AVERAGE(
INDEX(_xlfn.ANCHORARRAY($N$2),_xlfn.RANDARRAY(ROWS(_xlfn.ANCHORARRAY($N$2)),1,1,ROWS(_xlfn.ANCHORARRAY($N$2)),TRUE))
)</f>
        <v>3.7685166897096565</v>
      </c>
    </row>
    <row r="831" spans="16:16">
      <c r="P831" cm="1">
        <f t="array" aca="1" ref="P831" ca="1">AVERAGE(
INDEX(_xlfn.ANCHORARRAY($M$2),_xlfn.RANDARRAY(ROWS(_xlfn.ANCHORARRAY($M$2)),1,1,ROWS(_xlfn.ANCHORARRAY($M$2)),TRUE))
)
-
AVERAGE(
INDEX(_xlfn.ANCHORARRAY($N$2),_xlfn.RANDARRAY(ROWS(_xlfn.ANCHORARRAY($N$2)),1,1,ROWS(_xlfn.ANCHORARRAY($N$2)),TRUE))
)</f>
        <v>4.0193561129764959</v>
      </c>
    </row>
    <row r="832" spans="16:16">
      <c r="P832" cm="1">
        <f t="array" aca="1" ref="P832" ca="1">AVERAGE(
INDEX(_xlfn.ANCHORARRAY($M$2),_xlfn.RANDARRAY(ROWS(_xlfn.ANCHORARRAY($M$2)),1,1,ROWS(_xlfn.ANCHORARRAY($M$2)),TRUE))
)
-
AVERAGE(
INDEX(_xlfn.ANCHORARRAY($N$2),_xlfn.RANDARRAY(ROWS(_xlfn.ANCHORARRAY($N$2)),1,1,ROWS(_xlfn.ANCHORARRAY($N$2)),TRUE))
)</f>
        <v>3.1759826190005924</v>
      </c>
    </row>
    <row r="833" spans="16:16">
      <c r="P833" cm="1">
        <f t="array" aca="1" ref="P833" ca="1">AVERAGE(
INDEX(_xlfn.ANCHORARRAY($M$2),_xlfn.RANDARRAY(ROWS(_xlfn.ANCHORARRAY($M$2)),1,1,ROWS(_xlfn.ANCHORARRAY($M$2)),TRUE))
)
-
AVERAGE(
INDEX(_xlfn.ANCHORARRAY($N$2),_xlfn.RANDARRAY(ROWS(_xlfn.ANCHORARRAY($N$2)),1,1,ROWS(_xlfn.ANCHORARRAY($N$2)),TRUE))
)</f>
        <v>6.0003950227138034</v>
      </c>
    </row>
    <row r="834" spans="16:16">
      <c r="P834" cm="1">
        <f t="array" aca="1" ref="P834" ca="1">AVERAGE(
INDEX(_xlfn.ANCHORARRAY($M$2),_xlfn.RANDARRAY(ROWS(_xlfn.ANCHORARRAY($M$2)),1,1,ROWS(_xlfn.ANCHORARRAY($M$2)),TRUE))
)
-
AVERAGE(
INDEX(_xlfn.ANCHORARRAY($N$2),_xlfn.RANDARRAY(ROWS(_xlfn.ANCHORARRAY($N$2)),1,1,ROWS(_xlfn.ANCHORARRAY($N$2)),TRUE))
)</f>
        <v>3.3300414773849454</v>
      </c>
    </row>
    <row r="835" spans="16:16">
      <c r="P835" cm="1">
        <f t="array" aca="1" ref="P835" ca="1">AVERAGE(
INDEX(_xlfn.ANCHORARRAY($M$2),_xlfn.RANDARRAY(ROWS(_xlfn.ANCHORARRAY($M$2)),1,1,ROWS(_xlfn.ANCHORARRAY($M$2)),TRUE))
)
-
AVERAGE(
INDEX(_xlfn.ANCHORARRAY($N$2),_xlfn.RANDARRAY(ROWS(_xlfn.ANCHORARRAY($N$2)),1,1,ROWS(_xlfn.ANCHORARRAY($N$2)),TRUE))
)</f>
        <v>5.228125617222986</v>
      </c>
    </row>
    <row r="836" spans="16:16">
      <c r="P836" cm="1">
        <f t="array" aca="1" ref="P836" ca="1">AVERAGE(
INDEX(_xlfn.ANCHORARRAY($M$2),_xlfn.RANDARRAY(ROWS(_xlfn.ANCHORARRAY($M$2)),1,1,ROWS(_xlfn.ANCHORARRAY($M$2)),TRUE))
)
-
AVERAGE(
INDEX(_xlfn.ANCHORARRAY($N$2),_xlfn.RANDARRAY(ROWS(_xlfn.ANCHORARRAY($N$2)),1,1,ROWS(_xlfn.ANCHORARRAY($N$2)),TRUE))
)</f>
        <v>-3.1917835275528361</v>
      </c>
    </row>
    <row r="837" spans="16:16">
      <c r="P837" cm="1">
        <f t="array" aca="1" ref="P837" ca="1">AVERAGE(
INDEX(_xlfn.ANCHORARRAY($M$2),_xlfn.RANDARRAY(ROWS(_xlfn.ANCHORARRAY($M$2)),1,1,ROWS(_xlfn.ANCHORARRAY($M$2)),TRUE))
)
-
AVERAGE(
INDEX(_xlfn.ANCHORARRAY($N$2),_xlfn.RANDARRAY(ROWS(_xlfn.ANCHORARRAY($N$2)),1,1,ROWS(_xlfn.ANCHORARRAY($N$2)),TRUE))
)</f>
        <v>0.32589373888998807</v>
      </c>
    </row>
    <row r="838" spans="16:16">
      <c r="P838" cm="1">
        <f t="array" aca="1" ref="P838" ca="1">AVERAGE(
INDEX(_xlfn.ANCHORARRAY($M$2),_xlfn.RANDARRAY(ROWS(_xlfn.ANCHORARRAY($M$2)),1,1,ROWS(_xlfn.ANCHORARRAY($M$2)),TRUE))
)
-
AVERAGE(
INDEX(_xlfn.ANCHORARRAY($N$2),_xlfn.RANDARRAY(ROWS(_xlfn.ANCHORARRAY($N$2)),1,1,ROWS(_xlfn.ANCHORARRAY($N$2)),TRUE))
)</f>
        <v>3.8494963460398992</v>
      </c>
    </row>
    <row r="839" spans="16:16">
      <c r="P839" cm="1">
        <f t="array" aca="1" ref="P839" ca="1">AVERAGE(
INDEX(_xlfn.ANCHORARRAY($M$2),_xlfn.RANDARRAY(ROWS(_xlfn.ANCHORARRAY($M$2)),1,1,ROWS(_xlfn.ANCHORARRAY($M$2)),TRUE))
)
-
AVERAGE(
INDEX(_xlfn.ANCHORARRAY($N$2),_xlfn.RANDARRAY(ROWS(_xlfn.ANCHORARRAY($N$2)),1,1,ROWS(_xlfn.ANCHORARRAY($N$2)),TRUE))
)</f>
        <v>4.8232273355717936</v>
      </c>
    </row>
    <row r="840" spans="16:16">
      <c r="P840" cm="1">
        <f t="array" aca="1" ref="P840" ca="1">AVERAGE(
INDEX(_xlfn.ANCHORARRAY($M$2),_xlfn.RANDARRAY(ROWS(_xlfn.ANCHORARRAY($M$2)),1,1,ROWS(_xlfn.ANCHORARRAY($M$2)),TRUE))
)
-
AVERAGE(
INDEX(_xlfn.ANCHORARRAY($N$2),_xlfn.RANDARRAY(ROWS(_xlfn.ANCHORARRAY($N$2)),1,1,ROWS(_xlfn.ANCHORARRAY($N$2)),TRUE))
)</f>
        <v>5.9865692277305911</v>
      </c>
    </row>
    <row r="841" spans="16:16">
      <c r="P841" cm="1">
        <f t="array" aca="1" ref="P841" ca="1">AVERAGE(
INDEX(_xlfn.ANCHORARRAY($M$2),_xlfn.RANDARRAY(ROWS(_xlfn.ANCHORARRAY($M$2)),1,1,ROWS(_xlfn.ANCHORARRAY($M$2)),TRUE))
)
-
AVERAGE(
INDEX(_xlfn.ANCHORARRAY($N$2),_xlfn.RANDARRAY(ROWS(_xlfn.ANCHORARRAY($N$2)),1,1,ROWS(_xlfn.ANCHORARRAY($N$2)),TRUE))
)</f>
        <v>2.9290934228718157</v>
      </c>
    </row>
    <row r="842" spans="16:16">
      <c r="P842" cm="1">
        <f t="array" aca="1" ref="P842" ca="1">AVERAGE(
INDEX(_xlfn.ANCHORARRAY($M$2),_xlfn.RANDARRAY(ROWS(_xlfn.ANCHORARRAY($M$2)),1,1,ROWS(_xlfn.ANCHORARRAY($M$2)),TRUE))
)
-
AVERAGE(
INDEX(_xlfn.ANCHORARRAY($N$2),_xlfn.RANDARRAY(ROWS(_xlfn.ANCHORARRAY($N$2)),1,1,ROWS(_xlfn.ANCHORARRAY($N$2)),TRUE))
)</f>
        <v>3.7685166897096565</v>
      </c>
    </row>
    <row r="843" spans="16:16">
      <c r="P843" cm="1">
        <f t="array" aca="1" ref="P843" ca="1">AVERAGE(
INDEX(_xlfn.ANCHORARRAY($M$2),_xlfn.RANDARRAY(ROWS(_xlfn.ANCHORARRAY($M$2)),1,1,ROWS(_xlfn.ANCHORARRAY($M$2)),TRUE))
)
-
AVERAGE(
INDEX(_xlfn.ANCHORARRAY($N$2),_xlfn.RANDARRAY(ROWS(_xlfn.ANCHORARRAY($N$2)),1,1,ROWS(_xlfn.ANCHORARRAY($N$2)),TRUE))
)</f>
        <v>4.825202449140825</v>
      </c>
    </row>
    <row r="844" spans="16:16">
      <c r="P844" cm="1">
        <f t="array" aca="1" ref="P844" ca="1">AVERAGE(
INDEX(_xlfn.ANCHORARRAY($M$2),_xlfn.RANDARRAY(ROWS(_xlfn.ANCHORARRAY($M$2)),1,1,ROWS(_xlfn.ANCHORARRAY($M$2)),TRUE))
)
-
AVERAGE(
INDEX(_xlfn.ANCHORARRAY($N$2),_xlfn.RANDARRAY(ROWS(_xlfn.ANCHORARRAY($N$2)),1,1,ROWS(_xlfn.ANCHORARRAY($N$2)),TRUE))
)</f>
        <v>2.6743037724669136</v>
      </c>
    </row>
    <row r="845" spans="16:16">
      <c r="P845" cm="1">
        <f t="array" aca="1" ref="P845" ca="1">AVERAGE(
INDEX(_xlfn.ANCHORARRAY($M$2),_xlfn.RANDARRAY(ROWS(_xlfn.ANCHORARRAY($M$2)),1,1,ROWS(_xlfn.ANCHORARRAY($M$2)),TRUE))
)
-
AVERAGE(
INDEX(_xlfn.ANCHORARRAY($N$2),_xlfn.RANDARRAY(ROWS(_xlfn.ANCHORARRAY($N$2)),1,1,ROWS(_xlfn.ANCHORARRAY($N$2)),TRUE))
)</f>
        <v>4.8232273355717936</v>
      </c>
    </row>
    <row r="846" spans="16:16">
      <c r="P846" cm="1">
        <f t="array" aca="1" ref="P846" ca="1">AVERAGE(
INDEX(_xlfn.ANCHORARRAY($M$2),_xlfn.RANDARRAY(ROWS(_xlfn.ANCHORARRAY($M$2)),1,1,ROWS(_xlfn.ANCHORARRAY($M$2)),TRUE))
)
-
AVERAGE(
INDEX(_xlfn.ANCHORARRAY($N$2),_xlfn.RANDARRAY(ROWS(_xlfn.ANCHORARRAY($N$2)),1,1,ROWS(_xlfn.ANCHORARRAY($N$2)),TRUE))
)</f>
        <v>1.1119889393640108</v>
      </c>
    </row>
    <row r="847" spans="16:16">
      <c r="P847" cm="1">
        <f t="array" aca="1" ref="P847" ca="1">AVERAGE(
INDEX(_xlfn.ANCHORARRAY($M$2),_xlfn.RANDARRAY(ROWS(_xlfn.ANCHORARRAY($M$2)),1,1,ROWS(_xlfn.ANCHORARRAY($M$2)),TRUE))
)
-
AVERAGE(
INDEX(_xlfn.ANCHORARRAY($N$2),_xlfn.RANDARRAY(ROWS(_xlfn.ANCHORARRAY($N$2)),1,1,ROWS(_xlfn.ANCHORARRAY($N$2)),TRUE))
)</f>
        <v>2.409638554216869</v>
      </c>
    </row>
    <row r="848" spans="16:16">
      <c r="P848" cm="1">
        <f t="array" aca="1" ref="P848" ca="1">AVERAGE(
INDEX(_xlfn.ANCHORARRAY($M$2),_xlfn.RANDARRAY(ROWS(_xlfn.ANCHORARRAY($M$2)),1,1,ROWS(_xlfn.ANCHORARRAY($M$2)),TRUE))
)
-
AVERAGE(
INDEX(_xlfn.ANCHORARRAY($N$2),_xlfn.RANDARRAY(ROWS(_xlfn.ANCHORARRAY($N$2)),1,1,ROWS(_xlfn.ANCHORARRAY($N$2)),TRUE))
)</f>
        <v>0.92040292316808348</v>
      </c>
    </row>
    <row r="849" spans="16:16">
      <c r="P849" cm="1">
        <f t="array" aca="1" ref="P849" ca="1">AVERAGE(
INDEX(_xlfn.ANCHORARRAY($M$2),_xlfn.RANDARRAY(ROWS(_xlfn.ANCHORARRAY($M$2)),1,1,ROWS(_xlfn.ANCHORARRAY($M$2)),TRUE))
)
-
AVERAGE(
INDEX(_xlfn.ANCHORARRAY($N$2),_xlfn.RANDARRAY(ROWS(_xlfn.ANCHORARRAY($N$2)),1,1,ROWS(_xlfn.ANCHORARRAY($N$2)),TRUE))
)</f>
        <v>1.5800908552241779</v>
      </c>
    </row>
    <row r="850" spans="16:16">
      <c r="P850" cm="1">
        <f t="array" aca="1" ref="P850" ca="1">AVERAGE(
INDEX(_xlfn.ANCHORARRAY($M$2),_xlfn.RANDARRAY(ROWS(_xlfn.ANCHORARRAY($M$2)),1,1,ROWS(_xlfn.ANCHORARRAY($M$2)),TRUE))
)
-
AVERAGE(
INDEX(_xlfn.ANCHORARRAY($N$2),_xlfn.RANDARRAY(ROWS(_xlfn.ANCHORARRAY($N$2)),1,1,ROWS(_xlfn.ANCHORARRAY($N$2)),TRUE))
)</f>
        <v>-0.75844361050760511</v>
      </c>
    </row>
    <row r="851" spans="16:16">
      <c r="P851" cm="1">
        <f t="array" aca="1" ref="P851" ca="1">AVERAGE(
INDEX(_xlfn.ANCHORARRAY($M$2),_xlfn.RANDARRAY(ROWS(_xlfn.ANCHORARRAY($M$2)),1,1,ROWS(_xlfn.ANCHORARRAY($M$2)),TRUE))
)
-
AVERAGE(
INDEX(_xlfn.ANCHORARRAY($N$2),_xlfn.RANDARRAY(ROWS(_xlfn.ANCHORARRAY($N$2)),1,1,ROWS(_xlfn.ANCHORARRAY($N$2)),TRUE))
)</f>
        <v>-2.4076634406478377</v>
      </c>
    </row>
    <row r="852" spans="16:16">
      <c r="P852" cm="1">
        <f t="array" aca="1" ref="P852" ca="1">AVERAGE(
INDEX(_xlfn.ANCHORARRAY($M$2),_xlfn.RANDARRAY(ROWS(_xlfn.ANCHORARRAY($M$2)),1,1,ROWS(_xlfn.ANCHORARRAY($M$2)),TRUE))
)
-
AVERAGE(
INDEX(_xlfn.ANCHORARRAY($N$2),_xlfn.RANDARRAY(ROWS(_xlfn.ANCHORARRAY($N$2)),1,1,ROWS(_xlfn.ANCHORARRAY($N$2)),TRUE))
)</f>
        <v>1.4793600632036288</v>
      </c>
    </row>
    <row r="853" spans="16:16">
      <c r="P853" cm="1">
        <f t="array" aca="1" ref="P853" ca="1">AVERAGE(
INDEX(_xlfn.ANCHORARRAY($M$2),_xlfn.RANDARRAY(ROWS(_xlfn.ANCHORARRAY($M$2)),1,1,ROWS(_xlfn.ANCHORARRAY($M$2)),TRUE))
)
-
AVERAGE(
INDEX(_xlfn.ANCHORARRAY($N$2),_xlfn.RANDARRAY(ROWS(_xlfn.ANCHORARRAY($N$2)),1,1,ROWS(_xlfn.ANCHORARRAY($N$2)),TRUE))
)</f>
        <v>-4.3314240568832716</v>
      </c>
    </row>
    <row r="854" spans="16:16">
      <c r="P854" cm="1">
        <f t="array" aca="1" ref="P854" ca="1">AVERAGE(
INDEX(_xlfn.ANCHORARRAY($M$2),_xlfn.RANDARRAY(ROWS(_xlfn.ANCHORARRAY($M$2)),1,1,ROWS(_xlfn.ANCHORARRAY($M$2)),TRUE))
)
-
AVERAGE(
INDEX(_xlfn.ANCHORARRAY($N$2),_xlfn.RANDARRAY(ROWS(_xlfn.ANCHORARRAY($N$2)),1,1,ROWS(_xlfn.ANCHORARRAY($N$2)),TRUE))
)</f>
        <v>3.5512541971163287</v>
      </c>
    </row>
    <row r="855" spans="16:16">
      <c r="P855" cm="1">
        <f t="array" aca="1" ref="P855" ca="1">AVERAGE(
INDEX(_xlfn.ANCHORARRAY($M$2),_xlfn.RANDARRAY(ROWS(_xlfn.ANCHORARRAY($M$2)),1,1,ROWS(_xlfn.ANCHORARRAY($M$2)),TRUE))
)
-
AVERAGE(
INDEX(_xlfn.ANCHORARRAY($N$2),_xlfn.RANDARRAY(ROWS(_xlfn.ANCHORARRAY($N$2)),1,1,ROWS(_xlfn.ANCHORARRAY($N$2)),TRUE))
)</f>
        <v>0.58660873000197711</v>
      </c>
    </row>
    <row r="856" spans="16:16">
      <c r="P856" cm="1">
        <f t="array" aca="1" ref="P856" ca="1">AVERAGE(
INDEX(_xlfn.ANCHORARRAY($M$2),_xlfn.RANDARRAY(ROWS(_xlfn.ANCHORARRAY($M$2)),1,1,ROWS(_xlfn.ANCHORARRAY($M$2)),TRUE))
)
-
AVERAGE(
INDEX(_xlfn.ANCHORARRAY($N$2),_xlfn.RANDARRAY(ROWS(_xlfn.ANCHORARRAY($N$2)),1,1,ROWS(_xlfn.ANCHORARRAY($N$2)),TRUE))
)</f>
        <v>2.948844558562115</v>
      </c>
    </row>
    <row r="857" spans="16:16">
      <c r="P857" cm="1">
        <f t="array" aca="1" ref="P857" ca="1">AVERAGE(
INDEX(_xlfn.ANCHORARRAY($M$2),_xlfn.RANDARRAY(ROWS(_xlfn.ANCHORARRAY($M$2)),1,1,ROWS(_xlfn.ANCHORARRAY($M$2)),TRUE))
)
-
AVERAGE(
INDEX(_xlfn.ANCHORARRAY($N$2),_xlfn.RANDARRAY(ROWS(_xlfn.ANCHORARRAY($N$2)),1,1,ROWS(_xlfn.ANCHORARRAY($N$2)),TRUE))
)</f>
        <v>0.65573770491803174</v>
      </c>
    </row>
    <row r="858" spans="16:16">
      <c r="P858" cm="1">
        <f t="array" aca="1" ref="P858" ca="1">AVERAGE(
INDEX(_xlfn.ANCHORARRAY($M$2),_xlfn.RANDARRAY(ROWS(_xlfn.ANCHORARRAY($M$2)),1,1,ROWS(_xlfn.ANCHORARRAY($M$2)),TRUE))
)
-
AVERAGE(
INDEX(_xlfn.ANCHORARRAY($N$2),_xlfn.RANDARRAY(ROWS(_xlfn.ANCHORARRAY($N$2)),1,1,ROWS(_xlfn.ANCHORARRAY($N$2)),TRUE))
)</f>
        <v>-0.19751135690302135</v>
      </c>
    </row>
    <row r="859" spans="16:16">
      <c r="P859" cm="1">
        <f t="array" aca="1" ref="P859" ca="1">AVERAGE(
INDEX(_xlfn.ANCHORARRAY($M$2),_xlfn.RANDARRAY(ROWS(_xlfn.ANCHORARRAY($M$2)),1,1,ROWS(_xlfn.ANCHORARRAY($M$2)),TRUE))
)
-
AVERAGE(
INDEX(_xlfn.ANCHORARRAY($N$2),_xlfn.RANDARRAY(ROWS(_xlfn.ANCHORARRAY($N$2)),1,1,ROWS(_xlfn.ANCHORARRAY($N$2)),TRUE))
)</f>
        <v>5.9845941141615668</v>
      </c>
    </row>
    <row r="860" spans="16:16">
      <c r="P860" cm="1">
        <f t="array" aca="1" ref="P860" ca="1">AVERAGE(
INDEX(_xlfn.ANCHORARRAY($M$2),_xlfn.RANDARRAY(ROWS(_xlfn.ANCHORARRAY($M$2)),1,1,ROWS(_xlfn.ANCHORARRAY($M$2)),TRUE))
)
-
AVERAGE(
INDEX(_xlfn.ANCHORARRAY($N$2),_xlfn.RANDARRAY(ROWS(_xlfn.ANCHORARRAY($N$2)),1,1,ROWS(_xlfn.ANCHORARRAY($N$2)),TRUE))
)</f>
        <v>4.1832905392060056</v>
      </c>
    </row>
    <row r="861" spans="16:16">
      <c r="P861" cm="1">
        <f t="array" aca="1" ref="P861" ca="1">AVERAGE(
INDEX(_xlfn.ANCHORARRAY($M$2),_xlfn.RANDARRAY(ROWS(_xlfn.ANCHORARRAY($M$2)),1,1,ROWS(_xlfn.ANCHORARRAY($M$2)),TRUE))
)
-
AVERAGE(
INDEX(_xlfn.ANCHORARRAY($N$2),_xlfn.RANDARRAY(ROWS(_xlfn.ANCHORARRAY($N$2)),1,1,ROWS(_xlfn.ANCHORARRAY($N$2)),TRUE))
)</f>
        <v>-0.22516294686944605</v>
      </c>
    </row>
    <row r="862" spans="16:16">
      <c r="P862" cm="1">
        <f t="array" aca="1" ref="P862" ca="1">AVERAGE(
INDEX(_xlfn.ANCHORARRAY($M$2),_xlfn.RANDARRAY(ROWS(_xlfn.ANCHORARRAY($M$2)),1,1,ROWS(_xlfn.ANCHORARRAY($M$2)),TRUE))
)
-
AVERAGE(
INDEX(_xlfn.ANCHORARRAY($N$2),_xlfn.RANDARRAY(ROWS(_xlfn.ANCHORARRAY($N$2)),1,1,ROWS(_xlfn.ANCHORARRAY($N$2)),TRUE))
)</f>
        <v>4.8864309697807613</v>
      </c>
    </row>
    <row r="863" spans="16:16">
      <c r="P863" cm="1">
        <f t="array" aca="1" ref="P863" ca="1">AVERAGE(
INDEX(_xlfn.ANCHORARRAY($M$2),_xlfn.RANDARRAY(ROWS(_xlfn.ANCHORARRAY($M$2)),1,1,ROWS(_xlfn.ANCHORARRAY($M$2)),TRUE))
)
-
AVERAGE(
INDEX(_xlfn.ANCHORARRAY($N$2),_xlfn.RANDARRAY(ROWS(_xlfn.ANCHORARRAY($N$2)),1,1,ROWS(_xlfn.ANCHORARRAY($N$2)),TRUE))
)</f>
        <v>5.2439265257752368</v>
      </c>
    </row>
    <row r="864" spans="16:16">
      <c r="P864" cm="1">
        <f t="array" aca="1" ref="P864" ca="1">AVERAGE(
INDEX(_xlfn.ANCHORARRAY($M$2),_xlfn.RANDARRAY(ROWS(_xlfn.ANCHORARRAY($M$2)),1,1,ROWS(_xlfn.ANCHORARRAY($M$2)),TRUE))
)
-
AVERAGE(
INDEX(_xlfn.ANCHORARRAY($N$2),_xlfn.RANDARRAY(ROWS(_xlfn.ANCHORARRAY($N$2)),1,1,ROWS(_xlfn.ANCHORARRAY($N$2)),TRUE))
)</f>
        <v>0.58265850286391441</v>
      </c>
    </row>
    <row r="865" spans="16:16">
      <c r="P865" cm="1">
        <f t="array" aca="1" ref="P865" ca="1">AVERAGE(
INDEX(_xlfn.ANCHORARRAY($M$2),_xlfn.RANDARRAY(ROWS(_xlfn.ANCHORARRAY($M$2)),1,1,ROWS(_xlfn.ANCHORARRAY($M$2)),TRUE))
)
-
AVERAGE(
INDEX(_xlfn.ANCHORARRAY($N$2),_xlfn.RANDARRAY(ROWS(_xlfn.ANCHORARRAY($N$2)),1,1,ROWS(_xlfn.ANCHORARRAY($N$2)),TRUE))
)</f>
        <v>0.30219237606162608</v>
      </c>
    </row>
    <row r="866" spans="16:16">
      <c r="P866" cm="1">
        <f t="array" aca="1" ref="P866" ca="1">AVERAGE(
INDEX(_xlfn.ANCHORARRAY($M$2),_xlfn.RANDARRAY(ROWS(_xlfn.ANCHORARRAY($M$2)),1,1,ROWS(_xlfn.ANCHORARRAY($M$2)),TRUE))
)
-
AVERAGE(
INDEX(_xlfn.ANCHORARRAY($N$2),_xlfn.RANDARRAY(ROWS(_xlfn.ANCHORARRAY($N$2)),1,1,ROWS(_xlfn.ANCHORARRAY($N$2)),TRUE))
)</f>
        <v>-5.1017183488050577</v>
      </c>
    </row>
    <row r="867" spans="16:16">
      <c r="P867" cm="1">
        <f t="array" aca="1" ref="P867" ca="1">AVERAGE(
INDEX(_xlfn.ANCHORARRAY($M$2),_xlfn.RANDARRAY(ROWS(_xlfn.ANCHORARRAY($M$2)),1,1,ROWS(_xlfn.ANCHORARRAY($M$2)),TRUE))
)
-
AVERAGE(
INDEX(_xlfn.ANCHORARRAY($N$2),_xlfn.RANDARRAY(ROWS(_xlfn.ANCHORARRAY($N$2)),1,1,ROWS(_xlfn.ANCHORARRAY($N$2)),TRUE))
)</f>
        <v>-1.6887221015208382</v>
      </c>
    </row>
    <row r="868" spans="16:16">
      <c r="P868" cm="1">
        <f t="array" aca="1" ref="P868" ca="1">AVERAGE(
INDEX(_xlfn.ANCHORARRAY($M$2),_xlfn.RANDARRAY(ROWS(_xlfn.ANCHORARRAY($M$2)),1,1,ROWS(_xlfn.ANCHORARRAY($M$2)),TRUE))
)
-
AVERAGE(
INDEX(_xlfn.ANCHORARRAY($N$2),_xlfn.RANDARRAY(ROWS(_xlfn.ANCHORARRAY($N$2)),1,1,ROWS(_xlfn.ANCHORARRAY($N$2)),TRUE))
)</f>
        <v>1.9217855026664026</v>
      </c>
    </row>
    <row r="869" spans="16:16">
      <c r="P869" cm="1">
        <f t="array" aca="1" ref="P869" ca="1">AVERAGE(
INDEX(_xlfn.ANCHORARRAY($M$2),_xlfn.RANDARRAY(ROWS(_xlfn.ANCHORARRAY($M$2)),1,1,ROWS(_xlfn.ANCHORARRAY($M$2)),TRUE))
)
-
AVERAGE(
INDEX(_xlfn.ANCHORARRAY($N$2),_xlfn.RANDARRAY(ROWS(_xlfn.ANCHORARRAY($N$2)),1,1,ROWS(_xlfn.ANCHORARRAY($N$2)),TRUE))
)</f>
        <v>-0.86904997037329679</v>
      </c>
    </row>
    <row r="870" spans="16:16">
      <c r="P870" cm="1">
        <f t="array" aca="1" ref="P870" ca="1">AVERAGE(
INDEX(_xlfn.ANCHORARRAY($M$2),_xlfn.RANDARRAY(ROWS(_xlfn.ANCHORARRAY($M$2)),1,1,ROWS(_xlfn.ANCHORARRAY($M$2)),TRUE))
)
-
AVERAGE(
INDEX(_xlfn.ANCHORARRAY($N$2),_xlfn.RANDARRAY(ROWS(_xlfn.ANCHORARRAY($N$2)),1,1,ROWS(_xlfn.ANCHORARRAY($N$2)),TRUE))
)</f>
        <v>0.8137467904404474</v>
      </c>
    </row>
    <row r="871" spans="16:16">
      <c r="P871" cm="1">
        <f t="array" aca="1" ref="P871" ca="1">AVERAGE(
INDEX(_xlfn.ANCHORARRAY($M$2),_xlfn.RANDARRAY(ROWS(_xlfn.ANCHORARRAY($M$2)),1,1,ROWS(_xlfn.ANCHORARRAY($M$2)),TRUE))
)
-
AVERAGE(
INDEX(_xlfn.ANCHORARRAY($N$2),_xlfn.RANDARRAY(ROWS(_xlfn.ANCHORARRAY($N$2)),1,1,ROWS(_xlfn.ANCHORARRAY($N$2)),TRUE))
)</f>
        <v>2.9764961485285397</v>
      </c>
    </row>
    <row r="872" spans="16:16">
      <c r="P872" cm="1">
        <f t="array" aca="1" ref="P872" ca="1">AVERAGE(
INDEX(_xlfn.ANCHORARRAY($M$2),_xlfn.RANDARRAY(ROWS(_xlfn.ANCHORARRAY($M$2)),1,1,ROWS(_xlfn.ANCHORARRAY($M$2)),TRUE))
)
-
AVERAGE(
INDEX(_xlfn.ANCHORARRAY($N$2),_xlfn.RANDARRAY(ROWS(_xlfn.ANCHORARRAY($N$2)),1,1,ROWS(_xlfn.ANCHORARRAY($N$2)),TRUE))
)</f>
        <v>0.42859964447956145</v>
      </c>
    </row>
    <row r="873" spans="16:16">
      <c r="P873" cm="1">
        <f t="array" aca="1" ref="P873" ca="1">AVERAGE(
INDEX(_xlfn.ANCHORARRAY($M$2),_xlfn.RANDARRAY(ROWS(_xlfn.ANCHORARRAY($M$2)),1,1,ROWS(_xlfn.ANCHORARRAY($M$2)),TRUE))
)
-
AVERAGE(
INDEX(_xlfn.ANCHORARRAY($N$2),_xlfn.RANDARRAY(ROWS(_xlfn.ANCHORARRAY($N$2)),1,1,ROWS(_xlfn.ANCHORARRAY($N$2)),TRUE))
)</f>
        <v>2.7987359273158177</v>
      </c>
    </row>
    <row r="874" spans="16:16">
      <c r="P874" cm="1">
        <f t="array" aca="1" ref="P874" ca="1">AVERAGE(
INDEX(_xlfn.ANCHORARRAY($M$2),_xlfn.RANDARRAY(ROWS(_xlfn.ANCHORARRAY($M$2)),1,1,ROWS(_xlfn.ANCHORARRAY($M$2)),TRUE))
)
-
AVERAGE(
INDEX(_xlfn.ANCHORARRAY($N$2),_xlfn.RANDARRAY(ROWS(_xlfn.ANCHORARRAY($N$2)),1,1,ROWS(_xlfn.ANCHORARRAY($N$2)),TRUE))
)</f>
        <v>2.0323918625321014</v>
      </c>
    </row>
    <row r="875" spans="16:16">
      <c r="P875" cm="1">
        <f t="array" aca="1" ref="P875" ca="1">AVERAGE(
INDEX(_xlfn.ANCHORARRAY($M$2),_xlfn.RANDARRAY(ROWS(_xlfn.ANCHORARRAY($M$2)),1,1,ROWS(_xlfn.ANCHORARRAY($M$2)),TRUE))
)
-
AVERAGE(
INDEX(_xlfn.ANCHORARRAY($N$2),_xlfn.RANDARRAY(ROWS(_xlfn.ANCHORARRAY($N$2)),1,1,ROWS(_xlfn.ANCHORARRAY($N$2)),TRUE))
)</f>
        <v>7.051155441437885</v>
      </c>
    </row>
    <row r="876" spans="16:16">
      <c r="P876" cm="1">
        <f t="array" aca="1" ref="P876" ca="1">AVERAGE(
INDEX(_xlfn.ANCHORARRAY($M$2),_xlfn.RANDARRAY(ROWS(_xlfn.ANCHORARRAY($M$2)),1,1,ROWS(_xlfn.ANCHORARRAY($M$2)),TRUE))
)
-
AVERAGE(
INDEX(_xlfn.ANCHORARRAY($N$2),_xlfn.RANDARRAY(ROWS(_xlfn.ANCHORARRAY($N$2)),1,1,ROWS(_xlfn.ANCHORARRAY($N$2)),TRUE))
)</f>
        <v>1.4576338139442981</v>
      </c>
    </row>
    <row r="877" spans="16:16">
      <c r="P877" cm="1">
        <f t="array" aca="1" ref="P877" ca="1">AVERAGE(
INDEX(_xlfn.ANCHORARRAY($M$2),_xlfn.RANDARRAY(ROWS(_xlfn.ANCHORARRAY($M$2)),1,1,ROWS(_xlfn.ANCHORARRAY($M$2)),TRUE))
)
-
AVERAGE(
INDEX(_xlfn.ANCHORARRAY($N$2),_xlfn.RANDARRAY(ROWS(_xlfn.ANCHORARRAY($N$2)),1,1,ROWS(_xlfn.ANCHORARRAY($N$2)),TRUE))
)</f>
        <v>3.6045822634801539</v>
      </c>
    </row>
    <row r="878" spans="16:16">
      <c r="P878" cm="1">
        <f t="array" aca="1" ref="P878" ca="1">AVERAGE(
INDEX(_xlfn.ANCHORARRAY($M$2),_xlfn.RANDARRAY(ROWS(_xlfn.ANCHORARRAY($M$2)),1,1,ROWS(_xlfn.ANCHORARRAY($M$2)),TRUE))
)
-
AVERAGE(
INDEX(_xlfn.ANCHORARRAY($N$2),_xlfn.RANDARRAY(ROWS(_xlfn.ANCHORARRAY($N$2)),1,1,ROWS(_xlfn.ANCHORARRAY($N$2)),TRUE))
)</f>
        <v>1.2285206399367965</v>
      </c>
    </row>
    <row r="879" spans="16:16">
      <c r="P879" cm="1">
        <f t="array" aca="1" ref="P879" ca="1">AVERAGE(
INDEX(_xlfn.ANCHORARRAY($M$2),_xlfn.RANDARRAY(ROWS(_xlfn.ANCHORARRAY($M$2)),1,1,ROWS(_xlfn.ANCHORARRAY($M$2)),TRUE))
)
-
AVERAGE(
INDEX(_xlfn.ANCHORARRAY($N$2),_xlfn.RANDARRAY(ROWS(_xlfn.ANCHORARRAY($N$2)),1,1,ROWS(_xlfn.ANCHORARRAY($N$2)),TRUE))
)</f>
        <v>6.3894923958127592</v>
      </c>
    </row>
    <row r="880" spans="16:16">
      <c r="P880" cm="1">
        <f t="array" aca="1" ref="P880" ca="1">AVERAGE(
INDEX(_xlfn.ANCHORARRAY($M$2),_xlfn.RANDARRAY(ROWS(_xlfn.ANCHORARRAY($M$2)),1,1,ROWS(_xlfn.ANCHORARRAY($M$2)),TRUE))
)
-
AVERAGE(
INDEX(_xlfn.ANCHORARRAY($N$2),_xlfn.RANDARRAY(ROWS(_xlfn.ANCHORARRAY($N$2)),1,1,ROWS(_xlfn.ANCHORARRAY($N$2)),TRUE))
)</f>
        <v>-1.1969188228323091</v>
      </c>
    </row>
    <row r="881" spans="16:16">
      <c r="P881" cm="1">
        <f t="array" aca="1" ref="P881" ca="1">AVERAGE(
INDEX(_xlfn.ANCHORARRAY($M$2),_xlfn.RANDARRAY(ROWS(_xlfn.ANCHORARRAY($M$2)),1,1,ROWS(_xlfn.ANCHORARRAY($M$2)),TRUE))
)
-
AVERAGE(
INDEX(_xlfn.ANCHORARRAY($N$2),_xlfn.RANDARRAY(ROWS(_xlfn.ANCHORARRAY($N$2)),1,1,ROWS(_xlfn.ANCHORARRAY($N$2)),TRUE))
)</f>
        <v>2.587398775429584</v>
      </c>
    </row>
    <row r="882" spans="16:16">
      <c r="P882" cm="1">
        <f t="array" aca="1" ref="P882" ca="1">AVERAGE(
INDEX(_xlfn.ANCHORARRAY($M$2),_xlfn.RANDARRAY(ROWS(_xlfn.ANCHORARRAY($M$2)),1,1,ROWS(_xlfn.ANCHORARRAY($M$2)),TRUE))
)
-
AVERAGE(
INDEX(_xlfn.ANCHORARRAY($N$2),_xlfn.RANDARRAY(ROWS(_xlfn.ANCHORARRAY($N$2)),1,1,ROWS(_xlfn.ANCHORARRAY($N$2)),TRUE))
)</f>
        <v>-1.1633418921587975</v>
      </c>
    </row>
    <row r="883" spans="16:16">
      <c r="P883" cm="1">
        <f t="array" aca="1" ref="P883" ca="1">AVERAGE(
INDEX(_xlfn.ANCHORARRAY($M$2),_xlfn.RANDARRAY(ROWS(_xlfn.ANCHORARRAY($M$2)),1,1,ROWS(_xlfn.ANCHORARRAY($M$2)),TRUE))
)
-
AVERAGE(
INDEX(_xlfn.ANCHORARRAY($N$2),_xlfn.RANDARRAY(ROWS(_xlfn.ANCHORARRAY($N$2)),1,1,ROWS(_xlfn.ANCHORARRAY($N$2)),TRUE))
)</f>
        <v>0.11850681414180997</v>
      </c>
    </row>
    <row r="884" spans="16:16">
      <c r="P884" cm="1">
        <f t="array" aca="1" ref="P884" ca="1">AVERAGE(
INDEX(_xlfn.ANCHORARRAY($M$2),_xlfn.RANDARRAY(ROWS(_xlfn.ANCHORARRAY($M$2)),1,1,ROWS(_xlfn.ANCHORARRAY($M$2)),TRUE))
)
-
AVERAGE(
INDEX(_xlfn.ANCHORARRAY($N$2),_xlfn.RANDARRAY(ROWS(_xlfn.ANCHORARRAY($N$2)),1,1,ROWS(_xlfn.ANCHORARRAY($N$2)),TRUE))
)</f>
        <v>-2.1548489038119669</v>
      </c>
    </row>
    <row r="885" spans="16:16">
      <c r="P885" cm="1">
        <f t="array" aca="1" ref="P885" ca="1">AVERAGE(
INDEX(_xlfn.ANCHORARRAY($M$2),_xlfn.RANDARRAY(ROWS(_xlfn.ANCHORARRAY($M$2)),1,1,ROWS(_xlfn.ANCHORARRAY($M$2)),TRUE))
)
-
AVERAGE(
INDEX(_xlfn.ANCHORARRAY($N$2),_xlfn.RANDARRAY(ROWS(_xlfn.ANCHORARRAY($N$2)),1,1,ROWS(_xlfn.ANCHORARRAY($N$2)),TRUE))
)</f>
        <v>1.2186450720916469</v>
      </c>
    </row>
    <row r="886" spans="16:16">
      <c r="P886" cm="1">
        <f t="array" aca="1" ref="P886" ca="1">AVERAGE(
INDEX(_xlfn.ANCHORARRAY($M$2),_xlfn.RANDARRAY(ROWS(_xlfn.ANCHORARRAY($M$2)),1,1,ROWS(_xlfn.ANCHORARRAY($M$2)),TRUE))
)
-
AVERAGE(
INDEX(_xlfn.ANCHORARRAY($N$2),_xlfn.RANDARRAY(ROWS(_xlfn.ANCHORARRAY($N$2)),1,1,ROWS(_xlfn.ANCHORARRAY($N$2)),TRUE))
)</f>
        <v>2.9152676278886034</v>
      </c>
    </row>
    <row r="887" spans="16:16">
      <c r="P887" cm="1">
        <f t="array" aca="1" ref="P887" ca="1">AVERAGE(
INDEX(_xlfn.ANCHORARRAY($M$2),_xlfn.RANDARRAY(ROWS(_xlfn.ANCHORARRAY($M$2)),1,1,ROWS(_xlfn.ANCHORARRAY($M$2)),TRUE))
)
-
AVERAGE(
INDEX(_xlfn.ANCHORARRAY($N$2),_xlfn.RANDARRAY(ROWS(_xlfn.ANCHORARRAY($N$2)),1,1,ROWS(_xlfn.ANCHORARRAY($N$2)),TRUE))
)</f>
        <v>-0.90657712818487113</v>
      </c>
    </row>
    <row r="888" spans="16:16">
      <c r="P888" cm="1">
        <f t="array" aca="1" ref="P888" ca="1">AVERAGE(
INDEX(_xlfn.ANCHORARRAY($M$2),_xlfn.RANDARRAY(ROWS(_xlfn.ANCHORARRAY($M$2)),1,1,ROWS(_xlfn.ANCHORARRAY($M$2)),TRUE))
)
-
AVERAGE(
INDEX(_xlfn.ANCHORARRAY($N$2),_xlfn.RANDARRAY(ROWS(_xlfn.ANCHORARRAY($N$2)),1,1,ROWS(_xlfn.ANCHORARRAY($N$2)),TRUE))
)</f>
        <v>6.0576733162156771</v>
      </c>
    </row>
    <row r="889" spans="16:16">
      <c r="P889" cm="1">
        <f t="array" aca="1" ref="P889" ca="1">AVERAGE(
INDEX(_xlfn.ANCHORARRAY($M$2),_xlfn.RANDARRAY(ROWS(_xlfn.ANCHORARRAY($M$2)),1,1,ROWS(_xlfn.ANCHORARRAY($M$2)),TRUE))
)
-
AVERAGE(
INDEX(_xlfn.ANCHORARRAY($N$2),_xlfn.RANDARRAY(ROWS(_xlfn.ANCHORARRAY($N$2)),1,1,ROWS(_xlfn.ANCHORARRAY($N$2)),TRUE))
)</f>
        <v>6.8575943116729263</v>
      </c>
    </row>
    <row r="890" spans="16:16">
      <c r="P890" cm="1">
        <f t="array" aca="1" ref="P890" ca="1">AVERAGE(
INDEX(_xlfn.ANCHORARRAY($M$2),_xlfn.RANDARRAY(ROWS(_xlfn.ANCHORARRAY($M$2)),1,1,ROWS(_xlfn.ANCHORARRAY($M$2)),TRUE))
)
-
AVERAGE(
INDEX(_xlfn.ANCHORARRAY($N$2),_xlfn.RANDARRAY(ROWS(_xlfn.ANCHORARRAY($N$2)),1,1,ROWS(_xlfn.ANCHORARRAY($N$2)),TRUE))
)</f>
        <v>2.1765751530713047</v>
      </c>
    </row>
    <row r="891" spans="16:16">
      <c r="P891" cm="1">
        <f t="array" aca="1" ref="P891" ca="1">AVERAGE(
INDEX(_xlfn.ANCHORARRAY($M$2),_xlfn.RANDARRAY(ROWS(_xlfn.ANCHORARRAY($M$2)),1,1,ROWS(_xlfn.ANCHORARRAY($M$2)),TRUE))
)
-
AVERAGE(
INDEX(_xlfn.ANCHORARRAY($N$2),_xlfn.RANDARRAY(ROWS(_xlfn.ANCHORARRAY($N$2)),1,1,ROWS(_xlfn.ANCHORARRAY($N$2)),TRUE))
)</f>
        <v>-1.8921587991309536</v>
      </c>
    </row>
    <row r="892" spans="16:16">
      <c r="P892" cm="1">
        <f t="array" aca="1" ref="P892" ca="1">AVERAGE(
INDEX(_xlfn.ANCHORARRAY($M$2),_xlfn.RANDARRAY(ROWS(_xlfn.ANCHORARRAY($M$2)),1,1,ROWS(_xlfn.ANCHORARRAY($M$2)),TRUE))
)
-
AVERAGE(
INDEX(_xlfn.ANCHORARRAY($N$2),_xlfn.RANDARRAY(ROWS(_xlfn.ANCHORARRAY($N$2)),1,1,ROWS(_xlfn.ANCHORARRAY($N$2)),TRUE))
)</f>
        <v>-0.5945091842780954</v>
      </c>
    </row>
    <row r="893" spans="16:16">
      <c r="P893" cm="1">
        <f t="array" aca="1" ref="P893" ca="1">AVERAGE(
INDEX(_xlfn.ANCHORARRAY($M$2),_xlfn.RANDARRAY(ROWS(_xlfn.ANCHORARRAY($M$2)),1,1,ROWS(_xlfn.ANCHORARRAY($M$2)),TRUE))
)
-
AVERAGE(
INDEX(_xlfn.ANCHORARRAY($N$2),_xlfn.RANDARRAY(ROWS(_xlfn.ANCHORARRAY($N$2)),1,1,ROWS(_xlfn.ANCHORARRAY($N$2)),TRUE))
)</f>
        <v>2.0718941339126999</v>
      </c>
    </row>
    <row r="894" spans="16:16">
      <c r="P894" cm="1">
        <f t="array" aca="1" ref="P894" ca="1">AVERAGE(
INDEX(_xlfn.ANCHORARRAY($M$2),_xlfn.RANDARRAY(ROWS(_xlfn.ANCHORARRAY($M$2)),1,1,ROWS(_xlfn.ANCHORARRAY($M$2)),TRUE))
)
-
AVERAGE(
INDEX(_xlfn.ANCHORARRAY($N$2),_xlfn.RANDARRAY(ROWS(_xlfn.ANCHORARRAY($N$2)),1,1,ROWS(_xlfn.ANCHORARRAY($N$2)),TRUE))
)</f>
        <v>4.5723879123049542</v>
      </c>
    </row>
    <row r="895" spans="16:16">
      <c r="P895" cm="1">
        <f t="array" aca="1" ref="P895" ca="1">AVERAGE(
INDEX(_xlfn.ANCHORARRAY($M$2),_xlfn.RANDARRAY(ROWS(_xlfn.ANCHORARRAY($M$2)),1,1,ROWS(_xlfn.ANCHORARRAY($M$2)),TRUE))
)
-
AVERAGE(
INDEX(_xlfn.ANCHORARRAY($N$2),_xlfn.RANDARRAY(ROWS(_xlfn.ANCHORARRAY($N$2)),1,1,ROWS(_xlfn.ANCHORARRAY($N$2)),TRUE))
)</f>
        <v>-3.3280663638159211</v>
      </c>
    </row>
    <row r="896" spans="16:16">
      <c r="P896" cm="1">
        <f t="array" aca="1" ref="P896" ca="1">AVERAGE(
INDEX(_xlfn.ANCHORARRAY($M$2),_xlfn.RANDARRAY(ROWS(_xlfn.ANCHORARRAY($M$2)),1,1,ROWS(_xlfn.ANCHORARRAY($M$2)),TRUE))
)
-
AVERAGE(
INDEX(_xlfn.ANCHORARRAY($N$2),_xlfn.RANDARRAY(ROWS(_xlfn.ANCHORARRAY($N$2)),1,1,ROWS(_xlfn.ANCHORARRAY($N$2)),TRUE))
)</f>
        <v>-0.77226940549081746</v>
      </c>
    </row>
    <row r="897" spans="16:16">
      <c r="P897" cm="1">
        <f t="array" aca="1" ref="P897" ca="1">AVERAGE(
INDEX(_xlfn.ANCHORARRAY($M$2),_xlfn.RANDARRAY(ROWS(_xlfn.ANCHORARRAY($M$2)),1,1,ROWS(_xlfn.ANCHORARRAY($M$2)),TRUE))
)
-
AVERAGE(
INDEX(_xlfn.ANCHORARRAY($N$2),_xlfn.RANDARRAY(ROWS(_xlfn.ANCHORARRAY($N$2)),1,1,ROWS(_xlfn.ANCHORARRAY($N$2)),TRUE))
)</f>
        <v>2.6012245704127963</v>
      </c>
    </row>
    <row r="898" spans="16:16">
      <c r="P898" cm="1">
        <f t="array" aca="1" ref="P898" ca="1">AVERAGE(
INDEX(_xlfn.ANCHORARRAY($M$2),_xlfn.RANDARRAY(ROWS(_xlfn.ANCHORARRAY($M$2)),1,1,ROWS(_xlfn.ANCHORARRAY($M$2)),TRUE))
)
-
AVERAGE(
INDEX(_xlfn.ANCHORARRAY($N$2),_xlfn.RANDARRAY(ROWS(_xlfn.ANCHORARRAY($N$2)),1,1,ROWS(_xlfn.ANCHORARRAY($N$2)),TRUE))
)</f>
        <v>-2.3345842385937132</v>
      </c>
    </row>
    <row r="899" spans="16:16">
      <c r="P899" cm="1">
        <f t="array" aca="1" ref="P899" ca="1">AVERAGE(
INDEX(_xlfn.ANCHORARRAY($M$2),_xlfn.RANDARRAY(ROWS(_xlfn.ANCHORARRAY($M$2)),1,1,ROWS(_xlfn.ANCHORARRAY($M$2)),TRUE))
)
-
AVERAGE(
INDEX(_xlfn.ANCHORARRAY($N$2),_xlfn.RANDARRAY(ROWS(_xlfn.ANCHORARRAY($N$2)),1,1,ROWS(_xlfn.ANCHORARRAY($N$2)),TRUE))
)</f>
        <v>-0.8097965633023918</v>
      </c>
    </row>
    <row r="900" spans="16:16">
      <c r="P900" cm="1">
        <f t="array" aca="1" ref="P900" ca="1">AVERAGE(
INDEX(_xlfn.ANCHORARRAY($M$2),_xlfn.RANDARRAY(ROWS(_xlfn.ANCHORARRAY($M$2)),1,1,ROWS(_xlfn.ANCHORARRAY($M$2)),TRUE))
)
-
AVERAGE(
INDEX(_xlfn.ANCHORARRAY($N$2),_xlfn.RANDARRAY(ROWS(_xlfn.ANCHORARRAY($N$2)),1,1,ROWS(_xlfn.ANCHORARRAY($N$2)),TRUE))
)</f>
        <v>-3.2233853446573164</v>
      </c>
    </row>
    <row r="901" spans="16:16">
      <c r="P901" cm="1">
        <f t="array" aca="1" ref="P901" ca="1">AVERAGE(
INDEX(_xlfn.ANCHORARRAY($M$2),_xlfn.RANDARRAY(ROWS(_xlfn.ANCHORARRAY($M$2)),1,1,ROWS(_xlfn.ANCHORARRAY($M$2)),TRUE))
)
-
AVERAGE(
INDEX(_xlfn.ANCHORARRAY($N$2),_xlfn.RANDARRAY(ROWS(_xlfn.ANCHORARRAY($N$2)),1,1,ROWS(_xlfn.ANCHORARRAY($N$2)),TRUE))
)</f>
        <v>2.5380209362038357</v>
      </c>
    </row>
    <row r="902" spans="16:16">
      <c r="P902" cm="1">
        <f t="array" aca="1" ref="P902" ca="1">AVERAGE(
INDEX(_xlfn.ANCHORARRAY($M$2),_xlfn.RANDARRAY(ROWS(_xlfn.ANCHORARRAY($M$2)),1,1,ROWS(_xlfn.ANCHORARRAY($M$2)),TRUE))
)
-
AVERAGE(
INDEX(_xlfn.ANCHORARRAY($N$2),_xlfn.RANDARRAY(ROWS(_xlfn.ANCHORARRAY($N$2)),1,1,ROWS(_xlfn.ANCHORARRAY($N$2)),TRUE))
)</f>
        <v>1.0507604187240815</v>
      </c>
    </row>
    <row r="903" spans="16:16">
      <c r="P903" cm="1">
        <f t="array" aca="1" ref="P903" ca="1">AVERAGE(
INDEX(_xlfn.ANCHORARRAY($M$2),_xlfn.RANDARRAY(ROWS(_xlfn.ANCHORARRAY($M$2)),1,1,ROWS(_xlfn.ANCHORARRAY($M$2)),TRUE))
)
-
AVERAGE(
INDEX(_xlfn.ANCHORARRAY($N$2),_xlfn.RANDARRAY(ROWS(_xlfn.ANCHORARRAY($N$2)),1,1,ROWS(_xlfn.ANCHORARRAY($N$2)),TRUE))
)</f>
        <v>4.7086707485680392</v>
      </c>
    </row>
    <row r="904" spans="16:16">
      <c r="P904" cm="1">
        <f t="array" aca="1" ref="P904" ca="1">AVERAGE(
INDEX(_xlfn.ANCHORARRAY($M$2),_xlfn.RANDARRAY(ROWS(_xlfn.ANCHORARRAY($M$2)),1,1,ROWS(_xlfn.ANCHORARRAY($M$2)),TRUE))
)
-
AVERAGE(
INDEX(_xlfn.ANCHORARRAY($N$2),_xlfn.RANDARRAY(ROWS(_xlfn.ANCHORARRAY($N$2)),1,1,ROWS(_xlfn.ANCHORARRAY($N$2)),TRUE))
)</f>
        <v>3.3774442030416694</v>
      </c>
    </row>
    <row r="905" spans="16:16">
      <c r="P905" cm="1">
        <f t="array" aca="1" ref="P905" ca="1">AVERAGE(
INDEX(_xlfn.ANCHORARRAY($M$2),_xlfn.RANDARRAY(ROWS(_xlfn.ANCHORARRAY($M$2)),1,1,ROWS(_xlfn.ANCHORARRAY($M$2)),TRUE))
)
-
AVERAGE(
INDEX(_xlfn.ANCHORARRAY($N$2),_xlfn.RANDARRAY(ROWS(_xlfn.ANCHORARRAY($N$2)),1,1,ROWS(_xlfn.ANCHORARRAY($N$2)),TRUE))
)</f>
        <v>4.4558562117321756</v>
      </c>
    </row>
    <row r="906" spans="16:16">
      <c r="P906" cm="1">
        <f t="array" aca="1" ref="P906" ca="1">AVERAGE(
INDEX(_xlfn.ANCHORARRAY($M$2),_xlfn.RANDARRAY(ROWS(_xlfn.ANCHORARRAY($M$2)),1,1,ROWS(_xlfn.ANCHORARRAY($M$2)),TRUE))
)
-
AVERAGE(
INDEX(_xlfn.ANCHORARRAY($N$2),_xlfn.RANDARRAY(ROWS(_xlfn.ANCHORARRAY($N$2)),1,1,ROWS(_xlfn.ANCHORARRAY($N$2)),TRUE))
)</f>
        <v>2.8145368358680614</v>
      </c>
    </row>
    <row r="907" spans="16:16">
      <c r="P907" cm="1">
        <f t="array" aca="1" ref="P907" ca="1">AVERAGE(
INDEX(_xlfn.ANCHORARRAY($M$2),_xlfn.RANDARRAY(ROWS(_xlfn.ANCHORARRAY($M$2)),1,1,ROWS(_xlfn.ANCHORARRAY($M$2)),TRUE))
)
-
AVERAGE(
INDEX(_xlfn.ANCHORARRAY($N$2),_xlfn.RANDARRAY(ROWS(_xlfn.ANCHORARRAY($N$2)),1,1,ROWS(_xlfn.ANCHORARRAY($N$2)),TRUE))
)</f>
        <v>-3.2115346632431354</v>
      </c>
    </row>
    <row r="908" spans="16:16">
      <c r="P908" cm="1">
        <f t="array" aca="1" ref="P908" ca="1">AVERAGE(
INDEX(_xlfn.ANCHORARRAY($M$2),_xlfn.RANDARRAY(ROWS(_xlfn.ANCHORARRAY($M$2)),1,1,ROWS(_xlfn.ANCHORARRAY($M$2)),TRUE))
)
-
AVERAGE(
INDEX(_xlfn.ANCHORARRAY($N$2),_xlfn.RANDARRAY(ROWS(_xlfn.ANCHORARRAY($N$2)),1,1,ROWS(_xlfn.ANCHORARRAY($N$2)),TRUE))
)</f>
        <v>6.3756666008295468</v>
      </c>
    </row>
    <row r="909" spans="16:16">
      <c r="P909" cm="1">
        <f t="array" aca="1" ref="P909" ca="1">AVERAGE(
INDEX(_xlfn.ANCHORARRAY($M$2),_xlfn.RANDARRAY(ROWS(_xlfn.ANCHORARRAY($M$2)),1,1,ROWS(_xlfn.ANCHORARRAY($M$2)),TRUE))
)
-
AVERAGE(
INDEX(_xlfn.ANCHORARRAY($N$2),_xlfn.RANDARRAY(ROWS(_xlfn.ANCHORARRAY($N$2)),1,1,ROWS(_xlfn.ANCHORARRAY($N$2)),TRUE))
)</f>
        <v>4.0272565672526142</v>
      </c>
    </row>
    <row r="910" spans="16:16">
      <c r="P910" cm="1">
        <f t="array" aca="1" ref="P910" ca="1">AVERAGE(
INDEX(_xlfn.ANCHORARRAY($M$2),_xlfn.RANDARRAY(ROWS(_xlfn.ANCHORARRAY($M$2)),1,1,ROWS(_xlfn.ANCHORARRAY($M$2)),TRUE))
)
-
AVERAGE(
INDEX(_xlfn.ANCHORARRAY($N$2),_xlfn.RANDARRAY(ROWS(_xlfn.ANCHORARRAY($N$2)),1,1,ROWS(_xlfn.ANCHORARRAY($N$2)),TRUE))
)</f>
        <v>6.7687142010665582</v>
      </c>
    </row>
    <row r="911" spans="16:16">
      <c r="P911" cm="1">
        <f t="array" aca="1" ref="P911" ca="1">AVERAGE(
INDEX(_xlfn.ANCHORARRAY($M$2),_xlfn.RANDARRAY(ROWS(_xlfn.ANCHORARRAY($M$2)),1,1,ROWS(_xlfn.ANCHORARRAY($M$2)),TRUE))
)
-
AVERAGE(
INDEX(_xlfn.ANCHORARRAY($N$2),_xlfn.RANDARRAY(ROWS(_xlfn.ANCHORARRAY($N$2)),1,1,ROWS(_xlfn.ANCHORARRAY($N$2)),TRUE))
)</f>
        <v>-2.8856409243531473</v>
      </c>
    </row>
    <row r="912" spans="16:16">
      <c r="P912" cm="1">
        <f t="array" aca="1" ref="P912" ca="1">AVERAGE(
INDEX(_xlfn.ANCHORARRAY($M$2),_xlfn.RANDARRAY(ROWS(_xlfn.ANCHORARRAY($M$2)),1,1,ROWS(_xlfn.ANCHORARRAY($M$2)),TRUE))
)
-
AVERAGE(
INDEX(_xlfn.ANCHORARRAY($N$2),_xlfn.RANDARRAY(ROWS(_xlfn.ANCHORARRAY($N$2)),1,1,ROWS(_xlfn.ANCHORARRAY($N$2)),TRUE))
)</f>
        <v>0.88880110606359608</v>
      </c>
    </row>
    <row r="913" spans="16:16">
      <c r="P913" cm="1">
        <f t="array" aca="1" ref="P913" ca="1">AVERAGE(
INDEX(_xlfn.ANCHORARRAY($M$2),_xlfn.RANDARRAY(ROWS(_xlfn.ANCHORARRAY($M$2)),1,1,ROWS(_xlfn.ANCHORARRAY($M$2)),TRUE))
)
-
AVERAGE(
INDEX(_xlfn.ANCHORARRAY($N$2),_xlfn.RANDARRAY(ROWS(_xlfn.ANCHORARRAY($N$2)),1,1,ROWS(_xlfn.ANCHORARRAY($N$2)),TRUE))
)</f>
        <v>2.9764961485285397</v>
      </c>
    </row>
    <row r="914" spans="16:16">
      <c r="P914" cm="1">
        <f t="array" aca="1" ref="P914" ca="1">AVERAGE(
INDEX(_xlfn.ANCHORARRAY($M$2),_xlfn.RANDARRAY(ROWS(_xlfn.ANCHORARRAY($M$2)),1,1,ROWS(_xlfn.ANCHORARRAY($M$2)),TRUE))
)
-
AVERAGE(
INDEX(_xlfn.ANCHORARRAY($N$2),_xlfn.RANDARRAY(ROWS(_xlfn.ANCHORARRAY($N$2)),1,1,ROWS(_xlfn.ANCHORARRAY($N$2)),TRUE))
)</f>
        <v>8.1354927908354782</v>
      </c>
    </row>
    <row r="915" spans="16:16">
      <c r="P915" cm="1">
        <f t="array" aca="1" ref="P915" ca="1">AVERAGE(
INDEX(_xlfn.ANCHORARRAY($M$2),_xlfn.RANDARRAY(ROWS(_xlfn.ANCHORARRAY($M$2)),1,1,ROWS(_xlfn.ANCHORARRAY($M$2)),TRUE))
)
-
AVERAGE(
INDEX(_xlfn.ANCHORARRAY($N$2),_xlfn.RANDARRAY(ROWS(_xlfn.ANCHORARRAY($N$2)),1,1,ROWS(_xlfn.ANCHORARRAY($N$2)),TRUE))
)</f>
        <v>-6.3420896701560352</v>
      </c>
    </row>
    <row r="916" spans="16:16">
      <c r="P916" cm="1">
        <f t="array" aca="1" ref="P916" ca="1">AVERAGE(
INDEX(_xlfn.ANCHORARRAY($M$2),_xlfn.RANDARRAY(ROWS(_xlfn.ANCHORARRAY($M$2)),1,1,ROWS(_xlfn.ANCHORARRAY($M$2)),TRUE))
)
-
AVERAGE(
INDEX(_xlfn.ANCHORARRAY($N$2),_xlfn.RANDARRAY(ROWS(_xlfn.ANCHORARRAY($N$2)),1,1,ROWS(_xlfn.ANCHORARRAY($N$2)),TRUE))
)</f>
        <v>1.7637764171439869</v>
      </c>
    </row>
    <row r="917" spans="16:16">
      <c r="P917" cm="1">
        <f t="array" aca="1" ref="P917" ca="1">AVERAGE(
INDEX(_xlfn.ANCHORARRAY($M$2),_xlfn.RANDARRAY(ROWS(_xlfn.ANCHORARRAY($M$2)),1,1,ROWS(_xlfn.ANCHORARRAY($M$2)),TRUE))
)
-
AVERAGE(
INDEX(_xlfn.ANCHORARRAY($N$2),_xlfn.RANDARRAY(ROWS(_xlfn.ANCHORARRAY($N$2)),1,1,ROWS(_xlfn.ANCHORARRAY($N$2)),TRUE))
)</f>
        <v>5.5342682204226747</v>
      </c>
    </row>
    <row r="918" spans="16:16">
      <c r="P918" cm="1">
        <f t="array" aca="1" ref="P918" ca="1">AVERAGE(
INDEX(_xlfn.ANCHORARRAY($M$2),_xlfn.RANDARRAY(ROWS(_xlfn.ANCHORARRAY($M$2)),1,1,ROWS(_xlfn.ANCHORARRAY($M$2)),TRUE))
)
-
AVERAGE(
INDEX(_xlfn.ANCHORARRAY($N$2),_xlfn.RANDARRAY(ROWS(_xlfn.ANCHORARRAY($N$2)),1,1,ROWS(_xlfn.ANCHORARRAY($N$2)),TRUE))
)</f>
        <v>2.8086114951609744</v>
      </c>
    </row>
    <row r="919" spans="16:16">
      <c r="P919" cm="1">
        <f t="array" aca="1" ref="P919" ca="1">AVERAGE(
INDEX(_xlfn.ANCHORARRAY($M$2),_xlfn.RANDARRAY(ROWS(_xlfn.ANCHORARRAY($M$2)),1,1,ROWS(_xlfn.ANCHORARRAY($M$2)),TRUE))
)
-
AVERAGE(
INDEX(_xlfn.ANCHORARRAY($N$2),_xlfn.RANDARRAY(ROWS(_xlfn.ANCHORARRAY($N$2)),1,1,ROWS(_xlfn.ANCHORARRAY($N$2)),TRUE))
)</f>
        <v>0.27849101323326408</v>
      </c>
    </row>
    <row r="920" spans="16:16">
      <c r="P920" cm="1">
        <f t="array" aca="1" ref="P920" ca="1">AVERAGE(
INDEX(_xlfn.ANCHORARRAY($M$2),_xlfn.RANDARRAY(ROWS(_xlfn.ANCHORARRAY($M$2)),1,1,ROWS(_xlfn.ANCHORARRAY($M$2)),TRUE))
)
-
AVERAGE(
INDEX(_xlfn.ANCHORARRAY($N$2),_xlfn.RANDARRAY(ROWS(_xlfn.ANCHORARRAY($N$2)),1,1,ROWS(_xlfn.ANCHORARRAY($N$2)),TRUE))
)</f>
        <v>1.7045230100730819</v>
      </c>
    </row>
    <row r="921" spans="16:16">
      <c r="P921" cm="1">
        <f t="array" aca="1" ref="P921" ca="1">AVERAGE(
INDEX(_xlfn.ANCHORARRAY($M$2),_xlfn.RANDARRAY(ROWS(_xlfn.ANCHORARRAY($M$2)),1,1,ROWS(_xlfn.ANCHORARRAY($M$2)),TRUE))
)
-
AVERAGE(
INDEX(_xlfn.ANCHORARRAY($N$2),_xlfn.RANDARRAY(ROWS(_xlfn.ANCHORARRAY($N$2)),1,1,ROWS(_xlfn.ANCHORARRAY($N$2)),TRUE))
)</f>
        <v>0.91842780959905213</v>
      </c>
    </row>
    <row r="922" spans="16:16">
      <c r="P922" cm="1">
        <f t="array" aca="1" ref="P922" ca="1">AVERAGE(
INDEX(_xlfn.ANCHORARRAY($M$2),_xlfn.RANDARRAY(ROWS(_xlfn.ANCHORARRAY($M$2)),1,1,ROWS(_xlfn.ANCHORARRAY($M$2)),TRUE))
)
-
AVERAGE(
INDEX(_xlfn.ANCHORARRAY($N$2),_xlfn.RANDARRAY(ROWS(_xlfn.ANCHORARRAY($N$2)),1,1,ROWS(_xlfn.ANCHORARRAY($N$2)),TRUE))
)</f>
        <v>7.2881690697215049</v>
      </c>
    </row>
    <row r="923" spans="16:16">
      <c r="P923" cm="1">
        <f t="array" aca="1" ref="P923" ca="1">AVERAGE(
INDEX(_xlfn.ANCHORARRAY($M$2),_xlfn.RANDARRAY(ROWS(_xlfn.ANCHORARRAY($M$2)),1,1,ROWS(_xlfn.ANCHORARRAY($M$2)),TRUE))
)
-
AVERAGE(
INDEX(_xlfn.ANCHORARRAY($N$2),_xlfn.RANDARRAY(ROWS(_xlfn.ANCHORARRAY($N$2)),1,1,ROWS(_xlfn.ANCHORARRAY($N$2)),TRUE))
)</f>
        <v>-4.0509579300809833</v>
      </c>
    </row>
    <row r="924" spans="16:16">
      <c r="P924" cm="1">
        <f t="array" aca="1" ref="P924" ca="1">AVERAGE(
INDEX(_xlfn.ANCHORARRAY($M$2),_xlfn.RANDARRAY(ROWS(_xlfn.ANCHORARRAY($M$2)),1,1,ROWS(_xlfn.ANCHORARRAY($M$2)),TRUE))
)
-
AVERAGE(
INDEX(_xlfn.ANCHORARRAY($N$2),_xlfn.RANDARRAY(ROWS(_xlfn.ANCHORARRAY($N$2)),1,1,ROWS(_xlfn.ANCHORARRAY($N$2)),TRUE))
)</f>
        <v>4.9219830140233043</v>
      </c>
    </row>
    <row r="925" spans="16:16">
      <c r="P925" cm="1">
        <f t="array" aca="1" ref="P925" ca="1">AVERAGE(
INDEX(_xlfn.ANCHORARRAY($M$2),_xlfn.RANDARRAY(ROWS(_xlfn.ANCHORARRAY($M$2)),1,1,ROWS(_xlfn.ANCHORARRAY($M$2)),TRUE))
)
-
AVERAGE(
INDEX(_xlfn.ANCHORARRAY($N$2),_xlfn.RANDARRAY(ROWS(_xlfn.ANCHORARRAY($N$2)),1,1,ROWS(_xlfn.ANCHORARRAY($N$2)),TRUE))
)</f>
        <v>6.3124629666205792</v>
      </c>
    </row>
    <row r="926" spans="16:16">
      <c r="P926" cm="1">
        <f t="array" aca="1" ref="P926" ca="1">AVERAGE(
INDEX(_xlfn.ANCHORARRAY($M$2),_xlfn.RANDARRAY(ROWS(_xlfn.ANCHORARRAY($M$2)),1,1,ROWS(_xlfn.ANCHORARRAY($M$2)),TRUE))
)
-
AVERAGE(
INDEX(_xlfn.ANCHORARRAY($N$2),_xlfn.RANDARRAY(ROWS(_xlfn.ANCHORARRAY($N$2)),1,1,ROWS(_xlfn.ANCHORARRAY($N$2)),TRUE))
)</f>
        <v>-2.5656725261702533</v>
      </c>
    </row>
    <row r="927" spans="16:16">
      <c r="P927" cm="1">
        <f t="array" aca="1" ref="P927" ca="1">AVERAGE(
INDEX(_xlfn.ANCHORARRAY($M$2),_xlfn.RANDARRAY(ROWS(_xlfn.ANCHORARRAY($M$2)),1,1,ROWS(_xlfn.ANCHORARRAY($M$2)),TRUE))
)
-
AVERAGE(
INDEX(_xlfn.ANCHORARRAY($N$2),_xlfn.RANDARRAY(ROWS(_xlfn.ANCHORARRAY($N$2)),1,1,ROWS(_xlfn.ANCHORARRAY($N$2)),TRUE))
)</f>
        <v>-3.7033379419316574</v>
      </c>
    </row>
    <row r="928" spans="16:16">
      <c r="P928" cm="1">
        <f t="array" aca="1" ref="P928" ca="1">AVERAGE(
INDEX(_xlfn.ANCHORARRAY($M$2),_xlfn.RANDARRAY(ROWS(_xlfn.ANCHORARRAY($M$2)),1,1,ROWS(_xlfn.ANCHORARRAY($M$2)),TRUE))
)
-
AVERAGE(
INDEX(_xlfn.ANCHORARRAY($N$2),_xlfn.RANDARRAY(ROWS(_xlfn.ANCHORARRAY($N$2)),1,1,ROWS(_xlfn.ANCHORARRAY($N$2)),TRUE))
)</f>
        <v>5.3012048192771104</v>
      </c>
    </row>
    <row r="929" spans="16:16">
      <c r="P929" cm="1">
        <f t="array" aca="1" ref="P929" ca="1">AVERAGE(
INDEX(_xlfn.ANCHORARRAY($M$2),_xlfn.RANDARRAY(ROWS(_xlfn.ANCHORARRAY($M$2)),1,1,ROWS(_xlfn.ANCHORARRAY($M$2)),TRUE))
)
-
AVERAGE(
INDEX(_xlfn.ANCHORARRAY($N$2),_xlfn.RANDARRAY(ROWS(_xlfn.ANCHORARRAY($N$2)),1,1,ROWS(_xlfn.ANCHORARRAY($N$2)),TRUE))
)</f>
        <v>-0.42464941734149875</v>
      </c>
    </row>
    <row r="930" spans="16:16">
      <c r="P930" cm="1">
        <f t="array" aca="1" ref="P930" ca="1">AVERAGE(
INDEX(_xlfn.ANCHORARRAY($M$2),_xlfn.RANDARRAY(ROWS(_xlfn.ANCHORARRAY($M$2)),1,1,ROWS(_xlfn.ANCHORARRAY($M$2)),TRUE))
)
-
AVERAGE(
INDEX(_xlfn.ANCHORARRAY($N$2),_xlfn.RANDARRAY(ROWS(_xlfn.ANCHORARRAY($N$2)),1,1,ROWS(_xlfn.ANCHORARRAY($N$2)),TRUE))
)</f>
        <v>2.9824214892356338</v>
      </c>
    </row>
    <row r="931" spans="16:16">
      <c r="P931" cm="1">
        <f t="array" aca="1" ref="P931" ca="1">AVERAGE(
INDEX(_xlfn.ANCHORARRAY($M$2),_xlfn.RANDARRAY(ROWS(_xlfn.ANCHORARRAY($M$2)),1,1,ROWS(_xlfn.ANCHORARRAY($M$2)),TRUE))
)
-
AVERAGE(
INDEX(_xlfn.ANCHORARRAY($N$2),_xlfn.RANDARRAY(ROWS(_xlfn.ANCHORARRAY($N$2)),1,1,ROWS(_xlfn.ANCHORARRAY($N$2)),TRUE))
)</f>
        <v>-5.3960102705905584</v>
      </c>
    </row>
    <row r="932" spans="16:16">
      <c r="P932" cm="1">
        <f t="array" aca="1" ref="P932" ca="1">AVERAGE(
INDEX(_xlfn.ANCHORARRAY($M$2),_xlfn.RANDARRAY(ROWS(_xlfn.ANCHORARRAY($M$2)),1,1,ROWS(_xlfn.ANCHORARRAY($M$2)),TRUE))
)
-
AVERAGE(
INDEX(_xlfn.ANCHORARRAY($N$2),_xlfn.RANDARRAY(ROWS(_xlfn.ANCHORARRAY($N$2)),1,1,ROWS(_xlfn.ANCHORARRAY($N$2)),TRUE))
)</f>
        <v>1.0724866679834122</v>
      </c>
    </row>
    <row r="933" spans="16:16">
      <c r="P933" cm="1">
        <f t="array" aca="1" ref="P933" ca="1">AVERAGE(
INDEX(_xlfn.ANCHORARRAY($M$2),_xlfn.RANDARRAY(ROWS(_xlfn.ANCHORARRAY($M$2)),1,1,ROWS(_xlfn.ANCHORARRAY($M$2)),TRUE))
)
-
AVERAGE(
INDEX(_xlfn.ANCHORARRAY($N$2),_xlfn.RANDARRAY(ROWS(_xlfn.ANCHORARRAY($N$2)),1,1,ROWS(_xlfn.ANCHORARRAY($N$2)),TRUE))
)</f>
        <v>-2.9606952399763031</v>
      </c>
    </row>
    <row r="934" spans="16:16">
      <c r="P934" cm="1">
        <f t="array" aca="1" ref="P934" ca="1">AVERAGE(
INDEX(_xlfn.ANCHORARRAY($M$2),_xlfn.RANDARRAY(ROWS(_xlfn.ANCHORARRAY($M$2)),1,1,ROWS(_xlfn.ANCHORARRAY($M$2)),TRUE))
)
-
AVERAGE(
INDEX(_xlfn.ANCHORARRAY($N$2),_xlfn.RANDARRAY(ROWS(_xlfn.ANCHORARRAY($N$2)),1,1,ROWS(_xlfn.ANCHORARRAY($N$2)),TRUE))
)</f>
        <v>-4.2820462176575163</v>
      </c>
    </row>
    <row r="935" spans="16:16">
      <c r="P935" cm="1">
        <f t="array" aca="1" ref="P935" ca="1">AVERAGE(
INDEX(_xlfn.ANCHORARRAY($M$2),_xlfn.RANDARRAY(ROWS(_xlfn.ANCHORARRAY($M$2)),1,1,ROWS(_xlfn.ANCHORARRAY($M$2)),TRUE))
)
-
AVERAGE(
INDEX(_xlfn.ANCHORARRAY($N$2),_xlfn.RANDARRAY(ROWS(_xlfn.ANCHORARRAY($N$2)),1,1,ROWS(_xlfn.ANCHORARRAY($N$2)),TRUE))
)</f>
        <v>-0.64191190993481939</v>
      </c>
    </row>
    <row r="936" spans="16:16">
      <c r="P936" cm="1">
        <f t="array" aca="1" ref="P936" ca="1">AVERAGE(
INDEX(_xlfn.ANCHORARRAY($M$2),_xlfn.RANDARRAY(ROWS(_xlfn.ANCHORARRAY($M$2)),1,1,ROWS(_xlfn.ANCHORARRAY($M$2)),TRUE))
)
-
AVERAGE(
INDEX(_xlfn.ANCHORARRAY($N$2),_xlfn.RANDARRAY(ROWS(_xlfn.ANCHORARRAY($N$2)),1,1,ROWS(_xlfn.ANCHORARRAY($N$2)),TRUE))
)</f>
        <v>3.6045822634801539</v>
      </c>
    </row>
    <row r="937" spans="16:16">
      <c r="P937" cm="1">
        <f t="array" aca="1" ref="P937" ca="1">AVERAGE(
INDEX(_xlfn.ANCHORARRAY($M$2),_xlfn.RANDARRAY(ROWS(_xlfn.ANCHORARRAY($M$2)),1,1,ROWS(_xlfn.ANCHORARRAY($M$2)),TRUE))
)
-
AVERAGE(
INDEX(_xlfn.ANCHORARRAY($N$2),_xlfn.RANDARRAY(ROWS(_xlfn.ANCHORARRAY($N$2)),1,1,ROWS(_xlfn.ANCHORARRAY($N$2)),TRUE))
)</f>
        <v>5.2004740272565684</v>
      </c>
    </row>
    <row r="938" spans="16:16">
      <c r="P938" cm="1">
        <f t="array" aca="1" ref="P938" ca="1">AVERAGE(
INDEX(_xlfn.ANCHORARRAY($M$2),_xlfn.RANDARRAY(ROWS(_xlfn.ANCHORARRAY($M$2)),1,1,ROWS(_xlfn.ANCHORARRAY($M$2)),TRUE))
)
-
AVERAGE(
INDEX(_xlfn.ANCHORARRAY($N$2),_xlfn.RANDARRAY(ROWS(_xlfn.ANCHORARRAY($N$2)),1,1,ROWS(_xlfn.ANCHORARRAY($N$2)),TRUE))
)</f>
        <v>-1.8526565277503408</v>
      </c>
    </row>
    <row r="939" spans="16:16">
      <c r="P939" cm="1">
        <f t="array" aca="1" ref="P939" ca="1">AVERAGE(
INDEX(_xlfn.ANCHORARRAY($M$2),_xlfn.RANDARRAY(ROWS(_xlfn.ANCHORARRAY($M$2)),1,1,ROWS(_xlfn.ANCHORARRAY($M$2)),TRUE))
)
-
AVERAGE(
INDEX(_xlfn.ANCHORARRAY($N$2),_xlfn.RANDARRAY(ROWS(_xlfn.ANCHORARRAY($N$2)),1,1,ROWS(_xlfn.ANCHORARRAY($N$2)),TRUE))
)</f>
        <v>3.7882678253999629</v>
      </c>
    </row>
    <row r="940" spans="16:16">
      <c r="P940" cm="1">
        <f t="array" aca="1" ref="P940" ca="1">AVERAGE(
INDEX(_xlfn.ANCHORARRAY($M$2),_xlfn.RANDARRAY(ROWS(_xlfn.ANCHORARRAY($M$2)),1,1,ROWS(_xlfn.ANCHORARRAY($M$2)),TRUE))
)
-
AVERAGE(
INDEX(_xlfn.ANCHORARRAY($N$2),_xlfn.RANDARRAY(ROWS(_xlfn.ANCHORARRAY($N$2)),1,1,ROWS(_xlfn.ANCHORARRAY($N$2)),TRUE))
)</f>
        <v>3.7527157811574128</v>
      </c>
    </row>
    <row r="941" spans="16:16">
      <c r="P941" cm="1">
        <f t="array" aca="1" ref="P941" ca="1">AVERAGE(
INDEX(_xlfn.ANCHORARRAY($M$2),_xlfn.RANDARRAY(ROWS(_xlfn.ANCHORARRAY($M$2)),1,1,ROWS(_xlfn.ANCHORARRAY($M$2)),TRUE))
)
-
AVERAGE(
INDEX(_xlfn.ANCHORARRAY($N$2),_xlfn.RANDARRAY(ROWS(_xlfn.ANCHORARRAY($N$2)),1,1,ROWS(_xlfn.ANCHORARRAY($N$2)),TRUE))
)</f>
        <v>-0.67153861347027544</v>
      </c>
    </row>
    <row r="942" spans="16:16">
      <c r="P942" cm="1">
        <f t="array" aca="1" ref="P942" ca="1">AVERAGE(
INDEX(_xlfn.ANCHORARRAY($M$2),_xlfn.RANDARRAY(ROWS(_xlfn.ANCHORARRAY($M$2)),1,1,ROWS(_xlfn.ANCHORARRAY($M$2)),TRUE))
)
-
AVERAGE(
INDEX(_xlfn.ANCHORARRAY($N$2),_xlfn.RANDARRAY(ROWS(_xlfn.ANCHORARRAY($N$2)),1,1,ROWS(_xlfn.ANCHORARRAY($N$2)),TRUE))
)</f>
        <v>0.93422871815129582</v>
      </c>
    </row>
    <row r="943" spans="16:16">
      <c r="P943" cm="1">
        <f t="array" aca="1" ref="P943" ca="1">AVERAGE(
INDEX(_xlfn.ANCHORARRAY($M$2),_xlfn.RANDARRAY(ROWS(_xlfn.ANCHORARRAY($M$2)),1,1,ROWS(_xlfn.ANCHORARRAY($M$2)),TRUE))
)
-
AVERAGE(
INDEX(_xlfn.ANCHORARRAY($N$2),_xlfn.RANDARRAY(ROWS(_xlfn.ANCHORARRAY($N$2)),1,1,ROWS(_xlfn.ANCHORARRAY($N$2)),TRUE))
)</f>
        <v>7.3493975903614484</v>
      </c>
    </row>
    <row r="944" spans="16:16">
      <c r="P944" cm="1">
        <f t="array" aca="1" ref="P944" ca="1">AVERAGE(
INDEX(_xlfn.ANCHORARRAY($M$2),_xlfn.RANDARRAY(ROWS(_xlfn.ANCHORARRAY($M$2)),1,1,ROWS(_xlfn.ANCHORARRAY($M$2)),TRUE))
)
-
AVERAGE(
INDEX(_xlfn.ANCHORARRAY($N$2),_xlfn.RANDARRAY(ROWS(_xlfn.ANCHORARRAY($N$2)),1,1,ROWS(_xlfn.ANCHORARRAY($N$2)),TRUE))
)</f>
        <v>-5.6903021923760591</v>
      </c>
    </row>
    <row r="945" spans="16:16">
      <c r="P945" cm="1">
        <f t="array" aca="1" ref="P945" ca="1">AVERAGE(
INDEX(_xlfn.ANCHORARRAY($M$2),_xlfn.RANDARRAY(ROWS(_xlfn.ANCHORARRAY($M$2)),1,1,ROWS(_xlfn.ANCHORARRAY($M$2)),TRUE))
)
-
AVERAGE(
INDEX(_xlfn.ANCHORARRAY($N$2),_xlfn.RANDARRAY(ROWS(_xlfn.ANCHORARRAY($N$2)),1,1,ROWS(_xlfn.ANCHORARRAY($N$2)),TRUE))
)</f>
        <v>-2.403713213509775</v>
      </c>
    </row>
    <row r="946" spans="16:16">
      <c r="P946" cm="1">
        <f t="array" aca="1" ref="P946" ca="1">AVERAGE(
INDEX(_xlfn.ANCHORARRAY($M$2),_xlfn.RANDARRAY(ROWS(_xlfn.ANCHORARRAY($M$2)),1,1,ROWS(_xlfn.ANCHORARRAY($M$2)),TRUE))
)
-
AVERAGE(
INDEX(_xlfn.ANCHORARRAY($N$2),_xlfn.RANDARRAY(ROWS(_xlfn.ANCHORARRAY($N$2)),1,1,ROWS(_xlfn.ANCHORARRAY($N$2)),TRUE))
)</f>
        <v>2.2457041279873593</v>
      </c>
    </row>
    <row r="947" spans="16:16">
      <c r="P947" cm="1">
        <f t="array" aca="1" ref="P947" ca="1">AVERAGE(
INDEX(_xlfn.ANCHORARRAY($M$2),_xlfn.RANDARRAY(ROWS(_xlfn.ANCHORARRAY($M$2)),1,1,ROWS(_xlfn.ANCHORARRAY($M$2)),TRUE))
)
-
AVERAGE(
INDEX(_xlfn.ANCHORARRAY($N$2),_xlfn.RANDARRAY(ROWS(_xlfn.ANCHORARRAY($N$2)),1,1,ROWS(_xlfn.ANCHORARRAY($N$2)),TRUE))
)</f>
        <v>1.3193758641121889</v>
      </c>
    </row>
    <row r="948" spans="16:16">
      <c r="P948" cm="1">
        <f t="array" aca="1" ref="P948" ca="1">AVERAGE(
INDEX(_xlfn.ANCHORARRAY($M$2),_xlfn.RANDARRAY(ROWS(_xlfn.ANCHORARRAY($M$2)),1,1,ROWS(_xlfn.ANCHORARRAY($M$2)),TRUE))
)
-
AVERAGE(
INDEX(_xlfn.ANCHORARRAY($N$2),_xlfn.RANDARRAY(ROWS(_xlfn.ANCHORARRAY($N$2)),1,1,ROWS(_xlfn.ANCHORARRAY($N$2)),TRUE))
)</f>
        <v>3.2095595496741041</v>
      </c>
    </row>
    <row r="949" spans="16:16">
      <c r="P949" cm="1">
        <f t="array" aca="1" ref="P949" ca="1">AVERAGE(
INDEX(_xlfn.ANCHORARRAY($M$2),_xlfn.RANDARRAY(ROWS(_xlfn.ANCHORARRAY($M$2)),1,1,ROWS(_xlfn.ANCHORARRAY($M$2)),TRUE))
)
-
AVERAGE(
INDEX(_xlfn.ANCHORARRAY($N$2),_xlfn.RANDARRAY(ROWS(_xlfn.ANCHORARRAY($N$2)),1,1,ROWS(_xlfn.ANCHORARRAY($N$2)),TRUE))
)</f>
        <v>4.37487655540194</v>
      </c>
    </row>
    <row r="950" spans="16:16">
      <c r="P950" cm="1">
        <f t="array" aca="1" ref="P950" ca="1">AVERAGE(
INDEX(_xlfn.ANCHORARRAY($M$2),_xlfn.RANDARRAY(ROWS(_xlfn.ANCHORARRAY($M$2)),1,1,ROWS(_xlfn.ANCHORARRAY($M$2)),TRUE))
)
-
AVERAGE(
INDEX(_xlfn.ANCHORARRAY($N$2),_xlfn.RANDARRAY(ROWS(_xlfn.ANCHORARRAY($N$2)),1,1,ROWS(_xlfn.ANCHORARRAY($N$2)),TRUE))
)</f>
        <v>0.43650009875567974</v>
      </c>
    </row>
    <row r="951" spans="16:16">
      <c r="P951" cm="1">
        <f t="array" aca="1" ref="P951" ca="1">AVERAGE(
INDEX(_xlfn.ANCHORARRAY($M$2),_xlfn.RANDARRAY(ROWS(_xlfn.ANCHORARRAY($M$2)),1,1,ROWS(_xlfn.ANCHORARRAY($M$2)),TRUE))
)
-
AVERAGE(
INDEX(_xlfn.ANCHORARRAY($N$2),_xlfn.RANDARRAY(ROWS(_xlfn.ANCHORARRAY($N$2)),1,1,ROWS(_xlfn.ANCHORARRAY($N$2)),TRUE))
)</f>
        <v>-0.77424451905984171</v>
      </c>
    </row>
    <row r="952" spans="16:16">
      <c r="P952" cm="1">
        <f t="array" aca="1" ref="P952" ca="1">AVERAGE(
INDEX(_xlfn.ANCHORARRAY($M$2),_xlfn.RANDARRAY(ROWS(_xlfn.ANCHORARRAY($M$2)),1,1,ROWS(_xlfn.ANCHORARRAY($M$2)),TRUE))
)
-
AVERAGE(
INDEX(_xlfn.ANCHORARRAY($N$2),_xlfn.RANDARRAY(ROWS(_xlfn.ANCHORARRAY($N$2)),1,1,ROWS(_xlfn.ANCHORARRAY($N$2)),TRUE))
)</f>
        <v>2.6111001382579531</v>
      </c>
    </row>
    <row r="953" spans="16:16">
      <c r="P953" cm="1">
        <f t="array" aca="1" ref="P953" ca="1">AVERAGE(
INDEX(_xlfn.ANCHORARRAY($M$2),_xlfn.RANDARRAY(ROWS(_xlfn.ANCHORARRAY($M$2)),1,1,ROWS(_xlfn.ANCHORARRAY($M$2)),TRUE))
)
-
AVERAGE(
INDEX(_xlfn.ANCHORARRAY($N$2),_xlfn.RANDARRAY(ROWS(_xlfn.ANCHORARRAY($N$2)),1,1,ROWS(_xlfn.ANCHORARRAY($N$2)),TRUE))
)</f>
        <v>-1.3075251826980079</v>
      </c>
    </row>
    <row r="954" spans="16:16">
      <c r="P954" cm="1">
        <f t="array" aca="1" ref="P954" ca="1">AVERAGE(
INDEX(_xlfn.ANCHORARRAY($M$2),_xlfn.RANDARRAY(ROWS(_xlfn.ANCHORARRAY($M$2)),1,1,ROWS(_xlfn.ANCHORARRAY($M$2)),TRUE))
)
-
AVERAGE(
INDEX(_xlfn.ANCHORARRAY($N$2),_xlfn.RANDARRAY(ROWS(_xlfn.ANCHORARRAY($N$2)),1,1,ROWS(_xlfn.ANCHORARRAY($N$2)),TRUE))
)</f>
        <v>2.3464349200078942</v>
      </c>
    </row>
    <row r="955" spans="16:16">
      <c r="P955" cm="1">
        <f t="array" aca="1" ref="P955" ca="1">AVERAGE(
INDEX(_xlfn.ANCHORARRAY($M$2),_xlfn.RANDARRAY(ROWS(_xlfn.ANCHORARRAY($M$2)),1,1,ROWS(_xlfn.ANCHORARRAY($M$2)),TRUE))
)
-
AVERAGE(
INDEX(_xlfn.ANCHORARRAY($N$2),_xlfn.RANDARRAY(ROWS(_xlfn.ANCHORARRAY($N$2)),1,1,ROWS(_xlfn.ANCHORARRAY($N$2)),TRUE))
)</f>
        <v>9.8755678451510676E-2</v>
      </c>
    </row>
    <row r="956" spans="16:16">
      <c r="P956" cm="1">
        <f t="array" aca="1" ref="P956" ca="1">AVERAGE(
INDEX(_xlfn.ANCHORARRAY($M$2),_xlfn.RANDARRAY(ROWS(_xlfn.ANCHORARRAY($M$2)),1,1,ROWS(_xlfn.ANCHORARRAY($M$2)),TRUE))
)
-
AVERAGE(
INDEX(_xlfn.ANCHORARRAY($N$2),_xlfn.RANDARRAY(ROWS(_xlfn.ANCHORARRAY($N$2)),1,1,ROWS(_xlfn.ANCHORARRAY($N$2)),TRUE))
)</f>
        <v>4.4519059845941129</v>
      </c>
    </row>
    <row r="957" spans="16:16">
      <c r="P957" cm="1">
        <f t="array" aca="1" ref="P957" ca="1">AVERAGE(
INDEX(_xlfn.ANCHORARRAY($M$2),_xlfn.RANDARRAY(ROWS(_xlfn.ANCHORARRAY($M$2)),1,1,ROWS(_xlfn.ANCHORARRAY($M$2)),TRUE))
)
-
AVERAGE(
INDEX(_xlfn.ANCHORARRAY($N$2),_xlfn.RANDARRAY(ROWS(_xlfn.ANCHORARRAY($N$2)),1,1,ROWS(_xlfn.ANCHORARRAY($N$2)),TRUE))
)</f>
        <v>-3.5334781749950608</v>
      </c>
    </row>
    <row r="958" spans="16:16">
      <c r="P958" cm="1">
        <f t="array" aca="1" ref="P958" ca="1">AVERAGE(
INDEX(_xlfn.ANCHORARRAY($M$2),_xlfn.RANDARRAY(ROWS(_xlfn.ANCHORARRAY($M$2)),1,1,ROWS(_xlfn.ANCHORARRAY($M$2)),TRUE))
)
-
AVERAGE(
INDEX(_xlfn.ANCHORARRAY($N$2),_xlfn.RANDARRAY(ROWS(_xlfn.ANCHORARRAY($N$2)),1,1,ROWS(_xlfn.ANCHORARRAY($N$2)),TRUE))
)</f>
        <v>1.4299822239778806</v>
      </c>
    </row>
    <row r="959" spans="16:16">
      <c r="P959" cm="1">
        <f t="array" aca="1" ref="P959" ca="1">AVERAGE(
INDEX(_xlfn.ANCHORARRAY($M$2),_xlfn.RANDARRAY(ROWS(_xlfn.ANCHORARRAY($M$2)),1,1,ROWS(_xlfn.ANCHORARRAY($M$2)),TRUE))
)
-
AVERAGE(
INDEX(_xlfn.ANCHORARRAY($N$2),_xlfn.RANDARRAY(ROWS(_xlfn.ANCHORARRAY($N$2)),1,1,ROWS(_xlfn.ANCHORARRAY($N$2)),TRUE))
)</f>
        <v>4.4282046217657509</v>
      </c>
    </row>
    <row r="960" spans="16:16">
      <c r="P960" cm="1">
        <f t="array" aca="1" ref="P960" ca="1">AVERAGE(
INDEX(_xlfn.ANCHORARRAY($M$2),_xlfn.RANDARRAY(ROWS(_xlfn.ANCHORARRAY($M$2)),1,1,ROWS(_xlfn.ANCHORARRAY($M$2)),TRUE))
)
-
AVERAGE(
INDEX(_xlfn.ANCHORARRAY($N$2),_xlfn.RANDARRAY(ROWS(_xlfn.ANCHORARRAY($N$2)),1,1,ROWS(_xlfn.ANCHORARRAY($N$2)),TRUE))
)</f>
        <v>6.2314833102903435</v>
      </c>
    </row>
    <row r="961" spans="16:16">
      <c r="P961" cm="1">
        <f t="array" aca="1" ref="P961" ca="1">AVERAGE(
INDEX(_xlfn.ANCHORARRAY($M$2),_xlfn.RANDARRAY(ROWS(_xlfn.ANCHORARRAY($M$2)),1,1,ROWS(_xlfn.ANCHORARRAY($M$2)),TRUE))
)
-
AVERAGE(
INDEX(_xlfn.ANCHORARRAY($N$2),_xlfn.RANDARRAY(ROWS(_xlfn.ANCHORARRAY($N$2)),1,1,ROWS(_xlfn.ANCHORARRAY($N$2)),TRUE))
)</f>
        <v>1.6176180130357452</v>
      </c>
    </row>
    <row r="962" spans="16:16">
      <c r="P962" cm="1">
        <f t="array" aca="1" ref="P962" ca="1">AVERAGE(
INDEX(_xlfn.ANCHORARRAY($M$2),_xlfn.RANDARRAY(ROWS(_xlfn.ANCHORARRAY($M$2)),1,1,ROWS(_xlfn.ANCHORARRAY($M$2)),TRUE))
)
-
AVERAGE(
INDEX(_xlfn.ANCHORARRAY($N$2),_xlfn.RANDARRAY(ROWS(_xlfn.ANCHORARRAY($N$2)),1,1,ROWS(_xlfn.ANCHORARRAY($N$2)),TRUE))
)</f>
        <v>-2.705905589571401</v>
      </c>
    </row>
    <row r="963" spans="16:16">
      <c r="P963" cm="1">
        <f t="array" aca="1" ref="P963" ca="1">AVERAGE(
INDEX(_xlfn.ANCHORARRAY($M$2),_xlfn.RANDARRAY(ROWS(_xlfn.ANCHORARRAY($M$2)),1,1,ROWS(_xlfn.ANCHORARRAY($M$2)),TRUE))
)
-
AVERAGE(
INDEX(_xlfn.ANCHORARRAY($N$2),_xlfn.RANDARRAY(ROWS(_xlfn.ANCHORARRAY($N$2)),1,1,ROWS(_xlfn.ANCHORARRAY($N$2)),TRUE))
)</f>
        <v>0.49772861939561608</v>
      </c>
    </row>
    <row r="964" spans="16:16">
      <c r="P964" cm="1">
        <f t="array" aca="1" ref="P964" ca="1">AVERAGE(
INDEX(_xlfn.ANCHORARRAY($M$2),_xlfn.RANDARRAY(ROWS(_xlfn.ANCHORARRAY($M$2)),1,1,ROWS(_xlfn.ANCHORARRAY($M$2)),TRUE))
)
-
AVERAGE(
INDEX(_xlfn.ANCHORARRAY($N$2),_xlfn.RANDARRAY(ROWS(_xlfn.ANCHORARRAY($N$2)),1,1,ROWS(_xlfn.ANCHORARRAY($N$2)),TRUE))
)</f>
        <v>-1.870432549871623</v>
      </c>
    </row>
    <row r="965" spans="16:16">
      <c r="P965" cm="1">
        <f t="array" aca="1" ref="P965" ca="1">AVERAGE(
INDEX(_xlfn.ANCHORARRAY($M$2),_xlfn.RANDARRAY(ROWS(_xlfn.ANCHORARRAY($M$2)),1,1,ROWS(_xlfn.ANCHORARRAY($M$2)),TRUE))
)
-
AVERAGE(
INDEX(_xlfn.ANCHORARRAY($N$2),_xlfn.RANDARRAY(ROWS(_xlfn.ANCHORARRAY($N$2)),1,1,ROWS(_xlfn.ANCHORARRAY($N$2)),TRUE))
)</f>
        <v>1.9217855026664026</v>
      </c>
    </row>
    <row r="966" spans="16:16">
      <c r="P966" cm="1">
        <f t="array" aca="1" ref="P966" ca="1">AVERAGE(
INDEX(_xlfn.ANCHORARRAY($M$2),_xlfn.RANDARRAY(ROWS(_xlfn.ANCHORARRAY($M$2)),1,1,ROWS(_xlfn.ANCHORARRAY($M$2)),TRUE))
)
-
AVERAGE(
INDEX(_xlfn.ANCHORARRAY($N$2),_xlfn.RANDARRAY(ROWS(_xlfn.ANCHORARRAY($N$2)),1,1,ROWS(_xlfn.ANCHORARRAY($N$2)),TRUE))
)</f>
        <v>-5.3387319770886847</v>
      </c>
    </row>
    <row r="967" spans="16:16">
      <c r="P967" cm="1">
        <f t="array" aca="1" ref="P967" ca="1">AVERAGE(
INDEX(_xlfn.ANCHORARRAY($M$2),_xlfn.RANDARRAY(ROWS(_xlfn.ANCHORARRAY($M$2)),1,1,ROWS(_xlfn.ANCHORARRAY($M$2)),TRUE))
)
-
AVERAGE(
INDEX(_xlfn.ANCHORARRAY($N$2),_xlfn.RANDARRAY(ROWS(_xlfn.ANCHORARRAY($N$2)),1,1,ROWS(_xlfn.ANCHORARRAY($N$2)),TRUE))
)</f>
        <v>-0.2231878333004147</v>
      </c>
    </row>
    <row r="968" spans="16:16">
      <c r="P968" cm="1">
        <f t="array" aca="1" ref="P968" ca="1">AVERAGE(
INDEX(_xlfn.ANCHORARRAY($M$2),_xlfn.RANDARRAY(ROWS(_xlfn.ANCHORARRAY($M$2)),1,1,ROWS(_xlfn.ANCHORARRAY($M$2)),TRUE))
)
-
AVERAGE(
INDEX(_xlfn.ANCHORARRAY($N$2),_xlfn.RANDARRAY(ROWS(_xlfn.ANCHORARRAY($N$2)),1,1,ROWS(_xlfn.ANCHORARRAY($N$2)),TRUE))
)</f>
        <v>-5.3565079992099527</v>
      </c>
    </row>
    <row r="969" spans="16:16">
      <c r="P969" cm="1">
        <f t="array" aca="1" ref="P969" ca="1">AVERAGE(
INDEX(_xlfn.ANCHORARRAY($M$2),_xlfn.RANDARRAY(ROWS(_xlfn.ANCHORARRAY($M$2)),1,1,ROWS(_xlfn.ANCHORARRAY($M$2)),TRUE))
)
-
AVERAGE(
INDEX(_xlfn.ANCHORARRAY($N$2),_xlfn.RANDARRAY(ROWS(_xlfn.ANCHORARRAY($N$2)),1,1,ROWS(_xlfn.ANCHORARRAY($N$2)),TRUE))
)</f>
        <v>5.3189808413983783</v>
      </c>
    </row>
    <row r="970" spans="16:16">
      <c r="P970" cm="1">
        <f t="array" aca="1" ref="P970" ca="1">AVERAGE(
INDEX(_xlfn.ANCHORARRAY($M$2),_xlfn.RANDARRAY(ROWS(_xlfn.ANCHORARRAY($M$2)),1,1,ROWS(_xlfn.ANCHORARRAY($M$2)),TRUE))
)
-
AVERAGE(
INDEX(_xlfn.ANCHORARRAY($N$2),_xlfn.RANDARRAY(ROWS(_xlfn.ANCHORARRAY($N$2)),1,1,ROWS(_xlfn.ANCHORARRAY($N$2)),TRUE))
)</f>
        <v>6.5889788662848119</v>
      </c>
    </row>
    <row r="971" spans="16:16">
      <c r="P971" cm="1">
        <f t="array" aca="1" ref="P971" ca="1">AVERAGE(
INDEX(_xlfn.ANCHORARRAY($M$2),_xlfn.RANDARRAY(ROWS(_xlfn.ANCHORARRAY($M$2)),1,1,ROWS(_xlfn.ANCHORARRAY($M$2)),TRUE))
)
-
AVERAGE(
INDEX(_xlfn.ANCHORARRAY($N$2),_xlfn.RANDARRAY(ROWS(_xlfn.ANCHORARRAY($N$2)),1,1,ROWS(_xlfn.ANCHORARRAY($N$2)),TRUE))
)</f>
        <v>5.4651392455066201</v>
      </c>
    </row>
    <row r="972" spans="16:16">
      <c r="P972" cm="1">
        <f t="array" aca="1" ref="P972" ca="1">AVERAGE(
INDEX(_xlfn.ANCHORARRAY($M$2),_xlfn.RANDARRAY(ROWS(_xlfn.ANCHORARRAY($M$2)),1,1,ROWS(_xlfn.ANCHORARRAY($M$2)),TRUE))
)
-
AVERAGE(
INDEX(_xlfn.ANCHORARRAY($N$2),_xlfn.RANDARRAY(ROWS(_xlfn.ANCHORARRAY($N$2)),1,1,ROWS(_xlfn.ANCHORARRAY($N$2)),TRUE))
)</f>
        <v>3.3932451115939202</v>
      </c>
    </row>
    <row r="973" spans="16:16">
      <c r="P973" cm="1">
        <f t="array" aca="1" ref="P973" ca="1">AVERAGE(
INDEX(_xlfn.ANCHORARRAY($M$2),_xlfn.RANDARRAY(ROWS(_xlfn.ANCHORARRAY($M$2)),1,1,ROWS(_xlfn.ANCHORARRAY($M$2)),TRUE))
)
-
AVERAGE(
INDEX(_xlfn.ANCHORARRAY($N$2),_xlfn.RANDARRAY(ROWS(_xlfn.ANCHORARRAY($N$2)),1,1,ROWS(_xlfn.ANCHORARRAY($N$2)),TRUE))
)</f>
        <v>-6.0892751333201645</v>
      </c>
    </row>
    <row r="974" spans="16:16">
      <c r="P974" cm="1">
        <f t="array" aca="1" ref="P974" ca="1">AVERAGE(
INDEX(_xlfn.ANCHORARRAY($M$2),_xlfn.RANDARRAY(ROWS(_xlfn.ANCHORARRAY($M$2)),1,1,ROWS(_xlfn.ANCHORARRAY($M$2)),TRUE))
)
-
AVERAGE(
INDEX(_xlfn.ANCHORARRAY($N$2),_xlfn.RANDARRAY(ROWS(_xlfn.ANCHORARRAY($N$2)),1,1,ROWS(_xlfn.ANCHORARRAY($N$2)),TRUE))
)</f>
        <v>2.69405490815722</v>
      </c>
    </row>
    <row r="975" spans="16:16">
      <c r="P975" cm="1">
        <f t="array" aca="1" ref="P975" ca="1">AVERAGE(
INDEX(_xlfn.ANCHORARRAY($M$2),_xlfn.RANDARRAY(ROWS(_xlfn.ANCHORARRAY($M$2)),1,1,ROWS(_xlfn.ANCHORARRAY($M$2)),TRUE))
)
-
AVERAGE(
INDEX(_xlfn.ANCHORARRAY($N$2),_xlfn.RANDARRAY(ROWS(_xlfn.ANCHORARRAY($N$2)),1,1,ROWS(_xlfn.ANCHORARRAY($N$2)),TRUE))
)</f>
        <v>0.8176970175785101</v>
      </c>
    </row>
    <row r="976" spans="16:16">
      <c r="P976" cm="1">
        <f t="array" aca="1" ref="P976" ca="1">AVERAGE(
INDEX(_xlfn.ANCHORARRAY($M$2),_xlfn.RANDARRAY(ROWS(_xlfn.ANCHORARRAY($M$2)),1,1,ROWS(_xlfn.ANCHORARRAY($M$2)),TRUE))
)
-
AVERAGE(
INDEX(_xlfn.ANCHORARRAY($N$2),_xlfn.RANDARRAY(ROWS(_xlfn.ANCHORARRAY($N$2)),1,1,ROWS(_xlfn.ANCHORARRAY($N$2)),TRUE))
)</f>
        <v>0.6024096385542137</v>
      </c>
    </row>
    <row r="977" spans="16:16">
      <c r="P977" cm="1">
        <f t="array" aca="1" ref="P977" ca="1">AVERAGE(
INDEX(_xlfn.ANCHORARRAY($M$2),_xlfn.RANDARRAY(ROWS(_xlfn.ANCHORARRAY($M$2)),1,1,ROWS(_xlfn.ANCHORARRAY($M$2)),TRUE))
)
-
AVERAGE(
INDEX(_xlfn.ANCHORARRAY($N$2),_xlfn.RANDARRAY(ROWS(_xlfn.ANCHORARRAY($N$2)),1,1,ROWS(_xlfn.ANCHORARRAY($N$2)),TRUE))
)</f>
        <v>1.7499506221607746</v>
      </c>
    </row>
    <row r="978" spans="16:16">
      <c r="P978" cm="1">
        <f t="array" aca="1" ref="P978" ca="1">AVERAGE(
INDEX(_xlfn.ANCHORARRAY($M$2),_xlfn.RANDARRAY(ROWS(_xlfn.ANCHORARRAY($M$2)),1,1,ROWS(_xlfn.ANCHORARRAY($M$2)),TRUE))
)
-
AVERAGE(
INDEX(_xlfn.ANCHORARRAY($N$2),_xlfn.RANDARRAY(ROWS(_xlfn.ANCHORARRAY($N$2)),1,1,ROWS(_xlfn.ANCHORARRAY($N$2)),TRUE))
)</f>
        <v>0.63993679636579515</v>
      </c>
    </row>
    <row r="979" spans="16:16">
      <c r="P979" cm="1">
        <f t="array" aca="1" ref="P979" ca="1">AVERAGE(
INDEX(_xlfn.ANCHORARRAY($M$2),_xlfn.RANDARRAY(ROWS(_xlfn.ANCHORARRAY($M$2)),1,1,ROWS(_xlfn.ANCHORARRAY($M$2)),TRUE))
)
-
AVERAGE(
INDEX(_xlfn.ANCHORARRAY($N$2),_xlfn.RANDARRAY(ROWS(_xlfn.ANCHORARRAY($N$2)),1,1,ROWS(_xlfn.ANCHORARRAY($N$2)),TRUE))
)</f>
        <v>6.3519652380011848</v>
      </c>
    </row>
    <row r="980" spans="16:16">
      <c r="P980" cm="1">
        <f t="array" aca="1" ref="P980" ca="1">AVERAGE(
INDEX(_xlfn.ANCHORARRAY($M$2),_xlfn.RANDARRAY(ROWS(_xlfn.ANCHORARRAY($M$2)),1,1,ROWS(_xlfn.ANCHORARRAY($M$2)),TRUE))
)
-
AVERAGE(
INDEX(_xlfn.ANCHORARRAY($N$2),_xlfn.RANDARRAY(ROWS(_xlfn.ANCHORARRAY($N$2)),1,1,ROWS(_xlfn.ANCHORARRAY($N$2)),TRUE))
)</f>
        <v>6.7015603397195349</v>
      </c>
    </row>
    <row r="981" spans="16:16">
      <c r="P981" cm="1">
        <f t="array" aca="1" ref="P981" ca="1">AVERAGE(
INDEX(_xlfn.ANCHORARRAY($M$2),_xlfn.RANDARRAY(ROWS(_xlfn.ANCHORARRAY($M$2)),1,1,ROWS(_xlfn.ANCHORARRAY($M$2)),TRUE))
)
-
AVERAGE(
INDEX(_xlfn.ANCHORARRAY($N$2),_xlfn.RANDARRAY(ROWS(_xlfn.ANCHORARRAY($N$2)),1,1,ROWS(_xlfn.ANCHORARRAY($N$2)),TRUE))
)</f>
        <v>-5.9292909342287174</v>
      </c>
    </row>
    <row r="982" spans="16:16">
      <c r="P982" cm="1">
        <f t="array" aca="1" ref="P982" ca="1">AVERAGE(
INDEX(_xlfn.ANCHORARRAY($M$2),_xlfn.RANDARRAY(ROWS(_xlfn.ANCHORARRAY($M$2)),1,1,ROWS(_xlfn.ANCHORARRAY($M$2)),TRUE))
)
-
AVERAGE(
INDEX(_xlfn.ANCHORARRAY($N$2),_xlfn.RANDARRAY(ROWS(_xlfn.ANCHORARRAY($N$2)),1,1,ROWS(_xlfn.ANCHORARRAY($N$2)),TRUE))
)</f>
        <v>-4.0568832707880702</v>
      </c>
    </row>
    <row r="983" spans="16:16">
      <c r="P983" cm="1">
        <f t="array" aca="1" ref="P983" ca="1">AVERAGE(
INDEX(_xlfn.ANCHORARRAY($M$2),_xlfn.RANDARRAY(ROWS(_xlfn.ANCHORARRAY($M$2)),1,1,ROWS(_xlfn.ANCHORARRAY($M$2)),TRUE))
)
-
AVERAGE(
INDEX(_xlfn.ANCHORARRAY($N$2),_xlfn.RANDARRAY(ROWS(_xlfn.ANCHORARRAY($N$2)),1,1,ROWS(_xlfn.ANCHORARRAY($N$2)),TRUE))
)</f>
        <v>-5.5263677661465564</v>
      </c>
    </row>
    <row r="984" spans="16:16">
      <c r="P984" cm="1">
        <f t="array" aca="1" ref="P984" ca="1">AVERAGE(
INDEX(_xlfn.ANCHORARRAY($M$2),_xlfn.RANDARRAY(ROWS(_xlfn.ANCHORARRAY($M$2)),1,1,ROWS(_xlfn.ANCHORARRAY($M$2)),TRUE))
)
-
AVERAGE(
INDEX(_xlfn.ANCHORARRAY($N$2),_xlfn.RANDARRAY(ROWS(_xlfn.ANCHORARRAY($N$2)),1,1,ROWS(_xlfn.ANCHORARRAY($N$2)),TRUE))
)</f>
        <v>-3.7191388504839082</v>
      </c>
    </row>
    <row r="985" spans="16:16">
      <c r="P985" cm="1">
        <f t="array" aca="1" ref="P985" ca="1">AVERAGE(
INDEX(_xlfn.ANCHORARRAY($M$2),_xlfn.RANDARRAY(ROWS(_xlfn.ANCHORARRAY($M$2)),1,1,ROWS(_xlfn.ANCHORARRAY($M$2)),TRUE))
)
-
AVERAGE(
INDEX(_xlfn.ANCHORARRAY($N$2),_xlfn.RANDARRAY(ROWS(_xlfn.ANCHORARRAY($N$2)),1,1,ROWS(_xlfn.ANCHORARRAY($N$2)),TRUE))
)</f>
        <v>0.29824214892355627</v>
      </c>
    </row>
    <row r="986" spans="16:16">
      <c r="P986" cm="1">
        <f t="array" aca="1" ref="P986" ca="1">AVERAGE(
INDEX(_xlfn.ANCHORARRAY($M$2),_xlfn.RANDARRAY(ROWS(_xlfn.ANCHORARRAY($M$2)),1,1,ROWS(_xlfn.ANCHORARRAY($M$2)),TRUE))
)
-
AVERAGE(
INDEX(_xlfn.ANCHORARRAY($N$2),_xlfn.RANDARRAY(ROWS(_xlfn.ANCHORARRAY($N$2)),1,1,ROWS(_xlfn.ANCHORARRAY($N$2)),TRUE))
)</f>
        <v>-6.7509381789452902</v>
      </c>
    </row>
    <row r="987" spans="16:16">
      <c r="P987" cm="1">
        <f t="array" aca="1" ref="P987" ca="1">AVERAGE(
INDEX(_xlfn.ANCHORARRAY($M$2),_xlfn.RANDARRAY(ROWS(_xlfn.ANCHORARRAY($M$2)),1,1,ROWS(_xlfn.ANCHORARRAY($M$2)),TRUE))
)
-
AVERAGE(
INDEX(_xlfn.ANCHORARRAY($N$2),_xlfn.RANDARRAY(ROWS(_xlfn.ANCHORARRAY($N$2)),1,1,ROWS(_xlfn.ANCHORARRAY($N$2)),TRUE))
)</f>
        <v>-2.3839620778194757</v>
      </c>
    </row>
    <row r="988" spans="16:16">
      <c r="P988" cm="1">
        <f t="array" aca="1" ref="P988" ca="1">AVERAGE(
INDEX(_xlfn.ANCHORARRAY($M$2),_xlfn.RANDARRAY(ROWS(_xlfn.ANCHORARRAY($M$2)),1,1,ROWS(_xlfn.ANCHORARRAY($M$2)),TRUE))
)
-
AVERAGE(
INDEX(_xlfn.ANCHORARRAY($N$2),_xlfn.RANDARRAY(ROWS(_xlfn.ANCHORARRAY($N$2)),1,1,ROWS(_xlfn.ANCHORARRAY($N$2)),TRUE))
)</f>
        <v>-0.33971953387320042</v>
      </c>
    </row>
    <row r="989" spans="16:16">
      <c r="P989" cm="1">
        <f t="array" aca="1" ref="P989" ca="1">AVERAGE(
INDEX(_xlfn.ANCHORARRAY($M$2),_xlfn.RANDARRAY(ROWS(_xlfn.ANCHORARRAY($M$2)),1,1,ROWS(_xlfn.ANCHORARRAY($M$2)),TRUE))
)
-
AVERAGE(
INDEX(_xlfn.ANCHORARRAY($N$2),_xlfn.RANDARRAY(ROWS(_xlfn.ANCHORARRAY($N$2)),1,1,ROWS(_xlfn.ANCHORARRAY($N$2)),TRUE))
)</f>
        <v>-0.87892553821844643</v>
      </c>
    </row>
    <row r="990" spans="16:16">
      <c r="P990" cm="1">
        <f t="array" aca="1" ref="P990" ca="1">AVERAGE(
INDEX(_xlfn.ANCHORARRAY($M$2),_xlfn.RANDARRAY(ROWS(_xlfn.ANCHORARRAY($M$2)),1,1,ROWS(_xlfn.ANCHORARRAY($M$2)),TRUE))
)
-
AVERAGE(
INDEX(_xlfn.ANCHORARRAY($N$2),_xlfn.RANDARRAY(ROWS(_xlfn.ANCHORARRAY($N$2)),1,1,ROWS(_xlfn.ANCHORARRAY($N$2)),TRUE))
)</f>
        <v>1.7341497136085309</v>
      </c>
    </row>
    <row r="991" spans="16:16">
      <c r="P991" cm="1">
        <f t="array" aca="1" ref="P991" ca="1">AVERAGE(
INDEX(_xlfn.ANCHORARRAY($M$2),_xlfn.RANDARRAY(ROWS(_xlfn.ANCHORARRAY($M$2)),1,1,ROWS(_xlfn.ANCHORARRAY($M$2)),TRUE))
)
-
AVERAGE(
INDEX(_xlfn.ANCHORARRAY($N$2),_xlfn.RANDARRAY(ROWS(_xlfn.ANCHORARRAY($N$2)),1,1,ROWS(_xlfn.ANCHORARRAY($N$2)),TRUE))
)</f>
        <v>3.0298242148923578</v>
      </c>
    </row>
    <row r="992" spans="16:16">
      <c r="P992" cm="1">
        <f t="array" aca="1" ref="P992" ca="1">AVERAGE(
INDEX(_xlfn.ANCHORARRAY($M$2),_xlfn.RANDARRAY(ROWS(_xlfn.ANCHORARRAY($M$2)),1,1,ROWS(_xlfn.ANCHORARRAY($M$2)),TRUE))
)
-
AVERAGE(
INDEX(_xlfn.ANCHORARRAY($N$2),_xlfn.RANDARRAY(ROWS(_xlfn.ANCHORARRAY($N$2)),1,1,ROWS(_xlfn.ANCHORARRAY($N$2)),TRUE))
)</f>
        <v>-3.7961682796760812</v>
      </c>
    </row>
    <row r="993" spans="16:16">
      <c r="P993" cm="1">
        <f t="array" aca="1" ref="P993" ca="1">AVERAGE(
INDEX(_xlfn.ANCHORARRAY($M$2),_xlfn.RANDARRAY(ROWS(_xlfn.ANCHORARRAY($M$2)),1,1,ROWS(_xlfn.ANCHORARRAY($M$2)),TRUE))
)
-
AVERAGE(
INDEX(_xlfn.ANCHORARRAY($N$2),_xlfn.RANDARRAY(ROWS(_xlfn.ANCHORARRAY($N$2)),1,1,ROWS(_xlfn.ANCHORARRAY($N$2)),TRUE))
)</f>
        <v>-3.5927315820659729</v>
      </c>
    </row>
    <row r="994" spans="16:16">
      <c r="P994" cm="1">
        <f t="array" aca="1" ref="P994" ca="1">AVERAGE(
INDEX(_xlfn.ANCHORARRAY($M$2),_xlfn.RANDARRAY(ROWS(_xlfn.ANCHORARRAY($M$2)),1,1,ROWS(_xlfn.ANCHORARRAY($M$2)),TRUE))
)
-
AVERAGE(
INDEX(_xlfn.ANCHORARRAY($N$2),_xlfn.RANDARRAY(ROWS(_xlfn.ANCHORARRAY($N$2)),1,1,ROWS(_xlfn.ANCHORARRAY($N$2)),TRUE))
)</f>
        <v>2.7552834287971564</v>
      </c>
    </row>
    <row r="995" spans="16:16">
      <c r="P995" cm="1">
        <f t="array" aca="1" ref="P995" ca="1">AVERAGE(
INDEX(_xlfn.ANCHORARRAY($M$2),_xlfn.RANDARRAY(ROWS(_xlfn.ANCHORARRAY($M$2)),1,1,ROWS(_xlfn.ANCHORARRAY($M$2)),TRUE))
)
-
AVERAGE(
INDEX(_xlfn.ANCHORARRAY($N$2),_xlfn.RANDARRAY(ROWS(_xlfn.ANCHORARRAY($N$2)),1,1,ROWS(_xlfn.ANCHORARRAY($N$2)),TRUE))
)</f>
        <v>0.6340114556587011</v>
      </c>
    </row>
    <row r="996" spans="16:16">
      <c r="P996" cm="1">
        <f t="array" aca="1" ref="P996" ca="1">AVERAGE(
INDEX(_xlfn.ANCHORARRAY($M$2),_xlfn.RANDARRAY(ROWS(_xlfn.ANCHORARRAY($M$2)),1,1,ROWS(_xlfn.ANCHORARRAY($M$2)),TRUE))
)
-
AVERAGE(
INDEX(_xlfn.ANCHORARRAY($N$2),_xlfn.RANDARRAY(ROWS(_xlfn.ANCHORARRAY($N$2)),1,1,ROWS(_xlfn.ANCHORARRAY($N$2)),TRUE))
)</f>
        <v>-2.883665810784116</v>
      </c>
    </row>
    <row r="997" spans="16:16">
      <c r="P997" cm="1">
        <f t="array" aca="1" ref="P997" ca="1">AVERAGE(
INDEX(_xlfn.ANCHORARRAY($M$2),_xlfn.RANDARRAY(ROWS(_xlfn.ANCHORARRAY($M$2)),1,1,ROWS(_xlfn.ANCHORARRAY($M$2)),TRUE))
)
-
AVERAGE(
INDEX(_xlfn.ANCHORARRAY($N$2),_xlfn.RANDARRAY(ROWS(_xlfn.ANCHORARRAY($N$2)),1,1,ROWS(_xlfn.ANCHORARRAY($N$2)),TRUE))
)</f>
        <v>5.4118111791428021</v>
      </c>
    </row>
    <row r="998" spans="16:16">
      <c r="P998" cm="1">
        <f t="array" aca="1" ref="P998" ca="1">AVERAGE(
INDEX(_xlfn.ANCHORARRAY($M$2),_xlfn.RANDARRAY(ROWS(_xlfn.ANCHORARRAY($M$2)),1,1,ROWS(_xlfn.ANCHORARRAY($M$2)),TRUE))
)
-
AVERAGE(
INDEX(_xlfn.ANCHORARRAY($N$2),_xlfn.RANDARRAY(ROWS(_xlfn.ANCHORARRAY($N$2)),1,1,ROWS(_xlfn.ANCHORARRAY($N$2)),TRUE))
)</f>
        <v>3.3912699980248888</v>
      </c>
    </row>
    <row r="999" spans="16:16">
      <c r="P999" cm="1">
        <f t="array" aca="1" ref="P999" ca="1">AVERAGE(
INDEX(_xlfn.ANCHORARRAY($M$2),_xlfn.RANDARRAY(ROWS(_xlfn.ANCHORARRAY($M$2)),1,1,ROWS(_xlfn.ANCHORARRAY($M$2)),TRUE))
)
-
AVERAGE(
INDEX(_xlfn.ANCHORARRAY($N$2),_xlfn.RANDARRAY(ROWS(_xlfn.ANCHORARRAY($N$2)),1,1,ROWS(_xlfn.ANCHORARRAY($N$2)),TRUE))
)</f>
        <v>3.4880505629073681</v>
      </c>
    </row>
    <row r="1000" spans="16:16">
      <c r="P1000" cm="1">
        <f t="array" aca="1" ref="P1000" ca="1">AVERAGE(
INDEX(_xlfn.ANCHORARRAY($M$2),_xlfn.RANDARRAY(ROWS(_xlfn.ANCHORARRAY($M$2)),1,1,ROWS(_xlfn.ANCHORARRAY($M$2)),TRUE))
)
-
AVERAGE(
INDEX(_xlfn.ANCHORARRAY($N$2),_xlfn.RANDARRAY(ROWS(_xlfn.ANCHORARRAY($N$2)),1,1,ROWS(_xlfn.ANCHORARRAY($N$2)),TRUE))
)</f>
        <v>2.6190005925340714</v>
      </c>
    </row>
    <row r="1001" spans="16:16">
      <c r="P1001" cm="1">
        <f t="array" aca="1" ref="P1001" ca="1">AVERAGE(
INDEX(_xlfn.ANCHORARRAY($M$2),_xlfn.RANDARRAY(ROWS(_xlfn.ANCHORARRAY($M$2)),1,1,ROWS(_xlfn.ANCHORARRAY($M$2)),TRUE))
)
-
AVERAGE(
INDEX(_xlfn.ANCHORARRAY($N$2),_xlfn.RANDARRAY(ROWS(_xlfn.ANCHORARRAY($N$2)),1,1,ROWS(_xlfn.ANCHORARRAY($N$2)),TRUE))
)</f>
        <v>5.186648232273356</v>
      </c>
    </row>
  </sheetData>
  <mergeCells count="7">
    <mergeCell ref="G31:I32"/>
    <mergeCell ref="G28:I30"/>
    <mergeCell ref="E24:F24"/>
    <mergeCell ref="E12:F12"/>
    <mergeCell ref="E22:F22"/>
    <mergeCell ref="E27:F27"/>
    <mergeCell ref="G27:I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64E1-6BD1-4871-A98E-65D3EF3D16A7}">
  <dimension ref="A1:T146"/>
  <sheetViews>
    <sheetView workbookViewId="0">
      <selection activeCell="H39" sqref="H39:T42"/>
    </sheetView>
  </sheetViews>
  <sheetFormatPr defaultRowHeight="15"/>
  <cols>
    <col min="9" max="9" width="17.7109375" bestFit="1" customWidth="1"/>
    <col min="11" max="11" width="12.5703125" customWidth="1"/>
    <col min="12" max="12" width="10.5703125" bestFit="1" customWidth="1"/>
    <col min="15" max="15" width="15.85546875" customWidth="1"/>
    <col min="17" max="17" width="18.85546875" bestFit="1" customWidth="1"/>
  </cols>
  <sheetData>
    <row r="1" spans="1:17" ht="26.25">
      <c r="A1" s="60" t="s">
        <v>3214</v>
      </c>
      <c r="B1" s="61"/>
      <c r="C1" s="61"/>
      <c r="D1" s="61"/>
      <c r="H1" s="60" t="s">
        <v>3215</v>
      </c>
      <c r="I1" s="61"/>
      <c r="J1" s="61"/>
      <c r="K1" s="61"/>
    </row>
    <row r="2" spans="1:17" ht="60">
      <c r="A2" s="32" t="s">
        <v>11</v>
      </c>
      <c r="B2" s="32" t="s">
        <v>3201</v>
      </c>
      <c r="C2" s="32" t="s">
        <v>3202</v>
      </c>
      <c r="D2" s="32" t="s">
        <v>3203</v>
      </c>
      <c r="E2" s="32" t="s">
        <v>3204</v>
      </c>
      <c r="F2" s="32" t="s">
        <v>3205</v>
      </c>
      <c r="H2" s="32" t="s">
        <v>3203</v>
      </c>
      <c r="I2" s="32" t="s">
        <v>3206</v>
      </c>
      <c r="J2" s="32" t="s">
        <v>1915</v>
      </c>
      <c r="K2" s="32" t="s">
        <v>1421</v>
      </c>
      <c r="L2" s="32" t="s">
        <v>3207</v>
      </c>
      <c r="M2" s="32" t="s">
        <v>3208</v>
      </c>
      <c r="N2" s="32" t="s">
        <v>3209</v>
      </c>
      <c r="O2" s="32" t="s">
        <v>3216</v>
      </c>
      <c r="Q2" s="34" t="s">
        <v>3217</v>
      </c>
    </row>
    <row r="3" spans="1:17">
      <c r="A3" s="35" t="str">
        <f>'Analysis 2 — Hypothesis Testing'!A2</f>
        <v>Lost</v>
      </c>
      <c r="B3" s="35">
        <f>'Analysis 2 — Hypothesis Testing'!B2</f>
        <v>30</v>
      </c>
      <c r="C3" s="35">
        <f>IF(A3="Won",1,0)</f>
        <v>0</v>
      </c>
      <c r="D3" s="35">
        <f>B3/100</f>
        <v>0.3</v>
      </c>
      <c r="E3" s="35">
        <f>(D3-C3)^2</f>
        <v>0.09</v>
      </c>
      <c r="F3" s="35">
        <f>($Q$6-C3)^2</f>
        <v>0.33222415123456783</v>
      </c>
      <c r="H3" s="43">
        <v>0.1</v>
      </c>
      <c r="I3" s="35">
        <f>COUNTIF($B$3:$B$146,H3*100)</f>
        <v>6</v>
      </c>
      <c r="J3" s="35">
        <f>COUNTIFS($B$3:$B$146,H3*100,$A$3:$A$146,"Won")</f>
        <v>4</v>
      </c>
      <c r="K3" s="35">
        <f>I3-J3</f>
        <v>2</v>
      </c>
      <c r="L3" s="44">
        <f>J3/I3</f>
        <v>0.66666666666666663</v>
      </c>
      <c r="M3" s="44">
        <f>L3-H3</f>
        <v>0.56666666666666665</v>
      </c>
      <c r="N3" s="47">
        <f>ABS(M3)</f>
        <v>0.56666666666666665</v>
      </c>
      <c r="O3" s="43">
        <f>H3</f>
        <v>0.1</v>
      </c>
      <c r="Q3">
        <f>AVERAGE(E3:E146)</f>
        <v>0.30333333333333329</v>
      </c>
    </row>
    <row r="4" spans="1:17">
      <c r="A4" s="35" t="str">
        <f>'Analysis 2 — Hypothesis Testing'!A3</f>
        <v>Lost</v>
      </c>
      <c r="B4" s="35">
        <f>'Analysis 2 — Hypothesis Testing'!B3</f>
        <v>20</v>
      </c>
      <c r="C4" s="35">
        <f t="shared" ref="C4:C67" si="0">IF(A4="Won",1,0)</f>
        <v>0</v>
      </c>
      <c r="D4" s="35">
        <f t="shared" ref="D4:D67" si="1">B4/100</f>
        <v>0.2</v>
      </c>
      <c r="E4" s="35">
        <f t="shared" ref="E4:E67" si="2">(D4-C4)^2</f>
        <v>4.0000000000000008E-2</v>
      </c>
      <c r="F4" s="35">
        <f t="shared" ref="F4:F67" si="3">($Q$6-C4)^2</f>
        <v>0.33222415123456783</v>
      </c>
      <c r="H4" s="43">
        <v>0.2</v>
      </c>
      <c r="I4" s="35">
        <f t="shared" ref="I4:I12" si="4">COUNTIF($B$3:$B$146,H4*100)</f>
        <v>28</v>
      </c>
      <c r="J4" s="35">
        <f t="shared" ref="J4:J12" si="5">COUNTIFS($B$3:$B$146,H4*100,$A$3:$A$146,"Won")</f>
        <v>16</v>
      </c>
      <c r="K4" s="35">
        <f t="shared" ref="K4:K12" si="6">I4-J4</f>
        <v>12</v>
      </c>
      <c r="L4" s="44">
        <f t="shared" ref="L4:L12" si="7">J4/I4</f>
        <v>0.5714285714285714</v>
      </c>
      <c r="M4" s="44">
        <f t="shared" ref="M4:M12" si="8">L4-H4</f>
        <v>0.37142857142857139</v>
      </c>
      <c r="N4" s="47">
        <f t="shared" ref="N4:N12" si="9">ABS(M4)</f>
        <v>0.37142857142857139</v>
      </c>
      <c r="O4" s="43">
        <f t="shared" ref="O4:O12" si="10">H4</f>
        <v>0.2</v>
      </c>
    </row>
    <row r="5" spans="1:17">
      <c r="A5" s="35" t="str">
        <f>'Analysis 2 — Hypothesis Testing'!A4</f>
        <v>Lost</v>
      </c>
      <c r="B5" s="35">
        <f>'Analysis 2 — Hypothesis Testing'!B4</f>
        <v>50</v>
      </c>
      <c r="C5" s="35">
        <f t="shared" si="0"/>
        <v>0</v>
      </c>
      <c r="D5" s="35">
        <f t="shared" si="1"/>
        <v>0.5</v>
      </c>
      <c r="E5" s="35">
        <f t="shared" si="2"/>
        <v>0.25</v>
      </c>
      <c r="F5" s="35">
        <f t="shared" si="3"/>
        <v>0.33222415123456783</v>
      </c>
      <c r="H5" s="43">
        <v>0.3</v>
      </c>
      <c r="I5" s="35">
        <f t="shared" si="4"/>
        <v>23</v>
      </c>
      <c r="J5" s="35">
        <f t="shared" si="5"/>
        <v>12</v>
      </c>
      <c r="K5" s="35">
        <f t="shared" si="6"/>
        <v>11</v>
      </c>
      <c r="L5" s="44">
        <f t="shared" si="7"/>
        <v>0.52173913043478259</v>
      </c>
      <c r="M5" s="44">
        <f t="shared" si="8"/>
        <v>0.22173913043478261</v>
      </c>
      <c r="N5" s="47">
        <f t="shared" si="9"/>
        <v>0.22173913043478261</v>
      </c>
      <c r="O5" s="43">
        <f t="shared" si="10"/>
        <v>0.3</v>
      </c>
      <c r="Q5" t="s">
        <v>3218</v>
      </c>
    </row>
    <row r="6" spans="1:17">
      <c r="A6" s="35" t="str">
        <f>'Analysis 2 — Hypothesis Testing'!A5</f>
        <v>Lost</v>
      </c>
      <c r="B6" s="35">
        <f>'Analysis 2 — Hypothesis Testing'!B5</f>
        <v>30</v>
      </c>
      <c r="C6" s="35">
        <f t="shared" si="0"/>
        <v>0</v>
      </c>
      <c r="D6" s="35">
        <f t="shared" si="1"/>
        <v>0.3</v>
      </c>
      <c r="E6" s="35">
        <f t="shared" si="2"/>
        <v>0.09</v>
      </c>
      <c r="F6" s="35">
        <f t="shared" si="3"/>
        <v>0.33222415123456783</v>
      </c>
      <c r="H6" s="43">
        <v>0.4</v>
      </c>
      <c r="I6" s="35">
        <f t="shared" si="4"/>
        <v>30</v>
      </c>
      <c r="J6" s="35">
        <f t="shared" si="5"/>
        <v>16</v>
      </c>
      <c r="K6" s="35">
        <f t="shared" si="6"/>
        <v>14</v>
      </c>
      <c r="L6" s="44">
        <f t="shared" si="7"/>
        <v>0.53333333333333333</v>
      </c>
      <c r="M6" s="44">
        <f t="shared" si="8"/>
        <v>0.1333333333333333</v>
      </c>
      <c r="N6" s="47">
        <f t="shared" si="9"/>
        <v>0.1333333333333333</v>
      </c>
      <c r="O6" s="43">
        <f t="shared" si="10"/>
        <v>0.4</v>
      </c>
      <c r="Q6" s="5">
        <f>AVERAGE(C3:C146)</f>
        <v>0.57638888888888884</v>
      </c>
    </row>
    <row r="7" spans="1:17">
      <c r="A7" s="35" t="str">
        <f>'Analysis 2 — Hypothesis Testing'!A6</f>
        <v>Lost</v>
      </c>
      <c r="B7" s="35">
        <f>'Analysis 2 — Hypothesis Testing'!B6</f>
        <v>50</v>
      </c>
      <c r="C7" s="35">
        <f t="shared" si="0"/>
        <v>0</v>
      </c>
      <c r="D7" s="35">
        <f t="shared" si="1"/>
        <v>0.5</v>
      </c>
      <c r="E7" s="35">
        <f t="shared" si="2"/>
        <v>0.25</v>
      </c>
      <c r="F7" s="35">
        <f t="shared" si="3"/>
        <v>0.33222415123456783</v>
      </c>
      <c r="H7" s="43">
        <v>0.5</v>
      </c>
      <c r="I7" s="35">
        <f t="shared" si="4"/>
        <v>18</v>
      </c>
      <c r="J7" s="35">
        <f t="shared" si="5"/>
        <v>9</v>
      </c>
      <c r="K7" s="35">
        <f t="shared" si="6"/>
        <v>9</v>
      </c>
      <c r="L7" s="44">
        <f t="shared" si="7"/>
        <v>0.5</v>
      </c>
      <c r="M7" s="44">
        <f t="shared" si="8"/>
        <v>0</v>
      </c>
      <c r="N7" s="47">
        <f t="shared" si="9"/>
        <v>0</v>
      </c>
      <c r="O7" s="43">
        <f t="shared" si="10"/>
        <v>0.5</v>
      </c>
    </row>
    <row r="8" spans="1:17">
      <c r="A8" s="35" t="str">
        <f>'Analysis 2 — Hypothesis Testing'!A7</f>
        <v>Lost</v>
      </c>
      <c r="B8" s="35">
        <f>'Analysis 2 — Hypothesis Testing'!B7</f>
        <v>20</v>
      </c>
      <c r="C8" s="35">
        <f t="shared" si="0"/>
        <v>0</v>
      </c>
      <c r="D8" s="35">
        <f t="shared" si="1"/>
        <v>0.2</v>
      </c>
      <c r="E8" s="35">
        <f t="shared" si="2"/>
        <v>4.0000000000000008E-2</v>
      </c>
      <c r="F8" s="35">
        <f t="shared" si="3"/>
        <v>0.33222415123456783</v>
      </c>
      <c r="H8" s="43">
        <v>0.6</v>
      </c>
      <c r="I8" s="35">
        <f t="shared" si="4"/>
        <v>17</v>
      </c>
      <c r="J8" s="35">
        <f t="shared" si="5"/>
        <v>14</v>
      </c>
      <c r="K8" s="35">
        <f t="shared" si="6"/>
        <v>3</v>
      </c>
      <c r="L8" s="44">
        <f t="shared" si="7"/>
        <v>0.82352941176470584</v>
      </c>
      <c r="M8" s="44">
        <f t="shared" si="8"/>
        <v>0.22352941176470587</v>
      </c>
      <c r="N8" s="47">
        <f t="shared" si="9"/>
        <v>0.22352941176470587</v>
      </c>
      <c r="O8" s="43">
        <f t="shared" si="10"/>
        <v>0.6</v>
      </c>
      <c r="Q8" t="s">
        <v>3219</v>
      </c>
    </row>
    <row r="9" spans="1:17">
      <c r="A9" s="35" t="str">
        <f>'Analysis 2 — Hypothesis Testing'!A8</f>
        <v>Lost</v>
      </c>
      <c r="B9" s="35">
        <f>'Analysis 2 — Hypothesis Testing'!B8</f>
        <v>30</v>
      </c>
      <c r="C9" s="35">
        <f t="shared" si="0"/>
        <v>0</v>
      </c>
      <c r="D9" s="35">
        <f t="shared" si="1"/>
        <v>0.3</v>
      </c>
      <c r="E9" s="35">
        <f t="shared" si="2"/>
        <v>0.09</v>
      </c>
      <c r="F9" s="35">
        <f t="shared" si="3"/>
        <v>0.33222415123456783</v>
      </c>
      <c r="H9" s="43">
        <v>0.7</v>
      </c>
      <c r="I9" s="35">
        <f t="shared" si="4"/>
        <v>9</v>
      </c>
      <c r="J9" s="35">
        <f t="shared" si="5"/>
        <v>4</v>
      </c>
      <c r="K9" s="35">
        <f t="shared" si="6"/>
        <v>5</v>
      </c>
      <c r="L9" s="44">
        <f t="shared" si="7"/>
        <v>0.44444444444444442</v>
      </c>
      <c r="M9" s="44">
        <f t="shared" si="8"/>
        <v>-0.25555555555555554</v>
      </c>
      <c r="N9" s="47">
        <f t="shared" si="9"/>
        <v>0.25555555555555554</v>
      </c>
      <c r="O9" s="43">
        <f t="shared" si="10"/>
        <v>0.7</v>
      </c>
      <c r="Q9">
        <f>AVERAGE(F3:F146)</f>
        <v>0.24416473765432153</v>
      </c>
    </row>
    <row r="10" spans="1:17">
      <c r="A10" s="35" t="str">
        <f>'Analysis 2 — Hypothesis Testing'!A9</f>
        <v>Lost</v>
      </c>
      <c r="B10" s="35">
        <f>'Analysis 2 — Hypothesis Testing'!B9</f>
        <v>50</v>
      </c>
      <c r="C10" s="35">
        <f t="shared" si="0"/>
        <v>0</v>
      </c>
      <c r="D10" s="35">
        <f t="shared" si="1"/>
        <v>0.5</v>
      </c>
      <c r="E10" s="35">
        <f t="shared" si="2"/>
        <v>0.25</v>
      </c>
      <c r="F10" s="35">
        <f t="shared" si="3"/>
        <v>0.33222415123456783</v>
      </c>
      <c r="H10" s="43">
        <v>0.8</v>
      </c>
      <c r="I10" s="35">
        <f t="shared" si="4"/>
        <v>3</v>
      </c>
      <c r="J10" s="35">
        <f t="shared" si="5"/>
        <v>2</v>
      </c>
      <c r="K10" s="35">
        <f t="shared" si="6"/>
        <v>1</v>
      </c>
      <c r="L10" s="44">
        <f t="shared" si="7"/>
        <v>0.66666666666666663</v>
      </c>
      <c r="M10" s="44">
        <f t="shared" si="8"/>
        <v>-0.13333333333333341</v>
      </c>
      <c r="N10" s="47">
        <f t="shared" si="9"/>
        <v>0.13333333333333341</v>
      </c>
      <c r="O10" s="43">
        <f t="shared" si="10"/>
        <v>0.8</v>
      </c>
    </row>
    <row r="11" spans="1:17">
      <c r="A11" s="35" t="str">
        <f>'Analysis 2 — Hypothesis Testing'!A10</f>
        <v>Lost</v>
      </c>
      <c r="B11" s="35">
        <f>'Analysis 2 — Hypothesis Testing'!B10</f>
        <v>20</v>
      </c>
      <c r="C11" s="35">
        <f t="shared" si="0"/>
        <v>0</v>
      </c>
      <c r="D11" s="35">
        <f t="shared" si="1"/>
        <v>0.2</v>
      </c>
      <c r="E11" s="35">
        <f t="shared" si="2"/>
        <v>4.0000000000000008E-2</v>
      </c>
      <c r="F11" s="35">
        <f t="shared" si="3"/>
        <v>0.33222415123456783</v>
      </c>
      <c r="H11" s="43">
        <v>0.9</v>
      </c>
      <c r="I11" s="35">
        <f t="shared" si="4"/>
        <v>8</v>
      </c>
      <c r="J11" s="35">
        <f t="shared" si="5"/>
        <v>5</v>
      </c>
      <c r="K11" s="35">
        <f t="shared" si="6"/>
        <v>3</v>
      </c>
      <c r="L11" s="44">
        <f t="shared" si="7"/>
        <v>0.625</v>
      </c>
      <c r="M11" s="44">
        <f t="shared" si="8"/>
        <v>-0.27500000000000002</v>
      </c>
      <c r="N11" s="47">
        <f t="shared" si="9"/>
        <v>0.27500000000000002</v>
      </c>
      <c r="O11" s="43">
        <f t="shared" si="10"/>
        <v>0.9</v>
      </c>
      <c r="Q11" t="s">
        <v>3220</v>
      </c>
    </row>
    <row r="12" spans="1:17">
      <c r="A12" s="35" t="str">
        <f>'Analysis 2 — Hypothesis Testing'!A11</f>
        <v>Lost</v>
      </c>
      <c r="B12" s="35">
        <f>'Analysis 2 — Hypothesis Testing'!B11</f>
        <v>20</v>
      </c>
      <c r="C12" s="35">
        <f t="shared" si="0"/>
        <v>0</v>
      </c>
      <c r="D12" s="35">
        <f t="shared" si="1"/>
        <v>0.2</v>
      </c>
      <c r="E12" s="35">
        <f t="shared" si="2"/>
        <v>4.0000000000000008E-2</v>
      </c>
      <c r="F12" s="35">
        <f t="shared" si="3"/>
        <v>0.33222415123456783</v>
      </c>
      <c r="H12" s="43">
        <v>1</v>
      </c>
      <c r="I12" s="35">
        <f t="shared" si="4"/>
        <v>2</v>
      </c>
      <c r="J12" s="35">
        <f t="shared" si="5"/>
        <v>1</v>
      </c>
      <c r="K12" s="35">
        <f t="shared" si="6"/>
        <v>1</v>
      </c>
      <c r="L12" s="44">
        <f t="shared" si="7"/>
        <v>0.5</v>
      </c>
      <c r="M12" s="44">
        <f t="shared" si="8"/>
        <v>-0.5</v>
      </c>
      <c r="N12" s="47">
        <f t="shared" si="9"/>
        <v>0.5</v>
      </c>
      <c r="O12" s="43">
        <f t="shared" si="10"/>
        <v>1</v>
      </c>
    </row>
    <row r="13" spans="1:17" ht="15" customHeight="1">
      <c r="A13" s="35" t="str">
        <f>'Analysis 2 — Hypothesis Testing'!A12</f>
        <v>Lost</v>
      </c>
      <c r="B13" s="35">
        <f>'Analysis 2 — Hypothesis Testing'!B12</f>
        <v>40</v>
      </c>
      <c r="C13" s="35">
        <f t="shared" si="0"/>
        <v>0</v>
      </c>
      <c r="D13" s="35">
        <f t="shared" si="1"/>
        <v>0.4</v>
      </c>
      <c r="E13" s="35">
        <f t="shared" si="2"/>
        <v>0.16000000000000003</v>
      </c>
      <c r="F13" s="35">
        <f t="shared" si="3"/>
        <v>0.33222415123456783</v>
      </c>
      <c r="I13" s="45"/>
      <c r="J13" s="46"/>
      <c r="K13" s="46"/>
      <c r="L13" s="46"/>
      <c r="Q13" t="s">
        <v>3221</v>
      </c>
    </row>
    <row r="14" spans="1:17">
      <c r="A14" s="35" t="str">
        <f>'Analysis 2 — Hypothesis Testing'!A13</f>
        <v>Lost</v>
      </c>
      <c r="B14" s="35">
        <f>'Analysis 2 — Hypothesis Testing'!B13</f>
        <v>20</v>
      </c>
      <c r="C14" s="35">
        <f t="shared" si="0"/>
        <v>0</v>
      </c>
      <c r="D14" s="35">
        <f t="shared" si="1"/>
        <v>0.2</v>
      </c>
      <c r="E14" s="35">
        <f t="shared" si="2"/>
        <v>4.0000000000000008E-2</v>
      </c>
      <c r="F14" s="35">
        <f t="shared" si="3"/>
        <v>0.33222415123456783</v>
      </c>
      <c r="I14" s="25"/>
      <c r="J14" s="25"/>
      <c r="K14" s="25"/>
      <c r="L14" s="25"/>
      <c r="Q14" s="48">
        <f>1-Q3/Q9</f>
        <v>-0.24233063401145261</v>
      </c>
    </row>
    <row r="15" spans="1:17">
      <c r="A15" s="35" t="str">
        <f>'Analysis 2 — Hypothesis Testing'!A14</f>
        <v>Lost</v>
      </c>
      <c r="B15" s="35">
        <f>'Analysis 2 — Hypothesis Testing'!B14</f>
        <v>40</v>
      </c>
      <c r="C15" s="35">
        <f t="shared" si="0"/>
        <v>0</v>
      </c>
      <c r="D15" s="35">
        <f t="shared" si="1"/>
        <v>0.4</v>
      </c>
      <c r="E15" s="35">
        <f t="shared" si="2"/>
        <v>0.16000000000000003</v>
      </c>
      <c r="F15" s="35">
        <f t="shared" si="3"/>
        <v>0.33222415123456783</v>
      </c>
      <c r="I15" t="s">
        <v>3210</v>
      </c>
      <c r="J15">
        <f>SUM(I3:I12)</f>
        <v>144</v>
      </c>
      <c r="K15" s="53" t="s">
        <v>3213</v>
      </c>
    </row>
    <row r="16" spans="1:17">
      <c r="A16" s="35" t="str">
        <f>'Analysis 2 — Hypothesis Testing'!A15</f>
        <v>Lost</v>
      </c>
      <c r="B16" s="35">
        <f>'Analysis 2 — Hypothesis Testing'!B15</f>
        <v>20</v>
      </c>
      <c r="C16" s="35">
        <f t="shared" si="0"/>
        <v>0</v>
      </c>
      <c r="D16" s="35">
        <f t="shared" si="1"/>
        <v>0.2</v>
      </c>
      <c r="E16" s="35">
        <f t="shared" si="2"/>
        <v>4.0000000000000008E-2</v>
      </c>
      <c r="F16" s="35">
        <f t="shared" si="3"/>
        <v>0.33222415123456783</v>
      </c>
      <c r="I16" t="s">
        <v>3211</v>
      </c>
      <c r="J16">
        <f>SUM(J3:J12)</f>
        <v>83</v>
      </c>
      <c r="K16" s="53"/>
      <c r="Q16" t="s">
        <v>3226</v>
      </c>
    </row>
    <row r="17" spans="1:17">
      <c r="A17" s="35" t="str">
        <f>'Analysis 2 — Hypothesis Testing'!A16</f>
        <v>Lost</v>
      </c>
      <c r="B17" s="35">
        <f>'Analysis 2 — Hypothesis Testing'!B16</f>
        <v>40</v>
      </c>
      <c r="C17" s="35">
        <f t="shared" si="0"/>
        <v>0</v>
      </c>
      <c r="D17" s="35">
        <f t="shared" si="1"/>
        <v>0.4</v>
      </c>
      <c r="E17" s="35">
        <f t="shared" si="2"/>
        <v>0.16000000000000003</v>
      </c>
      <c r="F17" s="35">
        <f t="shared" si="3"/>
        <v>0.33222415123456783</v>
      </c>
      <c r="I17" t="s">
        <v>3212</v>
      </c>
      <c r="J17">
        <f>SUM(K3:K12)</f>
        <v>61</v>
      </c>
      <c r="K17" s="53"/>
      <c r="Q17" s="27" t="s">
        <v>3222</v>
      </c>
    </row>
    <row r="18" spans="1:17">
      <c r="A18" s="35" t="str">
        <f>'Analysis 2 — Hypothesis Testing'!A17</f>
        <v>Lost</v>
      </c>
      <c r="B18" s="35">
        <f>'Analysis 2 — Hypothesis Testing'!B17</f>
        <v>30</v>
      </c>
      <c r="C18" s="35">
        <f t="shared" si="0"/>
        <v>0</v>
      </c>
      <c r="D18" s="35">
        <f t="shared" si="1"/>
        <v>0.3</v>
      </c>
      <c r="E18" s="35">
        <f t="shared" si="2"/>
        <v>0.09</v>
      </c>
      <c r="F18" s="35">
        <f t="shared" si="3"/>
        <v>0.33222415123456783</v>
      </c>
      <c r="Q18" s="27" t="s">
        <v>3223</v>
      </c>
    </row>
    <row r="19" spans="1:17">
      <c r="A19" s="35" t="str">
        <f>'Analysis 2 — Hypothesis Testing'!A18</f>
        <v>Lost</v>
      </c>
      <c r="B19" s="35">
        <f>'Analysis 2 — Hypothesis Testing'!B18</f>
        <v>50</v>
      </c>
      <c r="C19" s="35">
        <f t="shared" si="0"/>
        <v>0</v>
      </c>
      <c r="D19" s="35">
        <f t="shared" si="1"/>
        <v>0.5</v>
      </c>
      <c r="E19" s="35">
        <f t="shared" si="2"/>
        <v>0.25</v>
      </c>
      <c r="F19" s="35">
        <f t="shared" si="3"/>
        <v>0.33222415123456783</v>
      </c>
      <c r="Q19" s="27" t="s">
        <v>3224</v>
      </c>
    </row>
    <row r="20" spans="1:17">
      <c r="A20" s="35" t="str">
        <f>'Analysis 2 — Hypothesis Testing'!A19</f>
        <v>Lost</v>
      </c>
      <c r="B20" s="35">
        <f>'Analysis 2 — Hypothesis Testing'!B19</f>
        <v>40</v>
      </c>
      <c r="C20" s="35">
        <f t="shared" si="0"/>
        <v>0</v>
      </c>
      <c r="D20" s="35">
        <f t="shared" si="1"/>
        <v>0.4</v>
      </c>
      <c r="E20" s="35">
        <f t="shared" si="2"/>
        <v>0.16000000000000003</v>
      </c>
      <c r="F20" s="35">
        <f t="shared" si="3"/>
        <v>0.33222415123456783</v>
      </c>
      <c r="Q20" t="s">
        <v>3225</v>
      </c>
    </row>
    <row r="21" spans="1:17">
      <c r="A21" s="35" t="str">
        <f>'Analysis 2 — Hypothesis Testing'!A20</f>
        <v>Lost</v>
      </c>
      <c r="B21" s="35">
        <f>'Analysis 2 — Hypothesis Testing'!B20</f>
        <v>40</v>
      </c>
      <c r="C21" s="35">
        <f t="shared" si="0"/>
        <v>0</v>
      </c>
      <c r="D21" s="35">
        <f t="shared" si="1"/>
        <v>0.4</v>
      </c>
      <c r="E21" s="35">
        <f t="shared" si="2"/>
        <v>0.16000000000000003</v>
      </c>
      <c r="F21" s="35">
        <f t="shared" si="3"/>
        <v>0.33222415123456783</v>
      </c>
    </row>
    <row r="22" spans="1:17">
      <c r="A22" s="35" t="str">
        <f>'Analysis 2 — Hypothesis Testing'!A21</f>
        <v>Lost</v>
      </c>
      <c r="B22" s="35">
        <f>'Analysis 2 — Hypothesis Testing'!B21</f>
        <v>40</v>
      </c>
      <c r="C22" s="35">
        <f t="shared" si="0"/>
        <v>0</v>
      </c>
      <c r="D22" s="35">
        <f t="shared" si="1"/>
        <v>0.4</v>
      </c>
      <c r="E22" s="35">
        <f t="shared" si="2"/>
        <v>0.16000000000000003</v>
      </c>
      <c r="F22" s="35">
        <f t="shared" si="3"/>
        <v>0.33222415123456783</v>
      </c>
    </row>
    <row r="23" spans="1:17">
      <c r="A23" s="35" t="str">
        <f>'Analysis 2 — Hypothesis Testing'!A22</f>
        <v>Lost</v>
      </c>
      <c r="B23" s="35">
        <f>'Analysis 2 — Hypothesis Testing'!B22</f>
        <v>40</v>
      </c>
      <c r="C23" s="35">
        <f t="shared" si="0"/>
        <v>0</v>
      </c>
      <c r="D23" s="35">
        <f t="shared" si="1"/>
        <v>0.4</v>
      </c>
      <c r="E23" s="35">
        <f t="shared" si="2"/>
        <v>0.16000000000000003</v>
      </c>
      <c r="F23" s="35">
        <f t="shared" si="3"/>
        <v>0.33222415123456783</v>
      </c>
    </row>
    <row r="24" spans="1:17">
      <c r="A24" s="35" t="str">
        <f>'Analysis 2 — Hypothesis Testing'!A23</f>
        <v>Lost</v>
      </c>
      <c r="B24" s="35">
        <f>'Analysis 2 — Hypothesis Testing'!B23</f>
        <v>40</v>
      </c>
      <c r="C24" s="35">
        <f t="shared" si="0"/>
        <v>0</v>
      </c>
      <c r="D24" s="35">
        <f t="shared" si="1"/>
        <v>0.4</v>
      </c>
      <c r="E24" s="35">
        <f t="shared" si="2"/>
        <v>0.16000000000000003</v>
      </c>
      <c r="F24" s="35">
        <f t="shared" si="3"/>
        <v>0.33222415123456783</v>
      </c>
      <c r="Q24" s="49"/>
    </row>
    <row r="25" spans="1:17">
      <c r="A25" s="35" t="str">
        <f>'Analysis 2 — Hypothesis Testing'!A24</f>
        <v>Lost</v>
      </c>
      <c r="B25" s="35">
        <f>'Analysis 2 — Hypothesis Testing'!B24</f>
        <v>20</v>
      </c>
      <c r="C25" s="35">
        <f t="shared" si="0"/>
        <v>0</v>
      </c>
      <c r="D25" s="35">
        <f t="shared" si="1"/>
        <v>0.2</v>
      </c>
      <c r="E25" s="35">
        <f t="shared" si="2"/>
        <v>4.0000000000000008E-2</v>
      </c>
      <c r="F25" s="35">
        <f t="shared" si="3"/>
        <v>0.33222415123456783</v>
      </c>
    </row>
    <row r="26" spans="1:17">
      <c r="A26" s="35" t="str">
        <f>'Analysis 2 — Hypothesis Testing'!A25</f>
        <v>Lost</v>
      </c>
      <c r="B26" s="35">
        <f>'Analysis 2 — Hypothesis Testing'!B25</f>
        <v>70</v>
      </c>
      <c r="C26" s="35">
        <f t="shared" si="0"/>
        <v>0</v>
      </c>
      <c r="D26" s="35">
        <f t="shared" si="1"/>
        <v>0.7</v>
      </c>
      <c r="E26" s="35">
        <f t="shared" si="2"/>
        <v>0.48999999999999994</v>
      </c>
      <c r="F26" s="35">
        <f t="shared" si="3"/>
        <v>0.33222415123456783</v>
      </c>
    </row>
    <row r="27" spans="1:17">
      <c r="A27" s="35" t="str">
        <f>'Analysis 2 — Hypothesis Testing'!A26</f>
        <v>Lost</v>
      </c>
      <c r="B27" s="35">
        <f>'Analysis 2 — Hypothesis Testing'!B26</f>
        <v>60</v>
      </c>
      <c r="C27" s="35">
        <f t="shared" si="0"/>
        <v>0</v>
      </c>
      <c r="D27" s="35">
        <f t="shared" si="1"/>
        <v>0.6</v>
      </c>
      <c r="E27" s="35">
        <f t="shared" si="2"/>
        <v>0.36</v>
      </c>
      <c r="F27" s="35">
        <f t="shared" si="3"/>
        <v>0.33222415123456783</v>
      </c>
    </row>
    <row r="28" spans="1:17">
      <c r="A28" s="35" t="str">
        <f>'Analysis 2 — Hypothesis Testing'!A27</f>
        <v>Lost</v>
      </c>
      <c r="B28" s="35">
        <f>'Analysis 2 — Hypothesis Testing'!B27</f>
        <v>30</v>
      </c>
      <c r="C28" s="35">
        <f t="shared" si="0"/>
        <v>0</v>
      </c>
      <c r="D28" s="35">
        <f t="shared" si="1"/>
        <v>0.3</v>
      </c>
      <c r="E28" s="35">
        <f t="shared" si="2"/>
        <v>0.09</v>
      </c>
      <c r="F28" s="35">
        <f t="shared" si="3"/>
        <v>0.33222415123456783</v>
      </c>
    </row>
    <row r="29" spans="1:17">
      <c r="A29" s="35" t="str">
        <f>'Analysis 2 — Hypothesis Testing'!A28</f>
        <v>Lost</v>
      </c>
      <c r="B29" s="35">
        <f>'Analysis 2 — Hypothesis Testing'!B28</f>
        <v>90</v>
      </c>
      <c r="C29" s="35">
        <f t="shared" si="0"/>
        <v>0</v>
      </c>
      <c r="D29" s="35">
        <f t="shared" si="1"/>
        <v>0.9</v>
      </c>
      <c r="E29" s="35">
        <f t="shared" si="2"/>
        <v>0.81</v>
      </c>
      <c r="F29" s="35">
        <f t="shared" si="3"/>
        <v>0.33222415123456783</v>
      </c>
    </row>
    <row r="30" spans="1:17">
      <c r="A30" s="35" t="str">
        <f>'Analysis 2 — Hypothesis Testing'!A29</f>
        <v>Lost</v>
      </c>
      <c r="B30" s="35">
        <f>'Analysis 2 — Hypothesis Testing'!B29</f>
        <v>60</v>
      </c>
      <c r="C30" s="35">
        <f t="shared" si="0"/>
        <v>0</v>
      </c>
      <c r="D30" s="35">
        <f t="shared" si="1"/>
        <v>0.6</v>
      </c>
      <c r="E30" s="35">
        <f t="shared" si="2"/>
        <v>0.36</v>
      </c>
      <c r="F30" s="35">
        <f t="shared" si="3"/>
        <v>0.33222415123456783</v>
      </c>
    </row>
    <row r="31" spans="1:17">
      <c r="A31" s="35" t="str">
        <f>'Analysis 2 — Hypothesis Testing'!A30</f>
        <v>Lost</v>
      </c>
      <c r="B31" s="35">
        <f>'Analysis 2 — Hypothesis Testing'!B30</f>
        <v>70</v>
      </c>
      <c r="C31" s="35">
        <f t="shared" si="0"/>
        <v>0</v>
      </c>
      <c r="D31" s="35">
        <f t="shared" si="1"/>
        <v>0.7</v>
      </c>
      <c r="E31" s="35">
        <f t="shared" si="2"/>
        <v>0.48999999999999994</v>
      </c>
      <c r="F31" s="35">
        <f t="shared" si="3"/>
        <v>0.33222415123456783</v>
      </c>
    </row>
    <row r="32" spans="1:17">
      <c r="A32" s="35" t="str">
        <f>'Analysis 2 — Hypothesis Testing'!A31</f>
        <v>Lost</v>
      </c>
      <c r="B32" s="35">
        <f>'Analysis 2 — Hypothesis Testing'!B31</f>
        <v>40</v>
      </c>
      <c r="C32" s="35">
        <f t="shared" si="0"/>
        <v>0</v>
      </c>
      <c r="D32" s="35">
        <f t="shared" si="1"/>
        <v>0.4</v>
      </c>
      <c r="E32" s="35">
        <f t="shared" si="2"/>
        <v>0.16000000000000003</v>
      </c>
      <c r="F32" s="35">
        <f t="shared" si="3"/>
        <v>0.33222415123456783</v>
      </c>
    </row>
    <row r="33" spans="1:20">
      <c r="A33" s="35" t="str">
        <f>'Analysis 2 — Hypothesis Testing'!A32</f>
        <v>Lost</v>
      </c>
      <c r="B33" s="35">
        <f>'Analysis 2 — Hypothesis Testing'!B32</f>
        <v>50</v>
      </c>
      <c r="C33" s="35">
        <f t="shared" si="0"/>
        <v>0</v>
      </c>
      <c r="D33" s="35">
        <f t="shared" si="1"/>
        <v>0.5</v>
      </c>
      <c r="E33" s="35">
        <f t="shared" si="2"/>
        <v>0.25</v>
      </c>
      <c r="F33" s="35">
        <f t="shared" si="3"/>
        <v>0.33222415123456783</v>
      </c>
    </row>
    <row r="34" spans="1:20">
      <c r="A34" s="35" t="str">
        <f>'Analysis 2 — Hypothesis Testing'!A33</f>
        <v>Lost</v>
      </c>
      <c r="B34" s="35">
        <f>'Analysis 2 — Hypothesis Testing'!B33</f>
        <v>20</v>
      </c>
      <c r="C34" s="35">
        <f t="shared" si="0"/>
        <v>0</v>
      </c>
      <c r="D34" s="35">
        <f t="shared" si="1"/>
        <v>0.2</v>
      </c>
      <c r="E34" s="35">
        <f t="shared" si="2"/>
        <v>4.0000000000000008E-2</v>
      </c>
      <c r="F34" s="35">
        <f t="shared" si="3"/>
        <v>0.33222415123456783</v>
      </c>
    </row>
    <row r="35" spans="1:20">
      <c r="A35" s="35" t="str">
        <f>'Analysis 2 — Hypothesis Testing'!A34</f>
        <v>Lost</v>
      </c>
      <c r="B35" s="35">
        <f>'Analysis 2 — Hypothesis Testing'!B34</f>
        <v>50</v>
      </c>
      <c r="C35" s="35">
        <f t="shared" si="0"/>
        <v>0</v>
      </c>
      <c r="D35" s="35">
        <f t="shared" si="1"/>
        <v>0.5</v>
      </c>
      <c r="E35" s="35">
        <f t="shared" si="2"/>
        <v>0.25</v>
      </c>
      <c r="F35" s="35">
        <f t="shared" si="3"/>
        <v>0.33222415123456783</v>
      </c>
    </row>
    <row r="36" spans="1:20">
      <c r="A36" s="35" t="str">
        <f>'Analysis 2 — Hypothesis Testing'!A35</f>
        <v>Lost</v>
      </c>
      <c r="B36" s="35">
        <f>'Analysis 2 — Hypothesis Testing'!B35</f>
        <v>20</v>
      </c>
      <c r="C36" s="35">
        <f t="shared" si="0"/>
        <v>0</v>
      </c>
      <c r="D36" s="35">
        <f t="shared" si="1"/>
        <v>0.2</v>
      </c>
      <c r="E36" s="35">
        <f t="shared" si="2"/>
        <v>4.0000000000000008E-2</v>
      </c>
      <c r="F36" s="35">
        <f t="shared" si="3"/>
        <v>0.33222415123456783</v>
      </c>
    </row>
    <row r="37" spans="1:20" ht="39">
      <c r="A37" s="35" t="str">
        <f>'Analysis 2 — Hypothesis Testing'!A36</f>
        <v>Lost</v>
      </c>
      <c r="B37" s="35">
        <f>'Analysis 2 — Hypothesis Testing'!B36</f>
        <v>40</v>
      </c>
      <c r="C37" s="35">
        <f t="shared" si="0"/>
        <v>0</v>
      </c>
      <c r="D37" s="35">
        <f t="shared" si="1"/>
        <v>0.4</v>
      </c>
      <c r="E37" s="35">
        <f t="shared" si="2"/>
        <v>0.16000000000000003</v>
      </c>
      <c r="F37" s="35">
        <f t="shared" si="3"/>
        <v>0.33222415123456783</v>
      </c>
      <c r="H37" s="50" t="s">
        <v>3227</v>
      </c>
    </row>
    <row r="38" spans="1:20">
      <c r="A38" s="35" t="str">
        <f>'Analysis 2 — Hypothesis Testing'!A37</f>
        <v>Lost</v>
      </c>
      <c r="B38" s="35">
        <f>'Analysis 2 — Hypothesis Testing'!B37</f>
        <v>50</v>
      </c>
      <c r="C38" s="35">
        <f t="shared" si="0"/>
        <v>0</v>
      </c>
      <c r="D38" s="35">
        <f t="shared" si="1"/>
        <v>0.5</v>
      </c>
      <c r="E38" s="35">
        <f t="shared" si="2"/>
        <v>0.25</v>
      </c>
      <c r="F38" s="35">
        <f t="shared" si="3"/>
        <v>0.33222415123456783</v>
      </c>
    </row>
    <row r="39" spans="1:20">
      <c r="A39" s="35" t="str">
        <f>'Analysis 2 — Hypothesis Testing'!A38</f>
        <v>Lost</v>
      </c>
      <c r="B39" s="35">
        <f>'Analysis 2 — Hypothesis Testing'!B38</f>
        <v>50</v>
      </c>
      <c r="C39" s="35">
        <f t="shared" si="0"/>
        <v>0</v>
      </c>
      <c r="D39" s="35">
        <f t="shared" si="1"/>
        <v>0.5</v>
      </c>
      <c r="E39" s="35">
        <f t="shared" si="2"/>
        <v>0.25</v>
      </c>
      <c r="F39" s="35">
        <f t="shared" si="3"/>
        <v>0.33222415123456783</v>
      </c>
      <c r="H39" s="53" t="s">
        <v>3228</v>
      </c>
      <c r="I39" s="53"/>
      <c r="J39" s="53"/>
      <c r="K39" s="53"/>
      <c r="L39" s="53"/>
      <c r="M39" s="53"/>
      <c r="N39" s="53"/>
      <c r="O39" s="53"/>
      <c r="P39" s="53"/>
      <c r="Q39" s="53"/>
      <c r="R39" s="53"/>
      <c r="S39" s="53"/>
      <c r="T39" s="53"/>
    </row>
    <row r="40" spans="1:20">
      <c r="A40" s="35" t="str">
        <f>'Analysis 2 — Hypothesis Testing'!A39</f>
        <v>Lost</v>
      </c>
      <c r="B40" s="35">
        <f>'Analysis 2 — Hypothesis Testing'!B39</f>
        <v>40</v>
      </c>
      <c r="C40" s="35">
        <f t="shared" si="0"/>
        <v>0</v>
      </c>
      <c r="D40" s="35">
        <f t="shared" si="1"/>
        <v>0.4</v>
      </c>
      <c r="E40" s="35">
        <f t="shared" si="2"/>
        <v>0.16000000000000003</v>
      </c>
      <c r="F40" s="35">
        <f t="shared" si="3"/>
        <v>0.33222415123456783</v>
      </c>
      <c r="H40" s="53"/>
      <c r="I40" s="53"/>
      <c r="J40" s="53"/>
      <c r="K40" s="53"/>
      <c r="L40" s="53"/>
      <c r="M40" s="53"/>
      <c r="N40" s="53"/>
      <c r="O40" s="53"/>
      <c r="P40" s="53"/>
      <c r="Q40" s="53"/>
      <c r="R40" s="53"/>
      <c r="S40" s="53"/>
      <c r="T40" s="53"/>
    </row>
    <row r="41" spans="1:20">
      <c r="A41" s="35" t="str">
        <f>'Analysis 2 — Hypothesis Testing'!A40</f>
        <v>Lost</v>
      </c>
      <c r="B41" s="35">
        <f>'Analysis 2 — Hypothesis Testing'!B40</f>
        <v>100</v>
      </c>
      <c r="C41" s="35">
        <f t="shared" si="0"/>
        <v>0</v>
      </c>
      <c r="D41" s="35">
        <f t="shared" si="1"/>
        <v>1</v>
      </c>
      <c r="E41" s="35">
        <f t="shared" si="2"/>
        <v>1</v>
      </c>
      <c r="F41" s="35">
        <f t="shared" si="3"/>
        <v>0.33222415123456783</v>
      </c>
      <c r="H41" s="53"/>
      <c r="I41" s="53"/>
      <c r="J41" s="53"/>
      <c r="K41" s="53"/>
      <c r="L41" s="53"/>
      <c r="M41" s="53"/>
      <c r="N41" s="53"/>
      <c r="O41" s="53"/>
      <c r="P41" s="53"/>
      <c r="Q41" s="53"/>
      <c r="R41" s="53"/>
      <c r="S41" s="53"/>
      <c r="T41" s="53"/>
    </row>
    <row r="42" spans="1:20">
      <c r="A42" s="35" t="str">
        <f>'Analysis 2 — Hypothesis Testing'!A41</f>
        <v>Lost</v>
      </c>
      <c r="B42" s="35">
        <f>'Analysis 2 — Hypothesis Testing'!B41</f>
        <v>40</v>
      </c>
      <c r="C42" s="35">
        <f t="shared" si="0"/>
        <v>0</v>
      </c>
      <c r="D42" s="35">
        <f t="shared" si="1"/>
        <v>0.4</v>
      </c>
      <c r="E42" s="35">
        <f t="shared" si="2"/>
        <v>0.16000000000000003</v>
      </c>
      <c r="F42" s="35">
        <f t="shared" si="3"/>
        <v>0.33222415123456783</v>
      </c>
      <c r="H42" s="53"/>
      <c r="I42" s="53"/>
      <c r="J42" s="53"/>
      <c r="K42" s="53"/>
      <c r="L42" s="53"/>
      <c r="M42" s="53"/>
      <c r="N42" s="53"/>
      <c r="O42" s="53"/>
      <c r="P42" s="53"/>
      <c r="Q42" s="53"/>
      <c r="R42" s="53"/>
      <c r="S42" s="53"/>
      <c r="T42" s="53"/>
    </row>
    <row r="43" spans="1:20" ht="26.25">
      <c r="A43" s="35" t="str">
        <f>'Analysis 2 — Hypothesis Testing'!A42</f>
        <v>Lost</v>
      </c>
      <c r="B43" s="35">
        <f>'Analysis 2 — Hypothesis Testing'!B42</f>
        <v>70</v>
      </c>
      <c r="C43" s="35">
        <f t="shared" si="0"/>
        <v>0</v>
      </c>
      <c r="D43" s="35">
        <f t="shared" si="1"/>
        <v>0.7</v>
      </c>
      <c r="E43" s="35">
        <f t="shared" si="2"/>
        <v>0.48999999999999994</v>
      </c>
      <c r="F43" s="35">
        <f t="shared" si="3"/>
        <v>0.33222415123456783</v>
      </c>
      <c r="H43" s="42" t="s">
        <v>3229</v>
      </c>
    </row>
    <row r="44" spans="1:20">
      <c r="A44" s="35" t="str">
        <f>'Analysis 2 — Hypothesis Testing'!A43</f>
        <v>Lost</v>
      </c>
      <c r="B44" s="35">
        <f>'Analysis 2 — Hypothesis Testing'!B43</f>
        <v>30</v>
      </c>
      <c r="C44" s="35">
        <f t="shared" si="0"/>
        <v>0</v>
      </c>
      <c r="D44" s="35">
        <f t="shared" si="1"/>
        <v>0.3</v>
      </c>
      <c r="E44" s="35">
        <f t="shared" si="2"/>
        <v>0.09</v>
      </c>
      <c r="F44" s="35">
        <f t="shared" si="3"/>
        <v>0.33222415123456783</v>
      </c>
      <c r="H44" t="s">
        <v>3230</v>
      </c>
    </row>
    <row r="45" spans="1:20">
      <c r="A45" s="35" t="str">
        <f>'Analysis 2 — Hypothesis Testing'!A44</f>
        <v>Lost</v>
      </c>
      <c r="B45" s="35">
        <f>'Analysis 2 — Hypothesis Testing'!B44</f>
        <v>70</v>
      </c>
      <c r="C45" s="35">
        <f t="shared" si="0"/>
        <v>0</v>
      </c>
      <c r="D45" s="35">
        <f t="shared" si="1"/>
        <v>0.7</v>
      </c>
      <c r="E45" s="35">
        <f t="shared" si="2"/>
        <v>0.48999999999999994</v>
      </c>
      <c r="F45" s="35">
        <f t="shared" si="3"/>
        <v>0.33222415123456783</v>
      </c>
    </row>
    <row r="46" spans="1:20">
      <c r="A46" s="35" t="str">
        <f>'Analysis 2 — Hypothesis Testing'!A45</f>
        <v>Lost</v>
      </c>
      <c r="B46" s="35">
        <f>'Analysis 2 — Hypothesis Testing'!B45</f>
        <v>30</v>
      </c>
      <c r="C46" s="35">
        <f t="shared" si="0"/>
        <v>0</v>
      </c>
      <c r="D46" s="35">
        <f t="shared" si="1"/>
        <v>0.3</v>
      </c>
      <c r="E46" s="35">
        <f t="shared" si="2"/>
        <v>0.09</v>
      </c>
      <c r="F46" s="35">
        <f t="shared" si="3"/>
        <v>0.33222415123456783</v>
      </c>
    </row>
    <row r="47" spans="1:20">
      <c r="A47" s="35" t="str">
        <f>'Analysis 2 — Hypothesis Testing'!A46</f>
        <v>Lost</v>
      </c>
      <c r="B47" s="35">
        <f>'Analysis 2 — Hypothesis Testing'!B46</f>
        <v>90</v>
      </c>
      <c r="C47" s="35">
        <f t="shared" si="0"/>
        <v>0</v>
      </c>
      <c r="D47" s="35">
        <f t="shared" si="1"/>
        <v>0.9</v>
      </c>
      <c r="E47" s="35">
        <f t="shared" si="2"/>
        <v>0.81</v>
      </c>
      <c r="F47" s="35">
        <f t="shared" si="3"/>
        <v>0.33222415123456783</v>
      </c>
    </row>
    <row r="48" spans="1:20">
      <c r="A48" s="35" t="str">
        <f>'Analysis 2 — Hypothesis Testing'!A47</f>
        <v>Lost</v>
      </c>
      <c r="B48" s="35">
        <f>'Analysis 2 — Hypothesis Testing'!B47</f>
        <v>30</v>
      </c>
      <c r="C48" s="35">
        <f t="shared" si="0"/>
        <v>0</v>
      </c>
      <c r="D48" s="35">
        <f t="shared" si="1"/>
        <v>0.3</v>
      </c>
      <c r="E48" s="35">
        <f t="shared" si="2"/>
        <v>0.09</v>
      </c>
      <c r="F48" s="35">
        <f t="shared" si="3"/>
        <v>0.33222415123456783</v>
      </c>
    </row>
    <row r="49" spans="1:6">
      <c r="A49" s="35" t="str">
        <f>'Analysis 2 — Hypothesis Testing'!A48</f>
        <v>Lost</v>
      </c>
      <c r="B49" s="35">
        <f>'Analysis 2 — Hypothesis Testing'!B48</f>
        <v>40</v>
      </c>
      <c r="C49" s="35">
        <f t="shared" si="0"/>
        <v>0</v>
      </c>
      <c r="D49" s="35">
        <f t="shared" si="1"/>
        <v>0.4</v>
      </c>
      <c r="E49" s="35">
        <f t="shared" si="2"/>
        <v>0.16000000000000003</v>
      </c>
      <c r="F49" s="35">
        <f t="shared" si="3"/>
        <v>0.33222415123456783</v>
      </c>
    </row>
    <row r="50" spans="1:6">
      <c r="A50" s="35" t="str">
        <f>'Analysis 2 — Hypothesis Testing'!A49</f>
        <v>Lost</v>
      </c>
      <c r="B50" s="35">
        <f>'Analysis 2 — Hypothesis Testing'!B49</f>
        <v>70</v>
      </c>
      <c r="C50" s="35">
        <f t="shared" si="0"/>
        <v>0</v>
      </c>
      <c r="D50" s="35">
        <f t="shared" si="1"/>
        <v>0.7</v>
      </c>
      <c r="E50" s="35">
        <f t="shared" si="2"/>
        <v>0.48999999999999994</v>
      </c>
      <c r="F50" s="35">
        <f t="shared" si="3"/>
        <v>0.33222415123456783</v>
      </c>
    </row>
    <row r="51" spans="1:6">
      <c r="A51" s="35" t="str">
        <f>'Analysis 2 — Hypothesis Testing'!A50</f>
        <v>Lost</v>
      </c>
      <c r="B51" s="35">
        <f>'Analysis 2 — Hypothesis Testing'!B50</f>
        <v>80</v>
      </c>
      <c r="C51" s="35">
        <f t="shared" si="0"/>
        <v>0</v>
      </c>
      <c r="D51" s="35">
        <f t="shared" si="1"/>
        <v>0.8</v>
      </c>
      <c r="E51" s="35">
        <f t="shared" si="2"/>
        <v>0.64000000000000012</v>
      </c>
      <c r="F51" s="35">
        <f t="shared" si="3"/>
        <v>0.33222415123456783</v>
      </c>
    </row>
    <row r="52" spans="1:6">
      <c r="A52" s="35" t="str">
        <f>'Analysis 2 — Hypothesis Testing'!A51</f>
        <v>Lost</v>
      </c>
      <c r="B52" s="35">
        <f>'Analysis 2 — Hypothesis Testing'!B51</f>
        <v>10</v>
      </c>
      <c r="C52" s="35">
        <f t="shared" si="0"/>
        <v>0</v>
      </c>
      <c r="D52" s="35">
        <f t="shared" si="1"/>
        <v>0.1</v>
      </c>
      <c r="E52" s="35">
        <f t="shared" si="2"/>
        <v>1.0000000000000002E-2</v>
      </c>
      <c r="F52" s="35">
        <f t="shared" si="3"/>
        <v>0.33222415123456783</v>
      </c>
    </row>
    <row r="53" spans="1:6">
      <c r="A53" s="35" t="str">
        <f>'Analysis 2 — Hypothesis Testing'!A52</f>
        <v>Lost</v>
      </c>
      <c r="B53" s="35">
        <f>'Analysis 2 — Hypothesis Testing'!B52</f>
        <v>20</v>
      </c>
      <c r="C53" s="35">
        <f t="shared" si="0"/>
        <v>0</v>
      </c>
      <c r="D53" s="35">
        <f t="shared" si="1"/>
        <v>0.2</v>
      </c>
      <c r="E53" s="35">
        <f t="shared" si="2"/>
        <v>4.0000000000000008E-2</v>
      </c>
      <c r="F53" s="35">
        <f t="shared" si="3"/>
        <v>0.33222415123456783</v>
      </c>
    </row>
    <row r="54" spans="1:6">
      <c r="A54" s="35" t="str">
        <f>'Analysis 2 — Hypothesis Testing'!A53</f>
        <v>Lost</v>
      </c>
      <c r="B54" s="35">
        <f>'Analysis 2 — Hypothesis Testing'!B53</f>
        <v>30</v>
      </c>
      <c r="C54" s="35">
        <f t="shared" si="0"/>
        <v>0</v>
      </c>
      <c r="D54" s="35">
        <f t="shared" si="1"/>
        <v>0.3</v>
      </c>
      <c r="E54" s="35">
        <f t="shared" si="2"/>
        <v>0.09</v>
      </c>
      <c r="F54" s="35">
        <f t="shared" si="3"/>
        <v>0.33222415123456783</v>
      </c>
    </row>
    <row r="55" spans="1:6">
      <c r="A55" s="35" t="str">
        <f>'Analysis 2 — Hypothesis Testing'!A54</f>
        <v>Lost</v>
      </c>
      <c r="B55" s="35">
        <f>'Analysis 2 — Hypothesis Testing'!B54</f>
        <v>20</v>
      </c>
      <c r="C55" s="35">
        <f t="shared" si="0"/>
        <v>0</v>
      </c>
      <c r="D55" s="35">
        <f t="shared" si="1"/>
        <v>0.2</v>
      </c>
      <c r="E55" s="35">
        <f t="shared" si="2"/>
        <v>4.0000000000000008E-2</v>
      </c>
      <c r="F55" s="35">
        <f t="shared" si="3"/>
        <v>0.33222415123456783</v>
      </c>
    </row>
    <row r="56" spans="1:6">
      <c r="A56" s="35" t="str">
        <f>'Analysis 2 — Hypothesis Testing'!A55</f>
        <v>Lost</v>
      </c>
      <c r="B56" s="35">
        <f>'Analysis 2 — Hypothesis Testing'!B55</f>
        <v>30</v>
      </c>
      <c r="C56" s="35">
        <f t="shared" si="0"/>
        <v>0</v>
      </c>
      <c r="D56" s="35">
        <f t="shared" si="1"/>
        <v>0.3</v>
      </c>
      <c r="E56" s="35">
        <f t="shared" si="2"/>
        <v>0.09</v>
      </c>
      <c r="F56" s="35">
        <f t="shared" si="3"/>
        <v>0.33222415123456783</v>
      </c>
    </row>
    <row r="57" spans="1:6">
      <c r="A57" s="35" t="str">
        <f>'Analysis 2 — Hypothesis Testing'!A56</f>
        <v>Lost</v>
      </c>
      <c r="B57" s="35">
        <f>'Analysis 2 — Hypothesis Testing'!B56</f>
        <v>30</v>
      </c>
      <c r="C57" s="35">
        <f t="shared" si="0"/>
        <v>0</v>
      </c>
      <c r="D57" s="35">
        <f t="shared" si="1"/>
        <v>0.3</v>
      </c>
      <c r="E57" s="35">
        <f t="shared" si="2"/>
        <v>0.09</v>
      </c>
      <c r="F57" s="35">
        <f t="shared" si="3"/>
        <v>0.33222415123456783</v>
      </c>
    </row>
    <row r="58" spans="1:6">
      <c r="A58" s="35" t="str">
        <f>'Analysis 2 — Hypothesis Testing'!A57</f>
        <v>Lost</v>
      </c>
      <c r="B58" s="35">
        <f>'Analysis 2 — Hypothesis Testing'!B57</f>
        <v>60</v>
      </c>
      <c r="C58" s="35">
        <f t="shared" si="0"/>
        <v>0</v>
      </c>
      <c r="D58" s="35">
        <f t="shared" si="1"/>
        <v>0.6</v>
      </c>
      <c r="E58" s="35">
        <f t="shared" si="2"/>
        <v>0.36</v>
      </c>
      <c r="F58" s="35">
        <f t="shared" si="3"/>
        <v>0.33222415123456783</v>
      </c>
    </row>
    <row r="59" spans="1:6">
      <c r="A59" s="35" t="str">
        <f>'Analysis 2 — Hypothesis Testing'!A58</f>
        <v>Lost</v>
      </c>
      <c r="B59" s="35">
        <f>'Analysis 2 — Hypothesis Testing'!B58</f>
        <v>20</v>
      </c>
      <c r="C59" s="35">
        <f t="shared" si="0"/>
        <v>0</v>
      </c>
      <c r="D59" s="35">
        <f t="shared" si="1"/>
        <v>0.2</v>
      </c>
      <c r="E59" s="35">
        <f t="shared" si="2"/>
        <v>4.0000000000000008E-2</v>
      </c>
      <c r="F59" s="35">
        <f t="shared" si="3"/>
        <v>0.33222415123456783</v>
      </c>
    </row>
    <row r="60" spans="1:6">
      <c r="A60" s="35" t="str">
        <f>'Analysis 2 — Hypothesis Testing'!A59</f>
        <v>Lost</v>
      </c>
      <c r="B60" s="35">
        <f>'Analysis 2 — Hypothesis Testing'!B59</f>
        <v>10</v>
      </c>
      <c r="C60" s="35">
        <f t="shared" si="0"/>
        <v>0</v>
      </c>
      <c r="D60" s="35">
        <f t="shared" si="1"/>
        <v>0.1</v>
      </c>
      <c r="E60" s="35">
        <f t="shared" si="2"/>
        <v>1.0000000000000002E-2</v>
      </c>
      <c r="F60" s="35">
        <f t="shared" si="3"/>
        <v>0.33222415123456783</v>
      </c>
    </row>
    <row r="61" spans="1:6">
      <c r="A61" s="35" t="str">
        <f>'Analysis 2 — Hypothesis Testing'!A60</f>
        <v>Lost</v>
      </c>
      <c r="B61" s="35">
        <f>'Analysis 2 — Hypothesis Testing'!B60</f>
        <v>50</v>
      </c>
      <c r="C61" s="35">
        <f t="shared" si="0"/>
        <v>0</v>
      </c>
      <c r="D61" s="35">
        <f t="shared" si="1"/>
        <v>0.5</v>
      </c>
      <c r="E61" s="35">
        <f t="shared" si="2"/>
        <v>0.25</v>
      </c>
      <c r="F61" s="35">
        <f t="shared" si="3"/>
        <v>0.33222415123456783</v>
      </c>
    </row>
    <row r="62" spans="1:6">
      <c r="A62" s="35" t="str">
        <f>'Analysis 2 — Hypothesis Testing'!A61</f>
        <v>Lost</v>
      </c>
      <c r="B62" s="35">
        <f>'Analysis 2 — Hypothesis Testing'!B61</f>
        <v>90</v>
      </c>
      <c r="C62" s="35">
        <f t="shared" si="0"/>
        <v>0</v>
      </c>
      <c r="D62" s="35">
        <f t="shared" si="1"/>
        <v>0.9</v>
      </c>
      <c r="E62" s="35">
        <f t="shared" si="2"/>
        <v>0.81</v>
      </c>
      <c r="F62" s="35">
        <f t="shared" si="3"/>
        <v>0.33222415123456783</v>
      </c>
    </row>
    <row r="63" spans="1:6">
      <c r="A63" s="35" t="str">
        <f>'Analysis 2 — Hypothesis Testing'!A62</f>
        <v>Lost</v>
      </c>
      <c r="B63" s="35">
        <f>'Analysis 2 — Hypothesis Testing'!B62</f>
        <v>40</v>
      </c>
      <c r="C63" s="35">
        <f t="shared" si="0"/>
        <v>0</v>
      </c>
      <c r="D63" s="35">
        <f t="shared" si="1"/>
        <v>0.4</v>
      </c>
      <c r="E63" s="35">
        <f t="shared" si="2"/>
        <v>0.16000000000000003</v>
      </c>
      <c r="F63" s="35">
        <f t="shared" si="3"/>
        <v>0.33222415123456783</v>
      </c>
    </row>
    <row r="64" spans="1:6">
      <c r="A64" s="35" t="str">
        <f>'Analysis 2 — Hypothesis Testing'!A63</f>
        <v>Won</v>
      </c>
      <c r="B64" s="35">
        <f>'Analysis 2 — Hypothesis Testing'!B63</f>
        <v>20</v>
      </c>
      <c r="C64" s="35">
        <f t="shared" si="0"/>
        <v>1</v>
      </c>
      <c r="D64" s="35">
        <f t="shared" si="1"/>
        <v>0.2</v>
      </c>
      <c r="E64" s="35">
        <f t="shared" si="2"/>
        <v>0.64000000000000012</v>
      </c>
      <c r="F64" s="35">
        <f t="shared" si="3"/>
        <v>0.17944637345679015</v>
      </c>
    </row>
    <row r="65" spans="1:6">
      <c r="A65" s="35" t="str">
        <f>'Analysis 2 — Hypothesis Testing'!A64</f>
        <v>Won</v>
      </c>
      <c r="B65" s="35">
        <f>'Analysis 2 — Hypothesis Testing'!B64</f>
        <v>20</v>
      </c>
      <c r="C65" s="35">
        <f t="shared" si="0"/>
        <v>1</v>
      </c>
      <c r="D65" s="35">
        <f t="shared" si="1"/>
        <v>0.2</v>
      </c>
      <c r="E65" s="35">
        <f t="shared" si="2"/>
        <v>0.64000000000000012</v>
      </c>
      <c r="F65" s="35">
        <f t="shared" si="3"/>
        <v>0.17944637345679015</v>
      </c>
    </row>
    <row r="66" spans="1:6">
      <c r="A66" s="35" t="str">
        <f>'Analysis 2 — Hypothesis Testing'!A65</f>
        <v>Won</v>
      </c>
      <c r="B66" s="35">
        <f>'Analysis 2 — Hypothesis Testing'!B65</f>
        <v>20</v>
      </c>
      <c r="C66" s="35">
        <f t="shared" si="0"/>
        <v>1</v>
      </c>
      <c r="D66" s="35">
        <f t="shared" si="1"/>
        <v>0.2</v>
      </c>
      <c r="E66" s="35">
        <f t="shared" si="2"/>
        <v>0.64000000000000012</v>
      </c>
      <c r="F66" s="35">
        <f t="shared" si="3"/>
        <v>0.17944637345679015</v>
      </c>
    </row>
    <row r="67" spans="1:6">
      <c r="A67" s="35" t="str">
        <f>'Analysis 2 — Hypothesis Testing'!A66</f>
        <v>Won</v>
      </c>
      <c r="B67" s="35">
        <f>'Analysis 2 — Hypothesis Testing'!B66</f>
        <v>40</v>
      </c>
      <c r="C67" s="35">
        <f t="shared" si="0"/>
        <v>1</v>
      </c>
      <c r="D67" s="35">
        <f t="shared" si="1"/>
        <v>0.4</v>
      </c>
      <c r="E67" s="35">
        <f t="shared" si="2"/>
        <v>0.36</v>
      </c>
      <c r="F67" s="35">
        <f t="shared" si="3"/>
        <v>0.17944637345679015</v>
      </c>
    </row>
    <row r="68" spans="1:6">
      <c r="A68" s="35" t="str">
        <f>'Analysis 2 — Hypothesis Testing'!A67</f>
        <v>Won</v>
      </c>
      <c r="B68" s="35">
        <f>'Analysis 2 — Hypothesis Testing'!B67</f>
        <v>10</v>
      </c>
      <c r="C68" s="35">
        <f t="shared" ref="C68:C131" si="11">IF(A68="Won",1,0)</f>
        <v>1</v>
      </c>
      <c r="D68" s="35">
        <f t="shared" ref="D68:D131" si="12">B68/100</f>
        <v>0.1</v>
      </c>
      <c r="E68" s="35">
        <f t="shared" ref="E68:E131" si="13">(D68-C68)^2</f>
        <v>0.81</v>
      </c>
      <c r="F68" s="35">
        <f t="shared" ref="F68:F131" si="14">($Q$6-C68)^2</f>
        <v>0.17944637345679015</v>
      </c>
    </row>
    <row r="69" spans="1:6">
      <c r="A69" s="35" t="str">
        <f>'Analysis 2 — Hypothesis Testing'!A68</f>
        <v>Won</v>
      </c>
      <c r="B69" s="35">
        <f>'Analysis 2 — Hypothesis Testing'!B68</f>
        <v>20</v>
      </c>
      <c r="C69" s="35">
        <f t="shared" si="11"/>
        <v>1</v>
      </c>
      <c r="D69" s="35">
        <f t="shared" si="12"/>
        <v>0.2</v>
      </c>
      <c r="E69" s="35">
        <f t="shared" si="13"/>
        <v>0.64000000000000012</v>
      </c>
      <c r="F69" s="35">
        <f t="shared" si="14"/>
        <v>0.17944637345679015</v>
      </c>
    </row>
    <row r="70" spans="1:6">
      <c r="A70" s="35" t="str">
        <f>'Analysis 2 — Hypothesis Testing'!A69</f>
        <v>Won</v>
      </c>
      <c r="B70" s="35">
        <f>'Analysis 2 — Hypothesis Testing'!B69</f>
        <v>20</v>
      </c>
      <c r="C70" s="35">
        <f t="shared" si="11"/>
        <v>1</v>
      </c>
      <c r="D70" s="35">
        <f t="shared" si="12"/>
        <v>0.2</v>
      </c>
      <c r="E70" s="35">
        <f t="shared" si="13"/>
        <v>0.64000000000000012</v>
      </c>
      <c r="F70" s="35">
        <f t="shared" si="14"/>
        <v>0.17944637345679015</v>
      </c>
    </row>
    <row r="71" spans="1:6">
      <c r="A71" s="35" t="str">
        <f>'Analysis 2 — Hypothesis Testing'!A70</f>
        <v>Won</v>
      </c>
      <c r="B71" s="35">
        <f>'Analysis 2 — Hypothesis Testing'!B70</f>
        <v>60</v>
      </c>
      <c r="C71" s="35">
        <f t="shared" si="11"/>
        <v>1</v>
      </c>
      <c r="D71" s="35">
        <f t="shared" si="12"/>
        <v>0.6</v>
      </c>
      <c r="E71" s="35">
        <f t="shared" si="13"/>
        <v>0.16000000000000003</v>
      </c>
      <c r="F71" s="35">
        <f t="shared" si="14"/>
        <v>0.17944637345679015</v>
      </c>
    </row>
    <row r="72" spans="1:6">
      <c r="A72" s="35" t="str">
        <f>'Analysis 2 — Hypothesis Testing'!A71</f>
        <v>Won</v>
      </c>
      <c r="B72" s="35">
        <f>'Analysis 2 — Hypothesis Testing'!B71</f>
        <v>60</v>
      </c>
      <c r="C72" s="35">
        <f t="shared" si="11"/>
        <v>1</v>
      </c>
      <c r="D72" s="35">
        <f t="shared" si="12"/>
        <v>0.6</v>
      </c>
      <c r="E72" s="35">
        <f t="shared" si="13"/>
        <v>0.16000000000000003</v>
      </c>
      <c r="F72" s="35">
        <f t="shared" si="14"/>
        <v>0.17944637345679015</v>
      </c>
    </row>
    <row r="73" spans="1:6">
      <c r="A73" s="35" t="str">
        <f>'Analysis 2 — Hypothesis Testing'!A72</f>
        <v>Won</v>
      </c>
      <c r="B73" s="35">
        <f>'Analysis 2 — Hypothesis Testing'!B72</f>
        <v>60</v>
      </c>
      <c r="C73" s="35">
        <f t="shared" si="11"/>
        <v>1</v>
      </c>
      <c r="D73" s="35">
        <f t="shared" si="12"/>
        <v>0.6</v>
      </c>
      <c r="E73" s="35">
        <f t="shared" si="13"/>
        <v>0.16000000000000003</v>
      </c>
      <c r="F73" s="35">
        <f t="shared" si="14"/>
        <v>0.17944637345679015</v>
      </c>
    </row>
    <row r="74" spans="1:6">
      <c r="A74" s="35" t="str">
        <f>'Analysis 2 — Hypothesis Testing'!A73</f>
        <v>Won</v>
      </c>
      <c r="B74" s="35">
        <f>'Analysis 2 — Hypothesis Testing'!B73</f>
        <v>90</v>
      </c>
      <c r="C74" s="35">
        <f t="shared" si="11"/>
        <v>1</v>
      </c>
      <c r="D74" s="35">
        <f t="shared" si="12"/>
        <v>0.9</v>
      </c>
      <c r="E74" s="35">
        <f t="shared" si="13"/>
        <v>9.999999999999995E-3</v>
      </c>
      <c r="F74" s="35">
        <f t="shared" si="14"/>
        <v>0.17944637345679015</v>
      </c>
    </row>
    <row r="75" spans="1:6">
      <c r="A75" s="35" t="str">
        <f>'Analysis 2 — Hypothesis Testing'!A74</f>
        <v>Won</v>
      </c>
      <c r="B75" s="35">
        <f>'Analysis 2 — Hypothesis Testing'!B74</f>
        <v>30</v>
      </c>
      <c r="C75" s="35">
        <f t="shared" si="11"/>
        <v>1</v>
      </c>
      <c r="D75" s="35">
        <f t="shared" si="12"/>
        <v>0.3</v>
      </c>
      <c r="E75" s="35">
        <f t="shared" si="13"/>
        <v>0.48999999999999994</v>
      </c>
      <c r="F75" s="35">
        <f t="shared" si="14"/>
        <v>0.17944637345679015</v>
      </c>
    </row>
    <row r="76" spans="1:6">
      <c r="A76" s="35" t="str">
        <f>'Analysis 2 — Hypothesis Testing'!A75</f>
        <v>Won</v>
      </c>
      <c r="B76" s="35">
        <f>'Analysis 2 — Hypothesis Testing'!B75</f>
        <v>40</v>
      </c>
      <c r="C76" s="35">
        <f t="shared" si="11"/>
        <v>1</v>
      </c>
      <c r="D76" s="35">
        <f t="shared" si="12"/>
        <v>0.4</v>
      </c>
      <c r="E76" s="35">
        <f t="shared" si="13"/>
        <v>0.36</v>
      </c>
      <c r="F76" s="35">
        <f t="shared" si="14"/>
        <v>0.17944637345679015</v>
      </c>
    </row>
    <row r="77" spans="1:6">
      <c r="A77" s="35" t="str">
        <f>'Analysis 2 — Hypothesis Testing'!A76</f>
        <v>Won</v>
      </c>
      <c r="B77" s="35">
        <f>'Analysis 2 — Hypothesis Testing'!B76</f>
        <v>60</v>
      </c>
      <c r="C77" s="35">
        <f t="shared" si="11"/>
        <v>1</v>
      </c>
      <c r="D77" s="35">
        <f t="shared" si="12"/>
        <v>0.6</v>
      </c>
      <c r="E77" s="35">
        <f t="shared" si="13"/>
        <v>0.16000000000000003</v>
      </c>
      <c r="F77" s="35">
        <f t="shared" si="14"/>
        <v>0.17944637345679015</v>
      </c>
    </row>
    <row r="78" spans="1:6">
      <c r="A78" s="35" t="str">
        <f>'Analysis 2 — Hypothesis Testing'!A77</f>
        <v>Won</v>
      </c>
      <c r="B78" s="35">
        <f>'Analysis 2 — Hypothesis Testing'!B77</f>
        <v>60</v>
      </c>
      <c r="C78" s="35">
        <f t="shared" si="11"/>
        <v>1</v>
      </c>
      <c r="D78" s="35">
        <f t="shared" si="12"/>
        <v>0.6</v>
      </c>
      <c r="E78" s="35">
        <f t="shared" si="13"/>
        <v>0.16000000000000003</v>
      </c>
      <c r="F78" s="35">
        <f t="shared" si="14"/>
        <v>0.17944637345679015</v>
      </c>
    </row>
    <row r="79" spans="1:6">
      <c r="A79" s="35" t="str">
        <f>'Analysis 2 — Hypothesis Testing'!A78</f>
        <v>Won</v>
      </c>
      <c r="B79" s="35">
        <f>'Analysis 2 — Hypothesis Testing'!B78</f>
        <v>10</v>
      </c>
      <c r="C79" s="35">
        <f t="shared" si="11"/>
        <v>1</v>
      </c>
      <c r="D79" s="35">
        <f t="shared" si="12"/>
        <v>0.1</v>
      </c>
      <c r="E79" s="35">
        <f t="shared" si="13"/>
        <v>0.81</v>
      </c>
      <c r="F79" s="35">
        <f t="shared" si="14"/>
        <v>0.17944637345679015</v>
      </c>
    </row>
    <row r="80" spans="1:6">
      <c r="A80" s="35" t="str">
        <f>'Analysis 2 — Hypothesis Testing'!A79</f>
        <v>Won</v>
      </c>
      <c r="B80" s="35">
        <f>'Analysis 2 — Hypothesis Testing'!B79</f>
        <v>20</v>
      </c>
      <c r="C80" s="35">
        <f t="shared" si="11"/>
        <v>1</v>
      </c>
      <c r="D80" s="35">
        <f t="shared" si="12"/>
        <v>0.2</v>
      </c>
      <c r="E80" s="35">
        <f t="shared" si="13"/>
        <v>0.64000000000000012</v>
      </c>
      <c r="F80" s="35">
        <f t="shared" si="14"/>
        <v>0.17944637345679015</v>
      </c>
    </row>
    <row r="81" spans="1:6">
      <c r="A81" s="35" t="str">
        <f>'Analysis 2 — Hypothesis Testing'!A80</f>
        <v>Won</v>
      </c>
      <c r="B81" s="35">
        <f>'Analysis 2 — Hypothesis Testing'!B80</f>
        <v>20</v>
      </c>
      <c r="C81" s="35">
        <f t="shared" si="11"/>
        <v>1</v>
      </c>
      <c r="D81" s="35">
        <f t="shared" si="12"/>
        <v>0.2</v>
      </c>
      <c r="E81" s="35">
        <f t="shared" si="13"/>
        <v>0.64000000000000012</v>
      </c>
      <c r="F81" s="35">
        <f t="shared" si="14"/>
        <v>0.17944637345679015</v>
      </c>
    </row>
    <row r="82" spans="1:6">
      <c r="A82" s="35" t="str">
        <f>'Analysis 2 — Hypothesis Testing'!A81</f>
        <v>Won</v>
      </c>
      <c r="B82" s="35">
        <f>'Analysis 2 — Hypothesis Testing'!B81</f>
        <v>20</v>
      </c>
      <c r="C82" s="35">
        <f t="shared" si="11"/>
        <v>1</v>
      </c>
      <c r="D82" s="35">
        <f t="shared" si="12"/>
        <v>0.2</v>
      </c>
      <c r="E82" s="35">
        <f t="shared" si="13"/>
        <v>0.64000000000000012</v>
      </c>
      <c r="F82" s="35">
        <f t="shared" si="14"/>
        <v>0.17944637345679015</v>
      </c>
    </row>
    <row r="83" spans="1:6">
      <c r="A83" s="35" t="str">
        <f>'Analysis 2 — Hypothesis Testing'!A82</f>
        <v>Won</v>
      </c>
      <c r="B83" s="35">
        <f>'Analysis 2 — Hypothesis Testing'!B82</f>
        <v>30</v>
      </c>
      <c r="C83" s="35">
        <f t="shared" si="11"/>
        <v>1</v>
      </c>
      <c r="D83" s="35">
        <f t="shared" si="12"/>
        <v>0.3</v>
      </c>
      <c r="E83" s="35">
        <f t="shared" si="13"/>
        <v>0.48999999999999994</v>
      </c>
      <c r="F83" s="35">
        <f t="shared" si="14"/>
        <v>0.17944637345679015</v>
      </c>
    </row>
    <row r="84" spans="1:6">
      <c r="A84" s="35" t="str">
        <f>'Analysis 2 — Hypothesis Testing'!A83</f>
        <v>Won</v>
      </c>
      <c r="B84" s="35">
        <f>'Analysis 2 — Hypothesis Testing'!B83</f>
        <v>50</v>
      </c>
      <c r="C84" s="35">
        <f t="shared" si="11"/>
        <v>1</v>
      </c>
      <c r="D84" s="35">
        <f t="shared" si="12"/>
        <v>0.5</v>
      </c>
      <c r="E84" s="35">
        <f t="shared" si="13"/>
        <v>0.25</v>
      </c>
      <c r="F84" s="35">
        <f t="shared" si="14"/>
        <v>0.17944637345679015</v>
      </c>
    </row>
    <row r="85" spans="1:6">
      <c r="A85" s="35" t="str">
        <f>'Analysis 2 — Hypothesis Testing'!A84</f>
        <v>Won</v>
      </c>
      <c r="B85" s="35">
        <f>'Analysis 2 — Hypothesis Testing'!B84</f>
        <v>10</v>
      </c>
      <c r="C85" s="35">
        <f t="shared" si="11"/>
        <v>1</v>
      </c>
      <c r="D85" s="35">
        <f t="shared" si="12"/>
        <v>0.1</v>
      </c>
      <c r="E85" s="35">
        <f t="shared" si="13"/>
        <v>0.81</v>
      </c>
      <c r="F85" s="35">
        <f t="shared" si="14"/>
        <v>0.17944637345679015</v>
      </c>
    </row>
    <row r="86" spans="1:6">
      <c r="A86" s="35" t="str">
        <f>'Analysis 2 — Hypothesis Testing'!A85</f>
        <v>Won</v>
      </c>
      <c r="B86" s="35">
        <f>'Analysis 2 — Hypothesis Testing'!B85</f>
        <v>60</v>
      </c>
      <c r="C86" s="35">
        <f t="shared" si="11"/>
        <v>1</v>
      </c>
      <c r="D86" s="35">
        <f t="shared" si="12"/>
        <v>0.6</v>
      </c>
      <c r="E86" s="35">
        <f t="shared" si="13"/>
        <v>0.16000000000000003</v>
      </c>
      <c r="F86" s="35">
        <f t="shared" si="14"/>
        <v>0.17944637345679015</v>
      </c>
    </row>
    <row r="87" spans="1:6">
      <c r="A87" s="35" t="str">
        <f>'Analysis 2 — Hypothesis Testing'!A86</f>
        <v>Won</v>
      </c>
      <c r="B87" s="35">
        <f>'Analysis 2 — Hypothesis Testing'!B86</f>
        <v>40</v>
      </c>
      <c r="C87" s="35">
        <f t="shared" si="11"/>
        <v>1</v>
      </c>
      <c r="D87" s="35">
        <f t="shared" si="12"/>
        <v>0.4</v>
      </c>
      <c r="E87" s="35">
        <f t="shared" si="13"/>
        <v>0.36</v>
      </c>
      <c r="F87" s="35">
        <f t="shared" si="14"/>
        <v>0.17944637345679015</v>
      </c>
    </row>
    <row r="88" spans="1:6">
      <c r="A88" s="35" t="str">
        <f>'Analysis 2 — Hypothesis Testing'!A87</f>
        <v>Won</v>
      </c>
      <c r="B88" s="35">
        <f>'Analysis 2 — Hypothesis Testing'!B87</f>
        <v>100</v>
      </c>
      <c r="C88" s="35">
        <f t="shared" si="11"/>
        <v>1</v>
      </c>
      <c r="D88" s="35">
        <f t="shared" si="12"/>
        <v>1</v>
      </c>
      <c r="E88" s="35">
        <f t="shared" si="13"/>
        <v>0</v>
      </c>
      <c r="F88" s="35">
        <f t="shared" si="14"/>
        <v>0.17944637345679015</v>
      </c>
    </row>
    <row r="89" spans="1:6">
      <c r="A89" s="35" t="str">
        <f>'Analysis 2 — Hypothesis Testing'!A88</f>
        <v>Won</v>
      </c>
      <c r="B89" s="35">
        <f>'Analysis 2 — Hypothesis Testing'!B88</f>
        <v>20</v>
      </c>
      <c r="C89" s="35">
        <f t="shared" si="11"/>
        <v>1</v>
      </c>
      <c r="D89" s="35">
        <f t="shared" si="12"/>
        <v>0.2</v>
      </c>
      <c r="E89" s="35">
        <f t="shared" si="13"/>
        <v>0.64000000000000012</v>
      </c>
      <c r="F89" s="35">
        <f t="shared" si="14"/>
        <v>0.17944637345679015</v>
      </c>
    </row>
    <row r="90" spans="1:6">
      <c r="A90" s="35" t="str">
        <f>'Analysis 2 — Hypothesis Testing'!A89</f>
        <v>Won</v>
      </c>
      <c r="B90" s="35">
        <f>'Analysis 2 — Hypothesis Testing'!B89</f>
        <v>40</v>
      </c>
      <c r="C90" s="35">
        <f t="shared" si="11"/>
        <v>1</v>
      </c>
      <c r="D90" s="35">
        <f t="shared" si="12"/>
        <v>0.4</v>
      </c>
      <c r="E90" s="35">
        <f t="shared" si="13"/>
        <v>0.36</v>
      </c>
      <c r="F90" s="35">
        <f t="shared" si="14"/>
        <v>0.17944637345679015</v>
      </c>
    </row>
    <row r="91" spans="1:6">
      <c r="A91" s="35" t="str">
        <f>'Analysis 2 — Hypothesis Testing'!A90</f>
        <v>Won</v>
      </c>
      <c r="B91" s="35">
        <f>'Analysis 2 — Hypothesis Testing'!B90</f>
        <v>80</v>
      </c>
      <c r="C91" s="35">
        <f t="shared" si="11"/>
        <v>1</v>
      </c>
      <c r="D91" s="35">
        <f t="shared" si="12"/>
        <v>0.8</v>
      </c>
      <c r="E91" s="35">
        <f t="shared" si="13"/>
        <v>3.999999999999998E-2</v>
      </c>
      <c r="F91" s="35">
        <f t="shared" si="14"/>
        <v>0.17944637345679015</v>
      </c>
    </row>
    <row r="92" spans="1:6">
      <c r="A92" s="35" t="str">
        <f>'Analysis 2 — Hypothesis Testing'!A91</f>
        <v>Won</v>
      </c>
      <c r="B92" s="35">
        <f>'Analysis 2 — Hypothesis Testing'!B91</f>
        <v>40</v>
      </c>
      <c r="C92" s="35">
        <f t="shared" si="11"/>
        <v>1</v>
      </c>
      <c r="D92" s="35">
        <f t="shared" si="12"/>
        <v>0.4</v>
      </c>
      <c r="E92" s="35">
        <f t="shared" si="13"/>
        <v>0.36</v>
      </c>
      <c r="F92" s="35">
        <f t="shared" si="14"/>
        <v>0.17944637345679015</v>
      </c>
    </row>
    <row r="93" spans="1:6">
      <c r="A93" s="35" t="str">
        <f>'Analysis 2 — Hypothesis Testing'!A92</f>
        <v>Won</v>
      </c>
      <c r="B93" s="35">
        <f>'Analysis 2 — Hypothesis Testing'!B92</f>
        <v>50</v>
      </c>
      <c r="C93" s="35">
        <f t="shared" si="11"/>
        <v>1</v>
      </c>
      <c r="D93" s="35">
        <f t="shared" si="12"/>
        <v>0.5</v>
      </c>
      <c r="E93" s="35">
        <f t="shared" si="13"/>
        <v>0.25</v>
      </c>
      <c r="F93" s="35">
        <f t="shared" si="14"/>
        <v>0.17944637345679015</v>
      </c>
    </row>
    <row r="94" spans="1:6">
      <c r="A94" s="35" t="str">
        <f>'Analysis 2 — Hypothesis Testing'!A93</f>
        <v>Won</v>
      </c>
      <c r="B94" s="35">
        <f>'Analysis 2 — Hypothesis Testing'!B93</f>
        <v>40</v>
      </c>
      <c r="C94" s="35">
        <f t="shared" si="11"/>
        <v>1</v>
      </c>
      <c r="D94" s="35">
        <f t="shared" si="12"/>
        <v>0.4</v>
      </c>
      <c r="E94" s="35">
        <f t="shared" si="13"/>
        <v>0.36</v>
      </c>
      <c r="F94" s="35">
        <f t="shared" si="14"/>
        <v>0.17944637345679015</v>
      </c>
    </row>
    <row r="95" spans="1:6">
      <c r="A95" s="35" t="str">
        <f>'Analysis 2 — Hypothesis Testing'!A94</f>
        <v>Won</v>
      </c>
      <c r="B95" s="35">
        <f>'Analysis 2 — Hypothesis Testing'!B94</f>
        <v>60</v>
      </c>
      <c r="C95" s="35">
        <f t="shared" si="11"/>
        <v>1</v>
      </c>
      <c r="D95" s="35">
        <f t="shared" si="12"/>
        <v>0.6</v>
      </c>
      <c r="E95" s="35">
        <f t="shared" si="13"/>
        <v>0.16000000000000003</v>
      </c>
      <c r="F95" s="35">
        <f t="shared" si="14"/>
        <v>0.17944637345679015</v>
      </c>
    </row>
    <row r="96" spans="1:6">
      <c r="A96" s="35" t="str">
        <f>'Analysis 2 — Hypothesis Testing'!A95</f>
        <v>Won</v>
      </c>
      <c r="B96" s="35">
        <f>'Analysis 2 — Hypothesis Testing'!B95</f>
        <v>30</v>
      </c>
      <c r="C96" s="35">
        <f t="shared" si="11"/>
        <v>1</v>
      </c>
      <c r="D96" s="35">
        <f t="shared" si="12"/>
        <v>0.3</v>
      </c>
      <c r="E96" s="35">
        <f t="shared" si="13"/>
        <v>0.48999999999999994</v>
      </c>
      <c r="F96" s="35">
        <f t="shared" si="14"/>
        <v>0.17944637345679015</v>
      </c>
    </row>
    <row r="97" spans="1:6">
      <c r="A97" s="35" t="str">
        <f>'Analysis 2 — Hypothesis Testing'!A96</f>
        <v>Won</v>
      </c>
      <c r="B97" s="35">
        <f>'Analysis 2 — Hypothesis Testing'!B96</f>
        <v>40</v>
      </c>
      <c r="C97" s="35">
        <f t="shared" si="11"/>
        <v>1</v>
      </c>
      <c r="D97" s="35">
        <f t="shared" si="12"/>
        <v>0.4</v>
      </c>
      <c r="E97" s="35">
        <f t="shared" si="13"/>
        <v>0.36</v>
      </c>
      <c r="F97" s="35">
        <f t="shared" si="14"/>
        <v>0.17944637345679015</v>
      </c>
    </row>
    <row r="98" spans="1:6">
      <c r="A98" s="35" t="str">
        <f>'Analysis 2 — Hypothesis Testing'!A97</f>
        <v>Won</v>
      </c>
      <c r="B98" s="35">
        <f>'Analysis 2 — Hypothesis Testing'!B97</f>
        <v>80</v>
      </c>
      <c r="C98" s="35">
        <f t="shared" si="11"/>
        <v>1</v>
      </c>
      <c r="D98" s="35">
        <f t="shared" si="12"/>
        <v>0.8</v>
      </c>
      <c r="E98" s="35">
        <f t="shared" si="13"/>
        <v>3.999999999999998E-2</v>
      </c>
      <c r="F98" s="35">
        <f t="shared" si="14"/>
        <v>0.17944637345679015</v>
      </c>
    </row>
    <row r="99" spans="1:6">
      <c r="A99" s="35" t="str">
        <f>'Analysis 2 — Hypothesis Testing'!A98</f>
        <v>Won</v>
      </c>
      <c r="B99" s="35">
        <f>'Analysis 2 — Hypothesis Testing'!B98</f>
        <v>30</v>
      </c>
      <c r="C99" s="35">
        <f t="shared" si="11"/>
        <v>1</v>
      </c>
      <c r="D99" s="35">
        <f t="shared" si="12"/>
        <v>0.3</v>
      </c>
      <c r="E99" s="35">
        <f t="shared" si="13"/>
        <v>0.48999999999999994</v>
      </c>
      <c r="F99" s="35">
        <f t="shared" si="14"/>
        <v>0.17944637345679015</v>
      </c>
    </row>
    <row r="100" spans="1:6">
      <c r="A100" s="35" t="str">
        <f>'Analysis 2 — Hypothesis Testing'!A99</f>
        <v>Won</v>
      </c>
      <c r="B100" s="35">
        <f>'Analysis 2 — Hypothesis Testing'!B99</f>
        <v>40</v>
      </c>
      <c r="C100" s="35">
        <f t="shared" si="11"/>
        <v>1</v>
      </c>
      <c r="D100" s="35">
        <f t="shared" si="12"/>
        <v>0.4</v>
      </c>
      <c r="E100" s="35">
        <f t="shared" si="13"/>
        <v>0.36</v>
      </c>
      <c r="F100" s="35">
        <f t="shared" si="14"/>
        <v>0.17944637345679015</v>
      </c>
    </row>
    <row r="101" spans="1:6">
      <c r="A101" s="35" t="str">
        <f>'Analysis 2 — Hypothesis Testing'!A100</f>
        <v>Won</v>
      </c>
      <c r="B101" s="35">
        <f>'Analysis 2 — Hypothesis Testing'!B100</f>
        <v>60</v>
      </c>
      <c r="C101" s="35">
        <f t="shared" si="11"/>
        <v>1</v>
      </c>
      <c r="D101" s="35">
        <f t="shared" si="12"/>
        <v>0.6</v>
      </c>
      <c r="E101" s="35">
        <f t="shared" si="13"/>
        <v>0.16000000000000003</v>
      </c>
      <c r="F101" s="35">
        <f t="shared" si="14"/>
        <v>0.17944637345679015</v>
      </c>
    </row>
    <row r="102" spans="1:6">
      <c r="A102" s="35" t="str">
        <f>'Analysis 2 — Hypothesis Testing'!A101</f>
        <v>Won</v>
      </c>
      <c r="B102" s="35">
        <f>'Analysis 2 — Hypothesis Testing'!B101</f>
        <v>10</v>
      </c>
      <c r="C102" s="35">
        <f t="shared" si="11"/>
        <v>1</v>
      </c>
      <c r="D102" s="35">
        <f t="shared" si="12"/>
        <v>0.1</v>
      </c>
      <c r="E102" s="35">
        <f t="shared" si="13"/>
        <v>0.81</v>
      </c>
      <c r="F102" s="35">
        <f t="shared" si="14"/>
        <v>0.17944637345679015</v>
      </c>
    </row>
    <row r="103" spans="1:6">
      <c r="A103" s="35" t="str">
        <f>'Analysis 2 — Hypothesis Testing'!A102</f>
        <v>Won</v>
      </c>
      <c r="B103" s="35">
        <f>'Analysis 2 — Hypothesis Testing'!B102</f>
        <v>90</v>
      </c>
      <c r="C103" s="35">
        <f t="shared" si="11"/>
        <v>1</v>
      </c>
      <c r="D103" s="35">
        <f t="shared" si="12"/>
        <v>0.9</v>
      </c>
      <c r="E103" s="35">
        <f t="shared" si="13"/>
        <v>9.999999999999995E-3</v>
      </c>
      <c r="F103" s="35">
        <f t="shared" si="14"/>
        <v>0.17944637345679015</v>
      </c>
    </row>
    <row r="104" spans="1:6">
      <c r="A104" s="35" t="str">
        <f>'Analysis 2 — Hypothesis Testing'!A103</f>
        <v>Won</v>
      </c>
      <c r="B104" s="35">
        <f>'Analysis 2 — Hypothesis Testing'!B103</f>
        <v>30</v>
      </c>
      <c r="C104" s="35">
        <f t="shared" si="11"/>
        <v>1</v>
      </c>
      <c r="D104" s="35">
        <f t="shared" si="12"/>
        <v>0.3</v>
      </c>
      <c r="E104" s="35">
        <f t="shared" si="13"/>
        <v>0.48999999999999994</v>
      </c>
      <c r="F104" s="35">
        <f t="shared" si="14"/>
        <v>0.17944637345679015</v>
      </c>
    </row>
    <row r="105" spans="1:6">
      <c r="A105" s="35" t="str">
        <f>'Analysis 2 — Hypothesis Testing'!A104</f>
        <v>Won</v>
      </c>
      <c r="B105" s="35">
        <f>'Analysis 2 — Hypothesis Testing'!B104</f>
        <v>40</v>
      </c>
      <c r="C105" s="35">
        <f t="shared" si="11"/>
        <v>1</v>
      </c>
      <c r="D105" s="35">
        <f t="shared" si="12"/>
        <v>0.4</v>
      </c>
      <c r="E105" s="35">
        <f t="shared" si="13"/>
        <v>0.36</v>
      </c>
      <c r="F105" s="35">
        <f t="shared" si="14"/>
        <v>0.17944637345679015</v>
      </c>
    </row>
    <row r="106" spans="1:6">
      <c r="A106" s="35" t="str">
        <f>'Analysis 2 — Hypothesis Testing'!A105</f>
        <v>Won</v>
      </c>
      <c r="B106" s="35">
        <f>'Analysis 2 — Hypothesis Testing'!B105</f>
        <v>60</v>
      </c>
      <c r="C106" s="35">
        <f t="shared" si="11"/>
        <v>1</v>
      </c>
      <c r="D106" s="35">
        <f t="shared" si="12"/>
        <v>0.6</v>
      </c>
      <c r="E106" s="35">
        <f t="shared" si="13"/>
        <v>0.16000000000000003</v>
      </c>
      <c r="F106" s="35">
        <f t="shared" si="14"/>
        <v>0.17944637345679015</v>
      </c>
    </row>
    <row r="107" spans="1:6">
      <c r="A107" s="35" t="str">
        <f>'Analysis 2 — Hypothesis Testing'!A106</f>
        <v>Won</v>
      </c>
      <c r="B107" s="35">
        <f>'Analysis 2 — Hypothesis Testing'!B106</f>
        <v>20</v>
      </c>
      <c r="C107" s="35">
        <f t="shared" si="11"/>
        <v>1</v>
      </c>
      <c r="D107" s="35">
        <f t="shared" si="12"/>
        <v>0.2</v>
      </c>
      <c r="E107" s="35">
        <f t="shared" si="13"/>
        <v>0.64000000000000012</v>
      </c>
      <c r="F107" s="35">
        <f t="shared" si="14"/>
        <v>0.17944637345679015</v>
      </c>
    </row>
    <row r="108" spans="1:6">
      <c r="A108" s="35" t="str">
        <f>'Analysis 2 — Hypothesis Testing'!A107</f>
        <v>Won</v>
      </c>
      <c r="B108" s="35">
        <f>'Analysis 2 — Hypothesis Testing'!B107</f>
        <v>50</v>
      </c>
      <c r="C108" s="35">
        <f t="shared" si="11"/>
        <v>1</v>
      </c>
      <c r="D108" s="35">
        <f t="shared" si="12"/>
        <v>0.5</v>
      </c>
      <c r="E108" s="35">
        <f t="shared" si="13"/>
        <v>0.25</v>
      </c>
      <c r="F108" s="35">
        <f t="shared" si="14"/>
        <v>0.17944637345679015</v>
      </c>
    </row>
    <row r="109" spans="1:6">
      <c r="A109" s="35" t="str">
        <f>'Analysis 2 — Hypothesis Testing'!A108</f>
        <v>Won</v>
      </c>
      <c r="B109" s="35">
        <f>'Analysis 2 — Hypothesis Testing'!B108</f>
        <v>50</v>
      </c>
      <c r="C109" s="35">
        <f t="shared" si="11"/>
        <v>1</v>
      </c>
      <c r="D109" s="35">
        <f t="shared" si="12"/>
        <v>0.5</v>
      </c>
      <c r="E109" s="35">
        <f t="shared" si="13"/>
        <v>0.25</v>
      </c>
      <c r="F109" s="35">
        <f t="shared" si="14"/>
        <v>0.17944637345679015</v>
      </c>
    </row>
    <row r="110" spans="1:6">
      <c r="A110" s="35" t="str">
        <f>'Analysis 2 — Hypothesis Testing'!A109</f>
        <v>Won</v>
      </c>
      <c r="B110" s="35">
        <f>'Analysis 2 — Hypothesis Testing'!B109</f>
        <v>20</v>
      </c>
      <c r="C110" s="35">
        <f t="shared" si="11"/>
        <v>1</v>
      </c>
      <c r="D110" s="35">
        <f t="shared" si="12"/>
        <v>0.2</v>
      </c>
      <c r="E110" s="35">
        <f t="shared" si="13"/>
        <v>0.64000000000000012</v>
      </c>
      <c r="F110" s="35">
        <f t="shared" si="14"/>
        <v>0.17944637345679015</v>
      </c>
    </row>
    <row r="111" spans="1:6">
      <c r="A111" s="35" t="str">
        <f>'Analysis 2 — Hypothesis Testing'!A110</f>
        <v>Won</v>
      </c>
      <c r="B111" s="35">
        <f>'Analysis 2 — Hypothesis Testing'!B110</f>
        <v>70</v>
      </c>
      <c r="C111" s="35">
        <f t="shared" si="11"/>
        <v>1</v>
      </c>
      <c r="D111" s="35">
        <f t="shared" si="12"/>
        <v>0.7</v>
      </c>
      <c r="E111" s="35">
        <f t="shared" si="13"/>
        <v>9.0000000000000024E-2</v>
      </c>
      <c r="F111" s="35">
        <f t="shared" si="14"/>
        <v>0.17944637345679015</v>
      </c>
    </row>
    <row r="112" spans="1:6">
      <c r="A112" s="35" t="str">
        <f>'Analysis 2 — Hypothesis Testing'!A111</f>
        <v>Won</v>
      </c>
      <c r="B112" s="35">
        <f>'Analysis 2 — Hypothesis Testing'!B111</f>
        <v>40</v>
      </c>
      <c r="C112" s="35">
        <f t="shared" si="11"/>
        <v>1</v>
      </c>
      <c r="D112" s="35">
        <f t="shared" si="12"/>
        <v>0.4</v>
      </c>
      <c r="E112" s="35">
        <f t="shared" si="13"/>
        <v>0.36</v>
      </c>
      <c r="F112" s="35">
        <f t="shared" si="14"/>
        <v>0.17944637345679015</v>
      </c>
    </row>
    <row r="113" spans="1:6">
      <c r="A113" s="35" t="str">
        <f>'Analysis 2 — Hypothesis Testing'!A112</f>
        <v>Won</v>
      </c>
      <c r="B113" s="35">
        <f>'Analysis 2 — Hypothesis Testing'!B112</f>
        <v>90</v>
      </c>
      <c r="C113" s="35">
        <f t="shared" si="11"/>
        <v>1</v>
      </c>
      <c r="D113" s="35">
        <f t="shared" si="12"/>
        <v>0.9</v>
      </c>
      <c r="E113" s="35">
        <f t="shared" si="13"/>
        <v>9.999999999999995E-3</v>
      </c>
      <c r="F113" s="35">
        <f t="shared" si="14"/>
        <v>0.17944637345679015</v>
      </c>
    </row>
    <row r="114" spans="1:6">
      <c r="A114" s="35" t="str">
        <f>'Analysis 2 — Hypothesis Testing'!A113</f>
        <v>Won</v>
      </c>
      <c r="B114" s="35">
        <f>'Analysis 2 — Hypothesis Testing'!B113</f>
        <v>70</v>
      </c>
      <c r="C114" s="35">
        <f t="shared" si="11"/>
        <v>1</v>
      </c>
      <c r="D114" s="35">
        <f t="shared" si="12"/>
        <v>0.7</v>
      </c>
      <c r="E114" s="35">
        <f t="shared" si="13"/>
        <v>9.0000000000000024E-2</v>
      </c>
      <c r="F114" s="35">
        <f t="shared" si="14"/>
        <v>0.17944637345679015</v>
      </c>
    </row>
    <row r="115" spans="1:6">
      <c r="A115" s="35" t="str">
        <f>'Analysis 2 — Hypothesis Testing'!A114</f>
        <v>Won</v>
      </c>
      <c r="B115" s="35">
        <f>'Analysis 2 — Hypothesis Testing'!B114</f>
        <v>20</v>
      </c>
      <c r="C115" s="35">
        <f t="shared" si="11"/>
        <v>1</v>
      </c>
      <c r="D115" s="35">
        <f t="shared" si="12"/>
        <v>0.2</v>
      </c>
      <c r="E115" s="35">
        <f t="shared" si="13"/>
        <v>0.64000000000000012</v>
      </c>
      <c r="F115" s="35">
        <f t="shared" si="14"/>
        <v>0.17944637345679015</v>
      </c>
    </row>
    <row r="116" spans="1:6">
      <c r="A116" s="35" t="str">
        <f>'Analysis 2 — Hypothesis Testing'!A115</f>
        <v>Won</v>
      </c>
      <c r="B116" s="35">
        <f>'Analysis 2 — Hypothesis Testing'!B115</f>
        <v>40</v>
      </c>
      <c r="C116" s="35">
        <f t="shared" si="11"/>
        <v>1</v>
      </c>
      <c r="D116" s="35">
        <f t="shared" si="12"/>
        <v>0.4</v>
      </c>
      <c r="E116" s="35">
        <f t="shared" si="13"/>
        <v>0.36</v>
      </c>
      <c r="F116" s="35">
        <f t="shared" si="14"/>
        <v>0.17944637345679015</v>
      </c>
    </row>
    <row r="117" spans="1:6">
      <c r="A117" s="35" t="str">
        <f>'Analysis 2 — Hypothesis Testing'!A116</f>
        <v>Won</v>
      </c>
      <c r="B117" s="35">
        <f>'Analysis 2 — Hypothesis Testing'!B116</f>
        <v>30</v>
      </c>
      <c r="C117" s="35">
        <f t="shared" si="11"/>
        <v>1</v>
      </c>
      <c r="D117" s="35">
        <f t="shared" si="12"/>
        <v>0.3</v>
      </c>
      <c r="E117" s="35">
        <f t="shared" si="13"/>
        <v>0.48999999999999994</v>
      </c>
      <c r="F117" s="35">
        <f t="shared" si="14"/>
        <v>0.17944637345679015</v>
      </c>
    </row>
    <row r="118" spans="1:6">
      <c r="A118" s="35" t="str">
        <f>'Analysis 2 — Hypothesis Testing'!A117</f>
        <v>Won</v>
      </c>
      <c r="B118" s="35">
        <f>'Analysis 2 — Hypothesis Testing'!B117</f>
        <v>50</v>
      </c>
      <c r="C118" s="35">
        <f t="shared" si="11"/>
        <v>1</v>
      </c>
      <c r="D118" s="35">
        <f t="shared" si="12"/>
        <v>0.5</v>
      </c>
      <c r="E118" s="35">
        <f t="shared" si="13"/>
        <v>0.25</v>
      </c>
      <c r="F118" s="35">
        <f t="shared" si="14"/>
        <v>0.17944637345679015</v>
      </c>
    </row>
    <row r="119" spans="1:6">
      <c r="A119" s="35" t="str">
        <f>'Analysis 2 — Hypothesis Testing'!A118</f>
        <v>Won</v>
      </c>
      <c r="B119" s="35">
        <f>'Analysis 2 — Hypothesis Testing'!B118</f>
        <v>40</v>
      </c>
      <c r="C119" s="35">
        <f t="shared" si="11"/>
        <v>1</v>
      </c>
      <c r="D119" s="35">
        <f t="shared" si="12"/>
        <v>0.4</v>
      </c>
      <c r="E119" s="35">
        <f t="shared" si="13"/>
        <v>0.36</v>
      </c>
      <c r="F119" s="35">
        <f t="shared" si="14"/>
        <v>0.17944637345679015</v>
      </c>
    </row>
    <row r="120" spans="1:6">
      <c r="A120" s="35" t="str">
        <f>'Analysis 2 — Hypothesis Testing'!A119</f>
        <v>Won</v>
      </c>
      <c r="B120" s="35">
        <f>'Analysis 2 — Hypothesis Testing'!B119</f>
        <v>30</v>
      </c>
      <c r="C120" s="35">
        <f t="shared" si="11"/>
        <v>1</v>
      </c>
      <c r="D120" s="35">
        <f t="shared" si="12"/>
        <v>0.3</v>
      </c>
      <c r="E120" s="35">
        <f t="shared" si="13"/>
        <v>0.48999999999999994</v>
      </c>
      <c r="F120" s="35">
        <f t="shared" si="14"/>
        <v>0.17944637345679015</v>
      </c>
    </row>
    <row r="121" spans="1:6">
      <c r="A121" s="35" t="str">
        <f>'Analysis 2 — Hypothesis Testing'!A120</f>
        <v>Won</v>
      </c>
      <c r="B121" s="35">
        <f>'Analysis 2 — Hypothesis Testing'!B120</f>
        <v>50</v>
      </c>
      <c r="C121" s="35">
        <f t="shared" si="11"/>
        <v>1</v>
      </c>
      <c r="D121" s="35">
        <f t="shared" si="12"/>
        <v>0.5</v>
      </c>
      <c r="E121" s="35">
        <f t="shared" si="13"/>
        <v>0.25</v>
      </c>
      <c r="F121" s="35">
        <f t="shared" si="14"/>
        <v>0.17944637345679015</v>
      </c>
    </row>
    <row r="122" spans="1:6">
      <c r="A122" s="35" t="str">
        <f>'Analysis 2 — Hypothesis Testing'!A121</f>
        <v>Won</v>
      </c>
      <c r="B122" s="35">
        <f>'Analysis 2 — Hypothesis Testing'!B121</f>
        <v>70</v>
      </c>
      <c r="C122" s="35">
        <f t="shared" si="11"/>
        <v>1</v>
      </c>
      <c r="D122" s="35">
        <f t="shared" si="12"/>
        <v>0.7</v>
      </c>
      <c r="E122" s="35">
        <f t="shared" si="13"/>
        <v>9.0000000000000024E-2</v>
      </c>
      <c r="F122" s="35">
        <f t="shared" si="14"/>
        <v>0.17944637345679015</v>
      </c>
    </row>
    <row r="123" spans="1:6">
      <c r="A123" s="35" t="str">
        <f>'Analysis 2 — Hypothesis Testing'!A122</f>
        <v>Won</v>
      </c>
      <c r="B123" s="35">
        <f>'Analysis 2 — Hypothesis Testing'!B122</f>
        <v>60</v>
      </c>
      <c r="C123" s="35">
        <f t="shared" si="11"/>
        <v>1</v>
      </c>
      <c r="D123" s="35">
        <f t="shared" si="12"/>
        <v>0.6</v>
      </c>
      <c r="E123" s="35">
        <f t="shared" si="13"/>
        <v>0.16000000000000003</v>
      </c>
      <c r="F123" s="35">
        <f t="shared" si="14"/>
        <v>0.17944637345679015</v>
      </c>
    </row>
    <row r="124" spans="1:6">
      <c r="A124" s="35" t="str">
        <f>'Analysis 2 — Hypothesis Testing'!A123</f>
        <v>Won</v>
      </c>
      <c r="B124" s="35">
        <f>'Analysis 2 — Hypothesis Testing'!B123</f>
        <v>40</v>
      </c>
      <c r="C124" s="35">
        <f t="shared" si="11"/>
        <v>1</v>
      </c>
      <c r="D124" s="35">
        <f t="shared" si="12"/>
        <v>0.4</v>
      </c>
      <c r="E124" s="35">
        <f t="shared" si="13"/>
        <v>0.36</v>
      </c>
      <c r="F124" s="35">
        <f t="shared" si="14"/>
        <v>0.17944637345679015</v>
      </c>
    </row>
    <row r="125" spans="1:6">
      <c r="A125" s="35" t="str">
        <f>'Analysis 2 — Hypothesis Testing'!A124</f>
        <v>Won</v>
      </c>
      <c r="B125" s="35">
        <f>'Analysis 2 — Hypothesis Testing'!B124</f>
        <v>20</v>
      </c>
      <c r="C125" s="35">
        <f t="shared" si="11"/>
        <v>1</v>
      </c>
      <c r="D125" s="35">
        <f t="shared" si="12"/>
        <v>0.2</v>
      </c>
      <c r="E125" s="35">
        <f t="shared" si="13"/>
        <v>0.64000000000000012</v>
      </c>
      <c r="F125" s="35">
        <f t="shared" si="14"/>
        <v>0.17944637345679015</v>
      </c>
    </row>
    <row r="126" spans="1:6">
      <c r="A126" s="35" t="str">
        <f>'Analysis 2 — Hypothesis Testing'!A125</f>
        <v>Won</v>
      </c>
      <c r="B126" s="35">
        <f>'Analysis 2 — Hypothesis Testing'!B125</f>
        <v>60</v>
      </c>
      <c r="C126" s="35">
        <f t="shared" si="11"/>
        <v>1</v>
      </c>
      <c r="D126" s="35">
        <f t="shared" si="12"/>
        <v>0.6</v>
      </c>
      <c r="E126" s="35">
        <f t="shared" si="13"/>
        <v>0.16000000000000003</v>
      </c>
      <c r="F126" s="35">
        <f t="shared" si="14"/>
        <v>0.17944637345679015</v>
      </c>
    </row>
    <row r="127" spans="1:6">
      <c r="A127" s="35" t="str">
        <f>'Analysis 2 — Hypothesis Testing'!A126</f>
        <v>Won</v>
      </c>
      <c r="B127" s="35">
        <f>'Analysis 2 — Hypothesis Testing'!B126</f>
        <v>20</v>
      </c>
      <c r="C127" s="35">
        <f t="shared" si="11"/>
        <v>1</v>
      </c>
      <c r="D127" s="35">
        <f t="shared" si="12"/>
        <v>0.2</v>
      </c>
      <c r="E127" s="35">
        <f t="shared" si="13"/>
        <v>0.64000000000000012</v>
      </c>
      <c r="F127" s="35">
        <f t="shared" si="14"/>
        <v>0.17944637345679015</v>
      </c>
    </row>
    <row r="128" spans="1:6">
      <c r="A128" s="35" t="str">
        <f>'Analysis 2 — Hypothesis Testing'!A127</f>
        <v>Won</v>
      </c>
      <c r="B128" s="35">
        <f>'Analysis 2 — Hypothesis Testing'!B127</f>
        <v>30</v>
      </c>
      <c r="C128" s="35">
        <f t="shared" si="11"/>
        <v>1</v>
      </c>
      <c r="D128" s="35">
        <f t="shared" si="12"/>
        <v>0.3</v>
      </c>
      <c r="E128" s="35">
        <f t="shared" si="13"/>
        <v>0.48999999999999994</v>
      </c>
      <c r="F128" s="35">
        <f t="shared" si="14"/>
        <v>0.17944637345679015</v>
      </c>
    </row>
    <row r="129" spans="1:6">
      <c r="A129" s="35" t="str">
        <f>'Analysis 2 — Hypothesis Testing'!A128</f>
        <v>Won</v>
      </c>
      <c r="B129" s="35">
        <f>'Analysis 2 — Hypothesis Testing'!B128</f>
        <v>60</v>
      </c>
      <c r="C129" s="35">
        <f t="shared" si="11"/>
        <v>1</v>
      </c>
      <c r="D129" s="35">
        <f t="shared" si="12"/>
        <v>0.6</v>
      </c>
      <c r="E129" s="35">
        <f t="shared" si="13"/>
        <v>0.16000000000000003</v>
      </c>
      <c r="F129" s="35">
        <f t="shared" si="14"/>
        <v>0.17944637345679015</v>
      </c>
    </row>
    <row r="130" spans="1:6">
      <c r="A130" s="35" t="str">
        <f>'Analysis 2 — Hypothesis Testing'!A129</f>
        <v>Won</v>
      </c>
      <c r="B130" s="35">
        <f>'Analysis 2 — Hypothesis Testing'!B129</f>
        <v>30</v>
      </c>
      <c r="C130" s="35">
        <f t="shared" si="11"/>
        <v>1</v>
      </c>
      <c r="D130" s="35">
        <f t="shared" si="12"/>
        <v>0.3</v>
      </c>
      <c r="E130" s="35">
        <f t="shared" si="13"/>
        <v>0.48999999999999994</v>
      </c>
      <c r="F130" s="35">
        <f t="shared" si="14"/>
        <v>0.17944637345679015</v>
      </c>
    </row>
    <row r="131" spans="1:6">
      <c r="A131" s="35" t="str">
        <f>'Analysis 2 — Hypothesis Testing'!A130</f>
        <v>Won</v>
      </c>
      <c r="B131" s="35">
        <f>'Analysis 2 — Hypothesis Testing'!B130</f>
        <v>60</v>
      </c>
      <c r="C131" s="35">
        <f t="shared" si="11"/>
        <v>1</v>
      </c>
      <c r="D131" s="35">
        <f t="shared" si="12"/>
        <v>0.6</v>
      </c>
      <c r="E131" s="35">
        <f t="shared" si="13"/>
        <v>0.16000000000000003</v>
      </c>
      <c r="F131" s="35">
        <f t="shared" si="14"/>
        <v>0.17944637345679015</v>
      </c>
    </row>
    <row r="132" spans="1:6">
      <c r="A132" s="35" t="str">
        <f>'Analysis 2 — Hypothesis Testing'!A131</f>
        <v>Won</v>
      </c>
      <c r="B132" s="35">
        <f>'Analysis 2 — Hypothesis Testing'!B131</f>
        <v>30</v>
      </c>
      <c r="C132" s="35">
        <f t="shared" ref="C132:C146" si="15">IF(A132="Won",1,0)</f>
        <v>1</v>
      </c>
      <c r="D132" s="35">
        <f t="shared" ref="D132:D146" si="16">B132/100</f>
        <v>0.3</v>
      </c>
      <c r="E132" s="35">
        <f t="shared" ref="E132:E146" si="17">(D132-C132)^2</f>
        <v>0.48999999999999994</v>
      </c>
      <c r="F132" s="35">
        <f t="shared" ref="F132:F146" si="18">($Q$6-C132)^2</f>
        <v>0.17944637345679015</v>
      </c>
    </row>
    <row r="133" spans="1:6">
      <c r="A133" s="35" t="str">
        <f>'Analysis 2 — Hypothesis Testing'!A132</f>
        <v>Won</v>
      </c>
      <c r="B133" s="35">
        <f>'Analysis 2 — Hypothesis Testing'!B132</f>
        <v>40</v>
      </c>
      <c r="C133" s="35">
        <f t="shared" si="15"/>
        <v>1</v>
      </c>
      <c r="D133" s="35">
        <f t="shared" si="16"/>
        <v>0.4</v>
      </c>
      <c r="E133" s="35">
        <f t="shared" si="17"/>
        <v>0.36</v>
      </c>
      <c r="F133" s="35">
        <f t="shared" si="18"/>
        <v>0.17944637345679015</v>
      </c>
    </row>
    <row r="134" spans="1:6">
      <c r="A134" s="35" t="str">
        <f>'Analysis 2 — Hypothesis Testing'!A133</f>
        <v>Won</v>
      </c>
      <c r="B134" s="35">
        <f>'Analysis 2 — Hypothesis Testing'!B133</f>
        <v>40</v>
      </c>
      <c r="C134" s="35">
        <f t="shared" si="15"/>
        <v>1</v>
      </c>
      <c r="D134" s="35">
        <f t="shared" si="16"/>
        <v>0.4</v>
      </c>
      <c r="E134" s="35">
        <f t="shared" si="17"/>
        <v>0.36</v>
      </c>
      <c r="F134" s="35">
        <f t="shared" si="18"/>
        <v>0.17944637345679015</v>
      </c>
    </row>
    <row r="135" spans="1:6">
      <c r="A135" s="35" t="str">
        <f>'Analysis 2 — Hypothesis Testing'!A134</f>
        <v>Won</v>
      </c>
      <c r="B135" s="35">
        <f>'Analysis 2 — Hypothesis Testing'!B134</f>
        <v>30</v>
      </c>
      <c r="C135" s="35">
        <f t="shared" si="15"/>
        <v>1</v>
      </c>
      <c r="D135" s="35">
        <f t="shared" si="16"/>
        <v>0.3</v>
      </c>
      <c r="E135" s="35">
        <f t="shared" si="17"/>
        <v>0.48999999999999994</v>
      </c>
      <c r="F135" s="35">
        <f t="shared" si="18"/>
        <v>0.17944637345679015</v>
      </c>
    </row>
    <row r="136" spans="1:6">
      <c r="A136" s="35" t="str">
        <f>'Analysis 2 — Hypothesis Testing'!A135</f>
        <v>Won</v>
      </c>
      <c r="B136" s="35">
        <f>'Analysis 2 — Hypothesis Testing'!B135</f>
        <v>40</v>
      </c>
      <c r="C136" s="35">
        <f t="shared" si="15"/>
        <v>1</v>
      </c>
      <c r="D136" s="35">
        <f t="shared" si="16"/>
        <v>0.4</v>
      </c>
      <c r="E136" s="35">
        <f t="shared" si="17"/>
        <v>0.36</v>
      </c>
      <c r="F136" s="35">
        <f t="shared" si="18"/>
        <v>0.17944637345679015</v>
      </c>
    </row>
    <row r="137" spans="1:6">
      <c r="A137" s="35" t="str">
        <f>'Analysis 2 — Hypothesis Testing'!A136</f>
        <v>Won</v>
      </c>
      <c r="B137" s="35">
        <f>'Analysis 2 — Hypothesis Testing'!B136</f>
        <v>70</v>
      </c>
      <c r="C137" s="35">
        <f t="shared" si="15"/>
        <v>1</v>
      </c>
      <c r="D137" s="35">
        <f t="shared" si="16"/>
        <v>0.7</v>
      </c>
      <c r="E137" s="35">
        <f t="shared" si="17"/>
        <v>9.0000000000000024E-2</v>
      </c>
      <c r="F137" s="35">
        <f t="shared" si="18"/>
        <v>0.17944637345679015</v>
      </c>
    </row>
    <row r="138" spans="1:6">
      <c r="A138" s="35" t="str">
        <f>'Analysis 2 — Hypothesis Testing'!A137</f>
        <v>Won</v>
      </c>
      <c r="B138" s="35">
        <f>'Analysis 2 — Hypothesis Testing'!B137</f>
        <v>20</v>
      </c>
      <c r="C138" s="35">
        <f t="shared" si="15"/>
        <v>1</v>
      </c>
      <c r="D138" s="35">
        <f t="shared" si="16"/>
        <v>0.2</v>
      </c>
      <c r="E138" s="35">
        <f t="shared" si="17"/>
        <v>0.64000000000000012</v>
      </c>
      <c r="F138" s="35">
        <f t="shared" si="18"/>
        <v>0.17944637345679015</v>
      </c>
    </row>
    <row r="139" spans="1:6">
      <c r="A139" s="35" t="str">
        <f>'Analysis 2 — Hypothesis Testing'!A138</f>
        <v>Won</v>
      </c>
      <c r="B139" s="35">
        <f>'Analysis 2 — Hypothesis Testing'!B138</f>
        <v>60</v>
      </c>
      <c r="C139" s="35">
        <f t="shared" si="15"/>
        <v>1</v>
      </c>
      <c r="D139" s="35">
        <f t="shared" si="16"/>
        <v>0.6</v>
      </c>
      <c r="E139" s="35">
        <f t="shared" si="17"/>
        <v>0.16000000000000003</v>
      </c>
      <c r="F139" s="35">
        <f t="shared" si="18"/>
        <v>0.17944637345679015</v>
      </c>
    </row>
    <row r="140" spans="1:6">
      <c r="A140" s="35" t="str">
        <f>'Analysis 2 — Hypothesis Testing'!A139</f>
        <v>Won</v>
      </c>
      <c r="B140" s="35">
        <f>'Analysis 2 — Hypothesis Testing'!B139</f>
        <v>90</v>
      </c>
      <c r="C140" s="35">
        <f t="shared" si="15"/>
        <v>1</v>
      </c>
      <c r="D140" s="35">
        <f t="shared" si="16"/>
        <v>0.9</v>
      </c>
      <c r="E140" s="35">
        <f t="shared" si="17"/>
        <v>9.999999999999995E-3</v>
      </c>
      <c r="F140" s="35">
        <f t="shared" si="18"/>
        <v>0.17944637345679015</v>
      </c>
    </row>
    <row r="141" spans="1:6">
      <c r="A141" s="35" t="str">
        <f>'Analysis 2 — Hypothesis Testing'!A140</f>
        <v>Won</v>
      </c>
      <c r="B141" s="35">
        <f>'Analysis 2 — Hypothesis Testing'!B140</f>
        <v>50</v>
      </c>
      <c r="C141" s="35">
        <f t="shared" si="15"/>
        <v>1</v>
      </c>
      <c r="D141" s="35">
        <f t="shared" si="16"/>
        <v>0.5</v>
      </c>
      <c r="E141" s="35">
        <f t="shared" si="17"/>
        <v>0.25</v>
      </c>
      <c r="F141" s="35">
        <f t="shared" si="18"/>
        <v>0.17944637345679015</v>
      </c>
    </row>
    <row r="142" spans="1:6">
      <c r="A142" s="35" t="str">
        <f>'Analysis 2 — Hypothesis Testing'!A141</f>
        <v>Won</v>
      </c>
      <c r="B142" s="35">
        <f>'Analysis 2 — Hypothesis Testing'!B141</f>
        <v>20</v>
      </c>
      <c r="C142" s="35">
        <f t="shared" si="15"/>
        <v>1</v>
      </c>
      <c r="D142" s="35">
        <f t="shared" si="16"/>
        <v>0.2</v>
      </c>
      <c r="E142" s="35">
        <f t="shared" si="17"/>
        <v>0.64000000000000012</v>
      </c>
      <c r="F142" s="35">
        <f t="shared" si="18"/>
        <v>0.17944637345679015</v>
      </c>
    </row>
    <row r="143" spans="1:6">
      <c r="A143" s="35" t="str">
        <f>'Analysis 2 — Hypothesis Testing'!A142</f>
        <v>Won</v>
      </c>
      <c r="B143" s="35">
        <f>'Analysis 2 — Hypothesis Testing'!B142</f>
        <v>50</v>
      </c>
      <c r="C143" s="35">
        <f t="shared" si="15"/>
        <v>1</v>
      </c>
      <c r="D143" s="35">
        <f t="shared" si="16"/>
        <v>0.5</v>
      </c>
      <c r="E143" s="35">
        <f t="shared" si="17"/>
        <v>0.25</v>
      </c>
      <c r="F143" s="35">
        <f t="shared" si="18"/>
        <v>0.17944637345679015</v>
      </c>
    </row>
    <row r="144" spans="1:6">
      <c r="A144" s="35" t="str">
        <f>'Analysis 2 — Hypothesis Testing'!A143</f>
        <v>Won</v>
      </c>
      <c r="B144" s="35">
        <f>'Analysis 2 — Hypothesis Testing'!B143</f>
        <v>50</v>
      </c>
      <c r="C144" s="35">
        <f t="shared" si="15"/>
        <v>1</v>
      </c>
      <c r="D144" s="35">
        <f t="shared" si="16"/>
        <v>0.5</v>
      </c>
      <c r="E144" s="35">
        <f t="shared" si="17"/>
        <v>0.25</v>
      </c>
      <c r="F144" s="35">
        <f t="shared" si="18"/>
        <v>0.17944637345679015</v>
      </c>
    </row>
    <row r="145" spans="1:6">
      <c r="A145" s="35" t="str">
        <f>'Analysis 2 — Hypothesis Testing'!A144</f>
        <v>Won</v>
      </c>
      <c r="B145" s="35">
        <f>'Analysis 2 — Hypothesis Testing'!B144</f>
        <v>90</v>
      </c>
      <c r="C145" s="35">
        <f t="shared" si="15"/>
        <v>1</v>
      </c>
      <c r="D145" s="35">
        <f t="shared" si="16"/>
        <v>0.9</v>
      </c>
      <c r="E145" s="35">
        <f t="shared" si="17"/>
        <v>9.999999999999995E-3</v>
      </c>
      <c r="F145" s="35">
        <f t="shared" si="18"/>
        <v>0.17944637345679015</v>
      </c>
    </row>
    <row r="146" spans="1:6">
      <c r="A146" s="35" t="str">
        <f>'Analysis 2 — Hypothesis Testing'!A145</f>
        <v>Won</v>
      </c>
      <c r="B146" s="35">
        <f>'Analysis 2 — Hypothesis Testing'!B145</f>
        <v>30</v>
      </c>
      <c r="C146" s="35">
        <f t="shared" si="15"/>
        <v>1</v>
      </c>
      <c r="D146" s="35">
        <f t="shared" si="16"/>
        <v>0.3</v>
      </c>
      <c r="E146" s="35">
        <f t="shared" si="17"/>
        <v>0.48999999999999994</v>
      </c>
      <c r="F146" s="35">
        <f t="shared" si="18"/>
        <v>0.17944637345679015</v>
      </c>
    </row>
  </sheetData>
  <mergeCells count="4">
    <mergeCell ref="K15:K17"/>
    <mergeCell ref="H1:K1"/>
    <mergeCell ref="A1:D1"/>
    <mergeCell ref="H39:T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12B9-ADC2-4F34-A041-9E495603B163}">
  <dimension ref="B2:F9"/>
  <sheetViews>
    <sheetView workbookViewId="0">
      <selection activeCell="C8" sqref="C8"/>
    </sheetView>
  </sheetViews>
  <sheetFormatPr defaultRowHeight="15"/>
  <cols>
    <col min="1" max="1" width="9" customWidth="1"/>
    <col min="2" max="2" width="7.7109375" customWidth="1"/>
    <col min="3" max="3" width="94.5703125" bestFit="1" customWidth="1"/>
  </cols>
  <sheetData>
    <row r="2" spans="2:6" ht="14.25" customHeight="1">
      <c r="C2" s="51"/>
      <c r="D2" s="51"/>
      <c r="E2" s="51"/>
      <c r="F2" s="51"/>
    </row>
    <row r="3" spans="2:6" ht="26.25">
      <c r="B3" s="51" t="s">
        <v>3232</v>
      </c>
      <c r="C3" s="51"/>
      <c r="D3" s="51"/>
      <c r="E3" s="51"/>
      <c r="F3" s="51"/>
    </row>
    <row r="6" spans="2:6">
      <c r="B6" s="35">
        <v>1</v>
      </c>
      <c r="C6" s="35" t="s">
        <v>3233</v>
      </c>
    </row>
    <row r="7" spans="2:6">
      <c r="B7" s="35">
        <v>2</v>
      </c>
      <c r="C7" s="35" t="s">
        <v>3231</v>
      </c>
    </row>
    <row r="8" spans="2:6">
      <c r="B8" s="35">
        <v>3</v>
      </c>
      <c r="C8" s="35" t="s">
        <v>3234</v>
      </c>
    </row>
    <row r="9" spans="2:6">
      <c r="B9" s="35">
        <v>4</v>
      </c>
      <c r="C9" s="35" t="s">
        <v>3235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542009-75F5-4658-B207-EB4CEFAF97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Analysis 1 — Descriptive statis</vt:lpstr>
      <vt:lpstr>Analysis 2 — Hypothesis Testing</vt:lpstr>
      <vt:lpstr>Analysis 3 - Probability Calibr</vt:lpstr>
      <vt:lpstr>Business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Trà Minh Hy</dc:creator>
  <cp:lastModifiedBy>Trà Minh Hy</cp:lastModifiedBy>
  <dcterms:created xsi:type="dcterms:W3CDTF">2026-08-17T05:48:47Z</dcterms:created>
  <dcterms:modified xsi:type="dcterms:W3CDTF">2026-08-20T08:53:33Z</dcterms:modified>
</cp:coreProperties>
</file>