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_IJNM_FinalResult\SFC Length = 3\"/>
    </mc:Choice>
  </mc:AlternateContent>
  <xr:revisionPtr revIDLastSave="0" documentId="13_ncr:1_{2711219A-6E43-4248-A124-EB2F892FF663}" xr6:coauthVersionLast="47" xr6:coauthVersionMax="47" xr10:uidLastSave="{00000000-0000-0000-0000-000000000000}"/>
  <bookViews>
    <workbookView xWindow="6510" yWindow="210" windowWidth="21270" windowHeight="15600" activeTab="1" xr2:uid="{3728D6E2-5580-46DA-9BD0-436435546EC9}"/>
  </bookViews>
  <sheets>
    <sheet name="Summary" sheetId="1" r:id="rId1"/>
    <sheet name="log_scaling_Threshold" sheetId="2" r:id="rId2"/>
    <sheet name="output_latency_Thresh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2" l="1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M5" i="3"/>
  <c r="AC9" i="2"/>
  <c r="AC11" i="2" s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4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AC6" i="2" l="1"/>
  <c r="AC7" i="2" s="1"/>
  <c r="M7" i="3"/>
  <c r="M8" i="3" s="1"/>
  <c r="AC10" i="2"/>
</calcChain>
</file>

<file path=xl/sharedStrings.xml><?xml version="1.0" encoding="utf-8"?>
<sst xmlns="http://schemas.openxmlformats.org/spreadsheetml/2006/main" count="398" uniqueCount="298">
  <si>
    <t>SFC Length</t>
    <phoneticPr fontId="2" type="noConversion"/>
  </si>
  <si>
    <t># of Scaling Operations</t>
    <phoneticPr fontId="2" type="noConversion"/>
  </si>
  <si>
    <t>% Total Scaling Operations</t>
    <phoneticPr fontId="2" type="noConversion"/>
  </si>
  <si>
    <t># of Total VNFs</t>
    <phoneticPr fontId="2" type="noConversion"/>
  </si>
  <si>
    <t>Average_Total VNFs</t>
    <phoneticPr fontId="2" type="noConversion"/>
  </si>
  <si>
    <t>% Total VNFs</t>
    <phoneticPr fontId="2" type="noConversion"/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</si>
  <si>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</si>
  <si>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</si>
  <si>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</si>
  <si>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</si>
  <si>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Scaling RNN</t>
    <phoneticPr fontId="2" type="noConversion"/>
  </si>
  <si>
    <t>Tier1: RulesAdded</t>
    <phoneticPr fontId="2" type="noConversion"/>
  </si>
  <si>
    <t>Tier2: Proxy</t>
    <phoneticPr fontId="2" type="noConversion"/>
  </si>
  <si>
    <t>Tier0: Firewall</t>
    <phoneticPr fontId="2" type="noConversion"/>
  </si>
  <si>
    <t xml:space="preserve">끝열 </t>
    <phoneticPr fontId="2" type="noConversion"/>
  </si>
  <si>
    <t>전체 개수</t>
    <phoneticPr fontId="2" type="noConversion"/>
  </si>
  <si>
    <t>latency Avg(ms)</t>
    <phoneticPr fontId="2" type="noConversion"/>
  </si>
  <si>
    <t>Latency SD (ms)</t>
  </si>
  <si>
    <t>latency max (ms)</t>
  </si>
  <si>
    <t>\nTransfer/sec:</t>
  </si>
  <si>
    <t>A열 계산</t>
    <phoneticPr fontId="2" type="noConversion"/>
  </si>
  <si>
    <t>IF SLA Violation</t>
  </si>
  <si>
    <t>Modified latency Avg(m)</t>
  </si>
  <si>
    <t>Avg CPU</t>
    <phoneticPr fontId="2" type="noConversion"/>
  </si>
  <si>
    <t>Sum CPU</t>
    <phoneticPr fontId="2" type="noConversion"/>
  </si>
  <si>
    <t>Sum Traffic</t>
    <phoneticPr fontId="2" type="noConversion"/>
  </si>
  <si>
    <t>Avg Traffic</t>
    <phoneticPr fontId="2" type="noConversion"/>
  </si>
  <si>
    <t>ScaledVNF</t>
    <phoneticPr fontId="2" type="noConversion"/>
  </si>
  <si>
    <t>Change in Scaling Decision</t>
  </si>
  <si>
    <t>2.29ms</t>
  </si>
  <si>
    <t>530.71us</t>
  </si>
  <si>
    <t>17.17ms</t>
  </si>
  <si>
    <t>3091.14\nTransfer/sec:</t>
  </si>
  <si>
    <t>1.01MB\n")</t>
  </si>
  <si>
    <t>578.06us</t>
  </si>
  <si>
    <t>25.90ms</t>
  </si>
  <si>
    <t>3091.11\nTransfer/sec:</t>
  </si>
  <si>
    <t>2.31ms</t>
  </si>
  <si>
    <t>523.49us</t>
  </si>
  <si>
    <t>12.22ms</t>
  </si>
  <si>
    <t>2.26ms</t>
  </si>
  <si>
    <t>583.50us</t>
  </si>
  <si>
    <t>21.25ms</t>
  </si>
  <si>
    <t>3977.41\nTransfer/sec:</t>
  </si>
  <si>
    <t>1.30MB\n")</t>
  </si>
  <si>
    <t>4.84s</t>
  </si>
  <si>
    <t>8.59s</t>
  </si>
  <si>
    <t>48.01s</t>
  </si>
  <si>
    <t>3878.95\nTransfer/sec:</t>
  </si>
  <si>
    <t>1.26MB\n")</t>
  </si>
  <si>
    <t>2.00ms</t>
  </si>
  <si>
    <t>495.69us</t>
  </si>
  <si>
    <t>10.32ms</t>
  </si>
  <si>
    <t>3977.54\nTransfer/sec:</t>
  </si>
  <si>
    <t>1.92ms</t>
  </si>
  <si>
    <t>507.20us</t>
  </si>
  <si>
    <t>8.32ms</t>
  </si>
  <si>
    <t>4908.88\nTransfer/sec:</t>
  </si>
  <si>
    <t>1.60MB\n")</t>
  </si>
  <si>
    <t>5.50s</t>
  </si>
  <si>
    <t>7.47s</t>
  </si>
  <si>
    <t>30.51s</t>
  </si>
  <si>
    <t>4634.05\nTransfer/sec:</t>
  </si>
  <si>
    <t>1.51MB\n")</t>
  </si>
  <si>
    <t>1.49s</t>
  </si>
  <si>
    <t>3.47s</t>
  </si>
  <si>
    <t>18.24s</t>
  </si>
  <si>
    <t>4908.83\nTransfer/sec:</t>
  </si>
  <si>
    <t>2.16ms</t>
  </si>
  <si>
    <t>567.63us</t>
  </si>
  <si>
    <t>19.15ms</t>
  </si>
  <si>
    <t>5177.64\nTransfer/sec:</t>
  </si>
  <si>
    <t>1.69MB\n")</t>
  </si>
  <si>
    <t>2.13ms</t>
  </si>
  <si>
    <t>561.07us</t>
  </si>
  <si>
    <t>19.71ms</t>
  </si>
  <si>
    <t>5177.58\nTransfer/sec:</t>
  </si>
  <si>
    <t>2.10s</t>
  </si>
  <si>
    <t>3.94s</t>
  </si>
  <si>
    <t>16.28s</t>
  </si>
  <si>
    <t>5177.72\nTransfer/sec:</t>
  </si>
  <si>
    <t>1.16s</t>
  </si>
  <si>
    <t>2.47s</t>
  </si>
  <si>
    <t>10.98s</t>
  </si>
  <si>
    <t>5163.68\nTransfer/sec:</t>
  </si>
  <si>
    <t>1.68MB\n")</t>
  </si>
  <si>
    <t>604.35us</t>
  </si>
  <si>
    <t>22.37ms</t>
  </si>
  <si>
    <t>5163.67\nTransfer/sec:</t>
  </si>
  <si>
    <t>2.15ms</t>
  </si>
  <si>
    <t>555.94us</t>
  </si>
  <si>
    <t>16.28ms</t>
  </si>
  <si>
    <t>5163.64\nTransfer/sec:</t>
  </si>
  <si>
    <t>2.23ms</t>
  </si>
  <si>
    <t>3.77ms</t>
  </si>
  <si>
    <t>207.62ms</t>
  </si>
  <si>
    <t>4774.66\nTransfer/sec:</t>
  </si>
  <si>
    <t>1.56MB\n")</t>
  </si>
  <si>
    <t>1.12s</t>
  </si>
  <si>
    <t>2.20s</t>
  </si>
  <si>
    <t>9.33s</t>
  </si>
  <si>
    <t>5435.41\nTransfer/sec:</t>
  </si>
  <si>
    <t>1.77MB\n")</t>
  </si>
  <si>
    <t>2.11ms</t>
  </si>
  <si>
    <t>546.97us</t>
  </si>
  <si>
    <t>19.34ms</t>
  </si>
  <si>
    <t>5435.42\nTransfer/sec:</t>
  </si>
  <si>
    <t>568.06us</t>
  </si>
  <si>
    <t>15.14ms</t>
  </si>
  <si>
    <t>6105.93\nTransfer/sec:</t>
  </si>
  <si>
    <t>1.99MB\n")</t>
  </si>
  <si>
    <t>2.12ms</t>
  </si>
  <si>
    <t>563.45us</t>
  </si>
  <si>
    <t>15.97ms</t>
  </si>
  <si>
    <t>6105.98\nTransfer/sec:</t>
  </si>
  <si>
    <t>3.48s</t>
  </si>
  <si>
    <t>3.92s</t>
  </si>
  <si>
    <t>15.02s</t>
  </si>
  <si>
    <t>6087.90\nTransfer/sec:</t>
  </si>
  <si>
    <t>2.17ms</t>
  </si>
  <si>
    <t>593.65us</t>
  </si>
  <si>
    <t>14.54ms</t>
  </si>
  <si>
    <t>6370.66\nTransfer/sec:</t>
  </si>
  <si>
    <t>2.08MB\n")</t>
  </si>
  <si>
    <t>819.84us</t>
  </si>
  <si>
    <t>31.18ms</t>
  </si>
  <si>
    <t>6370.76\nTransfer/sec:</t>
  </si>
  <si>
    <t>0.91ms</t>
  </si>
  <si>
    <t>45.60ms</t>
  </si>
  <si>
    <t>6370.74\nTransfer/sec:</t>
  </si>
  <si>
    <t>577.28us</t>
  </si>
  <si>
    <t>13.55ms</t>
  </si>
  <si>
    <t>6351.72\nTransfer/sec:</t>
  </si>
  <si>
    <t>2.07MB\n")</t>
  </si>
  <si>
    <t>9.56s</t>
  </si>
  <si>
    <t>38.96s</t>
  </si>
  <si>
    <t>4571.84\nTransfer/sec:</t>
  </si>
  <si>
    <t>1.49MB\n")</t>
  </si>
  <si>
    <t>5.06s</t>
  </si>
  <si>
    <t>4.96s</t>
  </si>
  <si>
    <t>16.03s</t>
  </si>
  <si>
    <t>6351.80\nTransfer/sec:</t>
  </si>
  <si>
    <t>692.67us</t>
  </si>
  <si>
    <t>24.83ms</t>
  </si>
  <si>
    <t>6207.82\nTransfer/sec:</t>
  </si>
  <si>
    <t>2.02MB\n")</t>
  </si>
  <si>
    <t>812.96us</t>
  </si>
  <si>
    <t>31.52ms</t>
  </si>
  <si>
    <t>6207.88\nTransfer/sec:</t>
  </si>
  <si>
    <t>766.80us</t>
  </si>
  <si>
    <t>26.64ms</t>
  </si>
  <si>
    <t>6207.85\nTransfer/sec:</t>
  </si>
  <si>
    <t>2.25ms</t>
  </si>
  <si>
    <t>612.07us</t>
  </si>
  <si>
    <t>18.42ms</t>
  </si>
  <si>
    <t>5747.15\nTransfer/sec:</t>
  </si>
  <si>
    <t>1.87MB\n")</t>
  </si>
  <si>
    <t>593.30us</t>
  </si>
  <si>
    <t>17.89ms</t>
  </si>
  <si>
    <t>5747.13\nTransfer/sec:</t>
  </si>
  <si>
    <t>1.63s</t>
  </si>
  <si>
    <t>3.44s</t>
  </si>
  <si>
    <t>5635.21\nTransfer/sec:</t>
  </si>
  <si>
    <t>1.84MB\n")</t>
  </si>
  <si>
    <t>659.31ms</t>
  </si>
  <si>
    <t>2.12s</t>
  </si>
  <si>
    <t>13.35s</t>
  </si>
  <si>
    <t>5805.08\nTransfer/sec:</t>
  </si>
  <si>
    <t>1.89MB\n")</t>
  </si>
  <si>
    <t>584.25us</t>
  </si>
  <si>
    <t>18.30ms</t>
  </si>
  <si>
    <t>5805.07\nTransfer/sec:</t>
  </si>
  <si>
    <t>2.18ms</t>
  </si>
  <si>
    <t>572.33us</t>
  </si>
  <si>
    <t>19.90ms</t>
  </si>
  <si>
    <t>0.88ms</t>
  </si>
  <si>
    <t>37.44ms</t>
  </si>
  <si>
    <t>6044.07\nTransfer/sec:</t>
  </si>
  <si>
    <t>1.97MB\n")</t>
  </si>
  <si>
    <t>677.63us</t>
  </si>
  <si>
    <t>28.78ms</t>
  </si>
  <si>
    <t>6044.06\nTransfer/sec:</t>
  </si>
  <si>
    <t>2.22ms</t>
  </si>
  <si>
    <t>590.29us</t>
  </si>
  <si>
    <t>20.56ms</t>
  </si>
  <si>
    <t>6043.91\nTransfer/sec:</t>
  </si>
  <si>
    <t>3.04s</t>
  </si>
  <si>
    <t>5.07s</t>
  </si>
  <si>
    <t>21.04s</t>
  </si>
  <si>
    <t>6046.67\nTransfer/sec:</t>
  </si>
  <si>
    <t>4.69s</t>
  </si>
  <si>
    <t>4.90s</t>
  </si>
  <si>
    <t>14.70s</t>
  </si>
  <si>
    <t>6051.89\nTransfer/sec:</t>
  </si>
  <si>
    <t>2.21ms</t>
  </si>
  <si>
    <t>689.38us</t>
  </si>
  <si>
    <t>33.86ms</t>
  </si>
  <si>
    <t>6052.01\nTransfer/sec:</t>
  </si>
  <si>
    <t>627.73us</t>
  </si>
  <si>
    <t>23.14ms</t>
  </si>
  <si>
    <t>5149.69\nTransfer/sec:</t>
  </si>
  <si>
    <t>573.86us</t>
  </si>
  <si>
    <t>20.40ms</t>
  </si>
  <si>
    <t>5149.66\nTransfer/sec:</t>
  </si>
  <si>
    <t>548.81us</t>
  </si>
  <si>
    <t>22.02ms</t>
  </si>
  <si>
    <t>5149.65\nTransfer/sec:</t>
  </si>
  <si>
    <t>531.97us</t>
  </si>
  <si>
    <t>18.59ms</t>
  </si>
  <si>
    <t>3640.72\nTransfer/sec:</t>
  </si>
  <si>
    <t>1.19MB\n")</t>
  </si>
  <si>
    <t>565.68us</t>
  </si>
  <si>
    <t>20.90ms</t>
  </si>
  <si>
    <t>3640.74\nTransfer/sec:</t>
  </si>
  <si>
    <t>145.04ms</t>
  </si>
  <si>
    <t>503.37ms</t>
  </si>
  <si>
    <t>3.27s</t>
  </si>
  <si>
    <t>3088.22\nTransfer/sec:</t>
  </si>
  <si>
    <t>2.32ms</t>
  </si>
  <si>
    <t>501.74us</t>
  </si>
  <si>
    <t>14.48ms</t>
  </si>
  <si>
    <t>2372.59\nTransfer/sec:</t>
  </si>
  <si>
    <t>792.29KB\n")</t>
  </si>
  <si>
    <t>551.47us</t>
  </si>
  <si>
    <t>24.08ms</t>
  </si>
  <si>
    <t>2372.60\nTransfer/sec:</t>
  </si>
  <si>
    <t>792.30KB\n")</t>
  </si>
  <si>
    <t>2.36ms</t>
  </si>
  <si>
    <t>782.59us</t>
  </si>
  <si>
    <t>37.06ms</t>
  </si>
  <si>
    <t>2.43ms</t>
  </si>
  <si>
    <t>0.95ms</t>
  </si>
  <si>
    <t>37.34ms</t>
  </si>
  <si>
    <t>1465.23\nTransfer/sec:</t>
  </si>
  <si>
    <t>489.29KB\n")</t>
  </si>
  <si>
    <t>2.44ms</t>
  </si>
  <si>
    <t>1.13ms</t>
  </si>
  <si>
    <t>42.91ms</t>
  </si>
  <si>
    <t>1465.24\nTransfer/sec:</t>
  </si>
  <si>
    <t>489.30KB\n")</t>
  </si>
  <si>
    <t>1.14ms</t>
  </si>
  <si>
    <t>36.51ms</t>
  </si>
  <si>
    <t>2.74ms</t>
  </si>
  <si>
    <t>1.20ms</t>
  </si>
  <si>
    <t>42.85ms</t>
  </si>
  <si>
    <t>1109.36\nTransfer/sec:</t>
  </si>
  <si>
    <t>370.45KB\n")</t>
  </si>
  <si>
    <t>913.04ms</t>
  </si>
  <si>
    <t>7.44s</t>
  </si>
  <si>
    <t>1118.53\nTransfer/sec:</t>
  </si>
  <si>
    <t>373.52KB\n")</t>
  </si>
  <si>
    <t>2.40ms</t>
  </si>
  <si>
    <t>586.61us</t>
  </si>
  <si>
    <t>19.39ms</t>
  </si>
  <si>
    <t>615.64us</t>
  </si>
  <si>
    <t>21.10ms</t>
  </si>
  <si>
    <t>990.56\nTransfer/sec:</t>
  </si>
  <si>
    <t>330.79KB\n")</t>
  </si>
  <si>
    <t>30.63ms</t>
  </si>
  <si>
    <t>137.68ms</t>
  </si>
  <si>
    <t>1.14s</t>
  </si>
  <si>
    <t>990.59\nTransfer/sec:</t>
  </si>
  <si>
    <t>507.17us</t>
  </si>
  <si>
    <t>15.46ms</t>
  </si>
  <si>
    <t>55.99ms</t>
  </si>
  <si>
    <t>281.22ms</t>
  </si>
  <si>
    <t>2.34s</t>
  </si>
  <si>
    <t>884.68\nTransfer/sec:</t>
  </si>
  <si>
    <t>295.43KB\n")</t>
  </si>
  <si>
    <t>2.24ms</t>
  </si>
  <si>
    <t>523.61us</t>
  </si>
  <si>
    <t>16.64ms</t>
  </si>
  <si>
    <t>884.65\nTransfer/sec:</t>
  </si>
  <si>
    <t>295.42KB\n")</t>
  </si>
  <si>
    <t>2.27ms</t>
  </si>
  <si>
    <t>470.70us</t>
  </si>
  <si>
    <t>5.99ms</t>
  </si>
  <si>
    <t>884.62\nTransfer/sec:</t>
  </si>
  <si>
    <t>295.41KB\n")</t>
  </si>
  <si>
    <t>16.51ms</t>
  </si>
  <si>
    <t>87.50ms</t>
  </si>
  <si>
    <t>869.38ms</t>
  </si>
  <si>
    <t>885.66\nTransfer/sec:</t>
  </si>
  <si>
    <t>295.76KB\n")</t>
  </si>
  <si>
    <t>2.28ms</t>
  </si>
  <si>
    <t>550.01us</t>
  </si>
  <si>
    <t>20.78ms</t>
  </si>
  <si>
    <t>885.68\nTransfer/sec:</t>
  </si>
  <si>
    <t>2.30ms</t>
  </si>
  <si>
    <t>550.13us</t>
  </si>
  <si>
    <t>22.94ms</t>
  </si>
  <si>
    <t>885.67\nTransfer/sec:</t>
  </si>
  <si>
    <t>similarAbiliene</t>
    <phoneticPr fontId="2" type="noConversion"/>
  </si>
  <si>
    <t>Abiliene_Length=3_Threshold</t>
    <phoneticPr fontId="2" type="noConversion"/>
  </si>
  <si>
    <t>Abiliene_Length=3_RNN</t>
    <phoneticPr fontId="2" type="noConversion"/>
  </si>
  <si>
    <t>similarAbiliene_Length=3_Threshold</t>
    <phoneticPr fontId="2" type="noConversion"/>
  </si>
  <si>
    <t>CalculateCPU</t>
    <phoneticPr fontId="2" type="noConversion"/>
  </si>
  <si>
    <t>CalculateTraffic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</si>
</sst>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/>
    <xf numFmtId="9" fontId="0" fillId="0" borderId="0" xfId="1" applyFont="1" applyAlignment="1"/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6033-323C-457F-B528-7D96D6B71F3B}">
  <dimension ref="A1:L13"/>
  <sheetViews>
    <sheetView workbookViewId="0">
      <selection activeCell="A2" sqref="A2"/>
    </sheetView>
  </sheetViews>
  <sheetFormatPr defaultRowHeight="16.5"/>
  <cols>
    <col min="1" max="1" width="24.875" customWidth="1"/>
    <col min="2" max="2" width="24.125" customWidth="1"/>
    <col min="3" max="3" width="21" customWidth="1"/>
    <col min="6" max="6" width="12.375" customWidth="1"/>
    <col min="7" max="7" width="15.875" customWidth="1"/>
    <col min="8" max="8" width="10.75" customWidth="1"/>
    <col min="10" max="10" width="12" customWidth="1"/>
    <col min="11" max="11" width="15.875" customWidth="1"/>
    <col min="12" max="12" width="10.875" customWidth="1"/>
  </cols>
  <sheetData>
    <row r="1" spans="1:12">
      <c r="A1" s="1" t="s">
        <v>0</v>
      </c>
      <c r="F1" s="2" t="s">
        <v>9</v>
      </c>
      <c r="G1" s="2"/>
      <c r="H1" s="2"/>
      <c r="J1" s="3" t="s">
        <v>10</v>
      </c>
      <c r="K1" s="3"/>
      <c r="L1" s="3"/>
    </row>
    <row r="2" spans="1:12">
      <c r="A2" s="9" t="s">
        <v>292</v>
      </c>
      <c r="B2" s="2" t="s">
        <v>293</v>
      </c>
      <c r="C2" s="3" t="s">
        <v>294</v>
      </c>
      <c r="F2" t="s">
        <v>13</v>
      </c>
      <c r="G2" t="s">
        <v>11</v>
      </c>
      <c r="H2" t="s">
        <v>12</v>
      </c>
      <c r="J2" t="s">
        <v>13</v>
      </c>
      <c r="K2" t="s">
        <v>11</v>
      </c>
      <c r="L2" t="s">
        <v>12</v>
      </c>
    </row>
    <row r="3" spans="1:12">
      <c r="A3" t="s">
        <v>1</v>
      </c>
      <c r="B3">
        <v>9</v>
      </c>
    </row>
    <row r="4" spans="1:12">
      <c r="A4" t="s">
        <v>2</v>
      </c>
      <c r="B4">
        <v>64.285714285714292</v>
      </c>
    </row>
    <row r="6" spans="1:12">
      <c r="A6" t="s">
        <v>3</v>
      </c>
      <c r="B6">
        <v>126</v>
      </c>
    </row>
    <row r="7" spans="1:12">
      <c r="A7" t="s">
        <v>4</v>
      </c>
      <c r="B7">
        <v>9</v>
      </c>
    </row>
    <row r="8" spans="1:12">
      <c r="A8" t="s">
        <v>5</v>
      </c>
      <c r="B8">
        <v>900</v>
      </c>
    </row>
    <row r="10" spans="1:12">
      <c r="A10" t="s">
        <v>6</v>
      </c>
      <c r="B10">
        <v>712.39909090909123</v>
      </c>
    </row>
    <row r="12" spans="1:12">
      <c r="A12" t="s">
        <v>7</v>
      </c>
      <c r="B12">
        <v>15</v>
      </c>
    </row>
    <row r="13" spans="1:12">
      <c r="A13" t="s">
        <v>8</v>
      </c>
      <c r="B13">
        <v>4.5454545454545459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2285-DCB0-44A2-BB56-1572FC677AB2}">
  <dimension ref="A1:AC23"/>
  <sheetViews>
    <sheetView tabSelected="1" topLeftCell="Q1" workbookViewId="0">
      <selection activeCell="X27" sqref="X27"/>
    </sheetView>
  </sheetViews>
  <sheetFormatPr defaultRowHeight="16.5"/>
  <cols>
    <col min="1" max="1" width="11.375" customWidth="1"/>
    <col min="3" max="3" width="13.875" customWidth="1"/>
    <col min="6" max="6" width="14.875" customWidth="1"/>
    <col min="7" max="7" width="9.875" style="11" customWidth="1"/>
    <col min="8" max="8" width="24.625" customWidth="1"/>
    <col min="11" max="11" width="13.875" customWidth="1"/>
    <col min="12" max="12" width="10.375" customWidth="1"/>
    <col min="13" max="13" width="10.125" customWidth="1"/>
    <col min="15" max="15" width="9" style="11"/>
    <col min="16" max="16" width="25" customWidth="1"/>
    <col min="19" max="19" width="13.5" customWidth="1"/>
    <col min="20" max="21" width="10.875" customWidth="1"/>
    <col min="23" max="23" width="9" style="11"/>
    <col min="24" max="24" width="25.125" customWidth="1"/>
    <col min="28" max="28" width="24.375" customWidth="1"/>
    <col min="29" max="29" width="12.25" customWidth="1"/>
  </cols>
  <sheetData>
    <row r="1" spans="1:29">
      <c r="A1" s="1" t="s">
        <v>0</v>
      </c>
      <c r="B1" s="1">
        <v>3</v>
      </c>
    </row>
    <row r="2" spans="1:29">
      <c r="A2" s="2" t="s">
        <v>295</v>
      </c>
      <c r="B2" s="2"/>
      <c r="C2" s="2"/>
      <c r="D2" s="2"/>
      <c r="E2" s="2"/>
    </row>
    <row r="3" spans="1:29">
      <c r="A3" t="s">
        <v>24</v>
      </c>
      <c r="B3" t="s">
        <v>23</v>
      </c>
      <c r="C3" t="s">
        <v>296</v>
      </c>
      <c r="D3" t="s">
        <v>25</v>
      </c>
      <c r="E3" t="s">
        <v>26</v>
      </c>
      <c r="F3" t="s">
        <v>297</v>
      </c>
      <c r="G3" s="11" t="s">
        <v>27</v>
      </c>
      <c r="H3" t="s">
        <v>28</v>
      </c>
      <c r="I3" t="s">
        <v>24</v>
      </c>
      <c r="J3" t="s">
        <v>23</v>
      </c>
      <c r="K3" t="s">
        <v>296</v>
      </c>
      <c r="L3" t="s">
        <v>25</v>
      </c>
      <c r="M3" t="s">
        <v>26</v>
      </c>
      <c r="N3" t="s">
        <v>297</v>
      </c>
      <c r="O3" s="11" t="s">
        <v>27</v>
      </c>
      <c r="P3" t="s">
        <v>28</v>
      </c>
      <c r="Q3" t="s">
        <v>24</v>
      </c>
      <c r="R3" t="s">
        <v>23</v>
      </c>
      <c r="S3" t="s">
        <v>296</v>
      </c>
      <c r="T3" t="s">
        <v>25</v>
      </c>
      <c r="U3" t="s">
        <v>26</v>
      </c>
      <c r="V3" t="s">
        <v>297</v>
      </c>
      <c r="W3" s="11" t="s">
        <v>27</v>
      </c>
      <c r="X3" t="s">
        <v>28</v>
      </c>
      <c r="AB3" s="2" t="s">
        <v>293</v>
      </c>
      <c r="AC3" s="2"/>
    </row>
    <row r="4" spans="1:29">
      <c r="A4">
        <v>117.05477099999899</v>
      </c>
      <c r="B4">
        <v>23.410954199999999</v>
      </c>
      <c r="C4">
        <v>4</v>
      </c>
      <c r="D4">
        <v>8305.6557702393602</v>
      </c>
      <c r="E4">
        <v>1661.13115404787</v>
      </c>
      <c r="F4">
        <v>4</v>
      </c>
      <c r="G4" s="11">
        <v>4</v>
      </c>
      <c r="H4">
        <f>IF(G4=G5, 0, 1)</f>
        <v>1</v>
      </c>
      <c r="I4">
        <v>49.024921199999902</v>
      </c>
      <c r="J4">
        <v>9.8049842399999996</v>
      </c>
      <c r="K4">
        <v>2</v>
      </c>
      <c r="L4">
        <v>8316.9377597776693</v>
      </c>
      <c r="M4">
        <v>1663.3875519555299</v>
      </c>
      <c r="N4">
        <v>4</v>
      </c>
      <c r="O4" s="11">
        <v>4</v>
      </c>
      <c r="P4">
        <f>IF(O4=O5, 0, 1)</f>
        <v>1</v>
      </c>
      <c r="Q4">
        <v>37.006402600000001</v>
      </c>
      <c r="R4">
        <v>7.4012805200000003</v>
      </c>
      <c r="S4">
        <v>2</v>
      </c>
      <c r="T4">
        <v>8305.9167168025906</v>
      </c>
      <c r="U4">
        <v>1661.18334336051</v>
      </c>
      <c r="V4">
        <v>4</v>
      </c>
      <c r="W4" s="11">
        <v>4</v>
      </c>
      <c r="X4">
        <f>IF(W4=W5, 0, 1)</f>
        <v>1</v>
      </c>
      <c r="AB4" s="6" t="s">
        <v>14</v>
      </c>
      <c r="AC4" s="6">
        <v>17</v>
      </c>
    </row>
    <row r="5" spans="1:29">
      <c r="A5">
        <v>38.906815999999999</v>
      </c>
      <c r="B5">
        <v>38.906815999999999</v>
      </c>
      <c r="C5">
        <v>2</v>
      </c>
      <c r="D5">
        <v>13432.0576908322</v>
      </c>
      <c r="E5">
        <v>13432.0576908322</v>
      </c>
      <c r="F5">
        <v>5</v>
      </c>
      <c r="G5" s="11">
        <v>5</v>
      </c>
      <c r="H5">
        <f t="shared" ref="H5:H23" si="0">IF(G5=G6, 0, 1)</f>
        <v>0</v>
      </c>
      <c r="I5">
        <v>30.519674699999999</v>
      </c>
      <c r="J5">
        <v>30.519674699999999</v>
      </c>
      <c r="K5">
        <v>1</v>
      </c>
      <c r="L5">
        <v>13422.7295981766</v>
      </c>
      <c r="M5">
        <v>13422.7295981766</v>
      </c>
      <c r="N5">
        <v>5</v>
      </c>
      <c r="O5" s="11">
        <v>5</v>
      </c>
      <c r="P5">
        <f t="shared" ref="P5:P17" si="1">IF(O5=O6, 0, 1)</f>
        <v>0</v>
      </c>
      <c r="Q5">
        <v>20.9534427</v>
      </c>
      <c r="R5">
        <v>20.9534427</v>
      </c>
      <c r="S5">
        <v>1</v>
      </c>
      <c r="T5">
        <v>13441.3811326615</v>
      </c>
      <c r="U5">
        <v>13441.3811326615</v>
      </c>
      <c r="V5">
        <v>5</v>
      </c>
      <c r="W5" s="11">
        <v>5</v>
      </c>
      <c r="X5">
        <f t="shared" ref="X5:X17" si="2">IF(W5=W6, 0, 1)</f>
        <v>0</v>
      </c>
      <c r="AB5" s="6" t="s">
        <v>15</v>
      </c>
      <c r="AC5" s="6">
        <v>14</v>
      </c>
    </row>
    <row r="6" spans="1:29">
      <c r="A6">
        <v>260.13185779999998</v>
      </c>
      <c r="B6">
        <v>65.032964449999994</v>
      </c>
      <c r="C6">
        <v>5</v>
      </c>
      <c r="D6">
        <v>21440.064455342199</v>
      </c>
      <c r="E6">
        <v>5360.0161138355697</v>
      </c>
      <c r="F6">
        <v>5</v>
      </c>
      <c r="G6" s="11">
        <v>5</v>
      </c>
      <c r="H6">
        <f t="shared" si="0"/>
        <v>0</v>
      </c>
      <c r="I6">
        <v>141.98241250000001</v>
      </c>
      <c r="J6">
        <v>35.495603125000002</v>
      </c>
      <c r="K6">
        <v>5</v>
      </c>
      <c r="L6">
        <v>21416.179866454801</v>
      </c>
      <c r="M6">
        <v>5354.0449666137001</v>
      </c>
      <c r="N6">
        <v>5</v>
      </c>
      <c r="O6" s="11">
        <v>5</v>
      </c>
      <c r="P6">
        <f t="shared" si="1"/>
        <v>0</v>
      </c>
      <c r="Q6">
        <v>88.988391399999998</v>
      </c>
      <c r="R6">
        <v>22.247097849999999</v>
      </c>
      <c r="S6">
        <v>3</v>
      </c>
      <c r="T6">
        <v>21379.8196489943</v>
      </c>
      <c r="U6">
        <v>5344.9549122485696</v>
      </c>
      <c r="V6">
        <v>5</v>
      </c>
      <c r="W6" s="11">
        <v>5</v>
      </c>
      <c r="X6">
        <f t="shared" si="2"/>
        <v>0</v>
      </c>
      <c r="AB6" s="6" t="s">
        <v>1</v>
      </c>
      <c r="AC6" s="6">
        <f>SUM(H:H,P:P,X:X)-3</f>
        <v>11</v>
      </c>
    </row>
    <row r="7" spans="1:29">
      <c r="A7">
        <v>289.70672630000001</v>
      </c>
      <c r="B7">
        <v>72.426681575000003</v>
      </c>
      <c r="C7">
        <v>5</v>
      </c>
      <c r="D7">
        <v>25169.476033167601</v>
      </c>
      <c r="E7">
        <v>6292.3690082919202</v>
      </c>
      <c r="F7">
        <v>5</v>
      </c>
      <c r="G7" s="11">
        <v>5</v>
      </c>
      <c r="H7">
        <f t="shared" si="0"/>
        <v>0</v>
      </c>
      <c r="I7">
        <v>152.92397890000001</v>
      </c>
      <c r="J7">
        <v>38.230994725000002</v>
      </c>
      <c r="K7">
        <v>5</v>
      </c>
      <c r="L7">
        <v>25181.580599308501</v>
      </c>
      <c r="M7">
        <v>6295.3951498271199</v>
      </c>
      <c r="N7">
        <v>5</v>
      </c>
      <c r="O7" s="11">
        <v>5</v>
      </c>
      <c r="P7">
        <f t="shared" si="1"/>
        <v>0</v>
      </c>
      <c r="Q7">
        <v>96.915252699999996</v>
      </c>
      <c r="R7">
        <v>24.228813174999999</v>
      </c>
      <c r="S7">
        <v>3</v>
      </c>
      <c r="T7">
        <v>25181.444848298299</v>
      </c>
      <c r="U7">
        <v>6295.3612120745902</v>
      </c>
      <c r="V7">
        <v>5</v>
      </c>
      <c r="W7" s="11">
        <v>5</v>
      </c>
      <c r="X7">
        <f t="shared" si="2"/>
        <v>0</v>
      </c>
      <c r="AB7" s="6" t="s">
        <v>2</v>
      </c>
      <c r="AC7" s="6">
        <f>AC6/AC5*100</f>
        <v>78.571428571428569</v>
      </c>
    </row>
    <row r="8" spans="1:29">
      <c r="A8">
        <v>296.2704809</v>
      </c>
      <c r="B8">
        <v>74.067620224999999</v>
      </c>
      <c r="C8">
        <v>5</v>
      </c>
      <c r="D8">
        <v>23586.9501319683</v>
      </c>
      <c r="E8">
        <v>5896.7375329920797</v>
      </c>
      <c r="F8">
        <v>5</v>
      </c>
      <c r="G8" s="11">
        <v>5</v>
      </c>
      <c r="H8">
        <f t="shared" si="0"/>
        <v>0</v>
      </c>
      <c r="I8">
        <v>147.13023770000001</v>
      </c>
      <c r="J8">
        <v>36.782559425000002</v>
      </c>
      <c r="K8">
        <v>5</v>
      </c>
      <c r="L8">
        <v>23585.549686776201</v>
      </c>
      <c r="M8">
        <v>5896.3874216940703</v>
      </c>
      <c r="N8">
        <v>5</v>
      </c>
      <c r="O8" s="11">
        <v>5</v>
      </c>
      <c r="P8">
        <f t="shared" si="1"/>
        <v>0</v>
      </c>
      <c r="Q8">
        <v>96.391236000000006</v>
      </c>
      <c r="R8">
        <v>24.097809000000002</v>
      </c>
      <c r="S8">
        <v>3</v>
      </c>
      <c r="T8">
        <v>23583.322029087602</v>
      </c>
      <c r="U8">
        <v>5895.8305072719104</v>
      </c>
      <c r="V8">
        <v>5</v>
      </c>
      <c r="W8" s="11">
        <v>5</v>
      </c>
      <c r="X8">
        <f t="shared" si="2"/>
        <v>0</v>
      </c>
      <c r="AB8" s="6"/>
      <c r="AC8" s="6"/>
    </row>
    <row r="9" spans="1:29">
      <c r="A9">
        <v>291.77492560000002</v>
      </c>
      <c r="B9">
        <v>72.943731400000004</v>
      </c>
      <c r="C9">
        <v>5</v>
      </c>
      <c r="D9">
        <v>26053.542322396901</v>
      </c>
      <c r="E9">
        <v>6513.3855805992398</v>
      </c>
      <c r="F9">
        <v>5</v>
      </c>
      <c r="G9" s="11">
        <v>5</v>
      </c>
      <c r="H9">
        <f t="shared" si="0"/>
        <v>0</v>
      </c>
      <c r="I9">
        <v>158.86545100000001</v>
      </c>
      <c r="J9">
        <v>39.716362750000002</v>
      </c>
      <c r="K9">
        <v>5</v>
      </c>
      <c r="L9">
        <v>26062.604094761398</v>
      </c>
      <c r="M9">
        <v>6515.6510236903596</v>
      </c>
      <c r="N9">
        <v>5</v>
      </c>
      <c r="O9" s="11">
        <v>5</v>
      </c>
      <c r="P9">
        <f t="shared" si="1"/>
        <v>0</v>
      </c>
      <c r="Q9">
        <v>105.98130959999899</v>
      </c>
      <c r="R9">
        <v>26.495327399999901</v>
      </c>
      <c r="S9">
        <v>4</v>
      </c>
      <c r="T9">
        <v>26041.067699832402</v>
      </c>
      <c r="U9">
        <v>6510.2669249581104</v>
      </c>
      <c r="V9">
        <v>5</v>
      </c>
      <c r="W9" s="11">
        <v>5</v>
      </c>
      <c r="X9">
        <f t="shared" si="2"/>
        <v>0</v>
      </c>
      <c r="AB9" s="6" t="s">
        <v>3</v>
      </c>
      <c r="AC9" s="6">
        <f>SUM(G:G,O:O,W:W)</f>
        <v>164</v>
      </c>
    </row>
    <row r="10" spans="1:29">
      <c r="A10">
        <v>362.29133109999998</v>
      </c>
      <c r="B10">
        <v>72.458266219999999</v>
      </c>
      <c r="C10">
        <v>5</v>
      </c>
      <c r="D10">
        <v>23253.4683549859</v>
      </c>
      <c r="E10">
        <v>4650.6936709971797</v>
      </c>
      <c r="F10">
        <v>5</v>
      </c>
      <c r="G10" s="11">
        <v>5</v>
      </c>
      <c r="H10">
        <f t="shared" si="0"/>
        <v>0</v>
      </c>
      <c r="I10">
        <v>145.13826280000001</v>
      </c>
      <c r="J10">
        <v>29.02765256</v>
      </c>
      <c r="K10">
        <v>5</v>
      </c>
      <c r="L10">
        <v>23223.7717424933</v>
      </c>
      <c r="M10">
        <v>4644.75434849866</v>
      </c>
      <c r="N10">
        <v>5</v>
      </c>
      <c r="O10" s="11">
        <v>5</v>
      </c>
      <c r="P10">
        <f t="shared" si="1"/>
        <v>0</v>
      </c>
      <c r="Q10">
        <v>98.125518099999994</v>
      </c>
      <c r="R10">
        <v>19.625103620000001</v>
      </c>
      <c r="S10">
        <v>3</v>
      </c>
      <c r="T10">
        <v>23228.8275568805</v>
      </c>
      <c r="U10">
        <v>4645.7655113761102</v>
      </c>
      <c r="V10">
        <v>5</v>
      </c>
      <c r="W10" s="11">
        <v>5</v>
      </c>
      <c r="X10">
        <f t="shared" si="2"/>
        <v>0</v>
      </c>
      <c r="AB10" s="6" t="s">
        <v>4</v>
      </c>
      <c r="AC10" s="6">
        <f>AC9/AC5</f>
        <v>11.714285714285714</v>
      </c>
    </row>
    <row r="11" spans="1:29">
      <c r="A11">
        <v>266.32598159999998</v>
      </c>
      <c r="B11">
        <v>53.265196319999902</v>
      </c>
      <c r="C11">
        <v>5</v>
      </c>
      <c r="D11">
        <v>18704.5457010393</v>
      </c>
      <c r="E11">
        <v>3740.9091402078702</v>
      </c>
      <c r="F11">
        <v>5</v>
      </c>
      <c r="G11" s="11">
        <v>5</v>
      </c>
      <c r="H11">
        <f t="shared" si="0"/>
        <v>0</v>
      </c>
      <c r="I11">
        <v>113.120662799999</v>
      </c>
      <c r="J11">
        <v>22.62413256</v>
      </c>
      <c r="K11">
        <v>4</v>
      </c>
      <c r="L11">
        <v>18721.987328466101</v>
      </c>
      <c r="M11">
        <v>3744.3974656932301</v>
      </c>
      <c r="N11">
        <v>5</v>
      </c>
      <c r="O11" s="11">
        <v>5</v>
      </c>
      <c r="P11">
        <f t="shared" si="1"/>
        <v>0</v>
      </c>
      <c r="Q11">
        <v>80.102750799999995</v>
      </c>
      <c r="R11">
        <v>16.020550159999999</v>
      </c>
      <c r="S11">
        <v>3</v>
      </c>
      <c r="T11">
        <v>18677.2302835068</v>
      </c>
      <c r="U11">
        <v>3735.4460567013698</v>
      </c>
      <c r="V11">
        <v>5</v>
      </c>
      <c r="W11" s="11">
        <v>5</v>
      </c>
      <c r="X11">
        <f t="shared" si="2"/>
        <v>0</v>
      </c>
      <c r="AB11" s="6" t="s">
        <v>5</v>
      </c>
      <c r="AC11" s="6">
        <f>AC9/AC5*100</f>
        <v>1171.4285714285713</v>
      </c>
    </row>
    <row r="12" spans="1:29">
      <c r="A12">
        <v>319.95207439999899</v>
      </c>
      <c r="B12">
        <v>63.990414879999904</v>
      </c>
      <c r="C12">
        <v>5</v>
      </c>
      <c r="D12">
        <v>22347.623640876202</v>
      </c>
      <c r="E12">
        <v>4469.5247281752399</v>
      </c>
      <c r="F12">
        <v>5</v>
      </c>
      <c r="G12" s="11">
        <v>5</v>
      </c>
      <c r="H12">
        <f t="shared" si="0"/>
        <v>1</v>
      </c>
      <c r="I12">
        <v>134.99365760000001</v>
      </c>
      <c r="J12">
        <v>26.99873152</v>
      </c>
      <c r="K12">
        <v>4</v>
      </c>
      <c r="L12">
        <v>22347.8055583518</v>
      </c>
      <c r="M12">
        <v>4469.5611116703603</v>
      </c>
      <c r="N12">
        <v>5</v>
      </c>
      <c r="O12" s="11">
        <v>5</v>
      </c>
      <c r="P12">
        <f t="shared" si="1"/>
        <v>1</v>
      </c>
      <c r="Q12">
        <v>89.024725900000007</v>
      </c>
      <c r="R12">
        <v>17.804945180000001</v>
      </c>
      <c r="S12">
        <v>3</v>
      </c>
      <c r="T12">
        <v>22348.9948818579</v>
      </c>
      <c r="U12">
        <v>4469.7989763715896</v>
      </c>
      <c r="V12">
        <v>5</v>
      </c>
      <c r="W12" s="11">
        <v>5</v>
      </c>
      <c r="X12">
        <f t="shared" si="2"/>
        <v>1</v>
      </c>
    </row>
    <row r="13" spans="1:29">
      <c r="A13">
        <v>134.87115130000001</v>
      </c>
      <c r="B13">
        <v>26.974230259999999</v>
      </c>
      <c r="C13">
        <v>4</v>
      </c>
      <c r="D13">
        <v>5068.4261080645101</v>
      </c>
      <c r="E13">
        <v>1013.6852216129</v>
      </c>
      <c r="F13">
        <v>3</v>
      </c>
      <c r="G13" s="11">
        <v>4</v>
      </c>
      <c r="H13">
        <f t="shared" si="0"/>
        <v>1</v>
      </c>
      <c r="I13">
        <v>31.974027299999999</v>
      </c>
      <c r="J13">
        <v>6.3948054599999997</v>
      </c>
      <c r="K13">
        <v>1</v>
      </c>
      <c r="L13">
        <v>5066.9638523803696</v>
      </c>
      <c r="M13">
        <v>1013.39277047607</v>
      </c>
      <c r="N13">
        <v>3</v>
      </c>
      <c r="O13" s="11">
        <v>3</v>
      </c>
      <c r="P13">
        <f t="shared" si="1"/>
        <v>1</v>
      </c>
      <c r="Q13">
        <v>25.995844199999901</v>
      </c>
      <c r="R13">
        <v>5.1991688399999996</v>
      </c>
      <c r="S13">
        <v>1</v>
      </c>
      <c r="T13">
        <v>5064.9022446998797</v>
      </c>
      <c r="U13">
        <v>1012.98044893997</v>
      </c>
      <c r="V13">
        <v>3</v>
      </c>
      <c r="W13" s="11">
        <v>3</v>
      </c>
      <c r="X13">
        <f t="shared" si="2"/>
        <v>1</v>
      </c>
    </row>
    <row r="14" spans="1:29">
      <c r="A14">
        <v>9.1109421000000008</v>
      </c>
      <c r="B14">
        <v>9.1109421000000008</v>
      </c>
      <c r="C14">
        <v>1</v>
      </c>
      <c r="D14">
        <v>2512.34291248728</v>
      </c>
      <c r="E14">
        <v>2512.34291248728</v>
      </c>
      <c r="F14">
        <v>2</v>
      </c>
      <c r="G14" s="11">
        <v>2</v>
      </c>
      <c r="H14">
        <f t="shared" si="0"/>
        <v>0</v>
      </c>
      <c r="I14">
        <v>9.1167163999999996</v>
      </c>
      <c r="J14">
        <v>9.1167163999999996</v>
      </c>
      <c r="K14">
        <v>1</v>
      </c>
      <c r="L14">
        <v>2509.87701412769</v>
      </c>
      <c r="M14">
        <v>2509.87701412769</v>
      </c>
      <c r="N14">
        <v>2</v>
      </c>
      <c r="O14" s="11">
        <v>2</v>
      </c>
      <c r="P14">
        <f t="shared" si="1"/>
        <v>0</v>
      </c>
      <c r="Q14">
        <v>8.8081306999999995</v>
      </c>
      <c r="R14">
        <v>8.8081306999999995</v>
      </c>
      <c r="S14">
        <v>1</v>
      </c>
      <c r="T14">
        <v>4185.6613159911403</v>
      </c>
      <c r="U14">
        <v>4185.6613159911403</v>
      </c>
      <c r="V14">
        <v>2</v>
      </c>
      <c r="W14" s="11">
        <v>2</v>
      </c>
      <c r="X14">
        <f t="shared" si="2"/>
        <v>0</v>
      </c>
    </row>
    <row r="15" spans="1:29">
      <c r="A15">
        <v>25.927099399999999</v>
      </c>
      <c r="B15">
        <v>25.927099399999999</v>
      </c>
      <c r="C15">
        <v>1</v>
      </c>
      <c r="D15">
        <v>3825.7540263586998</v>
      </c>
      <c r="E15">
        <v>3825.7540263586998</v>
      </c>
      <c r="F15">
        <v>2</v>
      </c>
      <c r="G15" s="11">
        <v>2</v>
      </c>
      <c r="H15">
        <f t="shared" si="0"/>
        <v>0</v>
      </c>
      <c r="I15">
        <v>12.9819908</v>
      </c>
      <c r="J15">
        <v>12.9819908</v>
      </c>
      <c r="K15">
        <v>1</v>
      </c>
      <c r="L15">
        <v>4641.7716273531196</v>
      </c>
      <c r="M15">
        <v>4641.7716273531196</v>
      </c>
      <c r="N15">
        <v>2</v>
      </c>
      <c r="O15" s="11">
        <v>2</v>
      </c>
      <c r="P15">
        <f t="shared" si="1"/>
        <v>0</v>
      </c>
      <c r="Q15">
        <v>8.9471060999999992</v>
      </c>
      <c r="R15">
        <v>8.9471060999999992</v>
      </c>
      <c r="S15">
        <v>1</v>
      </c>
      <c r="T15">
        <v>4621.9934813269101</v>
      </c>
      <c r="U15">
        <v>4621.9934813269101</v>
      </c>
      <c r="V15">
        <v>2</v>
      </c>
      <c r="W15" s="11">
        <v>2</v>
      </c>
      <c r="X15">
        <f t="shared" si="2"/>
        <v>0</v>
      </c>
    </row>
    <row r="16" spans="1:29">
      <c r="A16">
        <v>12.1664832</v>
      </c>
      <c r="B16">
        <v>12.1664832</v>
      </c>
      <c r="C16">
        <v>1</v>
      </c>
      <c r="D16">
        <v>2493.0109690592599</v>
      </c>
      <c r="E16">
        <v>2493.0109690592599</v>
      </c>
      <c r="F16">
        <v>2</v>
      </c>
      <c r="G16" s="11">
        <v>2</v>
      </c>
      <c r="H16">
        <f t="shared" si="0"/>
        <v>0</v>
      </c>
      <c r="I16">
        <v>10.0672511</v>
      </c>
      <c r="J16">
        <v>10.0672511</v>
      </c>
      <c r="K16">
        <v>1</v>
      </c>
      <c r="L16">
        <v>2961.9778650821299</v>
      </c>
      <c r="M16">
        <v>2961.9778650821299</v>
      </c>
      <c r="N16">
        <v>2</v>
      </c>
      <c r="O16" s="11">
        <v>2</v>
      </c>
      <c r="P16">
        <f t="shared" si="1"/>
        <v>1</v>
      </c>
      <c r="Q16">
        <v>9.0746658999999994</v>
      </c>
      <c r="R16">
        <v>9.0746658999999994</v>
      </c>
      <c r="S16">
        <v>1</v>
      </c>
      <c r="T16">
        <v>2949.0332136008901</v>
      </c>
      <c r="U16">
        <v>2949.0332136008901</v>
      </c>
      <c r="V16">
        <v>2</v>
      </c>
      <c r="W16" s="11">
        <v>2</v>
      </c>
      <c r="X16">
        <f t="shared" si="2"/>
        <v>1</v>
      </c>
    </row>
    <row r="17" spans="1:24">
      <c r="A17">
        <v>14.0933198</v>
      </c>
      <c r="B17">
        <v>14.0933198</v>
      </c>
      <c r="C17">
        <v>1</v>
      </c>
      <c r="D17">
        <v>2471.4134213870302</v>
      </c>
      <c r="E17">
        <v>2471.4134213870302</v>
      </c>
      <c r="F17">
        <v>2</v>
      </c>
      <c r="G17" s="11">
        <v>2</v>
      </c>
      <c r="H17">
        <f t="shared" si="0"/>
        <v>1</v>
      </c>
      <c r="I17">
        <v>9.2182106000000008</v>
      </c>
      <c r="J17">
        <v>9.2182106000000008</v>
      </c>
      <c r="K17">
        <v>1</v>
      </c>
      <c r="L17">
        <v>2469.17212112059</v>
      </c>
      <c r="M17">
        <v>2469.17212112059</v>
      </c>
      <c r="N17">
        <v>1</v>
      </c>
      <c r="O17" s="11">
        <v>1</v>
      </c>
      <c r="P17">
        <f t="shared" si="1"/>
        <v>1</v>
      </c>
      <c r="Q17">
        <v>8.2182483000000008</v>
      </c>
      <c r="R17">
        <v>8.2182483000000008</v>
      </c>
      <c r="S17">
        <v>1</v>
      </c>
      <c r="T17">
        <v>2463.4194859528202</v>
      </c>
      <c r="U17">
        <v>2463.4194859528202</v>
      </c>
      <c r="V17">
        <v>1</v>
      </c>
      <c r="W17" s="11">
        <v>1</v>
      </c>
      <c r="X17">
        <f t="shared" si="2"/>
        <v>1</v>
      </c>
    </row>
    <row r="23" spans="1:24">
      <c r="H23">
        <f t="shared" si="0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D95C-3E25-43A0-9896-169CE6812E3C}">
  <dimension ref="A1:P67"/>
  <sheetViews>
    <sheetView topLeftCell="D1" workbookViewId="0">
      <selection activeCell="N13" sqref="N13"/>
    </sheetView>
  </sheetViews>
  <sheetFormatPr defaultRowHeight="16.5"/>
  <cols>
    <col min="1" max="1" width="14.5" customWidth="1"/>
    <col min="2" max="2" width="14.875" customWidth="1"/>
    <col min="3" max="3" width="16.25" customWidth="1"/>
    <col min="4" max="4" width="20.625" customWidth="1"/>
    <col min="5" max="5" width="14" customWidth="1"/>
    <col min="8" max="8" width="22.25" customWidth="1"/>
    <col min="9" max="9" width="16" customWidth="1"/>
    <col min="12" max="12" width="21.375" customWidth="1"/>
    <col min="13" max="13" width="16.5" customWidth="1"/>
    <col min="16" max="16" width="20.625" customWidth="1"/>
  </cols>
  <sheetData>
    <row r="1" spans="1:16">
      <c r="A1" s="7" t="s">
        <v>16</v>
      </c>
      <c r="B1" s="7" t="s">
        <v>17</v>
      </c>
      <c r="C1" s="7" t="s">
        <v>18</v>
      </c>
      <c r="D1" s="7" t="s">
        <v>19</v>
      </c>
      <c r="G1" s="8" t="s">
        <v>20</v>
      </c>
      <c r="H1" s="7" t="s">
        <v>22</v>
      </c>
      <c r="I1" s="7" t="s">
        <v>21</v>
      </c>
      <c r="L1" s="4" t="s">
        <v>295</v>
      </c>
      <c r="M1" s="5"/>
      <c r="P1" s="7" t="s">
        <v>19</v>
      </c>
    </row>
    <row r="2" spans="1:16">
      <c r="A2" t="s">
        <v>29</v>
      </c>
      <c r="B2" t="s">
        <v>30</v>
      </c>
      <c r="C2" t="s">
        <v>31</v>
      </c>
      <c r="D2" t="s">
        <v>32</v>
      </c>
      <c r="E2" t="s">
        <v>33</v>
      </c>
      <c r="G2" t="str">
        <f>SUBSTITUTE(A2, "ms", "")</f>
        <v>2.29</v>
      </c>
      <c r="H2" s="10">
        <v>2.29</v>
      </c>
      <c r="I2">
        <f>IF(H2&gt;60, 1, 0)</f>
        <v>0</v>
      </c>
      <c r="L2" s="6" t="s">
        <v>14</v>
      </c>
      <c r="M2" s="6">
        <v>67</v>
      </c>
      <c r="P2">
        <v>3091.14</v>
      </c>
    </row>
    <row r="3" spans="1:16">
      <c r="A3" t="s">
        <v>29</v>
      </c>
      <c r="B3" t="s">
        <v>34</v>
      </c>
      <c r="C3" t="s">
        <v>35</v>
      </c>
      <c r="D3" t="s">
        <v>36</v>
      </c>
      <c r="E3" t="s">
        <v>33</v>
      </c>
      <c r="G3" t="str">
        <f t="shared" ref="G3:G66" si="0">SUBSTITUTE(A3, "ms", "")</f>
        <v>2.29</v>
      </c>
      <c r="H3" s="10">
        <v>2.29</v>
      </c>
      <c r="I3">
        <f t="shared" ref="I3:I66" si="1">IF(H3&gt;60, 1, 0)</f>
        <v>0</v>
      </c>
      <c r="L3" s="6" t="s">
        <v>15</v>
      </c>
      <c r="M3" s="6">
        <v>66</v>
      </c>
      <c r="P3">
        <v>3091.11</v>
      </c>
    </row>
    <row r="4" spans="1:16">
      <c r="A4" t="s">
        <v>37</v>
      </c>
      <c r="B4" t="s">
        <v>38</v>
      </c>
      <c r="C4" t="s">
        <v>39</v>
      </c>
      <c r="D4" t="s">
        <v>36</v>
      </c>
      <c r="E4" t="s">
        <v>33</v>
      </c>
      <c r="G4" t="str">
        <f t="shared" si="0"/>
        <v>2.31</v>
      </c>
      <c r="H4" s="10">
        <v>2.31</v>
      </c>
      <c r="I4">
        <f t="shared" si="1"/>
        <v>0</v>
      </c>
      <c r="L4" s="6"/>
      <c r="M4" s="6"/>
      <c r="P4">
        <v>3091.11</v>
      </c>
    </row>
    <row r="5" spans="1:16">
      <c r="A5" t="s">
        <v>40</v>
      </c>
      <c r="B5" t="s">
        <v>41</v>
      </c>
      <c r="C5" t="s">
        <v>42</v>
      </c>
      <c r="D5" t="s">
        <v>43</v>
      </c>
      <c r="E5" t="s">
        <v>44</v>
      </c>
      <c r="G5" t="str">
        <f t="shared" si="0"/>
        <v>2.26</v>
      </c>
      <c r="H5" s="10">
        <v>2.2599999999999998</v>
      </c>
      <c r="I5">
        <f t="shared" si="1"/>
        <v>0</v>
      </c>
      <c r="L5" s="6" t="s">
        <v>6</v>
      </c>
      <c r="M5" s="6">
        <f>AVERAGE(H2:H1481)</f>
        <v>712.39909090909123</v>
      </c>
      <c r="P5">
        <v>3977.41</v>
      </c>
    </row>
    <row r="6" spans="1:16">
      <c r="A6" t="s">
        <v>45</v>
      </c>
      <c r="B6" t="s">
        <v>46</v>
      </c>
      <c r="C6" t="s">
        <v>47</v>
      </c>
      <c r="D6" t="s">
        <v>48</v>
      </c>
      <c r="E6" t="s">
        <v>49</v>
      </c>
      <c r="G6" t="str">
        <f t="shared" si="0"/>
        <v>4.84s</v>
      </c>
      <c r="H6">
        <v>4840</v>
      </c>
      <c r="I6">
        <f t="shared" si="1"/>
        <v>1</v>
      </c>
      <c r="L6" s="6"/>
      <c r="M6" s="6"/>
      <c r="P6">
        <v>3878.95</v>
      </c>
    </row>
    <row r="7" spans="1:16">
      <c r="A7" t="s">
        <v>50</v>
      </c>
      <c r="B7" t="s">
        <v>51</v>
      </c>
      <c r="C7" t="s">
        <v>52</v>
      </c>
      <c r="D7" t="s">
        <v>53</v>
      </c>
      <c r="E7" t="s">
        <v>44</v>
      </c>
      <c r="G7" t="str">
        <f t="shared" si="0"/>
        <v>2.00</v>
      </c>
      <c r="H7" s="10">
        <v>2</v>
      </c>
      <c r="I7">
        <f t="shared" si="1"/>
        <v>0</v>
      </c>
      <c r="L7" s="6" t="s">
        <v>7</v>
      </c>
      <c r="M7" s="6">
        <f>SUM(I2:I1481)</f>
        <v>15</v>
      </c>
      <c r="P7">
        <v>3977.54</v>
      </c>
    </row>
    <row r="8" spans="1:16">
      <c r="A8" t="s">
        <v>54</v>
      </c>
      <c r="B8" t="s">
        <v>55</v>
      </c>
      <c r="C8" t="s">
        <v>56</v>
      </c>
      <c r="D8" t="s">
        <v>57</v>
      </c>
      <c r="E8" t="s">
        <v>58</v>
      </c>
      <c r="G8" t="str">
        <f t="shared" si="0"/>
        <v>1.92</v>
      </c>
      <c r="H8" s="10">
        <v>1.92</v>
      </c>
      <c r="I8">
        <f t="shared" si="1"/>
        <v>0</v>
      </c>
      <c r="L8" s="6" t="s">
        <v>8</v>
      </c>
      <c r="M8" s="6">
        <f>(M7/(M3*5))*100</f>
        <v>4.5454545454545459</v>
      </c>
      <c r="P8">
        <v>4908.88</v>
      </c>
    </row>
    <row r="9" spans="1:16">
      <c r="A9" t="s">
        <v>59</v>
      </c>
      <c r="B9" t="s">
        <v>60</v>
      </c>
      <c r="C9" t="s">
        <v>61</v>
      </c>
      <c r="D9" t="s">
        <v>62</v>
      </c>
      <c r="E9" t="s">
        <v>63</v>
      </c>
      <c r="G9" t="str">
        <f t="shared" si="0"/>
        <v>5.50s</v>
      </c>
      <c r="H9">
        <v>5500</v>
      </c>
      <c r="I9">
        <f t="shared" si="1"/>
        <v>1</v>
      </c>
      <c r="P9">
        <v>4634.05</v>
      </c>
    </row>
    <row r="10" spans="1:16">
      <c r="A10" t="s">
        <v>64</v>
      </c>
      <c r="B10" t="s">
        <v>65</v>
      </c>
      <c r="C10" t="s">
        <v>66</v>
      </c>
      <c r="D10" t="s">
        <v>67</v>
      </c>
      <c r="E10" t="s">
        <v>58</v>
      </c>
      <c r="G10" t="str">
        <f t="shared" si="0"/>
        <v>1.49s</v>
      </c>
      <c r="H10">
        <v>1490</v>
      </c>
      <c r="I10">
        <f t="shared" si="1"/>
        <v>1</v>
      </c>
      <c r="P10">
        <v>4908.83</v>
      </c>
    </row>
    <row r="11" spans="1:16">
      <c r="A11" t="s">
        <v>68</v>
      </c>
      <c r="B11" t="s">
        <v>69</v>
      </c>
      <c r="C11" t="s">
        <v>70</v>
      </c>
      <c r="D11" t="s">
        <v>71</v>
      </c>
      <c r="E11" t="s">
        <v>72</v>
      </c>
      <c r="G11" t="str">
        <f t="shared" si="0"/>
        <v>2.16</v>
      </c>
      <c r="H11" s="10">
        <v>2.16</v>
      </c>
      <c r="I11">
        <f t="shared" si="1"/>
        <v>0</v>
      </c>
      <c r="P11">
        <v>5177.6400000000003</v>
      </c>
    </row>
    <row r="12" spans="1:16">
      <c r="A12" t="s">
        <v>73</v>
      </c>
      <c r="B12" t="s">
        <v>74</v>
      </c>
      <c r="C12" t="s">
        <v>75</v>
      </c>
      <c r="D12" t="s">
        <v>76</v>
      </c>
      <c r="E12" t="s">
        <v>72</v>
      </c>
      <c r="G12" t="str">
        <f t="shared" si="0"/>
        <v>2.13</v>
      </c>
      <c r="H12" s="10">
        <v>2.13</v>
      </c>
      <c r="I12">
        <f t="shared" si="1"/>
        <v>0</v>
      </c>
      <c r="P12">
        <v>5177.58</v>
      </c>
    </row>
    <row r="13" spans="1:16">
      <c r="A13" t="s">
        <v>77</v>
      </c>
      <c r="B13" t="s">
        <v>78</v>
      </c>
      <c r="C13" t="s">
        <v>79</v>
      </c>
      <c r="D13" t="s">
        <v>80</v>
      </c>
      <c r="E13" t="s">
        <v>72</v>
      </c>
      <c r="G13" t="str">
        <f t="shared" si="0"/>
        <v>2.10s</v>
      </c>
      <c r="H13">
        <v>2100</v>
      </c>
      <c r="I13">
        <f t="shared" si="1"/>
        <v>1</v>
      </c>
      <c r="P13">
        <v>5177.72</v>
      </c>
    </row>
    <row r="14" spans="1:16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G14" t="str">
        <f t="shared" si="0"/>
        <v>1.16s</v>
      </c>
      <c r="H14">
        <v>1160</v>
      </c>
      <c r="I14">
        <f t="shared" si="1"/>
        <v>1</v>
      </c>
      <c r="P14">
        <v>5163.68</v>
      </c>
    </row>
    <row r="15" spans="1:16">
      <c r="A15" t="s">
        <v>73</v>
      </c>
      <c r="B15" t="s">
        <v>86</v>
      </c>
      <c r="C15" t="s">
        <v>87</v>
      </c>
      <c r="D15" t="s">
        <v>88</v>
      </c>
      <c r="E15" t="s">
        <v>85</v>
      </c>
      <c r="G15" t="str">
        <f t="shared" si="0"/>
        <v>2.13</v>
      </c>
      <c r="H15" s="10">
        <v>2.13</v>
      </c>
      <c r="I15">
        <f t="shared" si="1"/>
        <v>0</v>
      </c>
      <c r="P15">
        <v>5163.67</v>
      </c>
    </row>
    <row r="16" spans="1:16">
      <c r="A16" t="s">
        <v>89</v>
      </c>
      <c r="B16" t="s">
        <v>90</v>
      </c>
      <c r="C16" t="s">
        <v>91</v>
      </c>
      <c r="D16" t="s">
        <v>92</v>
      </c>
      <c r="E16" t="s">
        <v>85</v>
      </c>
      <c r="G16" t="str">
        <f t="shared" si="0"/>
        <v>2.15</v>
      </c>
      <c r="H16" s="10">
        <v>2.15</v>
      </c>
      <c r="I16">
        <f t="shared" si="1"/>
        <v>0</v>
      </c>
      <c r="P16">
        <v>5163.6400000000003</v>
      </c>
    </row>
    <row r="17" spans="1:16">
      <c r="A17" t="s">
        <v>93</v>
      </c>
      <c r="B17" t="s">
        <v>94</v>
      </c>
      <c r="C17" t="s">
        <v>95</v>
      </c>
      <c r="D17" t="s">
        <v>96</v>
      </c>
      <c r="E17" t="s">
        <v>97</v>
      </c>
      <c r="G17" t="str">
        <f t="shared" si="0"/>
        <v>2.23</v>
      </c>
      <c r="H17" s="10">
        <v>2.23</v>
      </c>
      <c r="I17">
        <f t="shared" si="1"/>
        <v>0</v>
      </c>
      <c r="P17">
        <v>4774.66</v>
      </c>
    </row>
    <row r="18" spans="1:16">
      <c r="A18" t="s">
        <v>98</v>
      </c>
      <c r="B18" t="s">
        <v>99</v>
      </c>
      <c r="C18" t="s">
        <v>100</v>
      </c>
      <c r="D18" t="s">
        <v>101</v>
      </c>
      <c r="E18" t="s">
        <v>102</v>
      </c>
      <c r="G18" t="str">
        <f t="shared" si="0"/>
        <v>1.12s</v>
      </c>
      <c r="H18">
        <v>1120</v>
      </c>
      <c r="I18">
        <f t="shared" si="1"/>
        <v>1</v>
      </c>
      <c r="P18">
        <v>5435.41</v>
      </c>
    </row>
    <row r="19" spans="1:16">
      <c r="A19" t="s">
        <v>103</v>
      </c>
      <c r="B19" t="s">
        <v>104</v>
      </c>
      <c r="C19" t="s">
        <v>105</v>
      </c>
      <c r="D19" t="s">
        <v>106</v>
      </c>
      <c r="E19" t="s">
        <v>102</v>
      </c>
      <c r="G19" t="str">
        <f t="shared" si="0"/>
        <v>2.11</v>
      </c>
      <c r="H19" s="10">
        <v>2.11</v>
      </c>
      <c r="I19">
        <f t="shared" si="1"/>
        <v>0</v>
      </c>
      <c r="P19">
        <v>5435.42</v>
      </c>
    </row>
    <row r="20" spans="1:16">
      <c r="A20" t="s">
        <v>68</v>
      </c>
      <c r="B20" t="s">
        <v>107</v>
      </c>
      <c r="C20" t="s">
        <v>108</v>
      </c>
      <c r="D20" t="s">
        <v>109</v>
      </c>
      <c r="E20" t="s">
        <v>110</v>
      </c>
      <c r="G20" t="str">
        <f t="shared" si="0"/>
        <v>2.16</v>
      </c>
      <c r="H20" s="10">
        <v>2.16</v>
      </c>
      <c r="I20">
        <f t="shared" si="1"/>
        <v>0</v>
      </c>
      <c r="P20">
        <v>6105.93</v>
      </c>
    </row>
    <row r="21" spans="1:16">
      <c r="A21" t="s">
        <v>111</v>
      </c>
      <c r="B21" t="s">
        <v>112</v>
      </c>
      <c r="C21" t="s">
        <v>113</v>
      </c>
      <c r="D21" t="s">
        <v>114</v>
      </c>
      <c r="E21" t="s">
        <v>110</v>
      </c>
      <c r="G21" t="str">
        <f t="shared" si="0"/>
        <v>2.12</v>
      </c>
      <c r="H21" s="10">
        <v>2.12</v>
      </c>
      <c r="I21">
        <f t="shared" si="1"/>
        <v>0</v>
      </c>
      <c r="P21">
        <v>6105.98</v>
      </c>
    </row>
    <row r="22" spans="1:16">
      <c r="A22" t="s">
        <v>115</v>
      </c>
      <c r="B22" t="s">
        <v>116</v>
      </c>
      <c r="C22" t="s">
        <v>117</v>
      </c>
      <c r="D22" t="s">
        <v>118</v>
      </c>
      <c r="E22" t="s">
        <v>110</v>
      </c>
      <c r="G22" t="str">
        <f t="shared" si="0"/>
        <v>3.48s</v>
      </c>
      <c r="H22" s="10">
        <v>3480</v>
      </c>
      <c r="I22">
        <f t="shared" si="1"/>
        <v>1</v>
      </c>
      <c r="P22">
        <v>6087.9</v>
      </c>
    </row>
    <row r="23" spans="1:16">
      <c r="A23" t="s">
        <v>119</v>
      </c>
      <c r="B23" t="s">
        <v>120</v>
      </c>
      <c r="C23" t="s">
        <v>121</v>
      </c>
      <c r="D23" t="s">
        <v>122</v>
      </c>
      <c r="E23" t="s">
        <v>123</v>
      </c>
      <c r="G23" t="str">
        <f t="shared" si="0"/>
        <v>2.17</v>
      </c>
      <c r="H23" s="10">
        <v>2.17</v>
      </c>
      <c r="I23">
        <f t="shared" si="1"/>
        <v>0</v>
      </c>
      <c r="P23">
        <v>6370.66</v>
      </c>
    </row>
    <row r="24" spans="1:16">
      <c r="A24" t="s">
        <v>68</v>
      </c>
      <c r="B24" t="s">
        <v>124</v>
      </c>
      <c r="C24" t="s">
        <v>125</v>
      </c>
      <c r="D24" t="s">
        <v>126</v>
      </c>
      <c r="E24" t="s">
        <v>123</v>
      </c>
      <c r="G24" t="str">
        <f t="shared" si="0"/>
        <v>2.16</v>
      </c>
      <c r="H24" s="10">
        <v>2.16</v>
      </c>
      <c r="I24">
        <f t="shared" si="1"/>
        <v>0</v>
      </c>
      <c r="P24">
        <v>6370.76</v>
      </c>
    </row>
    <row r="25" spans="1:16">
      <c r="A25" t="s">
        <v>73</v>
      </c>
      <c r="B25" t="s">
        <v>127</v>
      </c>
      <c r="C25" t="s">
        <v>128</v>
      </c>
      <c r="D25" t="s">
        <v>129</v>
      </c>
      <c r="E25" t="s">
        <v>123</v>
      </c>
      <c r="G25" t="str">
        <f t="shared" si="0"/>
        <v>2.13</v>
      </c>
      <c r="H25" s="10">
        <v>2.13</v>
      </c>
      <c r="I25">
        <f t="shared" si="1"/>
        <v>0</v>
      </c>
      <c r="P25">
        <v>6370.74</v>
      </c>
    </row>
    <row r="26" spans="1:16">
      <c r="A26" t="s">
        <v>111</v>
      </c>
      <c r="B26" t="s">
        <v>130</v>
      </c>
      <c r="C26" t="s">
        <v>131</v>
      </c>
      <c r="D26" t="s">
        <v>132</v>
      </c>
      <c r="E26" t="s">
        <v>133</v>
      </c>
      <c r="G26" t="str">
        <f t="shared" si="0"/>
        <v>2.12</v>
      </c>
      <c r="H26" s="10">
        <v>2.12</v>
      </c>
      <c r="I26">
        <f t="shared" si="1"/>
        <v>0</v>
      </c>
      <c r="P26">
        <v>6351.72</v>
      </c>
    </row>
    <row r="27" spans="1:16">
      <c r="A27" t="s">
        <v>83</v>
      </c>
      <c r="B27" t="s">
        <v>134</v>
      </c>
      <c r="C27" t="s">
        <v>135</v>
      </c>
      <c r="D27" t="s">
        <v>136</v>
      </c>
      <c r="E27" t="s">
        <v>137</v>
      </c>
      <c r="G27" t="str">
        <f t="shared" si="0"/>
        <v>10.98s</v>
      </c>
      <c r="H27">
        <v>10980</v>
      </c>
      <c r="I27">
        <f t="shared" si="1"/>
        <v>1</v>
      </c>
      <c r="P27">
        <v>4571.84</v>
      </c>
    </row>
    <row r="28" spans="1:16">
      <c r="A28" t="s">
        <v>138</v>
      </c>
      <c r="B28" t="s">
        <v>139</v>
      </c>
      <c r="C28" t="s">
        <v>140</v>
      </c>
      <c r="D28" t="s">
        <v>141</v>
      </c>
      <c r="E28" t="s">
        <v>133</v>
      </c>
      <c r="G28" t="str">
        <f t="shared" si="0"/>
        <v>5.06s</v>
      </c>
      <c r="H28">
        <v>5060</v>
      </c>
      <c r="I28">
        <f t="shared" si="1"/>
        <v>1</v>
      </c>
      <c r="P28">
        <v>6351.8</v>
      </c>
    </row>
    <row r="29" spans="1:16">
      <c r="A29" t="s">
        <v>40</v>
      </c>
      <c r="B29" t="s">
        <v>142</v>
      </c>
      <c r="C29" t="s">
        <v>143</v>
      </c>
      <c r="D29" t="s">
        <v>144</v>
      </c>
      <c r="E29" t="s">
        <v>145</v>
      </c>
      <c r="G29" t="str">
        <f t="shared" si="0"/>
        <v>2.26</v>
      </c>
      <c r="H29" s="10">
        <v>2.2599999999999998</v>
      </c>
      <c r="I29">
        <f t="shared" si="1"/>
        <v>0</v>
      </c>
      <c r="P29">
        <v>6207.82</v>
      </c>
    </row>
    <row r="30" spans="1:16">
      <c r="A30" t="s">
        <v>93</v>
      </c>
      <c r="B30" t="s">
        <v>146</v>
      </c>
      <c r="C30" t="s">
        <v>147</v>
      </c>
      <c r="D30" t="s">
        <v>148</v>
      </c>
      <c r="E30" t="s">
        <v>145</v>
      </c>
      <c r="G30" t="str">
        <f t="shared" si="0"/>
        <v>2.23</v>
      </c>
      <c r="H30" s="10">
        <v>2.23</v>
      </c>
      <c r="I30">
        <f t="shared" si="1"/>
        <v>0</v>
      </c>
      <c r="P30">
        <v>6207.88</v>
      </c>
    </row>
    <row r="31" spans="1:16">
      <c r="A31" t="s">
        <v>40</v>
      </c>
      <c r="B31" t="s">
        <v>149</v>
      </c>
      <c r="C31" t="s">
        <v>150</v>
      </c>
      <c r="D31" t="s">
        <v>151</v>
      </c>
      <c r="E31" t="s">
        <v>145</v>
      </c>
      <c r="G31" t="str">
        <f t="shared" si="0"/>
        <v>2.26</v>
      </c>
      <c r="H31" s="10">
        <v>2.2599999999999998</v>
      </c>
      <c r="I31">
        <f t="shared" si="1"/>
        <v>0</v>
      </c>
      <c r="P31">
        <v>6207.85</v>
      </c>
    </row>
    <row r="32" spans="1:16">
      <c r="A32" t="s">
        <v>152</v>
      </c>
      <c r="B32" t="s">
        <v>153</v>
      </c>
      <c r="C32" t="s">
        <v>154</v>
      </c>
      <c r="D32" t="s">
        <v>155</v>
      </c>
      <c r="E32" t="s">
        <v>156</v>
      </c>
      <c r="G32" t="str">
        <f t="shared" si="0"/>
        <v>2.25</v>
      </c>
      <c r="H32" s="10">
        <v>2.25</v>
      </c>
      <c r="I32">
        <f t="shared" si="1"/>
        <v>0</v>
      </c>
      <c r="P32">
        <v>5747.15</v>
      </c>
    </row>
    <row r="33" spans="1:16">
      <c r="A33" t="s">
        <v>93</v>
      </c>
      <c r="B33" t="s">
        <v>157</v>
      </c>
      <c r="C33" t="s">
        <v>158</v>
      </c>
      <c r="D33" t="s">
        <v>159</v>
      </c>
      <c r="E33" t="s">
        <v>156</v>
      </c>
      <c r="G33" t="str">
        <f t="shared" si="0"/>
        <v>2.23</v>
      </c>
      <c r="H33" s="10">
        <v>2.23</v>
      </c>
      <c r="I33">
        <f t="shared" si="1"/>
        <v>0</v>
      </c>
      <c r="P33">
        <v>5747.13</v>
      </c>
    </row>
    <row r="34" spans="1:16">
      <c r="A34" t="s">
        <v>160</v>
      </c>
      <c r="B34" t="s">
        <v>161</v>
      </c>
      <c r="C34" t="s">
        <v>117</v>
      </c>
      <c r="D34" t="s">
        <v>162</v>
      </c>
      <c r="E34" t="s">
        <v>163</v>
      </c>
      <c r="G34" t="str">
        <f t="shared" si="0"/>
        <v>1.63s</v>
      </c>
      <c r="H34">
        <v>1630</v>
      </c>
      <c r="I34">
        <f t="shared" si="1"/>
        <v>1</v>
      </c>
      <c r="P34">
        <v>5635.21</v>
      </c>
    </row>
    <row r="35" spans="1:16">
      <c r="A35" t="s">
        <v>164</v>
      </c>
      <c r="B35" t="s">
        <v>165</v>
      </c>
      <c r="C35" t="s">
        <v>166</v>
      </c>
      <c r="D35" t="s">
        <v>167</v>
      </c>
      <c r="E35" t="s">
        <v>168</v>
      </c>
      <c r="G35" t="str">
        <f t="shared" si="0"/>
        <v>659.31</v>
      </c>
      <c r="H35" s="10">
        <v>659.31</v>
      </c>
      <c r="I35">
        <f t="shared" si="1"/>
        <v>1</v>
      </c>
      <c r="P35">
        <v>5805.08</v>
      </c>
    </row>
    <row r="36" spans="1:16">
      <c r="A36" t="s">
        <v>93</v>
      </c>
      <c r="B36" t="s">
        <v>169</v>
      </c>
      <c r="C36" t="s">
        <v>170</v>
      </c>
      <c r="D36" t="s">
        <v>171</v>
      </c>
      <c r="E36" t="s">
        <v>168</v>
      </c>
      <c r="G36" t="str">
        <f t="shared" si="0"/>
        <v>2.23</v>
      </c>
      <c r="H36" s="10">
        <v>2.23</v>
      </c>
      <c r="I36">
        <f t="shared" si="1"/>
        <v>0</v>
      </c>
      <c r="P36">
        <v>5805.07</v>
      </c>
    </row>
    <row r="37" spans="1:16">
      <c r="A37" t="s">
        <v>172</v>
      </c>
      <c r="B37" t="s">
        <v>173</v>
      </c>
      <c r="C37" t="s">
        <v>174</v>
      </c>
      <c r="D37" t="s">
        <v>171</v>
      </c>
      <c r="E37" t="s">
        <v>168</v>
      </c>
      <c r="G37" t="str">
        <f t="shared" si="0"/>
        <v>2.18</v>
      </c>
      <c r="H37" s="10">
        <v>2.1800000000000002</v>
      </c>
      <c r="I37">
        <f t="shared" si="1"/>
        <v>0</v>
      </c>
      <c r="P37">
        <v>5805.07</v>
      </c>
    </row>
    <row r="38" spans="1:16">
      <c r="A38" t="s">
        <v>93</v>
      </c>
      <c r="B38" t="s">
        <v>175</v>
      </c>
      <c r="C38" t="s">
        <v>176</v>
      </c>
      <c r="D38" t="s">
        <v>177</v>
      </c>
      <c r="E38" t="s">
        <v>178</v>
      </c>
      <c r="G38" t="str">
        <f t="shared" si="0"/>
        <v>2.23</v>
      </c>
      <c r="H38" s="10">
        <v>2.23</v>
      </c>
      <c r="I38">
        <f t="shared" si="1"/>
        <v>0</v>
      </c>
      <c r="P38">
        <v>6044.07</v>
      </c>
    </row>
    <row r="39" spans="1:16">
      <c r="A39" t="s">
        <v>93</v>
      </c>
      <c r="B39" t="s">
        <v>179</v>
      </c>
      <c r="C39" t="s">
        <v>180</v>
      </c>
      <c r="D39" t="s">
        <v>181</v>
      </c>
      <c r="E39" t="s">
        <v>178</v>
      </c>
      <c r="G39" t="str">
        <f t="shared" si="0"/>
        <v>2.23</v>
      </c>
      <c r="H39" s="10">
        <v>2.23</v>
      </c>
      <c r="I39">
        <f t="shared" si="1"/>
        <v>0</v>
      </c>
      <c r="P39">
        <v>6044.06</v>
      </c>
    </row>
    <row r="40" spans="1:16">
      <c r="A40" t="s">
        <v>182</v>
      </c>
      <c r="B40" t="s">
        <v>183</v>
      </c>
      <c r="C40" t="s">
        <v>184</v>
      </c>
      <c r="D40" t="s">
        <v>185</v>
      </c>
      <c r="E40" t="s">
        <v>178</v>
      </c>
      <c r="G40" t="str">
        <f t="shared" si="0"/>
        <v>2.22</v>
      </c>
      <c r="H40" s="10">
        <v>2.2200000000000002</v>
      </c>
      <c r="I40">
        <f t="shared" si="1"/>
        <v>0</v>
      </c>
      <c r="P40">
        <v>6043.91</v>
      </c>
    </row>
    <row r="41" spans="1:16">
      <c r="A41" t="s">
        <v>186</v>
      </c>
      <c r="B41" t="s">
        <v>187</v>
      </c>
      <c r="C41" t="s">
        <v>188</v>
      </c>
      <c r="D41" t="s">
        <v>189</v>
      </c>
      <c r="E41" t="s">
        <v>178</v>
      </c>
      <c r="G41" t="str">
        <f t="shared" si="0"/>
        <v>3.04s</v>
      </c>
      <c r="H41">
        <v>3040</v>
      </c>
      <c r="I41">
        <f t="shared" si="1"/>
        <v>1</v>
      </c>
      <c r="P41">
        <v>6046.67</v>
      </c>
    </row>
    <row r="42" spans="1:16">
      <c r="A42" t="s">
        <v>190</v>
      </c>
      <c r="B42" t="s">
        <v>191</v>
      </c>
      <c r="C42" t="s">
        <v>192</v>
      </c>
      <c r="D42" t="s">
        <v>193</v>
      </c>
      <c r="E42" t="s">
        <v>178</v>
      </c>
      <c r="G42" t="str">
        <f t="shared" si="0"/>
        <v>4.69s</v>
      </c>
      <c r="H42">
        <v>4690</v>
      </c>
      <c r="I42">
        <f t="shared" si="1"/>
        <v>1</v>
      </c>
      <c r="P42">
        <v>6051.89</v>
      </c>
    </row>
    <row r="43" spans="1:16">
      <c r="A43" t="s">
        <v>194</v>
      </c>
      <c r="B43" t="s">
        <v>195</v>
      </c>
      <c r="C43" t="s">
        <v>196</v>
      </c>
      <c r="D43" t="s">
        <v>197</v>
      </c>
      <c r="E43" t="s">
        <v>178</v>
      </c>
      <c r="G43" t="str">
        <f t="shared" si="0"/>
        <v>2.21</v>
      </c>
      <c r="H43" s="10">
        <v>2.21</v>
      </c>
      <c r="I43">
        <f t="shared" si="1"/>
        <v>0</v>
      </c>
      <c r="P43">
        <v>6052.01</v>
      </c>
    </row>
    <row r="44" spans="1:16">
      <c r="A44" t="s">
        <v>152</v>
      </c>
      <c r="B44" t="s">
        <v>198</v>
      </c>
      <c r="C44" t="s">
        <v>199</v>
      </c>
      <c r="D44" t="s">
        <v>200</v>
      </c>
      <c r="E44" t="s">
        <v>85</v>
      </c>
      <c r="G44" t="str">
        <f t="shared" si="0"/>
        <v>2.25</v>
      </c>
      <c r="H44" s="10">
        <v>2.25</v>
      </c>
      <c r="I44">
        <f t="shared" si="1"/>
        <v>0</v>
      </c>
      <c r="P44">
        <v>5149.6899999999996</v>
      </c>
    </row>
    <row r="45" spans="1:16">
      <c r="A45" t="s">
        <v>182</v>
      </c>
      <c r="B45" t="s">
        <v>201</v>
      </c>
      <c r="C45" t="s">
        <v>202</v>
      </c>
      <c r="D45" t="s">
        <v>203</v>
      </c>
      <c r="E45" t="s">
        <v>85</v>
      </c>
      <c r="G45" t="str">
        <f t="shared" si="0"/>
        <v>2.22</v>
      </c>
      <c r="H45" s="10">
        <v>2.2200000000000002</v>
      </c>
      <c r="I45">
        <f t="shared" si="1"/>
        <v>0</v>
      </c>
      <c r="P45">
        <v>5149.66</v>
      </c>
    </row>
    <row r="46" spans="1:16">
      <c r="A46" t="s">
        <v>182</v>
      </c>
      <c r="B46" t="s">
        <v>204</v>
      </c>
      <c r="C46" t="s">
        <v>205</v>
      </c>
      <c r="D46" t="s">
        <v>206</v>
      </c>
      <c r="E46" t="s">
        <v>85</v>
      </c>
      <c r="G46" t="str">
        <f t="shared" si="0"/>
        <v>2.22</v>
      </c>
      <c r="H46" s="10">
        <v>2.2200000000000002</v>
      </c>
      <c r="I46">
        <f t="shared" si="1"/>
        <v>0</v>
      </c>
      <c r="P46">
        <v>5149.6499999999996</v>
      </c>
    </row>
    <row r="47" spans="1:16">
      <c r="A47" t="s">
        <v>40</v>
      </c>
      <c r="B47" t="s">
        <v>207</v>
      </c>
      <c r="C47" t="s">
        <v>208</v>
      </c>
      <c r="D47" t="s">
        <v>209</v>
      </c>
      <c r="E47" t="s">
        <v>210</v>
      </c>
      <c r="G47" t="str">
        <f t="shared" si="0"/>
        <v>2.26</v>
      </c>
      <c r="H47" s="10">
        <v>2.2599999999999998</v>
      </c>
      <c r="I47">
        <f t="shared" si="1"/>
        <v>0</v>
      </c>
      <c r="P47">
        <v>3640.72</v>
      </c>
    </row>
    <row r="48" spans="1:16">
      <c r="A48" t="s">
        <v>182</v>
      </c>
      <c r="B48" t="s">
        <v>211</v>
      </c>
      <c r="C48" t="s">
        <v>212</v>
      </c>
      <c r="D48" t="s">
        <v>213</v>
      </c>
      <c r="E48" t="s">
        <v>210</v>
      </c>
      <c r="G48" t="str">
        <f t="shared" si="0"/>
        <v>2.22</v>
      </c>
      <c r="H48" s="10">
        <v>2.2200000000000002</v>
      </c>
      <c r="I48">
        <f t="shared" si="1"/>
        <v>0</v>
      </c>
      <c r="P48">
        <v>3640.74</v>
      </c>
    </row>
    <row r="49" spans="1:16">
      <c r="A49" t="s">
        <v>214</v>
      </c>
      <c r="B49" t="s">
        <v>215</v>
      </c>
      <c r="C49" t="s">
        <v>216</v>
      </c>
      <c r="D49" t="s">
        <v>217</v>
      </c>
      <c r="E49" t="s">
        <v>33</v>
      </c>
      <c r="G49" t="str">
        <f t="shared" si="0"/>
        <v>145.04</v>
      </c>
      <c r="H49" s="10">
        <v>145.04</v>
      </c>
      <c r="I49">
        <f t="shared" si="1"/>
        <v>1</v>
      </c>
      <c r="P49">
        <v>3088.22</v>
      </c>
    </row>
    <row r="50" spans="1:16">
      <c r="A50" t="s">
        <v>218</v>
      </c>
      <c r="B50" t="s">
        <v>219</v>
      </c>
      <c r="C50" t="s">
        <v>220</v>
      </c>
      <c r="D50" t="s">
        <v>221</v>
      </c>
      <c r="E50" t="s">
        <v>222</v>
      </c>
      <c r="G50" t="str">
        <f t="shared" si="0"/>
        <v>2.32</v>
      </c>
      <c r="H50" s="10">
        <v>2.3199999999999998</v>
      </c>
      <c r="I50">
        <f t="shared" si="1"/>
        <v>0</v>
      </c>
      <c r="P50">
        <v>2372.59</v>
      </c>
    </row>
    <row r="51" spans="1:16">
      <c r="A51" t="s">
        <v>218</v>
      </c>
      <c r="B51" t="s">
        <v>223</v>
      </c>
      <c r="C51" t="s">
        <v>224</v>
      </c>
      <c r="D51" t="s">
        <v>225</v>
      </c>
      <c r="E51" t="s">
        <v>226</v>
      </c>
      <c r="G51" t="str">
        <f t="shared" si="0"/>
        <v>2.32</v>
      </c>
      <c r="H51" s="10">
        <v>2.3199999999999998</v>
      </c>
      <c r="I51">
        <f t="shared" si="1"/>
        <v>0</v>
      </c>
      <c r="P51">
        <v>2372.6</v>
      </c>
    </row>
    <row r="52" spans="1:16">
      <c r="A52" t="s">
        <v>227</v>
      </c>
      <c r="B52" t="s">
        <v>228</v>
      </c>
      <c r="C52" t="s">
        <v>229</v>
      </c>
      <c r="D52" t="s">
        <v>221</v>
      </c>
      <c r="E52" t="s">
        <v>222</v>
      </c>
      <c r="G52" t="str">
        <f t="shared" si="0"/>
        <v>2.36</v>
      </c>
      <c r="H52" s="10">
        <v>2.36</v>
      </c>
      <c r="I52">
        <f t="shared" si="1"/>
        <v>0</v>
      </c>
      <c r="P52">
        <v>2372.59</v>
      </c>
    </row>
    <row r="53" spans="1:16">
      <c r="A53" t="s">
        <v>230</v>
      </c>
      <c r="B53" t="s">
        <v>231</v>
      </c>
      <c r="C53" t="s">
        <v>232</v>
      </c>
      <c r="D53" t="s">
        <v>233</v>
      </c>
      <c r="E53" t="s">
        <v>234</v>
      </c>
      <c r="G53" t="str">
        <f t="shared" si="0"/>
        <v>2.43</v>
      </c>
      <c r="H53" s="10">
        <v>2.4300000000000002</v>
      </c>
      <c r="I53">
        <f t="shared" si="1"/>
        <v>0</v>
      </c>
      <c r="P53">
        <v>1465.23</v>
      </c>
    </row>
    <row r="54" spans="1:16">
      <c r="A54" t="s">
        <v>235</v>
      </c>
      <c r="B54" t="s">
        <v>236</v>
      </c>
      <c r="C54" t="s">
        <v>237</v>
      </c>
      <c r="D54" t="s">
        <v>238</v>
      </c>
      <c r="E54" t="s">
        <v>239</v>
      </c>
      <c r="G54" t="str">
        <f t="shared" si="0"/>
        <v>2.44</v>
      </c>
      <c r="H54" s="10">
        <v>2.44</v>
      </c>
      <c r="I54">
        <f t="shared" si="1"/>
        <v>0</v>
      </c>
      <c r="P54">
        <v>1465.24</v>
      </c>
    </row>
    <row r="55" spans="1:16">
      <c r="A55" t="s">
        <v>235</v>
      </c>
      <c r="B55" t="s">
        <v>240</v>
      </c>
      <c r="C55" t="s">
        <v>241</v>
      </c>
      <c r="D55" t="s">
        <v>238</v>
      </c>
      <c r="E55" t="s">
        <v>239</v>
      </c>
      <c r="G55" t="str">
        <f t="shared" si="0"/>
        <v>2.44</v>
      </c>
      <c r="H55" s="10">
        <v>2.44</v>
      </c>
      <c r="I55">
        <f t="shared" si="1"/>
        <v>0</v>
      </c>
      <c r="P55">
        <v>1465.24</v>
      </c>
    </row>
    <row r="56" spans="1:16">
      <c r="A56" t="s">
        <v>242</v>
      </c>
      <c r="B56" t="s">
        <v>243</v>
      </c>
      <c r="C56" t="s">
        <v>244</v>
      </c>
      <c r="D56" t="s">
        <v>245</v>
      </c>
      <c r="E56" t="s">
        <v>246</v>
      </c>
      <c r="G56" t="str">
        <f t="shared" si="0"/>
        <v>2.74</v>
      </c>
      <c r="H56" s="10">
        <v>2.74</v>
      </c>
      <c r="I56">
        <f t="shared" si="1"/>
        <v>0</v>
      </c>
      <c r="P56">
        <v>1109.3599999999999</v>
      </c>
    </row>
    <row r="57" spans="1:16">
      <c r="A57" t="s">
        <v>247</v>
      </c>
      <c r="B57" t="s">
        <v>160</v>
      </c>
      <c r="C57" t="s">
        <v>248</v>
      </c>
      <c r="D57" t="s">
        <v>249</v>
      </c>
      <c r="E57" t="s">
        <v>250</v>
      </c>
      <c r="G57" t="str">
        <f t="shared" si="0"/>
        <v>913.04</v>
      </c>
      <c r="H57" s="10">
        <v>913.04</v>
      </c>
      <c r="I57">
        <f t="shared" si="1"/>
        <v>1</v>
      </c>
      <c r="P57">
        <v>1118.53</v>
      </c>
    </row>
    <row r="58" spans="1:16">
      <c r="A58" t="s">
        <v>251</v>
      </c>
      <c r="B58" t="s">
        <v>252</v>
      </c>
      <c r="C58" t="s">
        <v>253</v>
      </c>
      <c r="D58" t="s">
        <v>249</v>
      </c>
      <c r="E58" t="s">
        <v>250</v>
      </c>
      <c r="G58" t="str">
        <f t="shared" si="0"/>
        <v>2.40</v>
      </c>
      <c r="H58" s="10">
        <v>2.4</v>
      </c>
      <c r="I58">
        <f t="shared" si="1"/>
        <v>0</v>
      </c>
      <c r="P58">
        <v>1118.53</v>
      </c>
    </row>
    <row r="59" spans="1:16">
      <c r="A59" t="s">
        <v>230</v>
      </c>
      <c r="B59" t="s">
        <v>254</v>
      </c>
      <c r="C59" t="s">
        <v>255</v>
      </c>
      <c r="D59" t="s">
        <v>256</v>
      </c>
      <c r="E59" t="s">
        <v>257</v>
      </c>
      <c r="G59" t="str">
        <f t="shared" si="0"/>
        <v>2.43</v>
      </c>
      <c r="H59" s="10">
        <v>2.4300000000000002</v>
      </c>
      <c r="I59">
        <f t="shared" si="1"/>
        <v>0</v>
      </c>
      <c r="P59">
        <v>990.56</v>
      </c>
    </row>
    <row r="60" spans="1:16">
      <c r="A60" t="s">
        <v>258</v>
      </c>
      <c r="B60" t="s">
        <v>259</v>
      </c>
      <c r="C60" t="s">
        <v>260</v>
      </c>
      <c r="D60" t="s">
        <v>261</v>
      </c>
      <c r="E60" t="s">
        <v>257</v>
      </c>
      <c r="G60" t="str">
        <f t="shared" si="0"/>
        <v>30.63</v>
      </c>
      <c r="H60" s="10">
        <v>30.63</v>
      </c>
      <c r="I60">
        <f t="shared" si="1"/>
        <v>0</v>
      </c>
      <c r="P60">
        <v>990.59</v>
      </c>
    </row>
    <row r="61" spans="1:16">
      <c r="A61" t="s">
        <v>37</v>
      </c>
      <c r="B61" t="s">
        <v>262</v>
      </c>
      <c r="C61" t="s">
        <v>263</v>
      </c>
      <c r="D61" t="s">
        <v>261</v>
      </c>
      <c r="E61" t="s">
        <v>257</v>
      </c>
      <c r="G61" t="str">
        <f t="shared" si="0"/>
        <v>2.31</v>
      </c>
      <c r="H61" s="10">
        <v>2.31</v>
      </c>
      <c r="I61">
        <f t="shared" si="1"/>
        <v>0</v>
      </c>
      <c r="P61">
        <v>990.59</v>
      </c>
    </row>
    <row r="62" spans="1:16">
      <c r="A62" t="s">
        <v>264</v>
      </c>
      <c r="B62" t="s">
        <v>265</v>
      </c>
      <c r="C62" t="s">
        <v>266</v>
      </c>
      <c r="D62" t="s">
        <v>267</v>
      </c>
      <c r="E62" t="s">
        <v>268</v>
      </c>
      <c r="G62" t="str">
        <f t="shared" si="0"/>
        <v>55.99</v>
      </c>
      <c r="H62" s="10">
        <v>55.99</v>
      </c>
      <c r="I62">
        <f t="shared" si="1"/>
        <v>0</v>
      </c>
      <c r="P62">
        <v>884.68</v>
      </c>
    </row>
    <row r="63" spans="1:16">
      <c r="A63" t="s">
        <v>269</v>
      </c>
      <c r="B63" t="s">
        <v>270</v>
      </c>
      <c r="C63" t="s">
        <v>271</v>
      </c>
      <c r="D63" t="s">
        <v>272</v>
      </c>
      <c r="E63" t="s">
        <v>273</v>
      </c>
      <c r="G63" t="str">
        <f t="shared" si="0"/>
        <v>2.24</v>
      </c>
      <c r="H63" s="10">
        <v>2.2400000000000002</v>
      </c>
      <c r="I63">
        <f t="shared" si="1"/>
        <v>0</v>
      </c>
      <c r="P63">
        <v>884.65</v>
      </c>
    </row>
    <row r="64" spans="1:16">
      <c r="A64" t="s">
        <v>274</v>
      </c>
      <c r="B64" t="s">
        <v>275</v>
      </c>
      <c r="C64" t="s">
        <v>276</v>
      </c>
      <c r="D64" t="s">
        <v>277</v>
      </c>
      <c r="E64" t="s">
        <v>278</v>
      </c>
      <c r="G64" t="str">
        <f t="shared" si="0"/>
        <v>2.27</v>
      </c>
      <c r="H64" s="10">
        <v>2.27</v>
      </c>
      <c r="I64">
        <f t="shared" si="1"/>
        <v>0</v>
      </c>
      <c r="P64">
        <v>884.62</v>
      </c>
    </row>
    <row r="65" spans="1:16">
      <c r="A65" t="s">
        <v>279</v>
      </c>
      <c r="B65" t="s">
        <v>280</v>
      </c>
      <c r="C65" t="s">
        <v>281</v>
      </c>
      <c r="D65" t="s">
        <v>282</v>
      </c>
      <c r="E65" t="s">
        <v>283</v>
      </c>
      <c r="G65" t="str">
        <f t="shared" si="0"/>
        <v>16.51</v>
      </c>
      <c r="H65" s="10">
        <v>16.510000000000002</v>
      </c>
      <c r="I65">
        <f t="shared" si="1"/>
        <v>0</v>
      </c>
      <c r="P65">
        <v>885.66</v>
      </c>
    </row>
    <row r="66" spans="1:16">
      <c r="A66" t="s">
        <v>284</v>
      </c>
      <c r="B66" t="s">
        <v>285</v>
      </c>
      <c r="C66" t="s">
        <v>286</v>
      </c>
      <c r="D66" t="s">
        <v>287</v>
      </c>
      <c r="E66" t="s">
        <v>283</v>
      </c>
      <c r="G66" t="str">
        <f t="shared" si="0"/>
        <v>2.28</v>
      </c>
      <c r="H66" s="10">
        <v>2.2799999999999998</v>
      </c>
      <c r="I66">
        <f t="shared" si="1"/>
        <v>0</v>
      </c>
      <c r="P66">
        <v>885.68</v>
      </c>
    </row>
    <row r="67" spans="1:16">
      <c r="A67" t="s">
        <v>288</v>
      </c>
      <c r="B67" t="s">
        <v>289</v>
      </c>
      <c r="C67" t="s">
        <v>290</v>
      </c>
      <c r="D67" t="s">
        <v>291</v>
      </c>
      <c r="E67" t="s">
        <v>283</v>
      </c>
      <c r="G67" t="str">
        <f t="shared" ref="G67" si="2">SUBSTITUTE(A67, "ms", "")</f>
        <v>2.30</v>
      </c>
      <c r="H67" s="10">
        <v>2.2999999999999998</v>
      </c>
      <c r="I67">
        <f t="shared" ref="I67" si="3">IF(H67&gt;60, 1, 0)</f>
        <v>0</v>
      </c>
      <c r="P67">
        <v>885.67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log_scaling_Threshold</vt:lpstr>
      <vt:lpstr>output_latency_Threshold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2022-03-04T08:03:05Z</dcterms:created>
  <dcterms:modified xsi:type="dcterms:W3CDTF">2022-03-19T11:35:21Z</dcterms:modified>
</cp:coreProperties>
</file>