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JNM_2022.03\Preserved_Results_2022.03\_IJNM_FinalResult\SFC Length = 3\"/>
    </mc:Choice>
  </mc:AlternateContent>
  <xr:revisionPtr revIDLastSave="0" documentId="13_ncr:1_{2B0B6113-D367-4639-ACE4-D02E95091A5E}" xr6:coauthVersionLast="47" xr6:coauthVersionMax="47" xr10:uidLastSave="{00000000-0000-0000-0000-000000000000}"/>
  <bookViews>
    <workbookView xWindow="6510" yWindow="0" windowWidth="21270" windowHeight="15600" activeTab="1" xr2:uid="{3728D6E2-5580-46DA-9BD0-436435546EC9}"/>
  </bookViews>
  <sheets>
    <sheet name="Summary" sheetId="1" r:id="rId1"/>
    <sheet name="log_scaling_Threshold" sheetId="2" r:id="rId2"/>
    <sheet name="output_latency_Threshol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4" i="3" l="1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M5" i="3"/>
  <c r="AC9" i="2"/>
  <c r="AC11" i="2" s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4" i="2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" i="3"/>
  <c r="AC6" i="2" l="1"/>
  <c r="AC7" i="2" s="1"/>
  <c r="M7" i="3"/>
  <c r="M8" i="3" s="1"/>
  <c r="AC10" i="2"/>
</calcChain>
</file>

<file path=xl/sharedStrings.xml><?xml version="1.0" encoding="utf-8"?>
<sst xmlns="http://schemas.openxmlformats.org/spreadsheetml/2006/main" count="397" uniqueCount="315">
  <si>
    <t>SFC Length</t>
    <phoneticPr fontId="2" type="noConversion"/>
  </si>
  <si>
    <t># of Scaling Operations</t>
    <phoneticPr fontId="2" type="noConversion"/>
  </si>
  <si>
    <t>% Total Scaling Operations</t>
    <phoneticPr fontId="2" type="noConversion"/>
  </si>
  <si>
    <t># of Total VNFs</t>
    <phoneticPr fontId="2" type="noConversion"/>
  </si>
  <si>
    <t>Average_Total VNFs</t>
    <phoneticPr fontId="2" type="noConversion"/>
  </si>
  <si>
    <t>% Total VNFs</t>
    <phoneticPr fontId="2" type="noConversion"/>
  </si>
  <si>
    <t>Average Latency(ms)</t>
    <phoneticPr fontId="2" type="noConversion"/>
  </si>
  <si>
    <t>Count If SLA Violation</t>
    <phoneticPr fontId="2" type="noConversion"/>
  </si>
  <si>
    <t>SLA violation %</t>
    <phoneticPr fontId="2" type="noConversion"/>
  </si>
  <si>
    <t>Scaling_Threshold</t>
    <phoneticPr fontId="2" type="noConversion"/>
  </si>
  <si>
    <t>Scaling RNN</t>
    <phoneticPr fontId="2" type="noConversion"/>
  </si>
  <si>
    <t>Tier1: RulesAdded</t>
    <phoneticPr fontId="2" type="noConversion"/>
  </si>
  <si>
    <t>Tier2: Proxy</t>
    <phoneticPr fontId="2" type="noConversion"/>
  </si>
  <si>
    <t>Tier0: Firewall</t>
    <phoneticPr fontId="2" type="noConversion"/>
  </si>
  <si>
    <t xml:space="preserve">끝열 </t>
    <phoneticPr fontId="2" type="noConversion"/>
  </si>
  <si>
    <t>전체 개수</t>
    <phoneticPr fontId="2" type="noConversion"/>
  </si>
  <si>
    <t>latency Avg(ms)</t>
    <phoneticPr fontId="2" type="noConversion"/>
  </si>
  <si>
    <t>Latency SD (ms)</t>
  </si>
  <si>
    <t>latency max (ms)</t>
  </si>
  <si>
    <t>\nTransfer/sec:</t>
  </si>
  <si>
    <t>A열 계산</t>
    <phoneticPr fontId="2" type="noConversion"/>
  </si>
  <si>
    <t>IF SLA Violation</t>
  </si>
  <si>
    <t>Modified latency Avg(m)</t>
  </si>
  <si>
    <t>Avg CPU</t>
    <phoneticPr fontId="2" type="noConversion"/>
  </si>
  <si>
    <t>Sum CPU</t>
    <phoneticPr fontId="2" type="noConversion"/>
  </si>
  <si>
    <t>Sum Traffic</t>
    <phoneticPr fontId="2" type="noConversion"/>
  </si>
  <si>
    <t>Avg Traffic</t>
    <phoneticPr fontId="2" type="noConversion"/>
  </si>
  <si>
    <t>Pred Traffic(sum)</t>
    <phoneticPr fontId="2" type="noConversion"/>
  </si>
  <si>
    <t>ScaledVNF</t>
    <phoneticPr fontId="2" type="noConversion"/>
  </si>
  <si>
    <t>Change in Scaling Decision</t>
  </si>
  <si>
    <t>2.20ms</t>
  </si>
  <si>
    <t>511.72us</t>
  </si>
  <si>
    <t>21.01ms</t>
  </si>
  <si>
    <t>1287.37\nTransfer/sec:</t>
  </si>
  <si>
    <t>429.90KB\n")</t>
  </si>
  <si>
    <t>2.22ms</t>
  </si>
  <si>
    <t>522.48us</t>
  </si>
  <si>
    <t>19.10ms</t>
  </si>
  <si>
    <t>1287.35\nTransfer/sec:</t>
  </si>
  <si>
    <t>122.19ms</t>
  </si>
  <si>
    <t>472.78ms</t>
  </si>
  <si>
    <t>3.28s</t>
  </si>
  <si>
    <t>2.28ms</t>
  </si>
  <si>
    <t>563.13us</t>
  </si>
  <si>
    <t>19.95ms</t>
  </si>
  <si>
    <t>1716.04\nTransfer/sec:</t>
  </si>
  <si>
    <t>573.05KB\n")</t>
  </si>
  <si>
    <t>2.54ms</t>
  </si>
  <si>
    <t>617.65us</t>
  </si>
  <si>
    <t>17.58ms</t>
  </si>
  <si>
    <t>1716.03\nTransfer/sec:</t>
  </si>
  <si>
    <t>68.23ms</t>
  </si>
  <si>
    <t>280.85ms</t>
  </si>
  <si>
    <t>2.15s</t>
  </si>
  <si>
    <t>1716.06\nTransfer/sec:</t>
  </si>
  <si>
    <t>2.23ms</t>
  </si>
  <si>
    <t>491.49us</t>
  </si>
  <si>
    <t>8.46ms</t>
  </si>
  <si>
    <t>2144.73\nTransfer/sec:</t>
  </si>
  <si>
    <t>716.20KB\n")</t>
  </si>
  <si>
    <t>2.25ms</t>
  </si>
  <si>
    <t>494.95us</t>
  </si>
  <si>
    <t>10.88ms</t>
  </si>
  <si>
    <t>2081.97\nTransfer/sec:</t>
  </si>
  <si>
    <t>695.25KB\n")</t>
  </si>
  <si>
    <t>2.27ms</t>
  </si>
  <si>
    <t>517.95us</t>
  </si>
  <si>
    <t>15.78ms</t>
  </si>
  <si>
    <t>2144.78\nTransfer/sec:</t>
  </si>
  <si>
    <t>716.22KB\n")</t>
  </si>
  <si>
    <t>2.13ms</t>
  </si>
  <si>
    <t>493.56us</t>
  </si>
  <si>
    <t>8.78ms</t>
  </si>
  <si>
    <t>2573.46\nTransfer/sec:</t>
  </si>
  <si>
    <t>859.37KB\n")</t>
  </si>
  <si>
    <t>1.54s</t>
  </si>
  <si>
    <t>3.01s</t>
  </si>
  <si>
    <t>16.73s</t>
  </si>
  <si>
    <t>2548.02\nTransfer/sec:</t>
  </si>
  <si>
    <t>850.87KB\n")</t>
  </si>
  <si>
    <t>2.14ms</t>
  </si>
  <si>
    <t>594.03us</t>
  </si>
  <si>
    <t>25.87ms</t>
  </si>
  <si>
    <t>2573.47\nTransfer/sec:</t>
  </si>
  <si>
    <t>488.79us</t>
  </si>
  <si>
    <t>10.14ms</t>
  </si>
  <si>
    <t>3002.16\nTransfer/sec:</t>
  </si>
  <si>
    <t>0.98MB\n")</t>
  </si>
  <si>
    <t>585.14ms</t>
  </si>
  <si>
    <t>1.35s</t>
  </si>
  <si>
    <t>6.68s</t>
  </si>
  <si>
    <t>3002.10\nTransfer/sec:</t>
  </si>
  <si>
    <t>2.12ms</t>
  </si>
  <si>
    <t>494.41us</t>
  </si>
  <si>
    <t>11.40ms</t>
  </si>
  <si>
    <t>3002.19\nTransfer/sec:</t>
  </si>
  <si>
    <t>2.30ms</t>
  </si>
  <si>
    <t>549.64us</t>
  </si>
  <si>
    <t>16.24ms</t>
  </si>
  <si>
    <t>3430.73\nTransfer/sec:</t>
  </si>
  <si>
    <t>1.12MB\n")</t>
  </si>
  <si>
    <t>311.40ms</t>
  </si>
  <si>
    <t>905.70ms</t>
  </si>
  <si>
    <t>5.88s</t>
  </si>
  <si>
    <t>3430.85\nTransfer/sec:</t>
  </si>
  <si>
    <t>2.33ms</t>
  </si>
  <si>
    <t>683.88us</t>
  </si>
  <si>
    <t>30.29ms</t>
  </si>
  <si>
    <t>3430.76\nTransfer/sec:</t>
  </si>
  <si>
    <t>2.09ms</t>
  </si>
  <si>
    <t>516.51us</t>
  </si>
  <si>
    <t>14.38ms</t>
  </si>
  <si>
    <t>3859.53\nTransfer/sec:</t>
  </si>
  <si>
    <t>1.26MB\n")</t>
  </si>
  <si>
    <t>2.79s</t>
  </si>
  <si>
    <t>4.51s</t>
  </si>
  <si>
    <t>26.18s</t>
  </si>
  <si>
    <t>3859.55\nTransfer/sec:</t>
  </si>
  <si>
    <t>2.15ms</t>
  </si>
  <si>
    <t>626.78us</t>
  </si>
  <si>
    <t>30.56ms</t>
  </si>
  <si>
    <t>3859.50\nTransfer/sec:</t>
  </si>
  <si>
    <t>539.30us</t>
  </si>
  <si>
    <t>18.69ms</t>
  </si>
  <si>
    <t>4288.25\nTransfer/sec:</t>
  </si>
  <si>
    <t>1.40MB\n")</t>
  </si>
  <si>
    <t>959.82ms</t>
  </si>
  <si>
    <t>1.73s</t>
  </si>
  <si>
    <t>9.54s</t>
  </si>
  <si>
    <t>4288.33\nTransfer/sec:</t>
  </si>
  <si>
    <t>500.01us</t>
  </si>
  <si>
    <t>7.62ms</t>
  </si>
  <si>
    <t>4288.26\nTransfer/sec:</t>
  </si>
  <si>
    <t>848.53us</t>
  </si>
  <si>
    <t>33.95ms</t>
  </si>
  <si>
    <t>4716.94\nTransfer/sec:</t>
  </si>
  <si>
    <t>1.54MB\n")</t>
  </si>
  <si>
    <t>810.67ms</t>
  </si>
  <si>
    <t>1.76s</t>
  </si>
  <si>
    <t>9.01s</t>
  </si>
  <si>
    <t>4378.92\nTransfer/sec:</t>
  </si>
  <si>
    <t>1.43MB\n")</t>
  </si>
  <si>
    <t>2.07ms</t>
  </si>
  <si>
    <t>517.69us</t>
  </si>
  <si>
    <t>13.28ms</t>
  </si>
  <si>
    <t>4716.90\nTransfer/sec:</t>
  </si>
  <si>
    <t>2.08ms</t>
  </si>
  <si>
    <t>634.92us</t>
  </si>
  <si>
    <t>28.00ms</t>
  </si>
  <si>
    <t>5145.65\nTransfer/sec:</t>
  </si>
  <si>
    <t>1.68MB\n")</t>
  </si>
  <si>
    <t>2.11ms</t>
  </si>
  <si>
    <t>665.17us</t>
  </si>
  <si>
    <t>23.49ms</t>
  </si>
  <si>
    <t>5145.66\nTransfer/sec:</t>
  </si>
  <si>
    <t>8.60s</t>
  </si>
  <si>
    <t>7.86s</t>
  </si>
  <si>
    <t>32.46s</t>
  </si>
  <si>
    <t>4250.25\nTransfer/sec:</t>
  </si>
  <si>
    <t>1.39MB\n")</t>
  </si>
  <si>
    <t>530.50us</t>
  </si>
  <si>
    <t>13.72ms</t>
  </si>
  <si>
    <t>5574.33\nTransfer/sec:</t>
  </si>
  <si>
    <t>1.82MB\n")</t>
  </si>
  <si>
    <t>549.72us</t>
  </si>
  <si>
    <t>14.06ms</t>
  </si>
  <si>
    <t>5574.24\nTransfer/sec:</t>
  </si>
  <si>
    <t>753.02us</t>
  </si>
  <si>
    <t>31.12ms</t>
  </si>
  <si>
    <t>5574.29\nTransfer/sec:</t>
  </si>
  <si>
    <t>524.39us</t>
  </si>
  <si>
    <t>8.44ms</t>
  </si>
  <si>
    <t>6003.06\nTransfer/sec:</t>
  </si>
  <si>
    <t>1.96MB\n")</t>
  </si>
  <si>
    <t>2.95s</t>
  </si>
  <si>
    <t>5.36s</t>
  </si>
  <si>
    <t>29.02s</t>
  </si>
  <si>
    <t>3793.14\nTransfer/sec:</t>
  </si>
  <si>
    <t>1.24MB\n")</t>
  </si>
  <si>
    <t>5.34s</t>
  </si>
  <si>
    <t>6.06s</t>
  </si>
  <si>
    <t>21.94s</t>
  </si>
  <si>
    <t>6002.79\nTransfer/sec:</t>
  </si>
  <si>
    <t>605.84us</t>
  </si>
  <si>
    <t>17.20ms</t>
  </si>
  <si>
    <t>6430.67\nTransfer/sec:</t>
  </si>
  <si>
    <t>2.10MB\n")</t>
  </si>
  <si>
    <t>631.45us</t>
  </si>
  <si>
    <t>24.50ms</t>
  </si>
  <si>
    <t>6430.78\nTransfer/sec:</t>
  </si>
  <si>
    <t>2.21ms</t>
  </si>
  <si>
    <t>0.89ms</t>
  </si>
  <si>
    <t>33.82ms</t>
  </si>
  <si>
    <t>6430.74\nTransfer/sec:</t>
  </si>
  <si>
    <t>3.13ms</t>
  </si>
  <si>
    <t>0.95ms</t>
  </si>
  <si>
    <t>27.54ms</t>
  </si>
  <si>
    <t>6860.33\nTransfer/sec:</t>
  </si>
  <si>
    <t>2.24MB\n")</t>
  </si>
  <si>
    <t>3.17ms</t>
  </si>
  <si>
    <t>814.03us</t>
  </si>
  <si>
    <t>19.78ms</t>
  </si>
  <si>
    <t>6860.18\nTransfer/sec:</t>
  </si>
  <si>
    <t>1.53s</t>
  </si>
  <si>
    <t>3.39s</t>
  </si>
  <si>
    <t>15.02s</t>
  </si>
  <si>
    <t>6192.60\nTransfer/sec:</t>
  </si>
  <si>
    <t>2.02MB\n")</t>
  </si>
  <si>
    <t>9.16s</t>
  </si>
  <si>
    <t>5.32s</t>
  </si>
  <si>
    <t>19.86s</t>
  </si>
  <si>
    <t>6821.07\nTransfer/sec:</t>
  </si>
  <si>
    <t>2.22MB\n")</t>
  </si>
  <si>
    <t>755.97us</t>
  </si>
  <si>
    <t>34.98ms</t>
  </si>
  <si>
    <t>7289.04\nTransfer/sec:</t>
  </si>
  <si>
    <t>2.38MB\n")</t>
  </si>
  <si>
    <t>659.72us</t>
  </si>
  <si>
    <t>20.96ms</t>
  </si>
  <si>
    <t>7289.13\nTransfer/sec:</t>
  </si>
  <si>
    <t>669.41us</t>
  </si>
  <si>
    <t>20.86ms</t>
  </si>
  <si>
    <t>7717.79\nTransfer/sec:</t>
  </si>
  <si>
    <t>2.52MB\n")</t>
  </si>
  <si>
    <t>622.45us</t>
  </si>
  <si>
    <t>15.54ms</t>
  </si>
  <si>
    <t>7717.83\nTransfer/sec:</t>
  </si>
  <si>
    <t>679.14us</t>
  </si>
  <si>
    <t>22.70ms</t>
  </si>
  <si>
    <t>7717.73\nTransfer/sec:</t>
  </si>
  <si>
    <t>2.26ms</t>
  </si>
  <si>
    <t>690.31us</t>
  </si>
  <si>
    <t>21.30ms</t>
  </si>
  <si>
    <t>8146.61\nTransfer/sec:</t>
  </si>
  <si>
    <t>2.66MB\n")</t>
  </si>
  <si>
    <t>6.57s</t>
  </si>
  <si>
    <t>5.87s</t>
  </si>
  <si>
    <t>22.12s</t>
  </si>
  <si>
    <t>6505.82\nTransfer/sec:</t>
  </si>
  <si>
    <t>2.12MB\n")</t>
  </si>
  <si>
    <t>661.37us</t>
  </si>
  <si>
    <t>17.54ms</t>
  </si>
  <si>
    <t>8146.59\nTransfer/sec:</t>
  </si>
  <si>
    <t>2.31ms</t>
  </si>
  <si>
    <t>36.03ms</t>
  </si>
  <si>
    <t>8575.30\nTransfer/sec:</t>
  </si>
  <si>
    <t>2.80MB\n")</t>
  </si>
  <si>
    <t>0.93ms</t>
  </si>
  <si>
    <t>34.24ms</t>
  </si>
  <si>
    <t>8575.14\nTransfer/sec:</t>
  </si>
  <si>
    <t>1.07ms</t>
  </si>
  <si>
    <t>44.48ms</t>
  </si>
  <si>
    <t>8575.18\nTransfer/sec:</t>
  </si>
  <si>
    <t>2.50ms</t>
  </si>
  <si>
    <t>1.70ms</t>
  </si>
  <si>
    <t>77.95ms</t>
  </si>
  <si>
    <t>9003.92\nTransfer/sec:</t>
  </si>
  <si>
    <t>2.94MB\n")</t>
  </si>
  <si>
    <t>2.52ms</t>
  </si>
  <si>
    <t>1.61ms</t>
  </si>
  <si>
    <t>71.42ms</t>
  </si>
  <si>
    <t>9003.90\nTransfer/sec:</t>
  </si>
  <si>
    <t>2.55ms</t>
  </si>
  <si>
    <t>1.64ms</t>
  </si>
  <si>
    <t>58.08ms</t>
  </si>
  <si>
    <t>8126.87\nTransfer/sec:</t>
  </si>
  <si>
    <t>2.65MB\n")</t>
  </si>
  <si>
    <t>8.22s</t>
  </si>
  <si>
    <t>3.20s</t>
  </si>
  <si>
    <t>19.66s</t>
  </si>
  <si>
    <t>8585.44\nTransfer/sec:</t>
  </si>
  <si>
    <t>2.73ms</t>
  </si>
  <si>
    <t>2.06ms</t>
  </si>
  <si>
    <t>64.22ms</t>
  </si>
  <si>
    <t>9432.58\nTransfer/sec:</t>
  </si>
  <si>
    <t>3.08MB\n")</t>
  </si>
  <si>
    <t>2.91ms</t>
  </si>
  <si>
    <t>3.82ms</t>
  </si>
  <si>
    <t>152.06ms</t>
  </si>
  <si>
    <t>9432.67\nTransfer/sec:</t>
  </si>
  <si>
    <t>3.86ms</t>
  </si>
  <si>
    <t>6.44ms</t>
  </si>
  <si>
    <t>148.35ms</t>
  </si>
  <si>
    <t>9860.40\nTransfer/sec:</t>
  </si>
  <si>
    <t>3.22MB\n")</t>
  </si>
  <si>
    <t>4.49ms</t>
  </si>
  <si>
    <t>9.81ms</t>
  </si>
  <si>
    <t>245.12ms</t>
  </si>
  <si>
    <t>9861.39\nTransfer/sec:</t>
  </si>
  <si>
    <t>3.66ms</t>
  </si>
  <si>
    <t>5.69ms</t>
  </si>
  <si>
    <t>159.74ms</t>
  </si>
  <si>
    <t>9861.02\nTransfer/sec:</t>
  </si>
  <si>
    <t>8.33ms</t>
  </si>
  <si>
    <t>17.87ms</t>
  </si>
  <si>
    <t>331.01ms</t>
  </si>
  <si>
    <t>10288.98\nTransfer/sec:</t>
  </si>
  <si>
    <t>3.36MB\n")</t>
  </si>
  <si>
    <t>10.34ms</t>
  </si>
  <si>
    <t>23.64ms</t>
  </si>
  <si>
    <t>375.04ms</t>
  </si>
  <si>
    <t>9539.50\nTransfer/sec:</t>
  </si>
  <si>
    <t>3.11MB\n")</t>
  </si>
  <si>
    <t>12.00s</t>
  </si>
  <si>
    <t>3.94s</t>
  </si>
  <si>
    <t>16.65s</t>
  </si>
  <si>
    <t>8267.16\nTransfer/sec:</t>
  </si>
  <si>
    <t>2.70MB\n")</t>
  </si>
  <si>
    <t>similarLinear0.0001</t>
    <phoneticPr fontId="2" type="noConversion"/>
  </si>
  <si>
    <t>Linear0.0001_Length=3_Threshold</t>
    <phoneticPr fontId="2" type="noConversion"/>
  </si>
  <si>
    <t>Linear0.0001_Length=3_RNN</t>
    <phoneticPr fontId="2" type="noConversion"/>
  </si>
  <si>
    <t>similarLinear0.0001i_Length=3_Threshold</t>
    <phoneticPr fontId="2" type="noConversion"/>
  </si>
  <si>
    <t>similarLinear0.0001_Length=3_Threshold</t>
    <phoneticPr fontId="2" type="noConversion"/>
  </si>
  <si>
    <t>CalculatedCPU</t>
    <phoneticPr fontId="2" type="noConversion"/>
  </si>
  <si>
    <t>CalculatedTraffic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</si>
</sst>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3" fillId="3" borderId="0" xfId="0" applyFont="1" applyFill="1">
      <alignment vertical="center"/>
    </xf>
    <xf numFmtId="0" fontId="4" fillId="3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/>
    <xf numFmtId="9" fontId="0" fillId="0" borderId="0" xfId="1" applyFont="1" applyAlignment="1"/>
    <xf numFmtId="0" fontId="0" fillId="6" borderId="0" xfId="0" applyFill="1">
      <alignment vertical="center"/>
    </xf>
    <xf numFmtId="0" fontId="0" fillId="0" borderId="0" xfId="0" applyNumberFormat="1">
      <alignment vertical="center"/>
    </xf>
    <xf numFmtId="0" fontId="0" fillId="7" borderId="0" xfId="0" applyFill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16033-323C-457F-B528-7D96D6B71F3B}">
  <dimension ref="A1:L13"/>
  <sheetViews>
    <sheetView workbookViewId="0">
      <selection activeCell="D11" sqref="D11"/>
    </sheetView>
  </sheetViews>
  <sheetFormatPr defaultRowHeight="16.5"/>
  <cols>
    <col min="1" max="1" width="24.875" customWidth="1"/>
    <col min="2" max="2" width="24.125" customWidth="1"/>
    <col min="3" max="3" width="21" customWidth="1"/>
    <col min="6" max="6" width="12.375" customWidth="1"/>
    <col min="7" max="7" width="15.875" customWidth="1"/>
    <col min="8" max="8" width="10.75" customWidth="1"/>
    <col min="10" max="10" width="12" customWidth="1"/>
    <col min="11" max="11" width="15.875" customWidth="1"/>
    <col min="12" max="12" width="10.875" customWidth="1"/>
  </cols>
  <sheetData>
    <row r="1" spans="1:12">
      <c r="A1" s="1" t="s">
        <v>0</v>
      </c>
      <c r="F1" s="2" t="s">
        <v>9</v>
      </c>
      <c r="G1" s="2"/>
      <c r="H1" s="2"/>
      <c r="J1" s="3" t="s">
        <v>10</v>
      </c>
      <c r="K1" s="3"/>
      <c r="L1" s="3"/>
    </row>
    <row r="2" spans="1:12">
      <c r="A2" s="9" t="s">
        <v>308</v>
      </c>
      <c r="B2" s="2" t="s">
        <v>309</v>
      </c>
      <c r="C2" s="3" t="s">
        <v>310</v>
      </c>
      <c r="F2" t="s">
        <v>13</v>
      </c>
      <c r="G2" t="s">
        <v>11</v>
      </c>
      <c r="H2" t="s">
        <v>12</v>
      </c>
      <c r="J2" t="s">
        <v>13</v>
      </c>
      <c r="K2" t="s">
        <v>11</v>
      </c>
      <c r="L2" t="s">
        <v>12</v>
      </c>
    </row>
    <row r="3" spans="1:12">
      <c r="A3" t="s">
        <v>1</v>
      </c>
      <c r="B3">
        <v>12</v>
      </c>
    </row>
    <row r="4" spans="1:12">
      <c r="A4" t="s">
        <v>2</v>
      </c>
      <c r="B4">
        <v>75</v>
      </c>
    </row>
    <row r="6" spans="1:12">
      <c r="A6" t="s">
        <v>3</v>
      </c>
      <c r="B6">
        <v>156</v>
      </c>
    </row>
    <row r="7" spans="1:12">
      <c r="A7" t="s">
        <v>4</v>
      </c>
      <c r="B7">
        <v>9.75</v>
      </c>
    </row>
    <row r="8" spans="1:12">
      <c r="A8" t="s">
        <v>5</v>
      </c>
      <c r="B8">
        <v>975</v>
      </c>
    </row>
    <row r="10" spans="1:12">
      <c r="A10" t="s">
        <v>6</v>
      </c>
      <c r="B10">
        <v>934.71787878787893</v>
      </c>
    </row>
    <row r="12" spans="1:12">
      <c r="A12" t="s">
        <v>7</v>
      </c>
      <c r="B12">
        <v>16</v>
      </c>
    </row>
    <row r="13" spans="1:12">
      <c r="A13" t="s">
        <v>8</v>
      </c>
      <c r="B13">
        <v>4.8484848484848486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02285-DCB0-44A2-BB56-1572FC677AB2}">
  <dimension ref="A1:AC19"/>
  <sheetViews>
    <sheetView tabSelected="1" topLeftCell="Q1" workbookViewId="0">
      <selection activeCell="AC6" sqref="AC6"/>
    </sheetView>
  </sheetViews>
  <sheetFormatPr defaultRowHeight="16.5"/>
  <cols>
    <col min="1" max="1" width="11.375" customWidth="1"/>
    <col min="3" max="3" width="13.875" customWidth="1"/>
    <col min="6" max="6" width="14.875" customWidth="1"/>
    <col min="7" max="7" width="9.875" style="11" customWidth="1"/>
    <col min="8" max="8" width="24.625" customWidth="1"/>
    <col min="11" max="11" width="13.875" customWidth="1"/>
    <col min="12" max="12" width="10.375" customWidth="1"/>
    <col min="13" max="13" width="10.125" customWidth="1"/>
    <col min="15" max="15" width="9" style="11"/>
    <col min="16" max="16" width="25" customWidth="1"/>
    <col min="19" max="19" width="13.5" customWidth="1"/>
    <col min="20" max="21" width="10.875" customWidth="1"/>
    <col min="23" max="23" width="9" style="11"/>
    <col min="24" max="24" width="25.125" customWidth="1"/>
    <col min="28" max="28" width="24.375" customWidth="1"/>
    <col min="29" max="29" width="12.25" customWidth="1"/>
  </cols>
  <sheetData>
    <row r="1" spans="1:29">
      <c r="A1" s="1" t="s">
        <v>0</v>
      </c>
      <c r="B1" s="1">
        <v>3</v>
      </c>
    </row>
    <row r="2" spans="1:29">
      <c r="A2" s="2" t="s">
        <v>311</v>
      </c>
      <c r="B2" s="2"/>
      <c r="C2" s="2"/>
      <c r="D2" s="2"/>
      <c r="E2" s="2"/>
    </row>
    <row r="3" spans="1:29">
      <c r="A3" t="s">
        <v>24</v>
      </c>
      <c r="B3" t="s">
        <v>23</v>
      </c>
      <c r="C3" t="s">
        <v>313</v>
      </c>
      <c r="D3" t="s">
        <v>25</v>
      </c>
      <c r="E3" t="s">
        <v>26</v>
      </c>
      <c r="F3" t="s">
        <v>27</v>
      </c>
      <c r="G3" s="11" t="s">
        <v>28</v>
      </c>
      <c r="H3" t="s">
        <v>29</v>
      </c>
      <c r="I3" t="s">
        <v>24</v>
      </c>
      <c r="J3" t="s">
        <v>23</v>
      </c>
      <c r="K3" t="s">
        <v>313</v>
      </c>
      <c r="L3" t="s">
        <v>25</v>
      </c>
      <c r="M3" t="s">
        <v>26</v>
      </c>
      <c r="N3" t="s">
        <v>314</v>
      </c>
      <c r="O3" s="11" t="s">
        <v>28</v>
      </c>
      <c r="P3" t="s">
        <v>29</v>
      </c>
      <c r="Q3" t="s">
        <v>24</v>
      </c>
      <c r="R3" t="s">
        <v>23</v>
      </c>
      <c r="S3" t="s">
        <v>313</v>
      </c>
      <c r="T3" t="s">
        <v>25</v>
      </c>
      <c r="U3" t="s">
        <v>26</v>
      </c>
      <c r="V3" t="s">
        <v>314</v>
      </c>
      <c r="W3" s="11" t="s">
        <v>28</v>
      </c>
      <c r="X3" t="s">
        <v>29</v>
      </c>
      <c r="AB3" s="2" t="s">
        <v>309</v>
      </c>
      <c r="AC3" s="2"/>
    </row>
    <row r="4" spans="1:29">
      <c r="A4">
        <v>13.069393699999999</v>
      </c>
      <c r="B4">
        <v>13.069393699999999</v>
      </c>
      <c r="C4">
        <v>1</v>
      </c>
      <c r="D4">
        <v>3724.0508985868601</v>
      </c>
      <c r="E4">
        <v>3724.0508985868601</v>
      </c>
      <c r="F4">
        <v>2</v>
      </c>
      <c r="G4" s="11">
        <v>2</v>
      </c>
      <c r="H4">
        <f>IF(G4=G5, 0, 1)</f>
        <v>0</v>
      </c>
      <c r="I4">
        <v>16.090628599999999</v>
      </c>
      <c r="J4">
        <v>16.090628599999999</v>
      </c>
      <c r="K4">
        <v>1</v>
      </c>
      <c r="L4">
        <v>4580.8085932169697</v>
      </c>
      <c r="M4">
        <v>4580.8085932169697</v>
      </c>
      <c r="N4">
        <v>2</v>
      </c>
      <c r="O4" s="11">
        <v>2</v>
      </c>
      <c r="P4">
        <f>IF(O4=O5, 0, 1)</f>
        <v>0</v>
      </c>
      <c r="Q4">
        <v>14.0543338</v>
      </c>
      <c r="R4">
        <v>14.0543338</v>
      </c>
      <c r="S4">
        <v>1</v>
      </c>
      <c r="T4">
        <v>3734.3781287721899</v>
      </c>
      <c r="U4">
        <v>3734.3781287721899</v>
      </c>
      <c r="V4">
        <v>2</v>
      </c>
      <c r="W4" s="11">
        <v>2</v>
      </c>
      <c r="X4">
        <f>IF(W4=W5, 0, 1)</f>
        <v>0</v>
      </c>
      <c r="AB4" s="6" t="s">
        <v>14</v>
      </c>
      <c r="AC4" s="6">
        <v>19</v>
      </c>
    </row>
    <row r="5" spans="1:29">
      <c r="A5">
        <v>32.345700600000001</v>
      </c>
      <c r="B5">
        <v>32.345700600000001</v>
      </c>
      <c r="C5">
        <v>1</v>
      </c>
      <c r="D5">
        <v>3748.49225455545</v>
      </c>
      <c r="E5">
        <v>3748.49225455545</v>
      </c>
      <c r="F5">
        <v>2</v>
      </c>
      <c r="G5" s="11">
        <v>2</v>
      </c>
      <c r="H5">
        <f t="shared" ref="H5:H19" si="0">IF(G5=G6, 0, 1)</f>
        <v>0</v>
      </c>
      <c r="I5">
        <v>11.712327699999999</v>
      </c>
      <c r="J5">
        <v>11.712327699999999</v>
      </c>
      <c r="K5">
        <v>1</v>
      </c>
      <c r="L5">
        <v>4473.2231159001904</v>
      </c>
      <c r="M5">
        <v>4473.2231159001904</v>
      </c>
      <c r="N5">
        <v>2</v>
      </c>
      <c r="O5" s="11">
        <v>2</v>
      </c>
      <c r="P5">
        <f t="shared" ref="P5:P19" si="1">IF(O5=O6, 0, 1)</f>
        <v>0</v>
      </c>
      <c r="Q5">
        <v>10.329816900000001</v>
      </c>
      <c r="R5">
        <v>10.329816900000001</v>
      </c>
      <c r="S5">
        <v>1</v>
      </c>
      <c r="T5">
        <v>4475.5698399810999</v>
      </c>
      <c r="U5">
        <v>4475.5698399810999</v>
      </c>
      <c r="V5">
        <v>2</v>
      </c>
      <c r="W5" s="11">
        <v>2</v>
      </c>
      <c r="X5">
        <f t="shared" ref="X5:X19" si="2">IF(W5=W6, 0, 1)</f>
        <v>0</v>
      </c>
      <c r="AB5" s="6" t="s">
        <v>15</v>
      </c>
      <c r="AC5" s="6">
        <v>16</v>
      </c>
    </row>
    <row r="6" spans="1:29">
      <c r="A6">
        <v>44.740876999999998</v>
      </c>
      <c r="B6">
        <v>44.740876999999998</v>
      </c>
      <c r="C6">
        <v>2</v>
      </c>
      <c r="D6">
        <v>4605.1090584473204</v>
      </c>
      <c r="E6">
        <v>4605.1090584473204</v>
      </c>
      <c r="F6">
        <v>2</v>
      </c>
      <c r="G6" s="11">
        <v>2</v>
      </c>
      <c r="H6">
        <f t="shared" si="0"/>
        <v>1</v>
      </c>
      <c r="I6">
        <v>23.8417852</v>
      </c>
      <c r="J6">
        <v>23.8417852</v>
      </c>
      <c r="K6">
        <v>1</v>
      </c>
      <c r="L6">
        <v>4609.9803635868502</v>
      </c>
      <c r="M6">
        <v>4609.9803635868502</v>
      </c>
      <c r="N6">
        <v>2</v>
      </c>
      <c r="O6" s="11">
        <v>2</v>
      </c>
      <c r="P6">
        <f t="shared" si="1"/>
        <v>1</v>
      </c>
      <c r="Q6">
        <v>14.1850843</v>
      </c>
      <c r="R6">
        <v>14.1850843</v>
      </c>
      <c r="S6">
        <v>1</v>
      </c>
      <c r="T6">
        <v>4618.7294751898598</v>
      </c>
      <c r="U6">
        <v>4618.7294751898598</v>
      </c>
      <c r="V6">
        <v>2</v>
      </c>
      <c r="W6" s="11">
        <v>2</v>
      </c>
      <c r="X6">
        <f t="shared" si="2"/>
        <v>1</v>
      </c>
      <c r="AB6" s="6" t="s">
        <v>1</v>
      </c>
      <c r="AC6" s="6">
        <f>SUM(H:H,P:P,X:X)-3</f>
        <v>13</v>
      </c>
    </row>
    <row r="7" spans="1:29">
      <c r="A7">
        <v>18.452784399999999</v>
      </c>
      <c r="B7">
        <v>18.452784399999999</v>
      </c>
      <c r="C7">
        <v>1</v>
      </c>
      <c r="D7">
        <v>6716.0582900397603</v>
      </c>
      <c r="E7">
        <v>6716.0582900397603</v>
      </c>
      <c r="F7">
        <v>3</v>
      </c>
      <c r="G7" s="11">
        <v>3</v>
      </c>
      <c r="H7">
        <f t="shared" si="0"/>
        <v>1</v>
      </c>
      <c r="I7">
        <v>15.0748985</v>
      </c>
      <c r="J7">
        <v>15.0748985</v>
      </c>
      <c r="K7">
        <v>1</v>
      </c>
      <c r="L7">
        <v>7375.0773505317202</v>
      </c>
      <c r="M7">
        <v>7375.0773505317202</v>
      </c>
      <c r="N7">
        <v>4</v>
      </c>
      <c r="O7" s="11">
        <v>4</v>
      </c>
      <c r="P7">
        <f t="shared" si="1"/>
        <v>1</v>
      </c>
      <c r="Q7">
        <v>13.1048028</v>
      </c>
      <c r="R7">
        <v>13.1048028</v>
      </c>
      <c r="S7">
        <v>1</v>
      </c>
      <c r="T7">
        <v>7328.8748215327696</v>
      </c>
      <c r="U7">
        <v>7328.8748215327696</v>
      </c>
      <c r="V7">
        <v>4</v>
      </c>
      <c r="W7" s="11">
        <v>4</v>
      </c>
      <c r="X7">
        <f t="shared" si="2"/>
        <v>1</v>
      </c>
      <c r="AB7" s="6" t="s">
        <v>2</v>
      </c>
      <c r="AC7" s="6">
        <f>AC6/AC5*100</f>
        <v>81.25</v>
      </c>
    </row>
    <row r="8" spans="1:29">
      <c r="A8">
        <v>85.471525499999998</v>
      </c>
      <c r="B8">
        <v>42.735762749999999</v>
      </c>
      <c r="C8">
        <v>3</v>
      </c>
      <c r="D8">
        <v>11695.4007351237</v>
      </c>
      <c r="E8">
        <v>5847.7003675618898</v>
      </c>
      <c r="F8">
        <v>5</v>
      </c>
      <c r="G8" s="11">
        <v>5</v>
      </c>
      <c r="H8">
        <f t="shared" si="0"/>
        <v>1</v>
      </c>
      <c r="I8">
        <v>65.322061899999994</v>
      </c>
      <c r="J8">
        <v>32.661030949999997</v>
      </c>
      <c r="K8">
        <v>2</v>
      </c>
      <c r="L8">
        <v>11733.7179062007</v>
      </c>
      <c r="M8">
        <v>5866.85895310039</v>
      </c>
      <c r="N8">
        <v>5</v>
      </c>
      <c r="O8" s="11">
        <v>5</v>
      </c>
      <c r="P8">
        <f t="shared" si="1"/>
        <v>1</v>
      </c>
      <c r="Q8">
        <v>48.275153500000002</v>
      </c>
      <c r="R8">
        <v>24.137576750000001</v>
      </c>
      <c r="S8">
        <v>2</v>
      </c>
      <c r="T8">
        <v>11736.3182560652</v>
      </c>
      <c r="U8">
        <v>5868.1591280326402</v>
      </c>
      <c r="V8">
        <v>5</v>
      </c>
      <c r="W8" s="11">
        <v>5</v>
      </c>
      <c r="X8">
        <f t="shared" si="2"/>
        <v>0</v>
      </c>
      <c r="AB8" s="6"/>
      <c r="AC8" s="6"/>
    </row>
    <row r="9" spans="1:29">
      <c r="A9">
        <v>68.143994899999996</v>
      </c>
      <c r="B9">
        <v>34.071997449999998</v>
      </c>
      <c r="C9">
        <v>2</v>
      </c>
      <c r="D9">
        <v>7184.6894552376398</v>
      </c>
      <c r="E9">
        <v>3592.3447276188199</v>
      </c>
      <c r="F9">
        <v>3</v>
      </c>
      <c r="G9" s="11">
        <v>3</v>
      </c>
      <c r="H9">
        <f t="shared" si="0"/>
        <v>1</v>
      </c>
      <c r="I9">
        <v>50.794044999999997</v>
      </c>
      <c r="J9">
        <v>25.397022499999999</v>
      </c>
      <c r="K9">
        <v>2</v>
      </c>
      <c r="L9">
        <v>9521.9829515264591</v>
      </c>
      <c r="M9">
        <v>4760.9914757632296</v>
      </c>
      <c r="N9">
        <v>4</v>
      </c>
      <c r="O9" s="11">
        <v>4</v>
      </c>
      <c r="P9">
        <f t="shared" si="1"/>
        <v>0</v>
      </c>
      <c r="Q9">
        <v>34.793796700000001</v>
      </c>
      <c r="R9">
        <v>17.396898350000001</v>
      </c>
      <c r="S9">
        <v>1</v>
      </c>
      <c r="T9">
        <v>11384.880377613899</v>
      </c>
      <c r="U9">
        <v>5692.4401888069797</v>
      </c>
      <c r="V9">
        <v>5</v>
      </c>
      <c r="W9" s="11">
        <v>5</v>
      </c>
      <c r="X9">
        <f t="shared" si="2"/>
        <v>1</v>
      </c>
      <c r="AB9" s="6" t="s">
        <v>3</v>
      </c>
      <c r="AC9" s="6">
        <f>SUM(G:G,O:O,W:W)</f>
        <v>203</v>
      </c>
    </row>
    <row r="10" spans="1:29">
      <c r="A10">
        <v>69.108309599999998</v>
      </c>
      <c r="B10">
        <v>34.554154799999999</v>
      </c>
      <c r="C10">
        <v>2</v>
      </c>
      <c r="D10">
        <v>8258.1956606501608</v>
      </c>
      <c r="E10">
        <v>4129.0978303250804</v>
      </c>
      <c r="F10">
        <v>4</v>
      </c>
      <c r="G10" s="11">
        <v>4</v>
      </c>
      <c r="H10">
        <f t="shared" si="0"/>
        <v>1</v>
      </c>
      <c r="I10">
        <v>43.530918299999897</v>
      </c>
      <c r="J10">
        <v>21.765459149999899</v>
      </c>
      <c r="K10">
        <v>2</v>
      </c>
      <c r="L10">
        <v>8246.8219345924499</v>
      </c>
      <c r="M10">
        <v>4123.4109672962204</v>
      </c>
      <c r="N10">
        <v>4</v>
      </c>
      <c r="O10" s="11">
        <v>4</v>
      </c>
      <c r="P10">
        <f t="shared" si="1"/>
        <v>1</v>
      </c>
      <c r="Q10">
        <v>33.566976499999903</v>
      </c>
      <c r="R10">
        <v>16.783488249999898</v>
      </c>
      <c r="S10">
        <v>1</v>
      </c>
      <c r="T10">
        <v>8243.8781773893406</v>
      </c>
      <c r="U10">
        <v>4121.9390886946703</v>
      </c>
      <c r="V10">
        <v>4</v>
      </c>
      <c r="W10" s="11">
        <v>4</v>
      </c>
      <c r="X10">
        <f t="shared" si="2"/>
        <v>1</v>
      </c>
      <c r="AB10" s="6" t="s">
        <v>4</v>
      </c>
      <c r="AC10" s="6">
        <f>AC9/AC5</f>
        <v>12.6875</v>
      </c>
    </row>
    <row r="11" spans="1:29">
      <c r="A11">
        <v>197.91411779999899</v>
      </c>
      <c r="B11">
        <v>65.971372599999995</v>
      </c>
      <c r="C11">
        <v>5</v>
      </c>
      <c r="D11">
        <v>25340.231793717001</v>
      </c>
      <c r="E11">
        <v>8446.7439312389997</v>
      </c>
      <c r="F11">
        <v>5</v>
      </c>
      <c r="G11" s="11">
        <v>5</v>
      </c>
      <c r="H11">
        <f t="shared" si="0"/>
        <v>0</v>
      </c>
      <c r="I11">
        <v>136.6434194</v>
      </c>
      <c r="J11">
        <v>45.5478064666666</v>
      </c>
      <c r="K11">
        <v>4</v>
      </c>
      <c r="L11">
        <v>25322.5614661277</v>
      </c>
      <c r="M11">
        <v>8440.8538220425908</v>
      </c>
      <c r="N11">
        <v>5</v>
      </c>
      <c r="O11" s="11">
        <v>5</v>
      </c>
      <c r="P11">
        <f t="shared" si="1"/>
        <v>0</v>
      </c>
      <c r="Q11">
        <v>87.143753699999905</v>
      </c>
      <c r="R11">
        <v>29.047917899999899</v>
      </c>
      <c r="S11">
        <v>3</v>
      </c>
      <c r="T11">
        <v>25345.949344395201</v>
      </c>
      <c r="U11">
        <v>8448.6497814650593</v>
      </c>
      <c r="V11">
        <v>5</v>
      </c>
      <c r="W11" s="11">
        <v>5</v>
      </c>
      <c r="X11">
        <f t="shared" si="2"/>
        <v>0</v>
      </c>
      <c r="AB11" s="6" t="s">
        <v>5</v>
      </c>
      <c r="AC11" s="6">
        <f>AC9/AC5*100</f>
        <v>1268.75</v>
      </c>
    </row>
    <row r="12" spans="1:29">
      <c r="A12">
        <v>146.16652629999999</v>
      </c>
      <c r="B12">
        <v>48.722175433333298</v>
      </c>
      <c r="C12">
        <v>5</v>
      </c>
      <c r="D12">
        <v>19873.255250772901</v>
      </c>
      <c r="E12">
        <v>6624.4184169243099</v>
      </c>
      <c r="F12">
        <v>5</v>
      </c>
      <c r="G12" s="11">
        <v>5</v>
      </c>
      <c r="H12">
        <f t="shared" si="0"/>
        <v>0</v>
      </c>
      <c r="I12">
        <v>91.092396500000007</v>
      </c>
      <c r="J12">
        <v>30.3641321666666</v>
      </c>
      <c r="K12">
        <v>3</v>
      </c>
      <c r="L12">
        <v>19833.137578399801</v>
      </c>
      <c r="M12">
        <v>6611.0458594666097</v>
      </c>
      <c r="N12">
        <v>5</v>
      </c>
      <c r="O12" s="11">
        <v>5</v>
      </c>
      <c r="P12">
        <f t="shared" si="1"/>
        <v>0</v>
      </c>
      <c r="Q12">
        <v>82.0334</v>
      </c>
      <c r="R12">
        <v>27.344466666666602</v>
      </c>
      <c r="S12">
        <v>3</v>
      </c>
      <c r="T12">
        <v>19807.896305443599</v>
      </c>
      <c r="U12">
        <v>6602.63210181455</v>
      </c>
      <c r="V12">
        <v>5</v>
      </c>
      <c r="W12" s="11">
        <v>5</v>
      </c>
      <c r="X12">
        <f t="shared" si="2"/>
        <v>0</v>
      </c>
    </row>
    <row r="13" spans="1:29">
      <c r="A13">
        <v>119.606147999999</v>
      </c>
      <c r="B13">
        <v>39.868715999999999</v>
      </c>
      <c r="C13">
        <v>4</v>
      </c>
      <c r="D13">
        <v>16076.7585502397</v>
      </c>
      <c r="E13">
        <v>5358.9195167465696</v>
      </c>
      <c r="F13">
        <v>5</v>
      </c>
      <c r="G13" s="11">
        <v>5</v>
      </c>
      <c r="H13">
        <f t="shared" si="0"/>
        <v>0</v>
      </c>
      <c r="I13">
        <v>70.358412299999998</v>
      </c>
      <c r="J13">
        <v>23.452804099999899</v>
      </c>
      <c r="K13">
        <v>3</v>
      </c>
      <c r="L13">
        <v>16054.222447206799</v>
      </c>
      <c r="M13">
        <v>5351.40748240227</v>
      </c>
      <c r="N13">
        <v>5</v>
      </c>
      <c r="O13" s="11">
        <v>5</v>
      </c>
      <c r="P13">
        <f t="shared" si="1"/>
        <v>0</v>
      </c>
      <c r="Q13">
        <v>51.2943766</v>
      </c>
      <c r="R13">
        <v>17.098125533333299</v>
      </c>
      <c r="S13">
        <v>2</v>
      </c>
      <c r="T13">
        <v>16037.877310836</v>
      </c>
      <c r="U13">
        <v>5345.95910361201</v>
      </c>
      <c r="V13">
        <v>5</v>
      </c>
      <c r="W13" s="11">
        <v>5</v>
      </c>
      <c r="X13">
        <f t="shared" si="2"/>
        <v>0</v>
      </c>
    </row>
    <row r="14" spans="1:29">
      <c r="A14">
        <v>152.98442679999999</v>
      </c>
      <c r="B14">
        <v>38.246106699999999</v>
      </c>
      <c r="C14">
        <v>5</v>
      </c>
      <c r="D14">
        <v>12639.291001117501</v>
      </c>
      <c r="E14">
        <v>3159.8227502793902</v>
      </c>
      <c r="F14">
        <v>5</v>
      </c>
      <c r="G14" s="11">
        <v>5</v>
      </c>
      <c r="H14">
        <f t="shared" si="0"/>
        <v>0</v>
      </c>
      <c r="I14">
        <v>70.078676099999996</v>
      </c>
      <c r="J14">
        <v>17.519669024999999</v>
      </c>
      <c r="K14">
        <v>3</v>
      </c>
      <c r="L14">
        <v>12642.8570630332</v>
      </c>
      <c r="M14">
        <v>3160.7142657583099</v>
      </c>
      <c r="N14">
        <v>5</v>
      </c>
      <c r="O14" s="11">
        <v>5</v>
      </c>
      <c r="P14">
        <f t="shared" si="1"/>
        <v>0</v>
      </c>
      <c r="Q14">
        <v>51.718611099999997</v>
      </c>
      <c r="R14">
        <v>12.929652774999999</v>
      </c>
      <c r="S14">
        <v>2</v>
      </c>
      <c r="T14">
        <v>12646.598400442001</v>
      </c>
      <c r="U14">
        <v>3161.6496001105002</v>
      </c>
      <c r="V14">
        <v>5</v>
      </c>
      <c r="W14" s="11">
        <v>5</v>
      </c>
      <c r="X14">
        <f t="shared" si="2"/>
        <v>0</v>
      </c>
    </row>
    <row r="15" spans="1:29">
      <c r="A15">
        <v>359.1127626</v>
      </c>
      <c r="B15">
        <v>71.822552520000002</v>
      </c>
      <c r="C15">
        <v>5</v>
      </c>
      <c r="D15">
        <v>24070.809882535301</v>
      </c>
      <c r="E15">
        <v>4814.16197650707</v>
      </c>
      <c r="F15">
        <v>5</v>
      </c>
      <c r="G15" s="11">
        <v>5</v>
      </c>
      <c r="H15">
        <f t="shared" si="0"/>
        <v>0</v>
      </c>
      <c r="I15">
        <v>147.0082677</v>
      </c>
      <c r="J15">
        <v>29.401653540000002</v>
      </c>
      <c r="K15">
        <v>5</v>
      </c>
      <c r="L15">
        <v>24070.624742604701</v>
      </c>
      <c r="M15">
        <v>4814.1249485209501</v>
      </c>
      <c r="N15">
        <v>5</v>
      </c>
      <c r="O15" s="11">
        <v>5</v>
      </c>
      <c r="P15">
        <f t="shared" si="1"/>
        <v>0</v>
      </c>
      <c r="Q15">
        <v>98.002419199999906</v>
      </c>
      <c r="R15">
        <v>19.600483839999999</v>
      </c>
      <c r="S15">
        <v>3</v>
      </c>
      <c r="T15">
        <v>24064.7219908755</v>
      </c>
      <c r="U15">
        <v>4812.9443981751001</v>
      </c>
      <c r="V15">
        <v>5</v>
      </c>
      <c r="W15" s="11">
        <v>5</v>
      </c>
      <c r="X15">
        <f t="shared" si="2"/>
        <v>0</v>
      </c>
    </row>
    <row r="16" spans="1:29">
      <c r="A16">
        <v>343.66322700000001</v>
      </c>
      <c r="B16">
        <v>68.732645399999996</v>
      </c>
      <c r="C16">
        <v>5</v>
      </c>
      <c r="D16">
        <v>24566.8230402011</v>
      </c>
      <c r="E16">
        <v>4913.3646080402204</v>
      </c>
      <c r="F16">
        <v>5</v>
      </c>
      <c r="G16" s="11">
        <v>5</v>
      </c>
      <c r="H16">
        <f t="shared" si="0"/>
        <v>0</v>
      </c>
      <c r="I16">
        <v>149.8497303</v>
      </c>
      <c r="J16">
        <v>29.969946060000002</v>
      </c>
      <c r="K16">
        <v>5</v>
      </c>
      <c r="L16">
        <v>24561.604337995399</v>
      </c>
      <c r="M16">
        <v>4912.32086759909</v>
      </c>
      <c r="N16">
        <v>5</v>
      </c>
      <c r="O16" s="11">
        <v>5</v>
      </c>
      <c r="P16">
        <f t="shared" si="1"/>
        <v>0</v>
      </c>
      <c r="Q16">
        <v>92.880208299999893</v>
      </c>
      <c r="R16">
        <v>18.576041659999898</v>
      </c>
      <c r="S16">
        <v>3</v>
      </c>
      <c r="T16">
        <v>24533.3233250058</v>
      </c>
      <c r="U16">
        <v>4906.6646650011699</v>
      </c>
      <c r="V16">
        <v>5</v>
      </c>
      <c r="W16" s="11">
        <v>5</v>
      </c>
      <c r="X16">
        <f t="shared" si="2"/>
        <v>0</v>
      </c>
    </row>
    <row r="17" spans="1:24">
      <c r="A17">
        <v>280.67028979999998</v>
      </c>
      <c r="B17">
        <v>56.1340579599999</v>
      </c>
      <c r="C17">
        <v>5</v>
      </c>
      <c r="D17">
        <v>18889.799391189099</v>
      </c>
      <c r="E17">
        <v>3777.9598782378298</v>
      </c>
      <c r="F17">
        <v>5</v>
      </c>
      <c r="G17" s="11">
        <v>5</v>
      </c>
      <c r="H17">
        <f t="shared" si="0"/>
        <v>0</v>
      </c>
      <c r="I17">
        <v>115.9332617</v>
      </c>
      <c r="J17">
        <v>23.186652339999998</v>
      </c>
      <c r="K17">
        <v>4</v>
      </c>
      <c r="L17">
        <v>18907.850191186499</v>
      </c>
      <c r="M17">
        <v>3781.5700382373002</v>
      </c>
      <c r="N17">
        <v>5</v>
      </c>
      <c r="O17" s="11">
        <v>5</v>
      </c>
      <c r="P17">
        <f t="shared" si="1"/>
        <v>0</v>
      </c>
      <c r="Q17">
        <v>80.891196399999998</v>
      </c>
      <c r="R17">
        <v>16.17823928</v>
      </c>
      <c r="S17">
        <v>3</v>
      </c>
      <c r="T17">
        <v>18907.551710088101</v>
      </c>
      <c r="U17">
        <v>3781.5103420176201</v>
      </c>
      <c r="V17">
        <v>5</v>
      </c>
      <c r="W17" s="11">
        <v>5</v>
      </c>
      <c r="X17">
        <f t="shared" si="2"/>
        <v>0</v>
      </c>
    </row>
    <row r="18" spans="1:24">
      <c r="A18">
        <v>350.32406200000003</v>
      </c>
      <c r="B18">
        <v>70.064812399999994</v>
      </c>
      <c r="C18">
        <v>5</v>
      </c>
      <c r="D18">
        <v>24305.525416504199</v>
      </c>
      <c r="E18">
        <v>4861.1050833008403</v>
      </c>
      <c r="F18">
        <v>5</v>
      </c>
      <c r="G18" s="11">
        <v>5</v>
      </c>
      <c r="H18">
        <f t="shared" si="0"/>
        <v>0</v>
      </c>
      <c r="I18">
        <v>155.1532958</v>
      </c>
      <c r="J18">
        <v>31.030659159999999</v>
      </c>
      <c r="K18">
        <v>5</v>
      </c>
      <c r="L18">
        <v>24324.873531750702</v>
      </c>
      <c r="M18">
        <v>4864.97470635015</v>
      </c>
      <c r="N18">
        <v>5</v>
      </c>
      <c r="O18" s="11">
        <v>5</v>
      </c>
      <c r="P18">
        <f t="shared" si="1"/>
        <v>0</v>
      </c>
      <c r="Q18">
        <v>97.956733799999995</v>
      </c>
      <c r="R18">
        <v>19.59134676</v>
      </c>
      <c r="S18">
        <v>3</v>
      </c>
      <c r="T18">
        <v>24316.975127856</v>
      </c>
      <c r="U18">
        <v>4863.3950255711998</v>
      </c>
      <c r="V18">
        <v>5</v>
      </c>
      <c r="W18" s="11">
        <v>5</v>
      </c>
      <c r="X18">
        <f t="shared" si="2"/>
        <v>0</v>
      </c>
    </row>
    <row r="19" spans="1:24">
      <c r="A19">
        <v>371.01872319999899</v>
      </c>
      <c r="B19">
        <v>74.203744639999996</v>
      </c>
      <c r="C19">
        <v>5</v>
      </c>
      <c r="D19">
        <v>24678.490718224399</v>
      </c>
      <c r="E19">
        <v>4935.6981436448896</v>
      </c>
      <c r="F19">
        <v>5</v>
      </c>
      <c r="G19" s="11">
        <v>5</v>
      </c>
      <c r="H19">
        <f t="shared" si="0"/>
        <v>1</v>
      </c>
      <c r="I19">
        <v>151.06569780000001</v>
      </c>
      <c r="J19">
        <v>30.213139559999998</v>
      </c>
      <c r="K19">
        <v>5</v>
      </c>
      <c r="L19">
        <v>24660.3700345916</v>
      </c>
      <c r="M19">
        <v>4932.0740069183303</v>
      </c>
      <c r="N19">
        <v>5</v>
      </c>
      <c r="O19" s="11">
        <v>5</v>
      </c>
      <c r="P19">
        <f t="shared" si="1"/>
        <v>1</v>
      </c>
      <c r="Q19">
        <v>96.338262400000005</v>
      </c>
      <c r="R19">
        <v>19.267652479999999</v>
      </c>
      <c r="S19">
        <v>3</v>
      </c>
      <c r="T19">
        <v>24623.441706410002</v>
      </c>
      <c r="U19">
        <v>4924.6883412819998</v>
      </c>
      <c r="V19">
        <v>5</v>
      </c>
      <c r="W19" s="11">
        <v>5</v>
      </c>
      <c r="X19">
        <f t="shared" si="2"/>
        <v>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6D95C-3E25-43A0-9896-169CE6812E3C}">
  <dimension ref="A1:M67"/>
  <sheetViews>
    <sheetView topLeftCell="D1" workbookViewId="0">
      <selection activeCell="M5" sqref="M5:M8"/>
    </sheetView>
  </sheetViews>
  <sheetFormatPr defaultRowHeight="16.5"/>
  <cols>
    <col min="1" max="1" width="14.5" customWidth="1"/>
    <col min="2" max="2" width="14.875" customWidth="1"/>
    <col min="3" max="3" width="16.25" customWidth="1"/>
    <col min="4" max="4" width="20.625" customWidth="1"/>
    <col min="5" max="5" width="14" customWidth="1"/>
    <col min="8" max="8" width="22.25" customWidth="1"/>
    <col min="9" max="9" width="16" customWidth="1"/>
    <col min="12" max="12" width="21.375" customWidth="1"/>
    <col min="13" max="13" width="16.5" customWidth="1"/>
  </cols>
  <sheetData>
    <row r="1" spans="1:13">
      <c r="A1" s="7" t="s">
        <v>16</v>
      </c>
      <c r="B1" s="7" t="s">
        <v>17</v>
      </c>
      <c r="C1" s="7" t="s">
        <v>18</v>
      </c>
      <c r="D1" s="7" t="s">
        <v>19</v>
      </c>
      <c r="G1" s="8" t="s">
        <v>20</v>
      </c>
      <c r="H1" s="7" t="s">
        <v>22</v>
      </c>
      <c r="I1" s="7" t="s">
        <v>21</v>
      </c>
      <c r="L1" s="4" t="s">
        <v>312</v>
      </c>
      <c r="M1" s="5"/>
    </row>
    <row r="2" spans="1:13">
      <c r="A2" t="s">
        <v>30</v>
      </c>
      <c r="B2" t="s">
        <v>31</v>
      </c>
      <c r="C2" t="s">
        <v>32</v>
      </c>
      <c r="D2" t="s">
        <v>33</v>
      </c>
      <c r="E2" t="s">
        <v>34</v>
      </c>
      <c r="G2" t="str">
        <f>SUBSTITUTE(A2, "ms", "")</f>
        <v>2.20</v>
      </c>
      <c r="H2" s="10">
        <v>2.2000000000000002</v>
      </c>
      <c r="I2">
        <f>IF(H2&gt;60, 1, 0)</f>
        <v>0</v>
      </c>
      <c r="L2" s="6" t="s">
        <v>14</v>
      </c>
      <c r="M2" s="6">
        <v>67</v>
      </c>
    </row>
    <row r="3" spans="1:13">
      <c r="A3" t="s">
        <v>35</v>
      </c>
      <c r="B3" t="s">
        <v>36</v>
      </c>
      <c r="C3" t="s">
        <v>37</v>
      </c>
      <c r="D3" t="s">
        <v>38</v>
      </c>
      <c r="E3" t="s">
        <v>34</v>
      </c>
      <c r="G3" t="str">
        <f t="shared" ref="G3:G66" si="0">SUBSTITUTE(A3, "ms", "")</f>
        <v>2.22</v>
      </c>
      <c r="H3" s="10">
        <v>2.2200000000000002</v>
      </c>
      <c r="I3">
        <f t="shared" ref="I3:I66" si="1">IF(H3&gt;60, 1, 0)</f>
        <v>0</v>
      </c>
      <c r="L3" s="6" t="s">
        <v>15</v>
      </c>
      <c r="M3" s="6">
        <v>66</v>
      </c>
    </row>
    <row r="4" spans="1:13">
      <c r="A4" t="s">
        <v>39</v>
      </c>
      <c r="B4" t="s">
        <v>40</v>
      </c>
      <c r="C4" t="s">
        <v>41</v>
      </c>
      <c r="D4" t="s">
        <v>33</v>
      </c>
      <c r="E4" t="s">
        <v>34</v>
      </c>
      <c r="G4" t="str">
        <f t="shared" si="0"/>
        <v>122.19</v>
      </c>
      <c r="H4" s="10">
        <v>122.19</v>
      </c>
      <c r="I4">
        <f t="shared" si="1"/>
        <v>1</v>
      </c>
      <c r="L4" s="6"/>
      <c r="M4" s="6"/>
    </row>
    <row r="5" spans="1:13">
      <c r="A5" t="s">
        <v>42</v>
      </c>
      <c r="B5" t="s">
        <v>43</v>
      </c>
      <c r="C5" t="s">
        <v>44</v>
      </c>
      <c r="D5" t="s">
        <v>45</v>
      </c>
      <c r="E5" t="s">
        <v>46</v>
      </c>
      <c r="G5" t="str">
        <f t="shared" si="0"/>
        <v>2.28</v>
      </c>
      <c r="H5" s="10">
        <v>2.2799999999999998</v>
      </c>
      <c r="I5">
        <f t="shared" si="1"/>
        <v>0</v>
      </c>
      <c r="L5" s="6" t="s">
        <v>6</v>
      </c>
      <c r="M5" s="6">
        <f>AVERAGE(H2:H1481)</f>
        <v>934.71787878787893</v>
      </c>
    </row>
    <row r="6" spans="1:13">
      <c r="A6" t="s">
        <v>47</v>
      </c>
      <c r="B6" t="s">
        <v>48</v>
      </c>
      <c r="C6" t="s">
        <v>49</v>
      </c>
      <c r="D6" t="s">
        <v>50</v>
      </c>
      <c r="E6" t="s">
        <v>46</v>
      </c>
      <c r="G6" t="str">
        <f t="shared" si="0"/>
        <v>2.54</v>
      </c>
      <c r="H6" s="10">
        <v>2.54</v>
      </c>
      <c r="I6">
        <f t="shared" si="1"/>
        <v>0</v>
      </c>
      <c r="L6" s="6"/>
      <c r="M6" s="6"/>
    </row>
    <row r="7" spans="1:13">
      <c r="A7" t="s">
        <v>51</v>
      </c>
      <c r="B7" t="s">
        <v>52</v>
      </c>
      <c r="C7" t="s">
        <v>53</v>
      </c>
      <c r="D7" t="s">
        <v>54</v>
      </c>
      <c r="E7" t="s">
        <v>46</v>
      </c>
      <c r="G7" t="str">
        <f t="shared" si="0"/>
        <v>68.23</v>
      </c>
      <c r="H7" s="10">
        <v>68.23</v>
      </c>
      <c r="I7">
        <f t="shared" si="1"/>
        <v>1</v>
      </c>
      <c r="L7" s="6" t="s">
        <v>7</v>
      </c>
      <c r="M7" s="6">
        <f>SUM(I2:I1481)</f>
        <v>16</v>
      </c>
    </row>
    <row r="8" spans="1:13">
      <c r="A8" t="s">
        <v>55</v>
      </c>
      <c r="B8" t="s">
        <v>56</v>
      </c>
      <c r="C8" t="s">
        <v>57</v>
      </c>
      <c r="D8" t="s">
        <v>58</v>
      </c>
      <c r="E8" t="s">
        <v>59</v>
      </c>
      <c r="G8" t="str">
        <f t="shared" si="0"/>
        <v>2.23</v>
      </c>
      <c r="H8" s="10">
        <v>2.23</v>
      </c>
      <c r="I8">
        <f t="shared" si="1"/>
        <v>0</v>
      </c>
      <c r="L8" s="6" t="s">
        <v>8</v>
      </c>
      <c r="M8" s="6">
        <f>(M7/(M3*5))*100</f>
        <v>4.8484848484848486</v>
      </c>
    </row>
    <row r="9" spans="1:13">
      <c r="A9" t="s">
        <v>60</v>
      </c>
      <c r="B9" t="s">
        <v>61</v>
      </c>
      <c r="C9" t="s">
        <v>62</v>
      </c>
      <c r="D9" t="s">
        <v>63</v>
      </c>
      <c r="E9" t="s">
        <v>64</v>
      </c>
      <c r="G9" t="str">
        <f t="shared" si="0"/>
        <v>2.25</v>
      </c>
      <c r="H9" s="10">
        <v>2.25</v>
      </c>
      <c r="I9">
        <f t="shared" si="1"/>
        <v>0</v>
      </c>
    </row>
    <row r="10" spans="1:13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G10" t="str">
        <f t="shared" si="0"/>
        <v>2.27</v>
      </c>
      <c r="H10" s="10">
        <v>2.27</v>
      </c>
      <c r="I10">
        <f t="shared" si="1"/>
        <v>0</v>
      </c>
    </row>
    <row r="11" spans="1:13">
      <c r="A11" t="s">
        <v>70</v>
      </c>
      <c r="B11" t="s">
        <v>71</v>
      </c>
      <c r="C11" t="s">
        <v>72</v>
      </c>
      <c r="D11" t="s">
        <v>73</v>
      </c>
      <c r="E11" t="s">
        <v>74</v>
      </c>
      <c r="G11" t="str">
        <f t="shared" si="0"/>
        <v>2.13</v>
      </c>
      <c r="H11" s="10">
        <v>2.13</v>
      </c>
      <c r="I11">
        <f t="shared" si="1"/>
        <v>0</v>
      </c>
    </row>
    <row r="12" spans="1:13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G12" t="str">
        <f t="shared" si="0"/>
        <v>1.54s</v>
      </c>
      <c r="H12">
        <v>1540</v>
      </c>
      <c r="I12">
        <f t="shared" si="1"/>
        <v>1</v>
      </c>
    </row>
    <row r="13" spans="1:13">
      <c r="A13" t="s">
        <v>80</v>
      </c>
      <c r="B13" t="s">
        <v>81</v>
      </c>
      <c r="C13" t="s">
        <v>82</v>
      </c>
      <c r="D13" t="s">
        <v>83</v>
      </c>
      <c r="E13" t="s">
        <v>74</v>
      </c>
      <c r="G13" t="str">
        <f t="shared" si="0"/>
        <v>2.14</v>
      </c>
      <c r="H13" s="10">
        <v>2.14</v>
      </c>
      <c r="I13">
        <f t="shared" si="1"/>
        <v>0</v>
      </c>
    </row>
    <row r="14" spans="1:13">
      <c r="A14" t="s">
        <v>80</v>
      </c>
      <c r="B14" t="s">
        <v>84</v>
      </c>
      <c r="C14" t="s">
        <v>85</v>
      </c>
      <c r="D14" t="s">
        <v>86</v>
      </c>
      <c r="E14" t="s">
        <v>87</v>
      </c>
      <c r="G14" t="str">
        <f t="shared" si="0"/>
        <v>2.14</v>
      </c>
      <c r="H14" s="10">
        <v>2.14</v>
      </c>
      <c r="I14">
        <f t="shared" si="1"/>
        <v>0</v>
      </c>
    </row>
    <row r="15" spans="1:13">
      <c r="A15" t="s">
        <v>88</v>
      </c>
      <c r="B15" t="s">
        <v>89</v>
      </c>
      <c r="C15" t="s">
        <v>90</v>
      </c>
      <c r="D15" t="s">
        <v>91</v>
      </c>
      <c r="E15" t="s">
        <v>87</v>
      </c>
      <c r="G15" t="str">
        <f t="shared" si="0"/>
        <v>585.14</v>
      </c>
      <c r="H15" s="10">
        <v>585.14</v>
      </c>
      <c r="I15">
        <f t="shared" si="1"/>
        <v>1</v>
      </c>
    </row>
    <row r="16" spans="1:13">
      <c r="A16" t="s">
        <v>92</v>
      </c>
      <c r="B16" t="s">
        <v>93</v>
      </c>
      <c r="C16" t="s">
        <v>94</v>
      </c>
      <c r="D16" t="s">
        <v>95</v>
      </c>
      <c r="E16" t="s">
        <v>87</v>
      </c>
      <c r="G16" t="str">
        <f t="shared" si="0"/>
        <v>2.12</v>
      </c>
      <c r="H16" s="10">
        <v>2.12</v>
      </c>
      <c r="I16">
        <f t="shared" si="1"/>
        <v>0</v>
      </c>
    </row>
    <row r="17" spans="1:9">
      <c r="A17" t="s">
        <v>96</v>
      </c>
      <c r="B17" t="s">
        <v>97</v>
      </c>
      <c r="C17" t="s">
        <v>98</v>
      </c>
      <c r="D17" t="s">
        <v>99</v>
      </c>
      <c r="E17" t="s">
        <v>100</v>
      </c>
      <c r="G17" t="str">
        <f t="shared" si="0"/>
        <v>2.30</v>
      </c>
      <c r="H17" s="10">
        <v>2.2999999999999998</v>
      </c>
      <c r="I17">
        <f t="shared" si="1"/>
        <v>0</v>
      </c>
    </row>
    <row r="18" spans="1:9">
      <c r="A18" t="s">
        <v>101</v>
      </c>
      <c r="B18" t="s">
        <v>102</v>
      </c>
      <c r="C18" t="s">
        <v>103</v>
      </c>
      <c r="D18" t="s">
        <v>104</v>
      </c>
      <c r="E18" t="s">
        <v>100</v>
      </c>
      <c r="G18" t="str">
        <f t="shared" si="0"/>
        <v>311.40</v>
      </c>
      <c r="H18" s="10">
        <v>311.39999999999998</v>
      </c>
      <c r="I18">
        <f t="shared" si="1"/>
        <v>1</v>
      </c>
    </row>
    <row r="19" spans="1:9">
      <c r="A19" t="s">
        <v>105</v>
      </c>
      <c r="B19" t="s">
        <v>106</v>
      </c>
      <c r="C19" t="s">
        <v>107</v>
      </c>
      <c r="D19" t="s">
        <v>108</v>
      </c>
      <c r="E19" t="s">
        <v>100</v>
      </c>
      <c r="G19" t="str">
        <f t="shared" si="0"/>
        <v>2.33</v>
      </c>
      <c r="H19" s="10">
        <v>2.33</v>
      </c>
      <c r="I19">
        <f t="shared" si="1"/>
        <v>0</v>
      </c>
    </row>
    <row r="20" spans="1:9">
      <c r="A20" t="s">
        <v>109</v>
      </c>
      <c r="B20" t="s">
        <v>110</v>
      </c>
      <c r="C20" t="s">
        <v>111</v>
      </c>
      <c r="D20" t="s">
        <v>112</v>
      </c>
      <c r="E20" t="s">
        <v>113</v>
      </c>
      <c r="G20" t="str">
        <f t="shared" si="0"/>
        <v>2.09</v>
      </c>
      <c r="H20" s="10">
        <v>2.09</v>
      </c>
      <c r="I20">
        <f t="shared" si="1"/>
        <v>0</v>
      </c>
    </row>
    <row r="21" spans="1:9">
      <c r="A21" t="s">
        <v>114</v>
      </c>
      <c r="B21" t="s">
        <v>115</v>
      </c>
      <c r="C21" t="s">
        <v>116</v>
      </c>
      <c r="D21" t="s">
        <v>117</v>
      </c>
      <c r="E21" t="s">
        <v>113</v>
      </c>
      <c r="G21" t="str">
        <f t="shared" si="0"/>
        <v>2.79s</v>
      </c>
      <c r="H21">
        <v>2790</v>
      </c>
      <c r="I21">
        <f t="shared" si="1"/>
        <v>1</v>
      </c>
    </row>
    <row r="22" spans="1:9">
      <c r="A22" t="s">
        <v>118</v>
      </c>
      <c r="B22" t="s">
        <v>119</v>
      </c>
      <c r="C22" t="s">
        <v>120</v>
      </c>
      <c r="D22" t="s">
        <v>121</v>
      </c>
      <c r="E22" t="s">
        <v>113</v>
      </c>
      <c r="G22" t="str">
        <f t="shared" si="0"/>
        <v>2.15</v>
      </c>
      <c r="H22" s="10">
        <v>2.15</v>
      </c>
      <c r="I22">
        <f t="shared" si="1"/>
        <v>0</v>
      </c>
    </row>
    <row r="23" spans="1:9">
      <c r="A23" t="s">
        <v>109</v>
      </c>
      <c r="B23" t="s">
        <v>122</v>
      </c>
      <c r="C23" t="s">
        <v>123</v>
      </c>
      <c r="D23" t="s">
        <v>124</v>
      </c>
      <c r="E23" t="s">
        <v>125</v>
      </c>
      <c r="G23" t="str">
        <f t="shared" si="0"/>
        <v>2.09</v>
      </c>
      <c r="H23" s="10">
        <v>2.09</v>
      </c>
      <c r="I23">
        <f t="shared" si="1"/>
        <v>0</v>
      </c>
    </row>
    <row r="24" spans="1:9">
      <c r="A24" t="s">
        <v>126</v>
      </c>
      <c r="B24" t="s">
        <v>127</v>
      </c>
      <c r="C24" t="s">
        <v>128</v>
      </c>
      <c r="D24" t="s">
        <v>129</v>
      </c>
      <c r="E24" t="s">
        <v>125</v>
      </c>
      <c r="G24" t="str">
        <f t="shared" si="0"/>
        <v>959.82</v>
      </c>
      <c r="H24" s="10">
        <v>959.82</v>
      </c>
      <c r="I24">
        <f t="shared" si="1"/>
        <v>1</v>
      </c>
    </row>
    <row r="25" spans="1:9">
      <c r="A25" t="s">
        <v>109</v>
      </c>
      <c r="B25" t="s">
        <v>130</v>
      </c>
      <c r="C25" t="s">
        <v>131</v>
      </c>
      <c r="D25" t="s">
        <v>132</v>
      </c>
      <c r="E25" t="s">
        <v>125</v>
      </c>
      <c r="G25" t="str">
        <f t="shared" si="0"/>
        <v>2.09</v>
      </c>
      <c r="H25" s="10">
        <v>2.09</v>
      </c>
      <c r="I25">
        <f t="shared" si="1"/>
        <v>0</v>
      </c>
    </row>
    <row r="26" spans="1:9">
      <c r="A26" t="s">
        <v>70</v>
      </c>
      <c r="B26" t="s">
        <v>133</v>
      </c>
      <c r="C26" t="s">
        <v>134</v>
      </c>
      <c r="D26" t="s">
        <v>135</v>
      </c>
      <c r="E26" t="s">
        <v>136</v>
      </c>
      <c r="G26" t="str">
        <f t="shared" si="0"/>
        <v>2.13</v>
      </c>
      <c r="H26" s="10">
        <v>2.13</v>
      </c>
      <c r="I26">
        <f t="shared" si="1"/>
        <v>0</v>
      </c>
    </row>
    <row r="27" spans="1:9">
      <c r="A27" t="s">
        <v>137</v>
      </c>
      <c r="B27" t="s">
        <v>138</v>
      </c>
      <c r="C27" t="s">
        <v>139</v>
      </c>
      <c r="D27" t="s">
        <v>140</v>
      </c>
      <c r="E27" t="s">
        <v>141</v>
      </c>
      <c r="G27" t="str">
        <f t="shared" si="0"/>
        <v>810.67</v>
      </c>
      <c r="H27" s="10">
        <v>810.67</v>
      </c>
      <c r="I27">
        <f t="shared" si="1"/>
        <v>1</v>
      </c>
    </row>
    <row r="28" spans="1:9">
      <c r="A28" t="s">
        <v>142</v>
      </c>
      <c r="B28" t="s">
        <v>143</v>
      </c>
      <c r="C28" t="s">
        <v>144</v>
      </c>
      <c r="D28" t="s">
        <v>145</v>
      </c>
      <c r="E28" t="s">
        <v>136</v>
      </c>
      <c r="G28" t="str">
        <f t="shared" si="0"/>
        <v>2.07</v>
      </c>
      <c r="H28" s="10">
        <v>2.0699999999999998</v>
      </c>
      <c r="I28">
        <f t="shared" si="1"/>
        <v>0</v>
      </c>
    </row>
    <row r="29" spans="1:9">
      <c r="A29" t="s">
        <v>146</v>
      </c>
      <c r="B29" t="s">
        <v>147</v>
      </c>
      <c r="C29" t="s">
        <v>148</v>
      </c>
      <c r="D29" t="s">
        <v>149</v>
      </c>
      <c r="E29" t="s">
        <v>150</v>
      </c>
      <c r="G29" t="str">
        <f t="shared" si="0"/>
        <v>2.08</v>
      </c>
      <c r="H29" s="10">
        <v>2.08</v>
      </c>
      <c r="I29">
        <f t="shared" si="1"/>
        <v>0</v>
      </c>
    </row>
    <row r="30" spans="1:9">
      <c r="A30" t="s">
        <v>151</v>
      </c>
      <c r="B30" t="s">
        <v>152</v>
      </c>
      <c r="C30" t="s">
        <v>153</v>
      </c>
      <c r="D30" t="s">
        <v>154</v>
      </c>
      <c r="E30" t="s">
        <v>150</v>
      </c>
      <c r="G30" t="str">
        <f t="shared" si="0"/>
        <v>2.11</v>
      </c>
      <c r="H30" s="10">
        <v>2.11</v>
      </c>
      <c r="I30">
        <f t="shared" si="1"/>
        <v>0</v>
      </c>
    </row>
    <row r="31" spans="1:9">
      <c r="A31" t="s">
        <v>155</v>
      </c>
      <c r="B31" t="s">
        <v>156</v>
      </c>
      <c r="C31" t="s">
        <v>157</v>
      </c>
      <c r="D31" t="s">
        <v>158</v>
      </c>
      <c r="E31" t="s">
        <v>159</v>
      </c>
      <c r="G31" t="str">
        <f t="shared" si="0"/>
        <v>8.60s</v>
      </c>
      <c r="H31">
        <v>8600</v>
      </c>
      <c r="I31">
        <f t="shared" si="1"/>
        <v>1</v>
      </c>
    </row>
    <row r="32" spans="1:9">
      <c r="A32" t="s">
        <v>70</v>
      </c>
      <c r="B32" t="s">
        <v>160</v>
      </c>
      <c r="C32" t="s">
        <v>161</v>
      </c>
      <c r="D32" t="s">
        <v>162</v>
      </c>
      <c r="E32" t="s">
        <v>163</v>
      </c>
      <c r="G32" t="str">
        <f t="shared" si="0"/>
        <v>2.13</v>
      </c>
      <c r="H32" s="10">
        <v>2.13</v>
      </c>
      <c r="I32">
        <f t="shared" si="1"/>
        <v>0</v>
      </c>
    </row>
    <row r="33" spans="1:9">
      <c r="A33" t="s">
        <v>80</v>
      </c>
      <c r="B33" t="s">
        <v>164</v>
      </c>
      <c r="C33" t="s">
        <v>165</v>
      </c>
      <c r="D33" t="s">
        <v>166</v>
      </c>
      <c r="E33" t="s">
        <v>163</v>
      </c>
      <c r="G33" t="str">
        <f t="shared" si="0"/>
        <v>2.14</v>
      </c>
      <c r="H33" s="10">
        <v>2.14</v>
      </c>
      <c r="I33">
        <f t="shared" si="1"/>
        <v>0</v>
      </c>
    </row>
    <row r="34" spans="1:9">
      <c r="A34" t="s">
        <v>118</v>
      </c>
      <c r="B34" t="s">
        <v>167</v>
      </c>
      <c r="C34" t="s">
        <v>168</v>
      </c>
      <c r="D34" t="s">
        <v>169</v>
      </c>
      <c r="E34" t="s">
        <v>163</v>
      </c>
      <c r="G34" t="str">
        <f t="shared" si="0"/>
        <v>2.15</v>
      </c>
      <c r="H34" s="10">
        <v>2.15</v>
      </c>
      <c r="I34">
        <f t="shared" si="1"/>
        <v>0</v>
      </c>
    </row>
    <row r="35" spans="1:9">
      <c r="A35" t="s">
        <v>142</v>
      </c>
      <c r="B35" t="s">
        <v>170</v>
      </c>
      <c r="C35" t="s">
        <v>171</v>
      </c>
      <c r="D35" t="s">
        <v>172</v>
      </c>
      <c r="E35" t="s">
        <v>173</v>
      </c>
      <c r="G35" t="str">
        <f t="shared" si="0"/>
        <v>2.07</v>
      </c>
      <c r="H35" s="10">
        <v>2.0699999999999998</v>
      </c>
      <c r="I35">
        <f t="shared" si="1"/>
        <v>0</v>
      </c>
    </row>
    <row r="36" spans="1:9">
      <c r="A36" t="s">
        <v>174</v>
      </c>
      <c r="B36" t="s">
        <v>175</v>
      </c>
      <c r="C36" t="s">
        <v>176</v>
      </c>
      <c r="D36" t="s">
        <v>177</v>
      </c>
      <c r="E36" t="s">
        <v>178</v>
      </c>
      <c r="G36" t="str">
        <f t="shared" si="0"/>
        <v>2.95s</v>
      </c>
      <c r="H36">
        <v>2950</v>
      </c>
      <c r="I36">
        <f t="shared" si="1"/>
        <v>1</v>
      </c>
    </row>
    <row r="37" spans="1:9">
      <c r="A37" t="s">
        <v>179</v>
      </c>
      <c r="B37" t="s">
        <v>180</v>
      </c>
      <c r="C37" t="s">
        <v>181</v>
      </c>
      <c r="D37" t="s">
        <v>182</v>
      </c>
      <c r="E37" t="s">
        <v>173</v>
      </c>
      <c r="G37" t="str">
        <f t="shared" si="0"/>
        <v>5.34s</v>
      </c>
      <c r="H37">
        <v>5340</v>
      </c>
      <c r="I37">
        <f t="shared" si="1"/>
        <v>1</v>
      </c>
    </row>
    <row r="38" spans="1:9">
      <c r="A38" t="s">
        <v>55</v>
      </c>
      <c r="B38" t="s">
        <v>183</v>
      </c>
      <c r="C38" t="s">
        <v>184</v>
      </c>
      <c r="D38" t="s">
        <v>185</v>
      </c>
      <c r="E38" t="s">
        <v>186</v>
      </c>
      <c r="G38" t="str">
        <f t="shared" si="0"/>
        <v>2.23</v>
      </c>
      <c r="H38" s="10">
        <v>2.23</v>
      </c>
      <c r="I38">
        <f t="shared" si="1"/>
        <v>0</v>
      </c>
    </row>
    <row r="39" spans="1:9">
      <c r="A39" t="s">
        <v>60</v>
      </c>
      <c r="B39" t="s">
        <v>187</v>
      </c>
      <c r="C39" t="s">
        <v>188</v>
      </c>
      <c r="D39" t="s">
        <v>189</v>
      </c>
      <c r="E39" t="s">
        <v>186</v>
      </c>
      <c r="G39" t="str">
        <f t="shared" si="0"/>
        <v>2.25</v>
      </c>
      <c r="H39" s="10">
        <v>2.25</v>
      </c>
      <c r="I39">
        <f t="shared" si="1"/>
        <v>0</v>
      </c>
    </row>
    <row r="40" spans="1:9">
      <c r="A40" t="s">
        <v>190</v>
      </c>
      <c r="B40" t="s">
        <v>191</v>
      </c>
      <c r="C40" t="s">
        <v>192</v>
      </c>
      <c r="D40" t="s">
        <v>193</v>
      </c>
      <c r="E40" t="s">
        <v>186</v>
      </c>
      <c r="G40" t="str">
        <f t="shared" si="0"/>
        <v>2.21</v>
      </c>
      <c r="H40" s="10">
        <v>2.21</v>
      </c>
      <c r="I40">
        <f t="shared" si="1"/>
        <v>0</v>
      </c>
    </row>
    <row r="41" spans="1:9">
      <c r="A41" t="s">
        <v>194</v>
      </c>
      <c r="B41" t="s">
        <v>195</v>
      </c>
      <c r="C41" t="s">
        <v>196</v>
      </c>
      <c r="D41" t="s">
        <v>197</v>
      </c>
      <c r="E41" t="s">
        <v>198</v>
      </c>
      <c r="G41" t="str">
        <f t="shared" si="0"/>
        <v>3.13</v>
      </c>
      <c r="H41" s="10">
        <v>3.13</v>
      </c>
      <c r="I41">
        <f t="shared" si="1"/>
        <v>0</v>
      </c>
    </row>
    <row r="42" spans="1:9">
      <c r="A42" t="s">
        <v>199</v>
      </c>
      <c r="B42" t="s">
        <v>200</v>
      </c>
      <c r="C42" t="s">
        <v>201</v>
      </c>
      <c r="D42" t="s">
        <v>202</v>
      </c>
      <c r="E42" t="s">
        <v>198</v>
      </c>
      <c r="G42" t="str">
        <f t="shared" si="0"/>
        <v>3.17</v>
      </c>
      <c r="H42" s="10">
        <v>3.17</v>
      </c>
      <c r="I42">
        <f t="shared" si="1"/>
        <v>0</v>
      </c>
    </row>
    <row r="43" spans="1:9">
      <c r="A43" t="s">
        <v>203</v>
      </c>
      <c r="B43" t="s">
        <v>204</v>
      </c>
      <c r="C43" t="s">
        <v>205</v>
      </c>
      <c r="D43" t="s">
        <v>206</v>
      </c>
      <c r="E43" t="s">
        <v>207</v>
      </c>
      <c r="G43" t="str">
        <f t="shared" si="0"/>
        <v>1.53s</v>
      </c>
      <c r="H43">
        <v>1530</v>
      </c>
      <c r="I43">
        <f t="shared" si="1"/>
        <v>1</v>
      </c>
    </row>
    <row r="44" spans="1:9">
      <c r="A44" t="s">
        <v>208</v>
      </c>
      <c r="B44" t="s">
        <v>209</v>
      </c>
      <c r="C44" t="s">
        <v>210</v>
      </c>
      <c r="D44" t="s">
        <v>211</v>
      </c>
      <c r="E44" t="s">
        <v>212</v>
      </c>
      <c r="G44" t="str">
        <f t="shared" si="0"/>
        <v>9.16s</v>
      </c>
      <c r="H44">
        <v>9160</v>
      </c>
      <c r="I44">
        <f t="shared" si="1"/>
        <v>1</v>
      </c>
    </row>
    <row r="45" spans="1:9">
      <c r="A45" t="s">
        <v>35</v>
      </c>
      <c r="B45" t="s">
        <v>213</v>
      </c>
      <c r="C45" t="s">
        <v>214</v>
      </c>
      <c r="D45" t="s">
        <v>215</v>
      </c>
      <c r="E45" t="s">
        <v>216</v>
      </c>
      <c r="G45" t="str">
        <f t="shared" si="0"/>
        <v>2.22</v>
      </c>
      <c r="H45" s="10">
        <v>2.2200000000000002</v>
      </c>
      <c r="I45">
        <f t="shared" si="1"/>
        <v>0</v>
      </c>
    </row>
    <row r="46" spans="1:9">
      <c r="A46" t="s">
        <v>35</v>
      </c>
      <c r="B46" t="s">
        <v>217</v>
      </c>
      <c r="C46" t="s">
        <v>218</v>
      </c>
      <c r="D46" t="s">
        <v>219</v>
      </c>
      <c r="E46" t="s">
        <v>216</v>
      </c>
      <c r="G46" t="str">
        <f t="shared" si="0"/>
        <v>2.22</v>
      </c>
      <c r="H46" s="10">
        <v>2.2200000000000002</v>
      </c>
      <c r="I46">
        <f t="shared" si="1"/>
        <v>0</v>
      </c>
    </row>
    <row r="47" spans="1:9">
      <c r="A47" t="s">
        <v>35</v>
      </c>
      <c r="B47" t="s">
        <v>220</v>
      </c>
      <c r="C47" t="s">
        <v>221</v>
      </c>
      <c r="D47" t="s">
        <v>222</v>
      </c>
      <c r="E47" t="s">
        <v>223</v>
      </c>
      <c r="G47" t="str">
        <f t="shared" si="0"/>
        <v>2.22</v>
      </c>
      <c r="H47" s="10">
        <v>2.2200000000000002</v>
      </c>
      <c r="I47">
        <f t="shared" si="1"/>
        <v>0</v>
      </c>
    </row>
    <row r="48" spans="1:9">
      <c r="A48" t="s">
        <v>55</v>
      </c>
      <c r="B48" t="s">
        <v>224</v>
      </c>
      <c r="C48" t="s">
        <v>225</v>
      </c>
      <c r="D48" t="s">
        <v>226</v>
      </c>
      <c r="E48" t="s">
        <v>223</v>
      </c>
      <c r="G48" t="str">
        <f t="shared" si="0"/>
        <v>2.23</v>
      </c>
      <c r="H48" s="10">
        <v>2.23</v>
      </c>
      <c r="I48">
        <f t="shared" si="1"/>
        <v>0</v>
      </c>
    </row>
    <row r="49" spans="1:9">
      <c r="A49" t="s">
        <v>55</v>
      </c>
      <c r="B49" t="s">
        <v>227</v>
      </c>
      <c r="C49" t="s">
        <v>228</v>
      </c>
      <c r="D49" t="s">
        <v>229</v>
      </c>
      <c r="E49" t="s">
        <v>223</v>
      </c>
      <c r="G49" t="str">
        <f t="shared" si="0"/>
        <v>2.23</v>
      </c>
      <c r="H49" s="10">
        <v>2.23</v>
      </c>
      <c r="I49">
        <f t="shared" si="1"/>
        <v>0</v>
      </c>
    </row>
    <row r="50" spans="1:9">
      <c r="A50" t="s">
        <v>230</v>
      </c>
      <c r="B50" t="s">
        <v>231</v>
      </c>
      <c r="C50" t="s">
        <v>232</v>
      </c>
      <c r="D50" t="s">
        <v>233</v>
      </c>
      <c r="E50" t="s">
        <v>234</v>
      </c>
      <c r="G50" t="str">
        <f t="shared" si="0"/>
        <v>2.26</v>
      </c>
      <c r="H50" s="10">
        <v>2.2599999999999998</v>
      </c>
      <c r="I50">
        <f t="shared" si="1"/>
        <v>0</v>
      </c>
    </row>
    <row r="51" spans="1:9">
      <c r="A51" t="s">
        <v>235</v>
      </c>
      <c r="B51" t="s">
        <v>236</v>
      </c>
      <c r="C51" t="s">
        <v>237</v>
      </c>
      <c r="D51" t="s">
        <v>238</v>
      </c>
      <c r="E51" t="s">
        <v>239</v>
      </c>
      <c r="G51" t="str">
        <f t="shared" si="0"/>
        <v>6.57s</v>
      </c>
      <c r="H51">
        <v>6570</v>
      </c>
      <c r="I51">
        <f t="shared" si="1"/>
        <v>1</v>
      </c>
    </row>
    <row r="52" spans="1:9">
      <c r="A52" t="s">
        <v>65</v>
      </c>
      <c r="B52" t="s">
        <v>240</v>
      </c>
      <c r="C52" t="s">
        <v>241</v>
      </c>
      <c r="D52" t="s">
        <v>242</v>
      </c>
      <c r="E52" t="s">
        <v>234</v>
      </c>
      <c r="G52" t="str">
        <f t="shared" si="0"/>
        <v>2.27</v>
      </c>
      <c r="H52" s="10">
        <v>2.27</v>
      </c>
      <c r="I52">
        <f t="shared" si="1"/>
        <v>0</v>
      </c>
    </row>
    <row r="53" spans="1:9">
      <c r="A53" t="s">
        <v>243</v>
      </c>
      <c r="B53" t="s">
        <v>191</v>
      </c>
      <c r="C53" t="s">
        <v>244</v>
      </c>
      <c r="D53" t="s">
        <v>245</v>
      </c>
      <c r="E53" t="s">
        <v>246</v>
      </c>
      <c r="G53" t="str">
        <f t="shared" si="0"/>
        <v>2.31</v>
      </c>
      <c r="H53" s="10">
        <v>2.31</v>
      </c>
      <c r="I53">
        <f t="shared" si="1"/>
        <v>0</v>
      </c>
    </row>
    <row r="54" spans="1:9">
      <c r="A54" t="s">
        <v>105</v>
      </c>
      <c r="B54" t="s">
        <v>247</v>
      </c>
      <c r="C54" t="s">
        <v>248</v>
      </c>
      <c r="D54" t="s">
        <v>249</v>
      </c>
      <c r="E54" t="s">
        <v>246</v>
      </c>
      <c r="G54" t="str">
        <f t="shared" si="0"/>
        <v>2.33</v>
      </c>
      <c r="H54" s="10">
        <v>2.33</v>
      </c>
      <c r="I54">
        <f t="shared" si="1"/>
        <v>0</v>
      </c>
    </row>
    <row r="55" spans="1:9">
      <c r="A55" t="s">
        <v>243</v>
      </c>
      <c r="B55" t="s">
        <v>250</v>
      </c>
      <c r="C55" t="s">
        <v>251</v>
      </c>
      <c r="D55" t="s">
        <v>252</v>
      </c>
      <c r="E55" t="s">
        <v>246</v>
      </c>
      <c r="G55" t="str">
        <f t="shared" si="0"/>
        <v>2.31</v>
      </c>
      <c r="H55" s="10">
        <v>2.31</v>
      </c>
      <c r="I55">
        <f t="shared" si="1"/>
        <v>0</v>
      </c>
    </row>
    <row r="56" spans="1:9">
      <c r="A56" t="s">
        <v>253</v>
      </c>
      <c r="B56" t="s">
        <v>254</v>
      </c>
      <c r="C56" t="s">
        <v>255</v>
      </c>
      <c r="D56" t="s">
        <v>256</v>
      </c>
      <c r="E56" t="s">
        <v>257</v>
      </c>
      <c r="G56" t="str">
        <f t="shared" si="0"/>
        <v>2.50</v>
      </c>
      <c r="H56" s="10">
        <v>2.5</v>
      </c>
      <c r="I56">
        <f t="shared" si="1"/>
        <v>0</v>
      </c>
    </row>
    <row r="57" spans="1:9">
      <c r="A57" t="s">
        <v>258</v>
      </c>
      <c r="B57" t="s">
        <v>259</v>
      </c>
      <c r="C57" t="s">
        <v>260</v>
      </c>
      <c r="D57" t="s">
        <v>261</v>
      </c>
      <c r="E57" t="s">
        <v>257</v>
      </c>
      <c r="G57" t="str">
        <f t="shared" si="0"/>
        <v>2.52</v>
      </c>
      <c r="H57" s="10">
        <v>2.52</v>
      </c>
      <c r="I57">
        <f t="shared" si="1"/>
        <v>0</v>
      </c>
    </row>
    <row r="58" spans="1:9">
      <c r="A58" t="s">
        <v>262</v>
      </c>
      <c r="B58" t="s">
        <v>263</v>
      </c>
      <c r="C58" t="s">
        <v>264</v>
      </c>
      <c r="D58" t="s">
        <v>265</v>
      </c>
      <c r="E58" t="s">
        <v>266</v>
      </c>
      <c r="G58" t="str">
        <f t="shared" si="0"/>
        <v>2.55</v>
      </c>
      <c r="H58" s="10">
        <v>2.5499999999999998</v>
      </c>
      <c r="I58">
        <f t="shared" si="1"/>
        <v>0</v>
      </c>
    </row>
    <row r="59" spans="1:9">
      <c r="A59" t="s">
        <v>267</v>
      </c>
      <c r="B59" t="s">
        <v>268</v>
      </c>
      <c r="C59" t="s">
        <v>269</v>
      </c>
      <c r="D59" t="s">
        <v>270</v>
      </c>
      <c r="E59" t="s">
        <v>246</v>
      </c>
      <c r="G59" t="str">
        <f t="shared" si="0"/>
        <v>8.22s</v>
      </c>
      <c r="H59">
        <v>8220</v>
      </c>
      <c r="I59">
        <f t="shared" si="1"/>
        <v>1</v>
      </c>
    </row>
    <row r="60" spans="1:9">
      <c r="A60" t="s">
        <v>271</v>
      </c>
      <c r="B60" t="s">
        <v>272</v>
      </c>
      <c r="C60" t="s">
        <v>273</v>
      </c>
      <c r="D60" t="s">
        <v>274</v>
      </c>
      <c r="E60" t="s">
        <v>275</v>
      </c>
      <c r="G60" t="str">
        <f t="shared" si="0"/>
        <v>2.73</v>
      </c>
      <c r="H60" s="10">
        <v>2.73</v>
      </c>
      <c r="I60">
        <f t="shared" si="1"/>
        <v>0</v>
      </c>
    </row>
    <row r="61" spans="1:9">
      <c r="A61" t="s">
        <v>276</v>
      </c>
      <c r="B61" t="s">
        <v>277</v>
      </c>
      <c r="C61" t="s">
        <v>278</v>
      </c>
      <c r="D61" t="s">
        <v>279</v>
      </c>
      <c r="E61" t="s">
        <v>275</v>
      </c>
      <c r="G61" t="str">
        <f t="shared" si="0"/>
        <v>2.91</v>
      </c>
      <c r="H61" s="10">
        <v>2.91</v>
      </c>
      <c r="I61">
        <f t="shared" si="1"/>
        <v>0</v>
      </c>
    </row>
    <row r="62" spans="1:9">
      <c r="A62" t="s">
        <v>280</v>
      </c>
      <c r="B62" t="s">
        <v>281</v>
      </c>
      <c r="C62" t="s">
        <v>282</v>
      </c>
      <c r="D62" t="s">
        <v>283</v>
      </c>
      <c r="E62" t="s">
        <v>284</v>
      </c>
      <c r="G62" t="str">
        <f t="shared" si="0"/>
        <v>3.86</v>
      </c>
      <c r="H62" s="10">
        <v>3.86</v>
      </c>
      <c r="I62">
        <f t="shared" si="1"/>
        <v>0</v>
      </c>
    </row>
    <row r="63" spans="1:9">
      <c r="A63" t="s">
        <v>285</v>
      </c>
      <c r="B63" t="s">
        <v>286</v>
      </c>
      <c r="C63" t="s">
        <v>287</v>
      </c>
      <c r="D63" t="s">
        <v>288</v>
      </c>
      <c r="E63" t="s">
        <v>284</v>
      </c>
      <c r="G63" t="str">
        <f t="shared" si="0"/>
        <v>4.49</v>
      </c>
      <c r="H63" s="10">
        <v>4.49</v>
      </c>
      <c r="I63">
        <f t="shared" si="1"/>
        <v>0</v>
      </c>
    </row>
    <row r="64" spans="1:9">
      <c r="A64" t="s">
        <v>289</v>
      </c>
      <c r="B64" t="s">
        <v>290</v>
      </c>
      <c r="C64" t="s">
        <v>291</v>
      </c>
      <c r="D64" t="s">
        <v>292</v>
      </c>
      <c r="E64" t="s">
        <v>284</v>
      </c>
      <c r="G64" t="str">
        <f t="shared" si="0"/>
        <v>3.66</v>
      </c>
      <c r="H64" s="10">
        <v>3.66</v>
      </c>
      <c r="I64">
        <f t="shared" si="1"/>
        <v>0</v>
      </c>
    </row>
    <row r="65" spans="1:9">
      <c r="A65" t="s">
        <v>293</v>
      </c>
      <c r="B65" t="s">
        <v>294</v>
      </c>
      <c r="C65" t="s">
        <v>295</v>
      </c>
      <c r="D65" t="s">
        <v>296</v>
      </c>
      <c r="E65" t="s">
        <v>297</v>
      </c>
      <c r="G65" t="str">
        <f t="shared" si="0"/>
        <v>8.33</v>
      </c>
      <c r="H65" s="10">
        <v>8.33</v>
      </c>
      <c r="I65">
        <f t="shared" si="1"/>
        <v>0</v>
      </c>
    </row>
    <row r="66" spans="1:9">
      <c r="A66" t="s">
        <v>298</v>
      </c>
      <c r="B66" t="s">
        <v>299</v>
      </c>
      <c r="C66" t="s">
        <v>300</v>
      </c>
      <c r="D66" t="s">
        <v>301</v>
      </c>
      <c r="E66" t="s">
        <v>302</v>
      </c>
      <c r="G66" t="str">
        <f t="shared" si="0"/>
        <v>10.34</v>
      </c>
      <c r="H66" s="10">
        <v>10.34</v>
      </c>
      <c r="I66">
        <f t="shared" si="1"/>
        <v>0</v>
      </c>
    </row>
    <row r="67" spans="1:9">
      <c r="A67" t="s">
        <v>303</v>
      </c>
      <c r="B67" t="s">
        <v>304</v>
      </c>
      <c r="C67" t="s">
        <v>305</v>
      </c>
      <c r="D67" t="s">
        <v>306</v>
      </c>
      <c r="E67" t="s">
        <v>307</v>
      </c>
      <c r="G67" t="str">
        <f t="shared" ref="G67" si="2">SUBSTITUTE(A67, "ms", "")</f>
        <v>12.00s</v>
      </c>
      <c r="H67">
        <v>12000</v>
      </c>
      <c r="I67">
        <f t="shared" ref="I67" si="3">IF(H67&gt;60, 1, 0)</f>
        <v>1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Summary</vt:lpstr>
      <vt:lpstr>log_scaling_Threshold</vt:lpstr>
      <vt:lpstr>output_latency_Threshold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DPNM</dc:creator>
  <cp:lastModifiedBy>DPNM</cp:lastModifiedBy>
  <dcterms:created xsi:type="dcterms:W3CDTF">2022-03-04T08:03:05Z</dcterms:created>
  <dcterms:modified xsi:type="dcterms:W3CDTF">2022-03-19T11:42:55Z</dcterms:modified>
</cp:coreProperties>
</file>