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正在进行项目\P914 乳腺癌\P914\P914 data\"/>
    </mc:Choice>
  </mc:AlternateContent>
  <xr:revisionPtr revIDLastSave="0" documentId="13_ncr:1_{04B0A854-31BE-4710-88D9-E9AA7F8A39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_A" sheetId="1" r:id="rId1"/>
    <sheet name="raw data_A" sheetId="2" r:id="rId2"/>
    <sheet name="CCK8 result_B" sheetId="5" r:id="rId3"/>
    <sheet name="CCK8 raw data_B" sheetId="6" r:id="rId4"/>
    <sheet name="CCK8 result_C" sheetId="7" r:id="rId5"/>
    <sheet name="CCK8 raw data_C" sheetId="8" r:id="rId6"/>
    <sheet name="wound_D" sheetId="4" r:id="rId7"/>
    <sheet name="invasion_E" sheetId="3" r:id="rId8"/>
    <sheet name="wound_F" sheetId="9" r:id="rId9"/>
    <sheet name="invasion_G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2" i="7" l="1"/>
  <c r="D6" i="5"/>
  <c r="C32" i="5"/>
  <c r="I4" i="4" l="1"/>
  <c r="I3" i="4"/>
  <c r="K2" i="4"/>
  <c r="I7" i="4" s="1"/>
  <c r="J7" i="4" s="1"/>
  <c r="I2" i="4"/>
  <c r="D2" i="4"/>
  <c r="D5" i="4" s="1"/>
  <c r="E5" i="4" s="1"/>
  <c r="I4" i="9"/>
  <c r="I3" i="9"/>
  <c r="K2" i="9"/>
  <c r="I7" i="9" s="1"/>
  <c r="J7" i="9" s="1"/>
  <c r="I2" i="9"/>
  <c r="D2" i="9"/>
  <c r="D5" i="9" s="1"/>
  <c r="E5" i="9" s="1"/>
  <c r="D6" i="4" l="1"/>
  <c r="E6" i="4" s="1"/>
  <c r="I6" i="4"/>
  <c r="J6" i="4" s="1"/>
  <c r="D7" i="4"/>
  <c r="E7" i="4" s="1"/>
  <c r="I5" i="4"/>
  <c r="J5" i="4" s="1"/>
  <c r="D6" i="9"/>
  <c r="E6" i="9" s="1"/>
  <c r="I5" i="9"/>
  <c r="J5" i="9" s="1"/>
  <c r="I6" i="9"/>
  <c r="J6" i="9" s="1"/>
  <c r="D7" i="9"/>
  <c r="E7" i="9" s="1"/>
  <c r="C23" i="7" l="1"/>
  <c r="C14" i="7"/>
  <c r="C5" i="7"/>
  <c r="C5" i="5"/>
  <c r="C23" i="5"/>
  <c r="C14" i="5"/>
  <c r="E35" i="7" l="1"/>
  <c r="D33" i="7"/>
  <c r="D35" i="7"/>
  <c r="E34" i="7"/>
  <c r="D34" i="7"/>
  <c r="E33" i="7"/>
  <c r="D26" i="7"/>
  <c r="D15" i="7"/>
  <c r="E15" i="7"/>
  <c r="D16" i="7"/>
  <c r="E16" i="7"/>
  <c r="E26" i="7"/>
  <c r="E26" i="5"/>
  <c r="D35" i="5"/>
  <c r="E35" i="5"/>
  <c r="E34" i="5"/>
  <c r="D34" i="5"/>
  <c r="E33" i="5"/>
  <c r="D33" i="5"/>
  <c r="D17" i="7"/>
  <c r="D6" i="7"/>
  <c r="E17" i="7"/>
  <c r="E6" i="7"/>
  <c r="D7" i="7"/>
  <c r="E24" i="7"/>
  <c r="D8" i="7"/>
  <c r="D25" i="7"/>
  <c r="D24" i="7"/>
  <c r="E7" i="7"/>
  <c r="E8" i="7"/>
  <c r="E25" i="7"/>
  <c r="D15" i="5"/>
  <c r="E15" i="5"/>
  <c r="D16" i="5"/>
  <c r="E16" i="5"/>
  <c r="D26" i="5"/>
  <c r="D17" i="5"/>
  <c r="E17" i="5"/>
  <c r="E6" i="5"/>
  <c r="D7" i="5"/>
  <c r="D24" i="5"/>
  <c r="E7" i="5"/>
  <c r="E24" i="5"/>
  <c r="D8" i="5"/>
  <c r="D25" i="5"/>
  <c r="E8" i="5"/>
  <c r="E25" i="5"/>
  <c r="D37" i="1" l="1"/>
  <c r="F37" i="1" s="1"/>
  <c r="D36" i="1"/>
  <c r="F36" i="1" s="1"/>
  <c r="D35" i="1"/>
  <c r="F35" i="1" s="1"/>
  <c r="D34" i="1"/>
  <c r="F34" i="1" s="1"/>
  <c r="D33" i="1"/>
  <c r="F33" i="1" s="1"/>
  <c r="D32" i="1"/>
  <c r="F32" i="1" s="1"/>
  <c r="D31" i="1"/>
  <c r="F31" i="1" s="1"/>
  <c r="D30" i="1"/>
  <c r="F30" i="1" s="1"/>
  <c r="D29" i="1"/>
  <c r="F29" i="1" s="1"/>
  <c r="D28" i="1"/>
  <c r="F28" i="1" s="1"/>
  <c r="D27" i="1"/>
  <c r="F27" i="1" s="1"/>
  <c r="D26" i="1"/>
  <c r="F26" i="1" s="1"/>
  <c r="D25" i="1"/>
  <c r="F25" i="1" s="1"/>
  <c r="D24" i="1"/>
  <c r="F24" i="1" s="1"/>
  <c r="D23" i="1"/>
  <c r="F23" i="1" s="1"/>
  <c r="D22" i="1"/>
  <c r="F22" i="1" s="1"/>
  <c r="D21" i="1"/>
  <c r="F21" i="1" s="1"/>
  <c r="D20" i="1"/>
  <c r="F20" i="1" s="1"/>
  <c r="D19" i="1"/>
  <c r="F19" i="1" s="1"/>
  <c r="D18" i="1"/>
  <c r="F18" i="1" s="1"/>
  <c r="D17" i="1"/>
  <c r="F17" i="1" s="1"/>
  <c r="D16" i="1"/>
  <c r="F16" i="1" s="1"/>
  <c r="D15" i="1"/>
  <c r="F15" i="1" s="1"/>
  <c r="D14" i="1"/>
  <c r="F14" i="1" s="1"/>
  <c r="D13" i="1"/>
  <c r="F13" i="1" s="1"/>
  <c r="D12" i="1"/>
  <c r="F12" i="1" s="1"/>
  <c r="D11" i="1"/>
  <c r="F11" i="1" s="1"/>
  <c r="D8" i="1"/>
  <c r="F8" i="1" s="1"/>
  <c r="D9" i="1"/>
  <c r="F9" i="1" s="1"/>
  <c r="D10" i="1"/>
  <c r="F10" i="1" s="1"/>
  <c r="G11" i="1" l="1"/>
  <c r="G12" i="1" s="1"/>
  <c r="G13" i="1" s="1"/>
  <c r="G20" i="1"/>
  <c r="G21" i="1" s="1"/>
  <c r="G22" i="1" s="1"/>
  <c r="G23" i="1" s="1"/>
  <c r="G24" i="1" s="1"/>
  <c r="G25" i="1" s="1"/>
  <c r="G26" i="1" s="1"/>
  <c r="G27" i="1" s="1"/>
  <c r="G28" i="1" s="1"/>
  <c r="H28" i="1" s="1"/>
  <c r="I28" i="1" s="1"/>
  <c r="G29" i="1"/>
  <c r="G30" i="1" s="1"/>
  <c r="G31" i="1" s="1"/>
  <c r="G32" i="1" s="1"/>
  <c r="G33" i="1" s="1"/>
  <c r="G34" i="1" s="1"/>
  <c r="G35" i="1" s="1"/>
  <c r="G36" i="1" s="1"/>
  <c r="G37" i="1" s="1"/>
  <c r="H37" i="1" s="1"/>
  <c r="I37" i="1" s="1"/>
  <c r="H11" i="1" l="1"/>
  <c r="I11" i="1" s="1"/>
  <c r="H36" i="1"/>
  <c r="I36" i="1" s="1"/>
  <c r="H32" i="1"/>
  <c r="I32" i="1" s="1"/>
  <c r="H35" i="1"/>
  <c r="I35" i="1" s="1"/>
  <c r="H34" i="1"/>
  <c r="I34" i="1" s="1"/>
  <c r="H29" i="1"/>
  <c r="I29" i="1" s="1"/>
  <c r="H20" i="1"/>
  <c r="I20" i="1" s="1"/>
  <c r="G14" i="1"/>
  <c r="H13" i="1"/>
  <c r="I13" i="1" s="1"/>
  <c r="H25" i="1"/>
  <c r="I25" i="1" s="1"/>
  <c r="H21" i="1"/>
  <c r="I21" i="1" s="1"/>
  <c r="H23" i="1"/>
  <c r="I23" i="1" s="1"/>
  <c r="H12" i="1"/>
  <c r="I12" i="1" s="1"/>
  <c r="H27" i="1"/>
  <c r="I27" i="1" s="1"/>
  <c r="H24" i="1"/>
  <c r="I24" i="1" s="1"/>
  <c r="H33" i="1"/>
  <c r="I33" i="1" s="1"/>
  <c r="H31" i="1"/>
  <c r="I31" i="1" s="1"/>
  <c r="H22" i="1"/>
  <c r="I22" i="1" s="1"/>
  <c r="H26" i="1"/>
  <c r="I26" i="1" s="1"/>
  <c r="H30" i="1"/>
  <c r="I30" i="1" s="1"/>
  <c r="G15" i="1" l="1"/>
  <c r="H14" i="1"/>
  <c r="I14" i="1" s="1"/>
  <c r="G16" i="1" l="1"/>
  <c r="H15" i="1"/>
  <c r="I15" i="1" s="1"/>
  <c r="G17" i="1" l="1"/>
  <c r="H16" i="1"/>
  <c r="I16" i="1" s="1"/>
  <c r="G18" i="1" l="1"/>
  <c r="H17" i="1"/>
  <c r="I17" i="1" s="1"/>
  <c r="D7" i="1"/>
  <c r="F7" i="1" s="1"/>
  <c r="D6" i="1"/>
  <c r="F6" i="1" s="1"/>
  <c r="D5" i="1"/>
  <c r="F5" i="1" s="1"/>
  <c r="D4" i="1"/>
  <c r="F4" i="1" s="1"/>
  <c r="D3" i="1"/>
  <c r="F3" i="1" s="1"/>
  <c r="D2" i="1"/>
  <c r="F2" i="1" s="1"/>
  <c r="G19" i="1" l="1"/>
  <c r="H19" i="1" s="1"/>
  <c r="I19" i="1" s="1"/>
  <c r="H18" i="1"/>
  <c r="I18" i="1" s="1"/>
  <c r="G2" i="1"/>
  <c r="G3" i="1" s="1"/>
  <c r="G4" i="1" s="1"/>
  <c r="G5" i="1" s="1"/>
  <c r="G6" i="1" s="1"/>
  <c r="G7" i="1" s="1"/>
  <c r="H7" i="1" l="1"/>
  <c r="I7" i="1" s="1"/>
  <c r="G8" i="1"/>
  <c r="H6" i="1"/>
  <c r="I6" i="1" s="1"/>
  <c r="H3" i="1"/>
  <c r="I3" i="1" s="1"/>
  <c r="H5" i="1"/>
  <c r="I5" i="1" s="1"/>
  <c r="H2" i="1"/>
  <c r="I2" i="1" s="1"/>
  <c r="H4" i="1"/>
  <c r="I4" i="1" s="1"/>
  <c r="G9" i="1" l="1"/>
  <c r="H8" i="1"/>
  <c r="I8" i="1" s="1"/>
  <c r="G10" i="1" l="1"/>
  <c r="H10" i="1" s="1"/>
  <c r="I10" i="1" s="1"/>
  <c r="H9" i="1"/>
  <c r="I9" i="1" s="1"/>
</calcChain>
</file>

<file path=xl/sharedStrings.xml><?xml version="1.0" encoding="utf-8"?>
<sst xmlns="http://schemas.openxmlformats.org/spreadsheetml/2006/main" count="400" uniqueCount="114">
  <si>
    <t xml:space="preserve">Cq   </t>
  </si>
  <si>
    <t>Cq Mean</t>
  </si>
  <si>
    <t>target gene</t>
  </si>
  <si>
    <t>expression</t>
  </si>
  <si>
    <t>GAPDH</t>
  </si>
  <si>
    <t>A01</t>
  </si>
  <si>
    <t>FAM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</si>
  <si>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</si>
  <si>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</si>
  <si>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</si>
  <si>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</si>
  <si>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</si>
  <si>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</si>
  <si>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</si>
  <si>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</si>
  <si>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</si>
  <si>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</si>
  <si>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</si>
  <si>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</si>
  <si>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</si>
  <si>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</si>
  <si>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</si>
  <si>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</si>
  <si>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</si>
  <si>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</si>
  <si>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</si>
  <si>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</si>
  <si>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</si>
  <si>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</si>
  <si>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C02</t>
  </si>
  <si>
    <t>C03</t>
  </si>
  <si>
    <t>C04</t>
  </si>
  <si>
    <t>C05</t>
  </si>
  <si>
    <t>C06</t>
  </si>
  <si>
    <t>Hole</t>
    <phoneticPr fontId="1" type="noConversion"/>
  </si>
  <si>
    <t>Channel</t>
    <phoneticPr fontId="1" type="noConversion"/>
  </si>
  <si>
    <t>CT</t>
    <phoneticPr fontId="1" type="noConversion"/>
  </si>
  <si>
    <t>TM</t>
    <phoneticPr fontId="1" type="noConversion"/>
  </si>
  <si>
    <t>Target gene</t>
    <phoneticPr fontId="1" type="noConversion"/>
  </si>
  <si>
    <t>Sample name</t>
  </si>
  <si>
    <t>Invasion</t>
    <phoneticPr fontId="1" type="noConversion"/>
  </si>
  <si>
    <t>blank area</t>
    <phoneticPr fontId="1" type="noConversion"/>
  </si>
  <si>
    <t>Migration rate%</t>
    <phoneticPr fontId="1" type="noConversion"/>
  </si>
  <si>
    <t>C07</t>
  </si>
  <si>
    <t>C08</t>
  </si>
  <si>
    <t>C09</t>
  </si>
  <si>
    <t>C10</t>
  </si>
  <si>
    <t>C11</t>
  </si>
  <si>
    <t>C12</t>
  </si>
  <si>
    <t>D02</t>
  </si>
  <si>
    <t>D03</t>
  </si>
  <si>
    <t>D04</t>
  </si>
  <si>
    <t>D05</t>
  </si>
  <si>
    <t>D06</t>
  </si>
  <si>
    <t>D07</t>
  </si>
  <si>
    <t>D08</t>
  </si>
  <si>
    <t>D09</t>
  </si>
  <si>
    <t>C01</t>
    <phoneticPr fontId="1" type="noConversion"/>
  </si>
  <si>
    <t>B01</t>
    <phoneticPr fontId="1" type="noConversion"/>
  </si>
  <si>
    <t>D01</t>
    <phoneticPr fontId="1" type="noConversion"/>
  </si>
  <si>
    <t>0h</t>
    <phoneticPr fontId="1" type="noConversion"/>
  </si>
  <si>
    <t>Blank</t>
    <phoneticPr fontId="1" type="noConversion"/>
  </si>
  <si>
    <t>si-NC</t>
  </si>
  <si>
    <t>OD450</t>
    <phoneticPr fontId="1" type="noConversion"/>
  </si>
  <si>
    <t>24h</t>
    <phoneticPr fontId="1" type="noConversion"/>
  </si>
  <si>
    <t>48h</t>
    <phoneticPr fontId="1" type="noConversion"/>
  </si>
  <si>
    <t>A</t>
  </si>
  <si>
    <t>B</t>
  </si>
  <si>
    <t>C</t>
  </si>
  <si>
    <t>D</t>
  </si>
  <si>
    <t>E</t>
  </si>
  <si>
    <t>F</t>
  </si>
  <si>
    <t>G</t>
  </si>
  <si>
    <t>H</t>
  </si>
  <si>
    <t>Blank</t>
    <phoneticPr fontId="8" type="noConversion"/>
  </si>
  <si>
    <t>Minus blank group</t>
    <phoneticPr fontId="1" type="noConversion"/>
  </si>
  <si>
    <t>MCF-10A</t>
  </si>
  <si>
    <t>MB231</t>
    <phoneticPr fontId="1" type="noConversion"/>
  </si>
  <si>
    <t>MB231</t>
  </si>
  <si>
    <t>AU565</t>
    <phoneticPr fontId="1" type="noConversion"/>
  </si>
  <si>
    <t>AU565</t>
  </si>
  <si>
    <t>PSME2</t>
  </si>
  <si>
    <t>PSME2</t>
    <phoneticPr fontId="1" type="noConversion"/>
  </si>
  <si>
    <t>DACT2</t>
  </si>
  <si>
    <t>DACT2</t>
    <phoneticPr fontId="1" type="noConversion"/>
  </si>
  <si>
    <t>PIGR</t>
    <phoneticPr fontId="1" type="noConversion"/>
  </si>
  <si>
    <t>STX11</t>
  </si>
  <si>
    <t>STX11</t>
    <phoneticPr fontId="1" type="noConversion"/>
  </si>
  <si>
    <t>GAPDH</t>
    <phoneticPr fontId="1" type="noConversion"/>
  </si>
  <si>
    <t>PSME2</t>
    <phoneticPr fontId="1" type="noConversion"/>
  </si>
  <si>
    <t>DACT2</t>
    <phoneticPr fontId="1" type="noConversion"/>
  </si>
  <si>
    <t>PIGR</t>
    <phoneticPr fontId="1" type="noConversion"/>
  </si>
  <si>
    <t>STX11</t>
    <phoneticPr fontId="1" type="noConversion"/>
  </si>
  <si>
    <t>MB231</t>
    <phoneticPr fontId="1" type="noConversion"/>
  </si>
  <si>
    <t>AU565</t>
    <phoneticPr fontId="1" type="noConversion"/>
  </si>
  <si>
    <t>72h</t>
    <phoneticPr fontId="1" type="noConversion"/>
  </si>
  <si>
    <t>MCF-10A</t>
    <phoneticPr fontId="1" type="noConversion"/>
  </si>
  <si>
    <t>oe-NC</t>
  </si>
  <si>
    <t>oe-NC</t>
    <phoneticPr fontId="1" type="noConversion"/>
  </si>
  <si>
    <t>oe-DACT2#1</t>
  </si>
  <si>
    <t>oe-DACT2#1</t>
    <phoneticPr fontId="1" type="noConversion"/>
  </si>
  <si>
    <t>oe-NC</t>
    <phoneticPr fontId="1" type="noConversion"/>
  </si>
  <si>
    <t> 0.1375</t>
  </si>
  <si>
    <t> 0.1375</t>
    <phoneticPr fontId="1" type="noConversion"/>
  </si>
  <si>
    <t>  0.1446</t>
  </si>
  <si>
    <t>  0.1446</t>
    <phoneticPr fontId="1" type="noConversion"/>
  </si>
  <si>
    <t>   0.1379</t>
  </si>
  <si>
    <t>   0.1379</t>
    <phoneticPr fontId="1" type="noConversion"/>
  </si>
  <si>
    <t>  0.1366</t>
  </si>
  <si>
    <t>  0.1366</t>
    <phoneticPr fontId="1" type="noConversion"/>
  </si>
  <si>
    <t>  0.1436</t>
  </si>
  <si>
    <t>  0.1436</t>
    <phoneticPr fontId="1" type="noConversion"/>
  </si>
  <si>
    <t>72h</t>
    <phoneticPr fontId="1" type="noConversion"/>
  </si>
  <si>
    <t>oe-DACT2#1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</si>
</sst>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.25"/>
      <name val="Microsoft Sans Serif"/>
      <family val="2"/>
    </font>
    <font>
      <sz val="12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0.5"/>
      <color theme="1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>
      <alignment vertical="top"/>
      <protection locked="0"/>
    </xf>
    <xf numFmtId="9" fontId="5" fillId="0" borderId="0" applyFont="0" applyFill="0" applyBorder="0" applyAlignment="0" applyProtection="0">
      <alignment vertical="center"/>
    </xf>
    <xf numFmtId="0" fontId="9" fillId="0" borderId="0">
      <alignment vertical="center"/>
    </xf>
  </cellStyleXfs>
  <cellXfs count="25">
    <xf numFmtId="0" fontId="0" fillId="0" borderId="0" xfId="0"/>
    <xf numFmtId="176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/>
    <xf numFmtId="9" fontId="0" fillId="0" borderId="0" xfId="2" applyFont="1" applyAlignment="1"/>
    <xf numFmtId="0" fontId="6" fillId="0" borderId="0" xfId="0" applyFont="1"/>
    <xf numFmtId="0" fontId="7" fillId="0" borderId="0" xfId="0" applyFont="1" applyAlignment="1">
      <alignment vertical="center"/>
    </xf>
    <xf numFmtId="9" fontId="6" fillId="0" borderId="0" xfId="2" applyFont="1" applyAlignment="1"/>
    <xf numFmtId="0" fontId="10" fillId="0" borderId="0" xfId="3" applyFont="1">
      <alignment vertical="center"/>
    </xf>
    <xf numFmtId="0" fontId="10" fillId="2" borderId="0" xfId="3" applyFont="1" applyFill="1">
      <alignment vertical="center"/>
    </xf>
    <xf numFmtId="0" fontId="10" fillId="3" borderId="0" xfId="3" applyFont="1" applyFill="1">
      <alignment vertical="center"/>
    </xf>
    <xf numFmtId="0" fontId="10" fillId="4" borderId="0" xfId="3" applyFont="1" applyFill="1">
      <alignment vertical="center"/>
    </xf>
    <xf numFmtId="0" fontId="10" fillId="5" borderId="0" xfId="3" applyFont="1" applyFill="1">
      <alignment vertical="center"/>
    </xf>
    <xf numFmtId="0" fontId="11" fillId="0" borderId="0" xfId="3" applyFont="1">
      <alignment vertical="center"/>
    </xf>
    <xf numFmtId="0" fontId="6" fillId="0" borderId="0" xfId="0" applyFont="1" applyAlignment="1">
      <alignment horizontal="right"/>
    </xf>
    <xf numFmtId="0" fontId="10" fillId="2" borderId="0" xfId="3" applyFont="1" applyFill="1" applyAlignment="1">
      <alignment horizontal="right" vertical="center"/>
    </xf>
    <xf numFmtId="0" fontId="10" fillId="4" borderId="0" xfId="3" applyFont="1" applyFill="1" applyAlignment="1">
      <alignment horizontal="right" vertical="center"/>
    </xf>
    <xf numFmtId="0" fontId="10" fillId="5" borderId="0" xfId="3" applyFont="1" applyFill="1" applyAlignment="1">
      <alignment horizontal="right" vertical="center"/>
    </xf>
    <xf numFmtId="0" fontId="10" fillId="3" borderId="0" xfId="3" applyFont="1" applyFill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/>
    </xf>
    <xf numFmtId="0" fontId="10" fillId="0" borderId="0" xfId="3" applyFont="1" applyAlignment="1">
      <alignment horizontal="center" vertical="center"/>
    </xf>
  </cellXfs>
  <cellStyles count="4">
    <cellStyle name="Normal" xfId="1" xr:uid="{35383C33-3018-4BD8-819F-013AC27CEC6B}"/>
    <cellStyle name="百分比" xfId="2" builtinId="5"/>
    <cellStyle name="常规" xfId="0" builtinId="0"/>
    <cellStyle name="常规 2" xfId="3" xr:uid="{F43A1476-0FF6-43C8-B8FF-0FCE06B3C5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"/>
  <sheetViews>
    <sheetView tabSelected="1" workbookViewId="0">
      <selection activeCell="L15" sqref="L15"/>
    </sheetView>
  </sheetViews>
  <sheetFormatPr defaultRowHeight="14.25"/>
  <cols>
    <col min="9" max="9" width="9" style="7"/>
    <col min="23" max="23" width="13" bestFit="1" customWidth="1"/>
  </cols>
  <sheetData>
    <row r="1" spans="1:26" s="2" customFormat="1">
      <c r="A1"/>
      <c r="B1"/>
      <c r="C1" s="1" t="s">
        <v>0</v>
      </c>
      <c r="D1" s="1" t="s">
        <v>1</v>
      </c>
      <c r="E1" s="2" t="s">
        <v>2</v>
      </c>
      <c r="F1"/>
      <c r="G1"/>
      <c r="H1"/>
      <c r="I1" s="7" t="s">
        <v>3</v>
      </c>
      <c r="L1"/>
      <c r="M1"/>
      <c r="N1" s="1"/>
      <c r="O1" s="1"/>
      <c r="Q1"/>
      <c r="R1"/>
      <c r="S1"/>
      <c r="T1"/>
      <c r="U1"/>
      <c r="V1"/>
      <c r="W1" s="3"/>
    </row>
    <row r="2" spans="1:26" s="2" customFormat="1">
      <c r="A2" s="2" t="s">
        <v>96</v>
      </c>
      <c r="B2" t="s">
        <v>4</v>
      </c>
      <c r="C2" s="2">
        <v>21.46</v>
      </c>
      <c r="D2" s="1">
        <f>AVERAGE(C2:C4)</f>
        <v>21.540000000000003</v>
      </c>
      <c r="E2" s="2">
        <v>30.08</v>
      </c>
      <c r="F2" s="1">
        <f>E2-D2</f>
        <v>8.5399999999999956</v>
      </c>
      <c r="G2" s="1">
        <f>AVERAGE(F2:F4)</f>
        <v>8.5133333333333301</v>
      </c>
      <c r="H2" s="1">
        <f>F2-G2</f>
        <v>2.6666666666665506E-2</v>
      </c>
      <c r="I2" s="7">
        <f>POWER(2,-H2)</f>
        <v>0.98168585524675533</v>
      </c>
      <c r="J2" s="21" t="s">
        <v>82</v>
      </c>
      <c r="M2"/>
      <c r="O2" s="1"/>
      <c r="Q2" s="1"/>
      <c r="R2" s="1"/>
      <c r="S2" s="1"/>
      <c r="T2"/>
      <c r="U2"/>
      <c r="V2"/>
      <c r="W2"/>
    </row>
    <row r="3" spans="1:26" s="2" customFormat="1">
      <c r="A3" s="2" t="s">
        <v>76</v>
      </c>
      <c r="B3" t="s">
        <v>4</v>
      </c>
      <c r="C3" s="2">
        <v>21.43</v>
      </c>
      <c r="D3" s="1">
        <f>AVERAGE(C2:C4)</f>
        <v>21.540000000000003</v>
      </c>
      <c r="E3" s="2">
        <v>29.98</v>
      </c>
      <c r="F3" s="1">
        <f t="shared" ref="F3:F10" si="0">E3-D3</f>
        <v>8.4399999999999977</v>
      </c>
      <c r="G3" s="1">
        <f>G2</f>
        <v>8.5133333333333301</v>
      </c>
      <c r="H3" s="1">
        <f t="shared" ref="H3:H10" si="1">F3-G3</f>
        <v>-7.3333333333332362E-2</v>
      </c>
      <c r="I3" s="7">
        <f t="shared" ref="I3:I10" si="2">POWER(2,-H3)</f>
        <v>1.0521448482007156</v>
      </c>
      <c r="J3" s="21"/>
      <c r="M3"/>
      <c r="O3" s="1"/>
      <c r="Q3" s="1"/>
      <c r="R3" s="1"/>
      <c r="S3" s="1"/>
      <c r="T3"/>
      <c r="U3"/>
      <c r="V3"/>
      <c r="W3"/>
    </row>
    <row r="4" spans="1:26" s="2" customFormat="1">
      <c r="A4" s="2" t="s">
        <v>76</v>
      </c>
      <c r="B4" t="s">
        <v>4</v>
      </c>
      <c r="C4" s="2">
        <v>21.73</v>
      </c>
      <c r="D4" s="1">
        <f>AVERAGE(C2:C4)</f>
        <v>21.540000000000003</v>
      </c>
      <c r="E4" s="2">
        <v>30.1</v>
      </c>
      <c r="F4" s="1">
        <f t="shared" si="0"/>
        <v>8.5599999999999987</v>
      </c>
      <c r="G4" s="1">
        <f t="shared" ref="G4:G6" si="3">G3</f>
        <v>8.5133333333333301</v>
      </c>
      <c r="H4" s="1">
        <f t="shared" si="1"/>
        <v>4.6666666666668633E-2</v>
      </c>
      <c r="I4" s="7">
        <f t="shared" si="2"/>
        <v>0.96817069598288175</v>
      </c>
      <c r="J4" s="21"/>
      <c r="M4"/>
      <c r="O4" s="1"/>
      <c r="Q4" s="1"/>
      <c r="R4" s="1"/>
      <c r="S4" s="1"/>
      <c r="T4"/>
      <c r="U4"/>
      <c r="V4"/>
      <c r="W4"/>
    </row>
    <row r="5" spans="1:26" s="2" customFormat="1" ht="15.75">
      <c r="A5" s="4" t="s">
        <v>93</v>
      </c>
      <c r="B5" t="s">
        <v>4</v>
      </c>
      <c r="C5" s="2">
        <v>17.010000000000002</v>
      </c>
      <c r="D5" s="1">
        <f>AVERAGE(C5:C7)</f>
        <v>17.076666666666668</v>
      </c>
      <c r="E5" s="2">
        <v>24.06</v>
      </c>
      <c r="F5" s="1">
        <f t="shared" si="0"/>
        <v>6.9833333333333307</v>
      </c>
      <c r="G5" s="1">
        <f t="shared" si="3"/>
        <v>8.5133333333333301</v>
      </c>
      <c r="H5" s="1">
        <f t="shared" si="1"/>
        <v>-1.5299999999999994</v>
      </c>
      <c r="I5" s="7">
        <f t="shared" si="2"/>
        <v>2.8878583910449911</v>
      </c>
      <c r="J5" s="21"/>
      <c r="K5" s="5"/>
      <c r="L5" s="5"/>
      <c r="M5"/>
      <c r="O5" s="1"/>
      <c r="Q5" s="1"/>
      <c r="R5" s="1"/>
      <c r="S5" s="1"/>
      <c r="T5"/>
      <c r="U5"/>
      <c r="V5"/>
      <c r="W5" s="5"/>
    </row>
    <row r="6" spans="1:26" s="2" customFormat="1" ht="15.75">
      <c r="A6" s="4" t="s">
        <v>78</v>
      </c>
      <c r="B6" t="s">
        <v>4</v>
      </c>
      <c r="C6" s="2">
        <v>17.16</v>
      </c>
      <c r="D6" s="1">
        <f>AVERAGE(C5:C7)</f>
        <v>17.076666666666668</v>
      </c>
      <c r="E6" s="2">
        <v>24.1</v>
      </c>
      <c r="F6" s="1">
        <f t="shared" si="0"/>
        <v>7.0233333333333334</v>
      </c>
      <c r="G6" s="1">
        <f t="shared" si="3"/>
        <v>8.5133333333333301</v>
      </c>
      <c r="H6" s="1">
        <f t="shared" si="1"/>
        <v>-1.4899999999999967</v>
      </c>
      <c r="I6" s="7">
        <f t="shared" si="2"/>
        <v>2.8088897514759879</v>
      </c>
      <c r="J6" s="21"/>
      <c r="L6" s="4"/>
      <c r="M6"/>
      <c r="O6"/>
      <c r="P6"/>
      <c r="Q6" s="1"/>
      <c r="R6" s="1"/>
      <c r="T6"/>
      <c r="U6"/>
      <c r="V6"/>
      <c r="W6"/>
      <c r="X6"/>
      <c r="Y6"/>
      <c r="Z6" s="3"/>
    </row>
    <row r="7" spans="1:26" s="2" customFormat="1" ht="15.75">
      <c r="A7" s="4" t="s">
        <v>78</v>
      </c>
      <c r="B7" t="s">
        <v>4</v>
      </c>
      <c r="C7" s="2">
        <v>17.059999999999999</v>
      </c>
      <c r="D7" s="1">
        <f>AVERAGE(C5:C7)</f>
        <v>17.076666666666668</v>
      </c>
      <c r="E7" s="2">
        <v>23.75</v>
      </c>
      <c r="F7" s="1">
        <f t="shared" si="0"/>
        <v>6.673333333333332</v>
      </c>
      <c r="G7" s="1">
        <f>G6</f>
        <v>8.5133333333333301</v>
      </c>
      <c r="H7" s="1">
        <f t="shared" si="1"/>
        <v>-1.8399999999999981</v>
      </c>
      <c r="I7" s="7">
        <f t="shared" si="2"/>
        <v>3.5801002837118845</v>
      </c>
      <c r="J7" s="21"/>
      <c r="L7" s="4"/>
      <c r="M7"/>
      <c r="P7"/>
      <c r="R7" s="1"/>
      <c r="T7" s="1"/>
      <c r="U7" s="1"/>
      <c r="V7" s="1"/>
      <c r="W7"/>
      <c r="X7"/>
      <c r="Y7"/>
      <c r="Z7"/>
    </row>
    <row r="8" spans="1:26" s="2" customFormat="1" ht="15.75">
      <c r="A8" s="4" t="s">
        <v>94</v>
      </c>
      <c r="B8" t="s">
        <v>4</v>
      </c>
      <c r="C8" s="2">
        <v>16.940000000000001</v>
      </c>
      <c r="D8" s="1">
        <f>AVERAGE(C8:C10)</f>
        <v>17.013333333333332</v>
      </c>
      <c r="E8" s="2">
        <v>24.11</v>
      </c>
      <c r="F8" s="1">
        <f>E8-D8</f>
        <v>7.0966666666666676</v>
      </c>
      <c r="G8" s="1">
        <f>G7</f>
        <v>8.5133333333333301</v>
      </c>
      <c r="H8" s="1">
        <f>F8-G8</f>
        <v>-1.4166666666666625</v>
      </c>
      <c r="I8" s="7">
        <f>POWER(2,-H8)</f>
        <v>2.6696797083400607</v>
      </c>
      <c r="J8" s="21"/>
      <c r="L8" s="5"/>
      <c r="M8"/>
      <c r="P8"/>
      <c r="R8" s="1"/>
      <c r="T8" s="1"/>
      <c r="U8" s="1"/>
      <c r="V8" s="1"/>
      <c r="W8"/>
      <c r="X8"/>
      <c r="Y8"/>
      <c r="Z8"/>
    </row>
    <row r="9" spans="1:26" s="2" customFormat="1" ht="15.75">
      <c r="A9" s="4" t="s">
        <v>80</v>
      </c>
      <c r="B9" t="s">
        <v>4</v>
      </c>
      <c r="C9" s="2">
        <v>17.03</v>
      </c>
      <c r="D9" s="1">
        <f>AVERAGE(C8:C10)</f>
        <v>17.013333333333332</v>
      </c>
      <c r="E9" s="2">
        <v>24.1</v>
      </c>
      <c r="F9" s="1">
        <f t="shared" si="0"/>
        <v>7.0866666666666696</v>
      </c>
      <c r="G9" s="1">
        <f t="shared" ref="G9:G10" si="4">G8</f>
        <v>8.5133333333333301</v>
      </c>
      <c r="H9" s="1">
        <f t="shared" si="1"/>
        <v>-1.4266666666666605</v>
      </c>
      <c r="I9" s="7">
        <f t="shared" si="2"/>
        <v>2.6882487991868231</v>
      </c>
      <c r="J9" s="21"/>
      <c r="L9" s="4"/>
      <c r="M9"/>
      <c r="P9"/>
      <c r="R9" s="1"/>
      <c r="T9" s="1"/>
      <c r="U9" s="1"/>
      <c r="V9" s="1"/>
      <c r="W9"/>
      <c r="X9"/>
      <c r="Y9"/>
      <c r="Z9"/>
    </row>
    <row r="10" spans="1:26" s="2" customFormat="1" ht="15.75">
      <c r="A10" s="4" t="s">
        <v>80</v>
      </c>
      <c r="B10" t="s">
        <v>4</v>
      </c>
      <c r="C10" s="2">
        <v>17.07</v>
      </c>
      <c r="D10" s="1">
        <f>AVERAGE(C8:C10)</f>
        <v>17.013333333333332</v>
      </c>
      <c r="E10" s="2">
        <v>24.19</v>
      </c>
      <c r="F10" s="1">
        <f t="shared" si="0"/>
        <v>7.1766666666666694</v>
      </c>
      <c r="G10" s="1">
        <f t="shared" si="4"/>
        <v>8.5133333333333301</v>
      </c>
      <c r="H10" s="1">
        <f t="shared" si="1"/>
        <v>-1.3366666666666607</v>
      </c>
      <c r="I10" s="7">
        <f t="shared" si="2"/>
        <v>2.5256709023832702</v>
      </c>
      <c r="J10" s="21"/>
      <c r="L10" s="4"/>
      <c r="M10"/>
      <c r="O10" s="4"/>
      <c r="P10"/>
      <c r="R10" s="1"/>
      <c r="T10" s="1"/>
      <c r="U10" s="1"/>
      <c r="V10" s="1"/>
      <c r="W10"/>
      <c r="X10"/>
      <c r="Y10"/>
      <c r="Z10" s="5"/>
    </row>
    <row r="11" spans="1:26" s="2" customFormat="1" ht="15.75">
      <c r="A11" s="2" t="s">
        <v>76</v>
      </c>
      <c r="B11" t="s">
        <v>4</v>
      </c>
      <c r="C11" s="2">
        <v>21.46</v>
      </c>
      <c r="D11" s="1">
        <f>AVERAGE(C11:C13)</f>
        <v>21.540000000000003</v>
      </c>
      <c r="E11" s="2">
        <v>27.61</v>
      </c>
      <c r="F11" s="1">
        <f t="shared" ref="F11:F17" si="5">E11-D11</f>
        <v>6.0699999999999967</v>
      </c>
      <c r="G11" s="1">
        <f>AVERAGE(F11:F13)</f>
        <v>6.0666666666666638</v>
      </c>
      <c r="H11" s="1">
        <f>F11-G11</f>
        <v>3.3333333333329662E-3</v>
      </c>
      <c r="I11" s="7">
        <f>POWER(2,-H11)</f>
        <v>0.99769217652702358</v>
      </c>
      <c r="J11" s="21" t="s">
        <v>84</v>
      </c>
      <c r="M11"/>
      <c r="O11" s="4"/>
      <c r="P11"/>
      <c r="R11" s="1"/>
      <c r="T11" s="1"/>
      <c r="U11" s="1"/>
      <c r="V11" s="1"/>
      <c r="W11"/>
      <c r="X11"/>
      <c r="Y11"/>
      <c r="Z11"/>
    </row>
    <row r="12" spans="1:26" s="2" customFormat="1" ht="15.75">
      <c r="A12" s="2" t="s">
        <v>76</v>
      </c>
      <c r="B12" t="s">
        <v>4</v>
      </c>
      <c r="C12" s="2">
        <v>21.43</v>
      </c>
      <c r="D12" s="1">
        <f>AVERAGE(C11:C13)</f>
        <v>21.540000000000003</v>
      </c>
      <c r="E12" s="2">
        <v>27.54</v>
      </c>
      <c r="F12" s="1">
        <f t="shared" si="5"/>
        <v>5.9999999999999964</v>
      </c>
      <c r="G12" s="1">
        <f>G11</f>
        <v>6.0666666666666638</v>
      </c>
      <c r="H12" s="1">
        <f t="shared" ref="H12:H16" si="6">F12-G12</f>
        <v>-6.6666666666667318E-2</v>
      </c>
      <c r="I12" s="7">
        <f t="shared" ref="I12:I16" si="7">POWER(2,-H12)</f>
        <v>1.0472941228206272</v>
      </c>
      <c r="J12" s="21"/>
      <c r="M12"/>
      <c r="O12" s="4"/>
      <c r="P12"/>
      <c r="R12" s="1"/>
      <c r="T12" s="1"/>
      <c r="U12" s="1"/>
      <c r="V12" s="1"/>
      <c r="W12"/>
      <c r="X12"/>
      <c r="Y12"/>
      <c r="Z12"/>
    </row>
    <row r="13" spans="1:26" s="2" customFormat="1" ht="15.75">
      <c r="A13" s="2" t="s">
        <v>76</v>
      </c>
      <c r="B13" t="s">
        <v>4</v>
      </c>
      <c r="C13" s="2">
        <v>21.73</v>
      </c>
      <c r="D13" s="1">
        <f>AVERAGE(C11:C13)</f>
        <v>21.540000000000003</v>
      </c>
      <c r="E13" s="2">
        <v>27.67</v>
      </c>
      <c r="F13" s="1">
        <f t="shared" si="5"/>
        <v>6.129999999999999</v>
      </c>
      <c r="G13" s="1">
        <f t="shared" ref="G13:G15" si="8">G12</f>
        <v>6.0666666666666638</v>
      </c>
      <c r="H13" s="1">
        <f t="shared" si="6"/>
        <v>6.333333333333524E-2</v>
      </c>
      <c r="I13" s="7">
        <f t="shared" si="7"/>
        <v>0.95705030707389993</v>
      </c>
      <c r="J13" s="21"/>
      <c r="M13"/>
      <c r="O13" s="4"/>
      <c r="P13"/>
      <c r="R13" s="1"/>
      <c r="T13" s="1"/>
      <c r="U13" s="1"/>
      <c r="V13" s="1"/>
      <c r="W13"/>
      <c r="X13"/>
      <c r="Y13"/>
      <c r="Z13" s="5"/>
    </row>
    <row r="14" spans="1:26" s="2" customFormat="1" ht="15.75">
      <c r="A14" s="4" t="s">
        <v>78</v>
      </c>
      <c r="B14" t="s">
        <v>4</v>
      </c>
      <c r="C14" s="2">
        <v>17.010000000000002</v>
      </c>
      <c r="D14" s="1">
        <f>AVERAGE(C14:C16)</f>
        <v>17.076666666666668</v>
      </c>
      <c r="E14" s="2">
        <v>25.17</v>
      </c>
      <c r="F14" s="1">
        <f t="shared" si="5"/>
        <v>8.0933333333333337</v>
      </c>
      <c r="G14" s="1">
        <f t="shared" si="8"/>
        <v>6.0666666666666638</v>
      </c>
      <c r="H14" s="1">
        <f t="shared" si="6"/>
        <v>2.0266666666666699</v>
      </c>
      <c r="I14" s="7">
        <f t="shared" si="7"/>
        <v>0.24542146381168808</v>
      </c>
      <c r="J14" s="21"/>
      <c r="L14" s="5"/>
      <c r="M14"/>
      <c r="O14" s="4"/>
      <c r="P14"/>
      <c r="R14" s="1"/>
      <c r="T14" s="1"/>
      <c r="U14" s="1"/>
      <c r="V14" s="1"/>
      <c r="W14"/>
      <c r="X14"/>
      <c r="Y14"/>
      <c r="Z14"/>
    </row>
    <row r="15" spans="1:26" s="2" customFormat="1" ht="15.75">
      <c r="A15" s="4" t="s">
        <v>78</v>
      </c>
      <c r="B15" t="s">
        <v>4</v>
      </c>
      <c r="C15" s="2">
        <v>17.16</v>
      </c>
      <c r="D15" s="1">
        <f>AVERAGE(C14:C16)</f>
        <v>17.076666666666668</v>
      </c>
      <c r="E15" s="2">
        <v>24.91</v>
      </c>
      <c r="F15" s="1">
        <f t="shared" si="5"/>
        <v>7.8333333333333321</v>
      </c>
      <c r="G15" s="1">
        <f t="shared" si="8"/>
        <v>6.0666666666666638</v>
      </c>
      <c r="H15" s="1">
        <f t="shared" si="6"/>
        <v>1.7666666666666684</v>
      </c>
      <c r="I15" s="7">
        <f t="shared" si="7"/>
        <v>0.29388697657090185</v>
      </c>
      <c r="J15" s="21"/>
      <c r="L15" s="4"/>
      <c r="M15"/>
      <c r="O15" s="4"/>
      <c r="P15"/>
      <c r="R15" s="1"/>
      <c r="T15" s="1"/>
      <c r="U15" s="1"/>
      <c r="V15" s="1"/>
      <c r="W15"/>
      <c r="X15"/>
      <c r="Y15"/>
      <c r="Z15"/>
    </row>
    <row r="16" spans="1:26" s="2" customFormat="1" ht="15.75">
      <c r="A16" s="4" t="s">
        <v>78</v>
      </c>
      <c r="B16" t="s">
        <v>4</v>
      </c>
      <c r="C16" s="2">
        <v>17.059999999999999</v>
      </c>
      <c r="D16" s="1">
        <f>AVERAGE(C14:C16)</f>
        <v>17.076666666666668</v>
      </c>
      <c r="E16" s="2">
        <v>24.77</v>
      </c>
      <c r="F16" s="1">
        <f t="shared" si="5"/>
        <v>7.6933333333333316</v>
      </c>
      <c r="G16" s="1">
        <f>G15</f>
        <v>6.0666666666666638</v>
      </c>
      <c r="H16" s="1">
        <f t="shared" si="6"/>
        <v>1.6266666666666678</v>
      </c>
      <c r="I16" s="7">
        <f t="shared" si="7"/>
        <v>0.32383556297298655</v>
      </c>
      <c r="J16" s="21"/>
      <c r="L16" s="4"/>
      <c r="M16"/>
      <c r="O16" s="1"/>
      <c r="Q16" s="1"/>
      <c r="R16" s="1"/>
      <c r="S16" s="1"/>
      <c r="T16"/>
      <c r="U16"/>
      <c r="V16"/>
      <c r="W16"/>
    </row>
    <row r="17" spans="1:23" s="2" customFormat="1" ht="15.75">
      <c r="A17" s="4" t="s">
        <v>80</v>
      </c>
      <c r="B17" t="s">
        <v>4</v>
      </c>
      <c r="C17" s="2">
        <v>16.940000000000001</v>
      </c>
      <c r="D17" s="1">
        <f>AVERAGE(C17:C19)</f>
        <v>17.013333333333332</v>
      </c>
      <c r="E17" s="2">
        <v>24.62</v>
      </c>
      <c r="F17" s="1">
        <f t="shared" si="5"/>
        <v>7.6066666666666691</v>
      </c>
      <c r="G17" s="1">
        <f>G16</f>
        <v>6.0666666666666638</v>
      </c>
      <c r="H17" s="1">
        <f>F17-G17</f>
        <v>1.5400000000000054</v>
      </c>
      <c r="I17" s="7">
        <f>POWER(2,-H17)</f>
        <v>0.34388545453493469</v>
      </c>
      <c r="J17" s="21"/>
      <c r="L17" s="5"/>
      <c r="M17"/>
      <c r="O17" s="1"/>
      <c r="Q17" s="1"/>
      <c r="R17" s="1"/>
      <c r="S17" s="1"/>
      <c r="T17"/>
      <c r="U17"/>
      <c r="V17"/>
      <c r="W17" s="5"/>
    </row>
    <row r="18" spans="1:23" s="2" customFormat="1" ht="15.75">
      <c r="A18" s="4" t="s">
        <v>80</v>
      </c>
      <c r="B18" t="s">
        <v>4</v>
      </c>
      <c r="C18" s="2">
        <v>17.03</v>
      </c>
      <c r="D18" s="1">
        <f>AVERAGE(C17:C19)</f>
        <v>17.013333333333332</v>
      </c>
      <c r="E18" s="2">
        <v>24.68</v>
      </c>
      <c r="F18" s="1">
        <f t="shared" ref="F18:F19" si="9">E18-D18</f>
        <v>7.6666666666666679</v>
      </c>
      <c r="G18" s="1">
        <f t="shared" ref="G18:G19" si="10">G17</f>
        <v>6.0666666666666638</v>
      </c>
      <c r="H18" s="1">
        <f t="shared" ref="H18:H19" si="11">F18-G18</f>
        <v>1.6000000000000041</v>
      </c>
      <c r="I18" s="7">
        <f t="shared" ref="I18:I19" si="12">POWER(2,-H18)</f>
        <v>0.32987697769322261</v>
      </c>
      <c r="J18" s="21"/>
      <c r="L18" s="4"/>
      <c r="M18"/>
      <c r="O18" s="1"/>
      <c r="Q18" s="1"/>
      <c r="R18" s="1"/>
      <c r="S18" s="1"/>
      <c r="T18"/>
      <c r="U18"/>
      <c r="V18"/>
      <c r="W18"/>
    </row>
    <row r="19" spans="1:23" s="2" customFormat="1" ht="15.75">
      <c r="A19" s="4" t="s">
        <v>80</v>
      </c>
      <c r="B19" t="s">
        <v>4</v>
      </c>
      <c r="C19" s="2">
        <v>17.07</v>
      </c>
      <c r="D19" s="1">
        <f>AVERAGE(C17:C19)</f>
        <v>17.013333333333332</v>
      </c>
      <c r="E19" s="2">
        <v>24.63</v>
      </c>
      <c r="F19" s="1">
        <f t="shared" si="9"/>
        <v>7.6166666666666671</v>
      </c>
      <c r="G19" s="1">
        <f t="shared" si="10"/>
        <v>6.0666666666666638</v>
      </c>
      <c r="H19" s="1">
        <f t="shared" si="11"/>
        <v>1.5500000000000034</v>
      </c>
      <c r="I19" s="7">
        <f t="shared" si="12"/>
        <v>0.34151006418859808</v>
      </c>
      <c r="J19" s="21"/>
      <c r="L19" s="4"/>
      <c r="M19"/>
      <c r="O19" s="1"/>
      <c r="Q19" s="1"/>
      <c r="R19" s="1"/>
      <c r="S19" s="1"/>
      <c r="T19"/>
      <c r="U19"/>
      <c r="V19"/>
      <c r="W19"/>
    </row>
    <row r="20" spans="1:23" s="2" customFormat="1">
      <c r="A20" s="2" t="s">
        <v>76</v>
      </c>
      <c r="B20" t="s">
        <v>4</v>
      </c>
      <c r="C20" s="2">
        <v>21.46</v>
      </c>
      <c r="D20" s="1">
        <f>AVERAGE(C20:C22)</f>
        <v>21.540000000000003</v>
      </c>
      <c r="E20" s="2">
        <v>26.09</v>
      </c>
      <c r="F20" s="1">
        <f>E20-D20</f>
        <v>4.5499999999999972</v>
      </c>
      <c r="G20" s="1">
        <f>AVERAGE(F20:F22)</f>
        <v>4.5366666666666626</v>
      </c>
      <c r="H20" s="1">
        <f>F20-G20</f>
        <v>1.3333333333334529E-2</v>
      </c>
      <c r="I20" s="7">
        <f>POWER(2,-H20)</f>
        <v>0.99080061326522861</v>
      </c>
      <c r="J20" s="21" t="s">
        <v>85</v>
      </c>
      <c r="M20"/>
      <c r="O20" s="1"/>
      <c r="Q20" s="1"/>
      <c r="R20" s="1"/>
      <c r="S20" s="1"/>
      <c r="T20"/>
      <c r="U20"/>
      <c r="V20"/>
      <c r="W20"/>
    </row>
    <row r="21" spans="1:23" s="2" customFormat="1">
      <c r="A21" s="2" t="s">
        <v>76</v>
      </c>
      <c r="B21" t="s">
        <v>4</v>
      </c>
      <c r="C21" s="2">
        <v>21.43</v>
      </c>
      <c r="D21" s="1">
        <f>AVERAGE(C20:C22)</f>
        <v>21.540000000000003</v>
      </c>
      <c r="E21" s="2">
        <v>26.06</v>
      </c>
      <c r="F21" s="1">
        <f t="shared" ref="F21:F25" si="13">E21-D21</f>
        <v>4.519999999999996</v>
      </c>
      <c r="G21" s="1">
        <f>G20</f>
        <v>4.5366666666666626</v>
      </c>
      <c r="H21" s="1">
        <f t="shared" ref="H21:H25" si="14">F21-G21</f>
        <v>-1.6666666666666607E-2</v>
      </c>
      <c r="I21" s="7">
        <f t="shared" ref="I21:I25" si="15">POWER(2,-H21)</f>
        <v>1.0116194403019225</v>
      </c>
      <c r="J21" s="21"/>
      <c r="M21"/>
      <c r="O21" s="1"/>
      <c r="Q21" s="1"/>
      <c r="R21" s="1"/>
      <c r="S21" s="1"/>
      <c r="T21"/>
      <c r="U21"/>
      <c r="V21"/>
      <c r="W21"/>
    </row>
    <row r="22" spans="1:23" s="2" customFormat="1">
      <c r="A22" s="2" t="s">
        <v>76</v>
      </c>
      <c r="B22" t="s">
        <v>4</v>
      </c>
      <c r="C22" s="2">
        <v>21.73</v>
      </c>
      <c r="D22" s="1">
        <f>AVERAGE(C20:C22)</f>
        <v>21.540000000000003</v>
      </c>
      <c r="E22" s="2">
        <v>26.08</v>
      </c>
      <c r="F22" s="1">
        <f t="shared" si="13"/>
        <v>4.5399999999999956</v>
      </c>
      <c r="G22" s="1">
        <f t="shared" ref="G22:G24" si="16">G21</f>
        <v>4.5366666666666626</v>
      </c>
      <c r="H22" s="1">
        <f t="shared" si="14"/>
        <v>3.3333333333329662E-3</v>
      </c>
      <c r="I22" s="7">
        <f t="shared" si="15"/>
        <v>0.99769217652702358</v>
      </c>
      <c r="J22" s="21"/>
      <c r="M22"/>
      <c r="O22" s="1"/>
      <c r="Q22" s="1"/>
      <c r="R22" s="1"/>
      <c r="S22" s="1"/>
      <c r="T22"/>
      <c r="U22"/>
      <c r="V22"/>
      <c r="W22"/>
    </row>
    <row r="23" spans="1:23" s="2" customFormat="1" ht="15.75">
      <c r="A23" s="4" t="s">
        <v>78</v>
      </c>
      <c r="B23" t="s">
        <v>4</v>
      </c>
      <c r="C23" s="2">
        <v>17.010000000000002</v>
      </c>
      <c r="D23" s="1">
        <f>AVERAGE(C23:C25)</f>
        <v>17.076666666666668</v>
      </c>
      <c r="E23" s="2">
        <v>22.03</v>
      </c>
      <c r="F23" s="1">
        <f t="shared" si="13"/>
        <v>4.9533333333333331</v>
      </c>
      <c r="G23" s="1">
        <f t="shared" si="16"/>
        <v>4.5366666666666626</v>
      </c>
      <c r="H23" s="1">
        <f t="shared" si="14"/>
        <v>0.41666666666667052</v>
      </c>
      <c r="I23" s="7">
        <f t="shared" si="15"/>
        <v>0.74915353843833876</v>
      </c>
      <c r="J23" s="21"/>
      <c r="L23" s="5"/>
      <c r="M23"/>
      <c r="O23" s="1"/>
      <c r="Q23" s="1"/>
      <c r="R23" s="1"/>
      <c r="S23" s="1"/>
      <c r="T23"/>
      <c r="U23"/>
      <c r="V23"/>
      <c r="W23" s="5"/>
    </row>
    <row r="24" spans="1:23" s="2" customFormat="1" ht="15.75">
      <c r="A24" s="4" t="s">
        <v>78</v>
      </c>
      <c r="B24" t="s">
        <v>4</v>
      </c>
      <c r="C24" s="2">
        <v>17.16</v>
      </c>
      <c r="D24" s="1">
        <f>AVERAGE(C23:C25)</f>
        <v>17.076666666666668</v>
      </c>
      <c r="E24" s="2">
        <v>22.09</v>
      </c>
      <c r="F24" s="1">
        <f t="shared" si="13"/>
        <v>5.0133333333333319</v>
      </c>
      <c r="G24" s="1">
        <f t="shared" si="16"/>
        <v>4.5366666666666626</v>
      </c>
      <c r="H24" s="1">
        <f t="shared" si="14"/>
        <v>0.47666666666666924</v>
      </c>
      <c r="I24" s="7">
        <f t="shared" si="15"/>
        <v>0.7186361092894592</v>
      </c>
      <c r="J24" s="21"/>
      <c r="L24" s="4"/>
      <c r="M24"/>
      <c r="O24" s="1"/>
      <c r="Q24" s="1"/>
      <c r="R24" s="1"/>
      <c r="S24" s="1"/>
      <c r="T24"/>
      <c r="U24"/>
      <c r="V24"/>
      <c r="W24"/>
    </row>
    <row r="25" spans="1:23" s="2" customFormat="1" ht="15.75">
      <c r="A25" s="4" t="s">
        <v>78</v>
      </c>
      <c r="B25" t="s">
        <v>4</v>
      </c>
      <c r="C25" s="2">
        <v>17.059999999999999</v>
      </c>
      <c r="D25" s="1">
        <f>AVERAGE(C23:C25)</f>
        <v>17.076666666666668</v>
      </c>
      <c r="E25" s="2">
        <v>22.09</v>
      </c>
      <c r="F25" s="1">
        <f t="shared" si="13"/>
        <v>5.0133333333333319</v>
      </c>
      <c r="G25" s="1">
        <f>G24</f>
        <v>4.5366666666666626</v>
      </c>
      <c r="H25" s="1">
        <f t="shared" si="14"/>
        <v>0.47666666666666924</v>
      </c>
      <c r="I25" s="7">
        <f t="shared" si="15"/>
        <v>0.7186361092894592</v>
      </c>
      <c r="J25" s="21"/>
      <c r="L25" s="4"/>
      <c r="M25"/>
      <c r="O25" s="1"/>
      <c r="Q25" s="1"/>
      <c r="R25" s="1"/>
      <c r="S25" s="1"/>
      <c r="T25"/>
      <c r="U25"/>
      <c r="V25"/>
      <c r="W25"/>
    </row>
    <row r="26" spans="1:23" s="2" customFormat="1" ht="15.75">
      <c r="A26" s="4" t="s">
        <v>80</v>
      </c>
      <c r="B26" t="s">
        <v>4</v>
      </c>
      <c r="C26" s="2">
        <v>16.940000000000001</v>
      </c>
      <c r="D26" s="1">
        <f>AVERAGE(C26:C28)</f>
        <v>17.013333333333332</v>
      </c>
      <c r="E26" s="2">
        <v>22.21</v>
      </c>
      <c r="F26" s="1">
        <f>E26-D26</f>
        <v>5.196666666666669</v>
      </c>
      <c r="G26" s="1">
        <f>G25</f>
        <v>4.5366666666666626</v>
      </c>
      <c r="H26" s="1">
        <f>F26-G26</f>
        <v>0.66000000000000636</v>
      </c>
      <c r="I26" s="7">
        <f>POWER(2,-H26)</f>
        <v>0.6328782969851372</v>
      </c>
      <c r="J26" s="21"/>
      <c r="L26" s="5"/>
      <c r="M26"/>
      <c r="O26" s="1"/>
      <c r="Q26" s="1"/>
      <c r="R26" s="1"/>
      <c r="S26" s="1"/>
      <c r="T26"/>
      <c r="U26"/>
      <c r="V26"/>
      <c r="W26" s="5"/>
    </row>
    <row r="27" spans="1:23" s="2" customFormat="1" ht="15.75">
      <c r="A27" s="4" t="s">
        <v>80</v>
      </c>
      <c r="B27" t="s">
        <v>4</v>
      </c>
      <c r="C27" s="2">
        <v>17.03</v>
      </c>
      <c r="D27" s="1">
        <f>AVERAGE(C26:C28)</f>
        <v>17.013333333333332</v>
      </c>
      <c r="E27" s="2">
        <v>22.19</v>
      </c>
      <c r="F27" s="1">
        <f t="shared" ref="F27:F28" si="17">E27-D27</f>
        <v>5.1766666666666694</v>
      </c>
      <c r="G27" s="1">
        <f t="shared" ref="G27:G28" si="18">G26</f>
        <v>4.5366666666666626</v>
      </c>
      <c r="H27" s="1">
        <f t="shared" ref="H27:H28" si="19">F27-G27</f>
        <v>0.64000000000000679</v>
      </c>
      <c r="I27" s="7">
        <f t="shared" ref="I27:I28" si="20">POWER(2,-H27)</f>
        <v>0.64171294878144913</v>
      </c>
      <c r="J27" s="21"/>
      <c r="L27" s="4"/>
      <c r="M27"/>
      <c r="O27" s="1"/>
      <c r="Q27" s="1"/>
      <c r="R27" s="1"/>
      <c r="S27" s="1"/>
      <c r="T27"/>
      <c r="U27"/>
      <c r="V27"/>
      <c r="W27"/>
    </row>
    <row r="28" spans="1:23" s="2" customFormat="1" ht="15.75">
      <c r="A28" s="4" t="s">
        <v>80</v>
      </c>
      <c r="B28" t="s">
        <v>4</v>
      </c>
      <c r="C28" s="2">
        <v>17.07</v>
      </c>
      <c r="D28" s="1">
        <f>AVERAGE(C26:C28)</f>
        <v>17.013333333333332</v>
      </c>
      <c r="E28" s="2">
        <v>22.13</v>
      </c>
      <c r="F28" s="1">
        <f t="shared" si="17"/>
        <v>5.1166666666666671</v>
      </c>
      <c r="G28" s="1">
        <f t="shared" si="18"/>
        <v>4.5366666666666626</v>
      </c>
      <c r="H28" s="1">
        <f t="shared" si="19"/>
        <v>0.58000000000000451</v>
      </c>
      <c r="I28" s="7">
        <f t="shared" si="20"/>
        <v>0.6689637773930539</v>
      </c>
      <c r="J28" s="21"/>
      <c r="L28" s="4"/>
      <c r="M28"/>
      <c r="O28" s="1"/>
      <c r="Q28" s="1"/>
      <c r="R28" s="1"/>
      <c r="S28" s="1"/>
      <c r="T28"/>
      <c r="U28"/>
      <c r="V28"/>
      <c r="W28"/>
    </row>
    <row r="29" spans="1:23" s="2" customFormat="1">
      <c r="A29" s="2" t="s">
        <v>76</v>
      </c>
      <c r="B29" t="s">
        <v>4</v>
      </c>
      <c r="C29" s="2">
        <v>21.46</v>
      </c>
      <c r="D29" s="1">
        <f>AVERAGE(C29:C31)</f>
        <v>21.540000000000003</v>
      </c>
      <c r="E29" s="2">
        <v>24.52</v>
      </c>
      <c r="F29" s="1">
        <f>E29-D29</f>
        <v>2.9799999999999969</v>
      </c>
      <c r="G29" s="1">
        <f>AVERAGE(F29:F31)</f>
        <v>3.0699999999999981</v>
      </c>
      <c r="H29" s="1">
        <f>F29-G29</f>
        <v>-9.000000000000119E-2</v>
      </c>
      <c r="I29" s="7">
        <f>POWER(2,-H29)</f>
        <v>1.0643701824533607</v>
      </c>
      <c r="J29" s="21" t="s">
        <v>87</v>
      </c>
      <c r="M29"/>
      <c r="O29" s="1"/>
      <c r="Q29" s="1"/>
      <c r="R29" s="1"/>
      <c r="S29" s="1"/>
      <c r="T29"/>
      <c r="U29"/>
      <c r="V29"/>
      <c r="W29"/>
    </row>
    <row r="30" spans="1:23" s="2" customFormat="1">
      <c r="A30" s="2" t="s">
        <v>76</v>
      </c>
      <c r="B30" t="s">
        <v>4</v>
      </c>
      <c r="C30" s="2">
        <v>21.43</v>
      </c>
      <c r="D30" s="1">
        <f>AVERAGE(C29:C31)</f>
        <v>21.540000000000003</v>
      </c>
      <c r="E30" s="2">
        <v>24.62</v>
      </c>
      <c r="F30" s="1">
        <f t="shared" ref="F30:F34" si="21">E30-D30</f>
        <v>3.0799999999999983</v>
      </c>
      <c r="G30" s="1">
        <f>G29</f>
        <v>3.0699999999999981</v>
      </c>
      <c r="H30" s="1">
        <f t="shared" ref="H30:H34" si="22">F30-G30</f>
        <v>1.0000000000000231E-2</v>
      </c>
      <c r="I30" s="7">
        <f t="shared" ref="I30:I34" si="23">POWER(2,-H30)</f>
        <v>0.99309249543703582</v>
      </c>
      <c r="J30" s="21"/>
      <c r="M30"/>
      <c r="O30" s="1"/>
      <c r="Q30" s="1"/>
      <c r="R30" s="1"/>
      <c r="S30" s="1"/>
      <c r="T30"/>
      <c r="U30"/>
      <c r="V30"/>
      <c r="W30"/>
    </row>
    <row r="31" spans="1:23" s="2" customFormat="1">
      <c r="A31" s="2" t="s">
        <v>76</v>
      </c>
      <c r="B31" t="s">
        <v>4</v>
      </c>
      <c r="C31" s="2">
        <v>21.73</v>
      </c>
      <c r="D31" s="1">
        <f>AVERAGE(C29:C31)</f>
        <v>21.540000000000003</v>
      </c>
      <c r="E31" s="2">
        <v>24.69</v>
      </c>
      <c r="F31" s="1">
        <f t="shared" si="21"/>
        <v>3.1499999999999986</v>
      </c>
      <c r="G31" s="1">
        <f t="shared" ref="G31:G33" si="24">G30</f>
        <v>3.0699999999999981</v>
      </c>
      <c r="H31" s="1">
        <f t="shared" si="22"/>
        <v>8.0000000000000515E-2</v>
      </c>
      <c r="I31" s="7">
        <f t="shared" si="23"/>
        <v>0.94605764672559556</v>
      </c>
      <c r="J31" s="21"/>
      <c r="M31"/>
      <c r="O31" s="1"/>
      <c r="Q31" s="1"/>
      <c r="R31" s="1"/>
      <c r="S31" s="1"/>
      <c r="T31"/>
      <c r="U31"/>
      <c r="V31"/>
      <c r="W31"/>
    </row>
    <row r="32" spans="1:23" s="2" customFormat="1" ht="15.75">
      <c r="A32" s="4" t="s">
        <v>78</v>
      </c>
      <c r="B32" t="s">
        <v>4</v>
      </c>
      <c r="C32" s="2">
        <v>17.010000000000002</v>
      </c>
      <c r="D32" s="1">
        <f>AVERAGE(C32:C34)</f>
        <v>17.076666666666668</v>
      </c>
      <c r="E32" s="2">
        <v>21.38</v>
      </c>
      <c r="F32" s="1">
        <f t="shared" si="21"/>
        <v>4.303333333333331</v>
      </c>
      <c r="G32" s="1">
        <f t="shared" si="24"/>
        <v>3.0699999999999981</v>
      </c>
      <c r="H32" s="1">
        <f t="shared" si="22"/>
        <v>1.2333333333333329</v>
      </c>
      <c r="I32" s="7">
        <f t="shared" si="23"/>
        <v>0.42533358047542802</v>
      </c>
      <c r="J32" s="21"/>
      <c r="L32" s="5"/>
      <c r="M32"/>
      <c r="O32" s="1"/>
      <c r="Q32" s="1"/>
      <c r="R32" s="1"/>
      <c r="S32" s="1"/>
      <c r="T32"/>
      <c r="U32"/>
      <c r="V32"/>
      <c r="W32" s="5"/>
    </row>
    <row r="33" spans="1:23" s="2" customFormat="1" ht="15.75">
      <c r="A33" s="4" t="s">
        <v>78</v>
      </c>
      <c r="B33" t="s">
        <v>4</v>
      </c>
      <c r="C33" s="2">
        <v>17.16</v>
      </c>
      <c r="D33" s="1">
        <f>AVERAGE(C32:C34)</f>
        <v>17.076666666666668</v>
      </c>
      <c r="E33" s="2">
        <v>21.58</v>
      </c>
      <c r="F33" s="1">
        <f t="shared" si="21"/>
        <v>4.5033333333333303</v>
      </c>
      <c r="G33" s="1">
        <f t="shared" si="24"/>
        <v>3.0699999999999981</v>
      </c>
      <c r="H33" s="1">
        <f t="shared" si="22"/>
        <v>1.4333333333333322</v>
      </c>
      <c r="I33" s="7">
        <f t="shared" si="23"/>
        <v>0.37027438807164137</v>
      </c>
      <c r="J33" s="21"/>
      <c r="L33" s="4"/>
      <c r="M33"/>
      <c r="O33" s="1"/>
      <c r="Q33" s="1"/>
      <c r="R33" s="1"/>
      <c r="S33" s="1"/>
      <c r="T33"/>
      <c r="U33"/>
      <c r="V33"/>
      <c r="W33"/>
    </row>
    <row r="34" spans="1:23" s="2" customFormat="1" ht="15.75">
      <c r="A34" s="4" t="s">
        <v>78</v>
      </c>
      <c r="B34" t="s">
        <v>4</v>
      </c>
      <c r="C34" s="2">
        <v>17.059999999999999</v>
      </c>
      <c r="D34" s="1">
        <f>AVERAGE(C32:C34)</f>
        <v>17.076666666666668</v>
      </c>
      <c r="E34" s="2">
        <v>21.43</v>
      </c>
      <c r="F34" s="1">
        <f t="shared" si="21"/>
        <v>4.3533333333333317</v>
      </c>
      <c r="G34" s="1">
        <f>G33</f>
        <v>3.0699999999999981</v>
      </c>
      <c r="H34" s="1">
        <f t="shared" si="22"/>
        <v>1.2833333333333337</v>
      </c>
      <c r="I34" s="7">
        <f t="shared" si="23"/>
        <v>0.41084515729289506</v>
      </c>
      <c r="J34" s="21"/>
      <c r="L34" s="4"/>
      <c r="M34"/>
      <c r="O34" s="1"/>
      <c r="Q34" s="1"/>
      <c r="R34" s="1"/>
      <c r="S34" s="1"/>
      <c r="T34"/>
      <c r="U34"/>
      <c r="V34"/>
      <c r="W34"/>
    </row>
    <row r="35" spans="1:23" s="2" customFormat="1" ht="15.75">
      <c r="A35" s="4" t="s">
        <v>80</v>
      </c>
      <c r="B35" t="s">
        <v>4</v>
      </c>
      <c r="C35" s="2">
        <v>16.940000000000001</v>
      </c>
      <c r="D35" s="1">
        <f>AVERAGE(C35:C37)</f>
        <v>17.013333333333332</v>
      </c>
      <c r="E35" s="2">
        <v>21.32</v>
      </c>
      <c r="F35" s="1">
        <f>E35-D35</f>
        <v>4.3066666666666684</v>
      </c>
      <c r="G35" s="1">
        <f>G34</f>
        <v>3.0699999999999981</v>
      </c>
      <c r="H35" s="1">
        <f>F35-G35</f>
        <v>1.2366666666666704</v>
      </c>
      <c r="I35" s="7">
        <f>POWER(2,-H35)</f>
        <v>0.42435198565456039</v>
      </c>
      <c r="J35" s="21"/>
      <c r="L35" s="5"/>
      <c r="M35"/>
      <c r="O35" s="1"/>
      <c r="Q35" s="1"/>
      <c r="R35" s="1"/>
      <c r="S35" s="1"/>
      <c r="T35"/>
      <c r="U35"/>
      <c r="V35"/>
      <c r="W35" s="5"/>
    </row>
    <row r="36" spans="1:23" s="2" customFormat="1" ht="15.75">
      <c r="A36" s="4" t="s">
        <v>80</v>
      </c>
      <c r="B36" t="s">
        <v>4</v>
      </c>
      <c r="C36" s="2">
        <v>17.03</v>
      </c>
      <c r="D36" s="1">
        <f>AVERAGE(C35:C37)</f>
        <v>17.013333333333332</v>
      </c>
      <c r="E36" s="2">
        <v>21.57</v>
      </c>
      <c r="F36" s="1">
        <f t="shared" ref="F36:F37" si="25">E36-D36</f>
        <v>4.5566666666666684</v>
      </c>
      <c r="G36" s="1">
        <f t="shared" ref="G36:G37" si="26">G35</f>
        <v>3.0699999999999981</v>
      </c>
      <c r="H36" s="1">
        <f t="shared" ref="H36:H37" si="27">F36-G36</f>
        <v>1.4866666666666704</v>
      </c>
      <c r="I36" s="7">
        <f t="shared" ref="I36:I37" si="28">POWER(2,-H36)</f>
        <v>0.35683606354271552</v>
      </c>
      <c r="J36" s="21"/>
      <c r="L36" s="4"/>
      <c r="M36"/>
      <c r="O36" s="1"/>
      <c r="Q36" s="1"/>
      <c r="R36" s="1"/>
      <c r="S36" s="1"/>
      <c r="T36"/>
      <c r="U36"/>
      <c r="V36"/>
      <c r="W36"/>
    </row>
    <row r="37" spans="1:23" s="2" customFormat="1" ht="15.75">
      <c r="A37" s="4" t="s">
        <v>80</v>
      </c>
      <c r="B37" t="s">
        <v>4</v>
      </c>
      <c r="C37" s="2">
        <v>17.07</v>
      </c>
      <c r="D37" s="1">
        <f>AVERAGE(C35:C37)</f>
        <v>17.013333333333332</v>
      </c>
      <c r="E37" s="2">
        <v>21.61</v>
      </c>
      <c r="F37" s="1">
        <f t="shared" si="25"/>
        <v>4.5966666666666676</v>
      </c>
      <c r="G37" s="1">
        <f t="shared" si="26"/>
        <v>3.0699999999999981</v>
      </c>
      <c r="H37" s="1">
        <f t="shared" si="27"/>
        <v>1.5266666666666695</v>
      </c>
      <c r="I37" s="7">
        <f t="shared" si="28"/>
        <v>0.34707836261994707</v>
      </c>
      <c r="J37" s="21"/>
      <c r="L37" s="4"/>
      <c r="M37"/>
      <c r="O37" s="1"/>
      <c r="Q37" s="1"/>
      <c r="R37" s="1"/>
      <c r="S37" s="1"/>
      <c r="T37"/>
      <c r="U37"/>
      <c r="V37"/>
      <c r="W37"/>
    </row>
  </sheetData>
  <mergeCells count="4">
    <mergeCell ref="J2:J10"/>
    <mergeCell ref="J11:J19"/>
    <mergeCell ref="J20:J28"/>
    <mergeCell ref="J29:J3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DBF35-B93B-4E18-A0FB-EA84F5469F26}">
  <dimension ref="A1:F46"/>
  <sheetViews>
    <sheetView workbookViewId="0">
      <selection activeCell="I14" sqref="I14"/>
    </sheetView>
  </sheetViews>
  <sheetFormatPr defaultRowHeight="14.25"/>
  <sheetData>
    <row r="1" spans="1:6" s="2" customFormat="1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</row>
    <row r="2" spans="1:6" s="2" customFormat="1">
      <c r="A2" s="2" t="s">
        <v>5</v>
      </c>
      <c r="B2" s="2" t="s">
        <v>6</v>
      </c>
      <c r="C2" s="2">
        <v>30.08</v>
      </c>
      <c r="D2" s="2">
        <v>81</v>
      </c>
      <c r="E2" s="2" t="s">
        <v>89</v>
      </c>
      <c r="F2" s="2" t="s">
        <v>76</v>
      </c>
    </row>
    <row r="3" spans="1:6" s="2" customFormat="1">
      <c r="A3" s="2" t="s">
        <v>7</v>
      </c>
      <c r="B3" s="2" t="s">
        <v>6</v>
      </c>
      <c r="C3" s="2">
        <v>29.98</v>
      </c>
      <c r="D3" s="2">
        <v>81</v>
      </c>
      <c r="E3" s="2" t="s">
        <v>89</v>
      </c>
      <c r="F3" s="2" t="s">
        <v>76</v>
      </c>
    </row>
    <row r="4" spans="1:6" s="2" customFormat="1">
      <c r="A4" s="2" t="s">
        <v>8</v>
      </c>
      <c r="B4" s="2" t="s">
        <v>6</v>
      </c>
      <c r="C4" s="2">
        <v>30.1</v>
      </c>
      <c r="D4" s="2">
        <v>77</v>
      </c>
      <c r="E4" s="2" t="s">
        <v>81</v>
      </c>
      <c r="F4" s="2" t="s">
        <v>76</v>
      </c>
    </row>
    <row r="5" spans="1:6" s="2" customFormat="1" ht="15.75">
      <c r="A5" s="2" t="s">
        <v>9</v>
      </c>
      <c r="B5" s="2" t="s">
        <v>6</v>
      </c>
      <c r="C5" s="2">
        <v>24.06</v>
      </c>
      <c r="D5" s="2">
        <v>77</v>
      </c>
      <c r="E5" s="2" t="s">
        <v>81</v>
      </c>
      <c r="F5" s="4" t="s">
        <v>78</v>
      </c>
    </row>
    <row r="6" spans="1:6" s="2" customFormat="1" ht="15.75">
      <c r="A6" s="2" t="s">
        <v>10</v>
      </c>
      <c r="B6" s="2" t="s">
        <v>6</v>
      </c>
      <c r="C6" s="2">
        <v>24.1</v>
      </c>
      <c r="D6" s="2">
        <v>77</v>
      </c>
      <c r="E6" s="2" t="s">
        <v>81</v>
      </c>
      <c r="F6" s="4" t="s">
        <v>78</v>
      </c>
    </row>
    <row r="7" spans="1:6" s="2" customFormat="1" ht="15.75">
      <c r="A7" s="2" t="s">
        <v>11</v>
      </c>
      <c r="B7" s="2" t="s">
        <v>6</v>
      </c>
      <c r="C7" s="2">
        <v>23.75</v>
      </c>
      <c r="D7" s="2">
        <v>76.5</v>
      </c>
      <c r="E7" s="2" t="s">
        <v>81</v>
      </c>
      <c r="F7" s="4" t="s">
        <v>78</v>
      </c>
    </row>
    <row r="8" spans="1:6" s="2" customFormat="1" ht="15.75">
      <c r="A8" s="2" t="s">
        <v>12</v>
      </c>
      <c r="B8" s="2" t="s">
        <v>6</v>
      </c>
      <c r="C8" s="2">
        <v>24.11</v>
      </c>
      <c r="D8" s="2">
        <v>77</v>
      </c>
      <c r="E8" s="2" t="s">
        <v>81</v>
      </c>
      <c r="F8" s="4" t="s">
        <v>80</v>
      </c>
    </row>
    <row r="9" spans="1:6" s="2" customFormat="1" ht="15.75">
      <c r="A9" s="2" t="s">
        <v>13</v>
      </c>
      <c r="B9" s="2" t="s">
        <v>6</v>
      </c>
      <c r="C9" s="2">
        <v>24.1</v>
      </c>
      <c r="D9" s="2">
        <v>77</v>
      </c>
      <c r="E9" s="2" t="s">
        <v>81</v>
      </c>
      <c r="F9" s="4" t="s">
        <v>80</v>
      </c>
    </row>
    <row r="10" spans="1:6" s="2" customFormat="1" ht="15.75">
      <c r="A10" s="2" t="s">
        <v>14</v>
      </c>
      <c r="B10" s="2" t="s">
        <v>6</v>
      </c>
      <c r="C10" s="2">
        <v>24.19</v>
      </c>
      <c r="D10" s="2">
        <v>77</v>
      </c>
      <c r="E10" s="2" t="s">
        <v>81</v>
      </c>
      <c r="F10" s="4" t="s">
        <v>80</v>
      </c>
    </row>
    <row r="11" spans="1:6" s="2" customFormat="1">
      <c r="A11" s="2" t="s">
        <v>15</v>
      </c>
      <c r="B11" s="2" t="s">
        <v>6</v>
      </c>
      <c r="C11" s="2">
        <v>27.61</v>
      </c>
      <c r="D11" s="2">
        <v>77</v>
      </c>
      <c r="E11" s="2" t="s">
        <v>90</v>
      </c>
      <c r="F11" s="2" t="s">
        <v>76</v>
      </c>
    </row>
    <row r="12" spans="1:6" s="2" customFormat="1">
      <c r="A12" s="2" t="s">
        <v>16</v>
      </c>
      <c r="B12" s="2" t="s">
        <v>6</v>
      </c>
      <c r="C12" s="2">
        <v>27.54</v>
      </c>
      <c r="D12" s="2">
        <v>77.5</v>
      </c>
      <c r="E12" s="2" t="s">
        <v>90</v>
      </c>
      <c r="F12" s="2" t="s">
        <v>76</v>
      </c>
    </row>
    <row r="13" spans="1:6" s="2" customFormat="1">
      <c r="A13" s="2" t="s">
        <v>17</v>
      </c>
      <c r="B13" s="2" t="s">
        <v>6</v>
      </c>
      <c r="C13" s="2">
        <v>27.67</v>
      </c>
      <c r="D13" s="2">
        <v>77.5</v>
      </c>
      <c r="E13" s="2" t="s">
        <v>83</v>
      </c>
      <c r="F13" s="2" t="s">
        <v>76</v>
      </c>
    </row>
    <row r="14" spans="1:6" s="2" customFormat="1" ht="15.75">
      <c r="A14" s="2" t="s">
        <v>58</v>
      </c>
      <c r="B14" s="2" t="s">
        <v>6</v>
      </c>
      <c r="C14" s="2">
        <v>25.17</v>
      </c>
      <c r="D14" s="2">
        <v>88</v>
      </c>
      <c r="E14" s="2" t="s">
        <v>83</v>
      </c>
      <c r="F14" s="4" t="s">
        <v>78</v>
      </c>
    </row>
    <row r="15" spans="1:6" s="2" customFormat="1" ht="15.75">
      <c r="A15" s="2" t="s">
        <v>18</v>
      </c>
      <c r="B15" s="2" t="s">
        <v>6</v>
      </c>
      <c r="C15" s="2">
        <v>24.91</v>
      </c>
      <c r="D15" s="2">
        <v>88</v>
      </c>
      <c r="E15" s="2" t="s">
        <v>83</v>
      </c>
      <c r="F15" s="4" t="s">
        <v>78</v>
      </c>
    </row>
    <row r="16" spans="1:6" s="2" customFormat="1" ht="15.75">
      <c r="A16" s="2" t="s">
        <v>19</v>
      </c>
      <c r="B16" s="2" t="s">
        <v>6</v>
      </c>
      <c r="C16" s="2">
        <v>24.77</v>
      </c>
      <c r="D16" s="2">
        <v>88</v>
      </c>
      <c r="E16" s="2" t="s">
        <v>83</v>
      </c>
      <c r="F16" s="4" t="s">
        <v>78</v>
      </c>
    </row>
    <row r="17" spans="1:6" s="2" customFormat="1" ht="15.75">
      <c r="A17" s="2" t="s">
        <v>20</v>
      </c>
      <c r="B17" s="2" t="s">
        <v>6</v>
      </c>
      <c r="C17" s="2">
        <v>24.62</v>
      </c>
      <c r="D17" s="2">
        <v>86.5</v>
      </c>
      <c r="E17" s="2" t="s">
        <v>83</v>
      </c>
      <c r="F17" s="4" t="s">
        <v>80</v>
      </c>
    </row>
    <row r="18" spans="1:6" s="2" customFormat="1" ht="15.75">
      <c r="A18" s="2" t="s">
        <v>21</v>
      </c>
      <c r="B18" s="2" t="s">
        <v>6</v>
      </c>
      <c r="C18" s="2">
        <v>24.68</v>
      </c>
      <c r="D18" s="2">
        <v>86.5</v>
      </c>
      <c r="E18" s="2" t="s">
        <v>83</v>
      </c>
      <c r="F18" s="4" t="s">
        <v>80</v>
      </c>
    </row>
    <row r="19" spans="1:6" s="2" customFormat="1" ht="15.75">
      <c r="A19" s="2" t="s">
        <v>22</v>
      </c>
      <c r="B19" s="2" t="s">
        <v>6</v>
      </c>
      <c r="C19" s="2">
        <v>24.63</v>
      </c>
      <c r="D19" s="2">
        <v>86.5</v>
      </c>
      <c r="E19" s="2" t="s">
        <v>83</v>
      </c>
      <c r="F19" s="4" t="s">
        <v>80</v>
      </c>
    </row>
    <row r="20" spans="1:6" s="2" customFormat="1">
      <c r="A20" s="2" t="s">
        <v>23</v>
      </c>
      <c r="B20" s="2" t="s">
        <v>6</v>
      </c>
      <c r="C20" s="2">
        <v>26.09</v>
      </c>
      <c r="D20" s="2">
        <v>81</v>
      </c>
      <c r="E20" s="2" t="s">
        <v>91</v>
      </c>
      <c r="F20" s="2" t="s">
        <v>76</v>
      </c>
    </row>
    <row r="21" spans="1:6" s="2" customFormat="1">
      <c r="A21" s="2" t="s">
        <v>24</v>
      </c>
      <c r="B21" s="2" t="s">
        <v>6</v>
      </c>
      <c r="C21" s="2">
        <v>26.06</v>
      </c>
      <c r="D21" s="2">
        <v>81</v>
      </c>
      <c r="E21" s="2" t="s">
        <v>91</v>
      </c>
      <c r="F21" s="2" t="s">
        <v>76</v>
      </c>
    </row>
    <row r="22" spans="1:6" s="2" customFormat="1">
      <c r="A22" s="2" t="s">
        <v>25</v>
      </c>
      <c r="B22" s="2" t="s">
        <v>6</v>
      </c>
      <c r="C22" s="2">
        <v>26.08</v>
      </c>
      <c r="D22" s="2">
        <v>81</v>
      </c>
      <c r="E22" s="2" t="s">
        <v>91</v>
      </c>
      <c r="F22" s="2" t="s">
        <v>76</v>
      </c>
    </row>
    <row r="23" spans="1:6" s="2" customFormat="1" ht="15.75">
      <c r="A23" s="2" t="s">
        <v>26</v>
      </c>
      <c r="B23" s="2" t="s">
        <v>6</v>
      </c>
      <c r="C23" s="2">
        <v>22.03</v>
      </c>
      <c r="D23" s="2">
        <v>86.5</v>
      </c>
      <c r="E23" s="2" t="s">
        <v>91</v>
      </c>
      <c r="F23" s="4" t="s">
        <v>78</v>
      </c>
    </row>
    <row r="24" spans="1:6" s="2" customFormat="1" ht="15.75">
      <c r="A24" s="2" t="s">
        <v>27</v>
      </c>
      <c r="B24" s="2" t="s">
        <v>6</v>
      </c>
      <c r="C24" s="2">
        <v>22.09</v>
      </c>
      <c r="D24" s="2">
        <v>86.5</v>
      </c>
      <c r="E24" s="2" t="s">
        <v>91</v>
      </c>
      <c r="F24" s="4" t="s">
        <v>78</v>
      </c>
    </row>
    <row r="25" spans="1:6" s="2" customFormat="1" ht="15.75">
      <c r="A25" s="2" t="s">
        <v>28</v>
      </c>
      <c r="B25" s="2" t="s">
        <v>6</v>
      </c>
      <c r="C25" s="2">
        <v>22.09</v>
      </c>
      <c r="D25" s="2">
        <v>86.5</v>
      </c>
      <c r="E25" s="2" t="s">
        <v>91</v>
      </c>
      <c r="F25" s="4" t="s">
        <v>78</v>
      </c>
    </row>
    <row r="26" spans="1:6" s="2" customFormat="1" ht="15.75">
      <c r="A26" s="2" t="s">
        <v>57</v>
      </c>
      <c r="B26" s="2" t="s">
        <v>6</v>
      </c>
      <c r="C26" s="2">
        <v>22.21</v>
      </c>
      <c r="D26" s="2">
        <v>86.5</v>
      </c>
      <c r="E26" s="2" t="s">
        <v>91</v>
      </c>
      <c r="F26" s="4" t="s">
        <v>80</v>
      </c>
    </row>
    <row r="27" spans="1:6" s="2" customFormat="1" ht="15.75">
      <c r="A27" s="2" t="s">
        <v>29</v>
      </c>
      <c r="B27" s="2" t="s">
        <v>6</v>
      </c>
      <c r="C27" s="2">
        <v>22.19</v>
      </c>
      <c r="D27" s="2">
        <v>86.5</v>
      </c>
      <c r="E27" s="2" t="s">
        <v>91</v>
      </c>
      <c r="F27" s="4" t="s">
        <v>80</v>
      </c>
    </row>
    <row r="28" spans="1:6" s="2" customFormat="1" ht="15.75">
      <c r="A28" s="2" t="s">
        <v>30</v>
      </c>
      <c r="B28" s="2" t="s">
        <v>6</v>
      </c>
      <c r="C28" s="2">
        <v>22.13</v>
      </c>
      <c r="D28" s="2">
        <v>86.5</v>
      </c>
      <c r="E28" s="2" t="s">
        <v>91</v>
      </c>
      <c r="F28" s="4" t="s">
        <v>80</v>
      </c>
    </row>
    <row r="29" spans="1:6" s="2" customFormat="1">
      <c r="A29" s="2" t="s">
        <v>31</v>
      </c>
      <c r="B29" s="2" t="s">
        <v>6</v>
      </c>
      <c r="C29" s="2">
        <v>24.52</v>
      </c>
      <c r="D29" s="2">
        <v>86.5</v>
      </c>
      <c r="E29" s="2" t="s">
        <v>92</v>
      </c>
      <c r="F29" s="2" t="s">
        <v>76</v>
      </c>
    </row>
    <row r="30" spans="1:6" s="2" customFormat="1">
      <c r="A30" s="2" t="s">
        <v>32</v>
      </c>
      <c r="B30" s="2" t="s">
        <v>6</v>
      </c>
      <c r="C30" s="2">
        <v>24.62</v>
      </c>
      <c r="D30" s="2">
        <v>86.5</v>
      </c>
      <c r="E30" s="2" t="s">
        <v>92</v>
      </c>
      <c r="F30" s="2" t="s">
        <v>76</v>
      </c>
    </row>
    <row r="31" spans="1:6" s="2" customFormat="1">
      <c r="A31" s="2" t="s">
        <v>33</v>
      </c>
      <c r="B31" s="2" t="s">
        <v>6</v>
      </c>
      <c r="C31" s="2">
        <v>24.69</v>
      </c>
      <c r="D31" s="2">
        <v>86.5</v>
      </c>
      <c r="E31" s="2" t="s">
        <v>86</v>
      </c>
      <c r="F31" s="2" t="s">
        <v>76</v>
      </c>
    </row>
    <row r="32" spans="1:6" s="2" customFormat="1" ht="15.75">
      <c r="A32" s="2" t="s">
        <v>43</v>
      </c>
      <c r="B32" s="2" t="s">
        <v>6</v>
      </c>
      <c r="C32" s="2">
        <v>21.38</v>
      </c>
      <c r="D32" s="2">
        <v>82.5</v>
      </c>
      <c r="E32" s="2" t="s">
        <v>86</v>
      </c>
      <c r="F32" s="4" t="s">
        <v>78</v>
      </c>
    </row>
    <row r="33" spans="1:6" s="2" customFormat="1" ht="15.75">
      <c r="A33" s="2" t="s">
        <v>44</v>
      </c>
      <c r="B33" s="2" t="s">
        <v>6</v>
      </c>
      <c r="C33" s="2">
        <v>21.58</v>
      </c>
      <c r="D33" s="2">
        <v>82.5</v>
      </c>
      <c r="E33" s="2" t="s">
        <v>86</v>
      </c>
      <c r="F33" s="4" t="s">
        <v>78</v>
      </c>
    </row>
    <row r="34" spans="1:6" s="2" customFormat="1" ht="15.75">
      <c r="A34" s="2" t="s">
        <v>45</v>
      </c>
      <c r="B34" s="2" t="s">
        <v>6</v>
      </c>
      <c r="C34" s="2">
        <v>21.43</v>
      </c>
      <c r="D34" s="2">
        <v>82.5</v>
      </c>
      <c r="E34" s="2" t="s">
        <v>86</v>
      </c>
      <c r="F34" s="4" t="s">
        <v>78</v>
      </c>
    </row>
    <row r="35" spans="1:6" s="2" customFormat="1" ht="15.75">
      <c r="A35" s="2" t="s">
        <v>46</v>
      </c>
      <c r="B35" s="2" t="s">
        <v>6</v>
      </c>
      <c r="C35" s="2">
        <v>21.32</v>
      </c>
      <c r="D35" s="2">
        <v>82.5</v>
      </c>
      <c r="E35" s="2" t="s">
        <v>86</v>
      </c>
      <c r="F35" s="4" t="s">
        <v>80</v>
      </c>
    </row>
    <row r="36" spans="1:6" s="2" customFormat="1" ht="15.75">
      <c r="A36" s="2" t="s">
        <v>47</v>
      </c>
      <c r="B36" s="2" t="s">
        <v>6</v>
      </c>
      <c r="C36" s="2">
        <v>21.57</v>
      </c>
      <c r="D36" s="2">
        <v>82.5</v>
      </c>
      <c r="E36" s="2" t="s">
        <v>86</v>
      </c>
      <c r="F36" s="4" t="s">
        <v>80</v>
      </c>
    </row>
    <row r="37" spans="1:6" s="2" customFormat="1" ht="15.75">
      <c r="A37" s="2" t="s">
        <v>48</v>
      </c>
      <c r="B37" s="2" t="s">
        <v>6</v>
      </c>
      <c r="C37" s="2">
        <v>21.61</v>
      </c>
      <c r="D37" s="2">
        <v>82</v>
      </c>
      <c r="E37" s="2" t="s">
        <v>86</v>
      </c>
      <c r="F37" s="4" t="s">
        <v>80</v>
      </c>
    </row>
    <row r="38" spans="1:6" s="2" customFormat="1">
      <c r="A38" s="2" t="s">
        <v>59</v>
      </c>
      <c r="B38" s="2" t="s">
        <v>6</v>
      </c>
      <c r="C38" s="2">
        <v>21.46</v>
      </c>
      <c r="D38" s="2">
        <v>84.5</v>
      </c>
      <c r="E38" s="2" t="s">
        <v>88</v>
      </c>
      <c r="F38" s="2" t="s">
        <v>76</v>
      </c>
    </row>
    <row r="39" spans="1:6" s="2" customFormat="1">
      <c r="A39" s="2" t="s">
        <v>49</v>
      </c>
      <c r="B39" s="2" t="s">
        <v>6</v>
      </c>
      <c r="C39" s="2">
        <v>21.43</v>
      </c>
      <c r="D39" s="2">
        <v>84.5</v>
      </c>
      <c r="E39" s="2" t="s">
        <v>88</v>
      </c>
      <c r="F39" s="2" t="s">
        <v>76</v>
      </c>
    </row>
    <row r="40" spans="1:6" s="2" customFormat="1">
      <c r="A40" s="2" t="s">
        <v>50</v>
      </c>
      <c r="B40" s="2" t="s">
        <v>6</v>
      </c>
      <c r="C40" s="2">
        <v>21.73</v>
      </c>
      <c r="D40" s="2">
        <v>84.5</v>
      </c>
      <c r="E40" s="2" t="s">
        <v>88</v>
      </c>
      <c r="F40" s="2" t="s">
        <v>76</v>
      </c>
    </row>
    <row r="41" spans="1:6" s="2" customFormat="1" ht="15.75">
      <c r="A41" s="2" t="s">
        <v>51</v>
      </c>
      <c r="B41" s="2" t="s">
        <v>6</v>
      </c>
      <c r="C41" s="2">
        <v>17.010000000000002</v>
      </c>
      <c r="D41" s="2">
        <v>85.5</v>
      </c>
      <c r="E41" s="2" t="s">
        <v>88</v>
      </c>
      <c r="F41" s="4" t="s">
        <v>78</v>
      </c>
    </row>
    <row r="42" spans="1:6" s="2" customFormat="1" ht="15.75">
      <c r="A42" s="2" t="s">
        <v>52</v>
      </c>
      <c r="B42" s="2" t="s">
        <v>6</v>
      </c>
      <c r="C42" s="2">
        <v>17.16</v>
      </c>
      <c r="D42" s="2">
        <v>85.5</v>
      </c>
      <c r="E42" s="2" t="s">
        <v>88</v>
      </c>
      <c r="F42" s="4" t="s">
        <v>78</v>
      </c>
    </row>
    <row r="43" spans="1:6" s="2" customFormat="1" ht="15.75">
      <c r="A43" s="2" t="s">
        <v>53</v>
      </c>
      <c r="B43" s="2" t="s">
        <v>6</v>
      </c>
      <c r="C43" s="2">
        <v>17.059999999999999</v>
      </c>
      <c r="D43" s="2">
        <v>85.5</v>
      </c>
      <c r="E43" s="2" t="s">
        <v>88</v>
      </c>
      <c r="F43" s="4" t="s">
        <v>78</v>
      </c>
    </row>
    <row r="44" spans="1:6" s="2" customFormat="1" ht="15.75">
      <c r="A44" s="2" t="s">
        <v>54</v>
      </c>
      <c r="B44" s="2" t="s">
        <v>6</v>
      </c>
      <c r="C44" s="2">
        <v>16.940000000000001</v>
      </c>
      <c r="D44" s="2">
        <v>85.5</v>
      </c>
      <c r="E44" s="2" t="s">
        <v>88</v>
      </c>
      <c r="F44" s="4" t="s">
        <v>80</v>
      </c>
    </row>
    <row r="45" spans="1:6" s="2" customFormat="1" ht="15.75">
      <c r="A45" s="2" t="s">
        <v>55</v>
      </c>
      <c r="B45" s="2" t="s">
        <v>6</v>
      </c>
      <c r="C45" s="2">
        <v>17.03</v>
      </c>
      <c r="D45" s="2">
        <v>85.5</v>
      </c>
      <c r="E45" s="2" t="s">
        <v>88</v>
      </c>
      <c r="F45" s="4" t="s">
        <v>80</v>
      </c>
    </row>
    <row r="46" spans="1:6" s="2" customFormat="1" ht="15.75">
      <c r="A46" s="2" t="s">
        <v>56</v>
      </c>
      <c r="B46" s="2" t="s">
        <v>6</v>
      </c>
      <c r="C46" s="2">
        <v>17.07</v>
      </c>
      <c r="D46" s="2">
        <v>85.5</v>
      </c>
      <c r="E46" s="2" t="s">
        <v>88</v>
      </c>
      <c r="F46" s="4" t="s">
        <v>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C00BA-0799-4D51-BE37-C34E570E796E}">
  <dimension ref="A1:N41"/>
  <sheetViews>
    <sheetView workbookViewId="0">
      <selection activeCell="H33" sqref="H33"/>
    </sheetView>
  </sheetViews>
  <sheetFormatPr defaultRowHeight="14.25"/>
  <cols>
    <col min="5" max="5" width="12.75" bestFit="1" customWidth="1"/>
  </cols>
  <sheetData>
    <row r="1" spans="1:12">
      <c r="A1" t="s">
        <v>77</v>
      </c>
      <c r="B1" t="s">
        <v>60</v>
      </c>
      <c r="C1" t="s">
        <v>61</v>
      </c>
      <c r="D1" t="s">
        <v>98</v>
      </c>
      <c r="E1" s="3" t="s">
        <v>100</v>
      </c>
      <c r="L1" s="3"/>
    </row>
    <row r="2" spans="1:12">
      <c r="B2" t="s">
        <v>63</v>
      </c>
      <c r="C2">
        <v>0.1328</v>
      </c>
      <c r="D2">
        <v>0.42249999999999999</v>
      </c>
      <c r="E2">
        <v>0.4531</v>
      </c>
    </row>
    <row r="3" spans="1:12">
      <c r="C3">
        <v>0.1419</v>
      </c>
      <c r="D3">
        <v>0.4738</v>
      </c>
      <c r="E3">
        <v>0.46129999999999999</v>
      </c>
    </row>
    <row r="4" spans="1:12">
      <c r="C4">
        <v>0.14230000000000001</v>
      </c>
      <c r="D4">
        <v>0.46929999999999999</v>
      </c>
      <c r="E4">
        <v>0.45889999999999997</v>
      </c>
    </row>
    <row r="5" spans="1:12">
      <c r="C5">
        <f>AVERAGE(C2:C4)</f>
        <v>0.13900000000000001</v>
      </c>
    </row>
    <row r="6" spans="1:12">
      <c r="B6" t="s">
        <v>75</v>
      </c>
      <c r="D6">
        <f>D2-$C$5</f>
        <v>0.28349999999999997</v>
      </c>
      <c r="E6">
        <f t="shared" ref="D6:E8" si="0">E2-$C$5</f>
        <v>0.31409999999999999</v>
      </c>
    </row>
    <row r="7" spans="1:12">
      <c r="D7">
        <f t="shared" si="0"/>
        <v>0.33479999999999999</v>
      </c>
      <c r="E7">
        <f t="shared" si="0"/>
        <v>0.32229999999999998</v>
      </c>
    </row>
    <row r="8" spans="1:12">
      <c r="D8">
        <f t="shared" si="0"/>
        <v>0.33029999999999998</v>
      </c>
      <c r="E8">
        <f t="shared" si="0"/>
        <v>0.31989999999999996</v>
      </c>
    </row>
    <row r="10" spans="1:12">
      <c r="B10" t="s">
        <v>64</v>
      </c>
      <c r="C10" t="s">
        <v>61</v>
      </c>
      <c r="D10" t="s">
        <v>62</v>
      </c>
      <c r="E10" s="3" t="s">
        <v>100</v>
      </c>
      <c r="L10" s="3"/>
    </row>
    <row r="11" spans="1:12">
      <c r="B11" t="s">
        <v>63</v>
      </c>
      <c r="C11">
        <v>0.14299999999999999</v>
      </c>
      <c r="D11">
        <v>0.79279999999999995</v>
      </c>
      <c r="E11">
        <v>0.60289999999999999</v>
      </c>
    </row>
    <row r="12" spans="1:12">
      <c r="C12">
        <v>0.1414</v>
      </c>
      <c r="D12">
        <v>0.78539999999999999</v>
      </c>
      <c r="E12">
        <v>0.5857</v>
      </c>
    </row>
    <row r="13" spans="1:12">
      <c r="C13">
        <v>0.14269999999999999</v>
      </c>
      <c r="D13">
        <v>0.7732</v>
      </c>
      <c r="E13">
        <v>0.61240000000000006</v>
      </c>
    </row>
    <row r="14" spans="1:12">
      <c r="C14">
        <f>AVERAGE(C11:C13)</f>
        <v>0.14236666666666667</v>
      </c>
    </row>
    <row r="15" spans="1:12">
      <c r="B15" t="s">
        <v>75</v>
      </c>
      <c r="D15">
        <f t="shared" ref="D15:E17" si="1">D11-$C$5</f>
        <v>0.65379999999999994</v>
      </c>
      <c r="E15">
        <f t="shared" si="1"/>
        <v>0.46389999999999998</v>
      </c>
    </row>
    <row r="16" spans="1:12">
      <c r="D16">
        <f t="shared" si="1"/>
        <v>0.64639999999999997</v>
      </c>
      <c r="E16">
        <f t="shared" si="1"/>
        <v>0.44669999999999999</v>
      </c>
    </row>
    <row r="17" spans="2:12">
      <c r="D17">
        <f t="shared" si="1"/>
        <v>0.63419999999999999</v>
      </c>
      <c r="E17">
        <f t="shared" si="1"/>
        <v>0.47340000000000004</v>
      </c>
    </row>
    <row r="19" spans="2:12">
      <c r="B19" t="s">
        <v>65</v>
      </c>
      <c r="C19" t="s">
        <v>61</v>
      </c>
      <c r="D19" t="s">
        <v>62</v>
      </c>
      <c r="E19" s="3" t="s">
        <v>100</v>
      </c>
      <c r="L19" s="3"/>
    </row>
    <row r="20" spans="2:12">
      <c r="B20" t="s">
        <v>63</v>
      </c>
      <c r="C20">
        <v>0.14369999999999999</v>
      </c>
      <c r="D20">
        <v>1.0882000000000001</v>
      </c>
      <c r="E20">
        <v>0.73319999999999996</v>
      </c>
    </row>
    <row r="21" spans="2:12">
      <c r="C21">
        <v>0.1386</v>
      </c>
      <c r="D21">
        <v>1.1126</v>
      </c>
      <c r="E21">
        <v>0.74160000000000004</v>
      </c>
    </row>
    <row r="22" spans="2:12">
      <c r="C22">
        <v>0.1406</v>
      </c>
      <c r="D22">
        <v>0.98670000000000002</v>
      </c>
      <c r="E22">
        <v>0.75639999999999996</v>
      </c>
    </row>
    <row r="23" spans="2:12">
      <c r="C23">
        <f>AVERAGE(C20:C22)</f>
        <v>0.14096666666666666</v>
      </c>
    </row>
    <row r="24" spans="2:12">
      <c r="B24" t="s">
        <v>75</v>
      </c>
      <c r="D24">
        <f t="shared" ref="D24:E26" si="2">D20-$C$5</f>
        <v>0.94920000000000004</v>
      </c>
      <c r="E24">
        <f t="shared" si="2"/>
        <v>0.59419999999999995</v>
      </c>
    </row>
    <row r="25" spans="2:12">
      <c r="D25">
        <f t="shared" si="2"/>
        <v>0.97360000000000002</v>
      </c>
      <c r="E25">
        <f t="shared" si="2"/>
        <v>0.60260000000000002</v>
      </c>
    </row>
    <row r="26" spans="2:12">
      <c r="D26">
        <f t="shared" si="2"/>
        <v>0.84770000000000001</v>
      </c>
      <c r="E26">
        <f t="shared" si="2"/>
        <v>0.61739999999999995</v>
      </c>
    </row>
    <row r="28" spans="2:12">
      <c r="B28" t="s">
        <v>95</v>
      </c>
      <c r="C28" t="s">
        <v>61</v>
      </c>
      <c r="D28" t="s">
        <v>62</v>
      </c>
      <c r="E28" s="3" t="s">
        <v>100</v>
      </c>
      <c r="L28" s="3"/>
    </row>
    <row r="29" spans="2:12">
      <c r="B29" t="s">
        <v>63</v>
      </c>
      <c r="C29">
        <v>0.14549999999999999</v>
      </c>
      <c r="D29">
        <v>1.2865</v>
      </c>
      <c r="E29">
        <v>0.89610000000000001</v>
      </c>
    </row>
    <row r="30" spans="2:12">
      <c r="C30">
        <v>0.1396</v>
      </c>
      <c r="D30">
        <v>1.3111999999999999</v>
      </c>
      <c r="E30">
        <v>0.92530000000000001</v>
      </c>
    </row>
    <row r="31" spans="2:12">
      <c r="C31">
        <v>0.14219999999999999</v>
      </c>
      <c r="D31">
        <v>1.2937000000000001</v>
      </c>
      <c r="E31">
        <v>0.87639999999999996</v>
      </c>
    </row>
    <row r="32" spans="2:12">
      <c r="C32">
        <f>AVERAGE(C29:C31)</f>
        <v>0.14243333333333333</v>
      </c>
    </row>
    <row r="33" spans="1:14">
      <c r="B33" t="s">
        <v>75</v>
      </c>
      <c r="D33">
        <f t="shared" ref="D33:E33" si="3">D29-$C$5</f>
        <v>1.1475</v>
      </c>
      <c r="E33">
        <f t="shared" si="3"/>
        <v>0.7571</v>
      </c>
    </row>
    <row r="34" spans="1:14">
      <c r="D34">
        <f t="shared" ref="D34:E34" si="4">D30-$C$5</f>
        <v>1.1721999999999999</v>
      </c>
      <c r="E34">
        <f t="shared" si="4"/>
        <v>0.7863</v>
      </c>
    </row>
    <row r="35" spans="1:14">
      <c r="D35">
        <f t="shared" ref="D35:E35" si="5">D31-$C$5</f>
        <v>1.1547000000000001</v>
      </c>
      <c r="E35">
        <f t="shared" si="5"/>
        <v>0.73739999999999994</v>
      </c>
    </row>
    <row r="37" spans="1:14">
      <c r="A37" t="s">
        <v>77</v>
      </c>
      <c r="B37" t="s">
        <v>63</v>
      </c>
      <c r="C37" s="22" t="s">
        <v>101</v>
      </c>
      <c r="D37" s="22"/>
      <c r="E37" s="22"/>
      <c r="F37" s="22" t="s">
        <v>113</v>
      </c>
      <c r="G37" s="22"/>
      <c r="H37" s="22"/>
    </row>
    <row r="38" spans="1:14">
      <c r="B38" t="s">
        <v>60</v>
      </c>
      <c r="C38" s="7">
        <v>0.28349999999999997</v>
      </c>
      <c r="D38" s="7">
        <v>0.33479999999999999</v>
      </c>
      <c r="E38" s="7">
        <v>0.33029999999999998</v>
      </c>
      <c r="F38" s="7">
        <v>0.31409999999999999</v>
      </c>
      <c r="G38" s="7">
        <v>0.32229999999999998</v>
      </c>
      <c r="H38" s="7">
        <v>0.31989999999999996</v>
      </c>
      <c r="I38" s="3"/>
      <c r="N38" s="3"/>
    </row>
    <row r="39" spans="1:14">
      <c r="B39" t="s">
        <v>64</v>
      </c>
      <c r="C39" s="7">
        <v>0.65379999999999994</v>
      </c>
      <c r="D39" s="7">
        <v>0.64639999999999997</v>
      </c>
      <c r="E39" s="7">
        <v>0.63419999999999999</v>
      </c>
      <c r="F39" s="7">
        <v>0.46389999999999998</v>
      </c>
      <c r="G39" s="16">
        <v>0.44669999999999999</v>
      </c>
      <c r="H39" s="7">
        <v>0.47340000000000004</v>
      </c>
      <c r="I39" s="3"/>
      <c r="N39" s="3"/>
    </row>
    <row r="40" spans="1:14">
      <c r="B40" t="s">
        <v>65</v>
      </c>
      <c r="C40" s="7">
        <v>0.94920000000000004</v>
      </c>
      <c r="D40" s="7">
        <v>0.97360000000000002</v>
      </c>
      <c r="E40" s="7">
        <v>0.84770000000000001</v>
      </c>
      <c r="F40" s="7">
        <v>0.59419999999999995</v>
      </c>
      <c r="G40" s="7">
        <v>0.60260000000000002</v>
      </c>
      <c r="H40" s="7">
        <v>0.61739999999999995</v>
      </c>
      <c r="I40" s="3"/>
      <c r="N40" s="3"/>
    </row>
    <row r="41" spans="1:14">
      <c r="B41" t="s">
        <v>95</v>
      </c>
      <c r="C41" s="7">
        <v>1.1475</v>
      </c>
      <c r="D41" s="7">
        <v>1.1721999999999999</v>
      </c>
      <c r="E41" s="7">
        <v>1.1547000000000001</v>
      </c>
      <c r="F41" s="7">
        <v>0.7571</v>
      </c>
      <c r="G41" s="7">
        <v>0.7863</v>
      </c>
      <c r="H41" s="7">
        <v>0.73739999999999994</v>
      </c>
    </row>
  </sheetData>
  <mergeCells count="2">
    <mergeCell ref="C37:E37"/>
    <mergeCell ref="F37:H3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806A8-C9C0-4626-BA55-EEF552867D28}">
  <dimension ref="A1:M41"/>
  <sheetViews>
    <sheetView topLeftCell="A2" workbookViewId="0">
      <selection activeCell="I34" sqref="I34"/>
    </sheetView>
  </sheetViews>
  <sheetFormatPr defaultRowHeight="14.25"/>
  <sheetData>
    <row r="1" spans="1:13">
      <c r="A1" s="2"/>
      <c r="B1" s="2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>
      <c r="A2" s="10"/>
      <c r="B2" s="10">
        <v>1</v>
      </c>
      <c r="C2" s="10">
        <v>2</v>
      </c>
      <c r="D2" s="10">
        <v>3</v>
      </c>
      <c r="E2" s="10">
        <v>4</v>
      </c>
      <c r="F2" s="10">
        <v>5</v>
      </c>
      <c r="G2" s="10">
        <v>6</v>
      </c>
      <c r="H2" s="10">
        <v>7</v>
      </c>
      <c r="I2" s="10">
        <v>8</v>
      </c>
      <c r="J2" s="10">
        <v>9</v>
      </c>
      <c r="K2" s="10">
        <v>10</v>
      </c>
      <c r="L2" s="10">
        <v>11</v>
      </c>
      <c r="M2" s="10">
        <v>12</v>
      </c>
    </row>
    <row r="3" spans="1:13">
      <c r="A3" s="10" t="s">
        <v>66</v>
      </c>
      <c r="B3" s="10">
        <v>4.4600000000000001E-2</v>
      </c>
      <c r="C3" s="10">
        <v>4.2000000000000003E-2</v>
      </c>
      <c r="D3" s="10">
        <v>4.2900000000000001E-2</v>
      </c>
      <c r="E3" s="10">
        <v>4.1200000000000001E-2</v>
      </c>
      <c r="F3" s="10">
        <v>4.4400000000000002E-2</v>
      </c>
      <c r="G3" s="10">
        <v>4.36E-2</v>
      </c>
      <c r="H3" s="10">
        <v>4.5400000000000003E-2</v>
      </c>
      <c r="I3" s="10">
        <v>4.5499999999999999E-2</v>
      </c>
      <c r="J3" s="10">
        <v>4.5400000000000003E-2</v>
      </c>
      <c r="K3" s="10">
        <v>4.3900000000000002E-2</v>
      </c>
      <c r="L3" s="10">
        <v>4.48E-2</v>
      </c>
      <c r="M3" s="10">
        <v>4.0599999999999997E-2</v>
      </c>
    </row>
    <row r="4" spans="1:13">
      <c r="A4" s="10" t="s">
        <v>67</v>
      </c>
      <c r="B4" s="10">
        <v>4.1500000000000002E-2</v>
      </c>
      <c r="C4" s="10">
        <v>4.5699999999999998E-2</v>
      </c>
      <c r="D4" s="10">
        <v>4.19E-2</v>
      </c>
      <c r="E4" s="11">
        <v>0.1328</v>
      </c>
      <c r="F4" s="11">
        <v>0.42249999999999999</v>
      </c>
      <c r="G4" s="11">
        <v>0.4531</v>
      </c>
      <c r="H4" s="12">
        <v>0.14299999999999999</v>
      </c>
      <c r="I4" s="12">
        <v>0.79279999999999995</v>
      </c>
      <c r="J4" s="12">
        <v>0.60289999999999999</v>
      </c>
      <c r="K4" s="10">
        <v>4.5400000000000003E-2</v>
      </c>
      <c r="L4" s="10">
        <v>4.4200000000000003E-2</v>
      </c>
      <c r="M4" s="10">
        <v>4.41E-2</v>
      </c>
    </row>
    <row r="5" spans="1:13">
      <c r="A5" s="10" t="s">
        <v>68</v>
      </c>
      <c r="B5" s="10">
        <v>4.0500000000000001E-2</v>
      </c>
      <c r="C5" s="10">
        <v>4.4400000000000002E-2</v>
      </c>
      <c r="D5" s="10">
        <v>4.0099999999999997E-2</v>
      </c>
      <c r="E5" s="11">
        <v>0.1419</v>
      </c>
      <c r="F5" s="11">
        <v>0.4738</v>
      </c>
      <c r="G5" s="11">
        <v>0.46129999999999999</v>
      </c>
      <c r="H5" s="12">
        <v>0.1414</v>
      </c>
      <c r="I5" s="12">
        <v>0.78539999999999999</v>
      </c>
      <c r="J5" s="12">
        <v>0.5857</v>
      </c>
      <c r="K5" s="10">
        <v>4.5499999999999999E-2</v>
      </c>
      <c r="L5" s="10">
        <v>4.5199999999999997E-2</v>
      </c>
      <c r="M5" s="10">
        <v>4.41E-2</v>
      </c>
    </row>
    <row r="6" spans="1:13">
      <c r="A6" s="10" t="s">
        <v>69</v>
      </c>
      <c r="B6" s="10">
        <v>4.0399999999999998E-2</v>
      </c>
      <c r="C6" s="10">
        <v>4.1799999999999997E-2</v>
      </c>
      <c r="D6" s="10">
        <v>4.24E-2</v>
      </c>
      <c r="E6" s="11">
        <v>0.14230000000000001</v>
      </c>
      <c r="F6" s="11">
        <v>0.46929999999999999</v>
      </c>
      <c r="G6" s="11">
        <v>0.45889999999999997</v>
      </c>
      <c r="H6" s="12">
        <v>0.14269999999999999</v>
      </c>
      <c r="I6" s="12">
        <v>0.7732</v>
      </c>
      <c r="J6" s="12">
        <v>0.61240000000000006</v>
      </c>
      <c r="K6" s="10">
        <v>4.36E-2</v>
      </c>
      <c r="L6" s="10">
        <v>4.4900000000000002E-2</v>
      </c>
      <c r="M6" s="10">
        <v>4.3499999999999997E-2</v>
      </c>
    </row>
    <row r="7" spans="1:13">
      <c r="A7" s="10" t="s">
        <v>70</v>
      </c>
      <c r="B7" s="10">
        <v>4.36E-2</v>
      </c>
      <c r="C7" s="10">
        <v>4.3299999999999998E-2</v>
      </c>
      <c r="D7" s="10">
        <v>4.3200000000000002E-2</v>
      </c>
      <c r="E7" s="13">
        <v>0.14369999999999999</v>
      </c>
      <c r="F7" s="13">
        <v>1.0882000000000001</v>
      </c>
      <c r="G7" s="13">
        <v>0.73319999999999996</v>
      </c>
      <c r="H7" s="14">
        <v>0.14549999999999999</v>
      </c>
      <c r="I7" s="14">
        <v>1.2865</v>
      </c>
      <c r="J7" s="14">
        <v>0.89610000000000001</v>
      </c>
      <c r="K7" s="10">
        <v>4.41E-2</v>
      </c>
      <c r="L7" s="10">
        <v>4.3299999999999998E-2</v>
      </c>
      <c r="M7" s="10">
        <v>4.2099999999999999E-2</v>
      </c>
    </row>
    <row r="8" spans="1:13">
      <c r="A8" s="10" t="s">
        <v>71</v>
      </c>
      <c r="B8" s="10">
        <v>4.3700000000000003E-2</v>
      </c>
      <c r="C8" s="10">
        <v>4.5499999999999999E-2</v>
      </c>
      <c r="D8" s="10">
        <v>4.41E-2</v>
      </c>
      <c r="E8" s="13">
        <v>0.1386</v>
      </c>
      <c r="F8" s="13">
        <v>1.1126</v>
      </c>
      <c r="G8" s="13">
        <v>0.74160000000000004</v>
      </c>
      <c r="H8" s="14">
        <v>0.1396</v>
      </c>
      <c r="I8" s="14">
        <v>1.3111999999999999</v>
      </c>
      <c r="J8" s="14">
        <v>0.92530000000000001</v>
      </c>
      <c r="K8" s="10">
        <v>4.3999999999999997E-2</v>
      </c>
      <c r="L8" s="10">
        <v>4.2299999999999997E-2</v>
      </c>
      <c r="M8" s="10">
        <v>4.1500000000000002E-2</v>
      </c>
    </row>
    <row r="9" spans="1:13">
      <c r="A9" s="10" t="s">
        <v>72</v>
      </c>
      <c r="B9" s="10">
        <v>4.58E-2</v>
      </c>
      <c r="C9" s="10">
        <v>4.5900000000000003E-2</v>
      </c>
      <c r="D9" s="10">
        <v>4.3400000000000001E-2</v>
      </c>
      <c r="E9" s="13">
        <v>0.1406</v>
      </c>
      <c r="F9" s="13">
        <v>0.98670000000000002</v>
      </c>
      <c r="G9" s="13">
        <v>0.75639999999999996</v>
      </c>
      <c r="H9" s="14">
        <v>0.14219999999999999</v>
      </c>
      <c r="I9" s="14">
        <v>1.2937000000000001</v>
      </c>
      <c r="J9" s="14">
        <v>0.87639999999999996</v>
      </c>
      <c r="K9" s="10">
        <v>4.2299999999999997E-2</v>
      </c>
      <c r="L9" s="10">
        <v>4.3799999999999999E-2</v>
      </c>
      <c r="M9" s="10">
        <v>4.2099999999999999E-2</v>
      </c>
    </row>
    <row r="10" spans="1:13">
      <c r="A10" s="10" t="s">
        <v>73</v>
      </c>
      <c r="B10" s="10">
        <v>4.5900000000000003E-2</v>
      </c>
      <c r="C10" s="10">
        <v>4.3999999999999997E-2</v>
      </c>
      <c r="D10" s="10">
        <v>4.1399999999999999E-2</v>
      </c>
      <c r="E10" s="10">
        <v>4.5600000000000002E-2</v>
      </c>
      <c r="F10" s="10">
        <v>4.0099999999999997E-2</v>
      </c>
      <c r="G10" s="10">
        <v>4.5600000000000002E-2</v>
      </c>
      <c r="H10" s="10">
        <v>4.4200000000000003E-2</v>
      </c>
      <c r="I10" s="10">
        <v>4.1200000000000001E-2</v>
      </c>
      <c r="J10" s="10">
        <v>4.4600000000000001E-2</v>
      </c>
      <c r="K10" s="10">
        <v>4.41E-2</v>
      </c>
      <c r="L10" s="10">
        <v>4.4200000000000003E-2</v>
      </c>
      <c r="M10" s="10">
        <v>4.2099999999999999E-2</v>
      </c>
    </row>
    <row r="11" spans="1:13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spans="1:13">
      <c r="A12" s="10"/>
      <c r="B12" s="10"/>
      <c r="C12" s="10"/>
      <c r="D12" s="10"/>
      <c r="E12" s="10" t="s">
        <v>74</v>
      </c>
      <c r="F12" s="15" t="s">
        <v>101</v>
      </c>
      <c r="G12" s="3" t="s">
        <v>100</v>
      </c>
      <c r="H12" s="10" t="s">
        <v>74</v>
      </c>
      <c r="I12" s="15" t="s">
        <v>101</v>
      </c>
      <c r="J12" s="3" t="s">
        <v>100</v>
      </c>
      <c r="K12" s="10"/>
      <c r="L12" s="15"/>
      <c r="M12" s="15"/>
    </row>
    <row r="13" spans="1:13">
      <c r="A13" s="10"/>
      <c r="B13" s="10"/>
      <c r="C13" s="10"/>
      <c r="D13" s="10"/>
      <c r="E13" s="24" t="s">
        <v>60</v>
      </c>
      <c r="F13" s="24"/>
      <c r="G13" s="24"/>
      <c r="H13" s="24" t="s">
        <v>64</v>
      </c>
      <c r="I13" s="24"/>
      <c r="J13" s="24"/>
      <c r="K13" s="10"/>
      <c r="L13" s="10"/>
      <c r="M13" s="10"/>
    </row>
    <row r="14" spans="1:13">
      <c r="A14" s="10"/>
      <c r="B14" s="10"/>
      <c r="C14" s="10"/>
      <c r="D14" s="10"/>
      <c r="E14" s="24" t="s">
        <v>65</v>
      </c>
      <c r="F14" s="24"/>
      <c r="G14" s="24"/>
      <c r="H14" s="24" t="s">
        <v>95</v>
      </c>
      <c r="I14" s="24"/>
      <c r="J14" s="24"/>
      <c r="K14" s="10"/>
      <c r="L14" s="10"/>
      <c r="M14" s="10"/>
    </row>
    <row r="15" spans="1:13">
      <c r="A15" s="2"/>
      <c r="B15" s="2"/>
      <c r="C15" s="8"/>
      <c r="D15" s="8"/>
      <c r="E15" s="8"/>
      <c r="F15" s="8"/>
    </row>
    <row r="16" spans="1:13">
      <c r="A16" s="2"/>
      <c r="B16" s="2"/>
      <c r="C16" s="8"/>
      <c r="D16" s="8"/>
      <c r="E16" s="8"/>
      <c r="F16" s="8"/>
    </row>
    <row r="17" spans="1:6">
      <c r="A17" s="2"/>
      <c r="B17" s="2"/>
      <c r="C17" s="8"/>
      <c r="D17" s="8"/>
      <c r="E17" s="8"/>
      <c r="F17" s="8"/>
    </row>
    <row r="18" spans="1:6">
      <c r="A18" s="2"/>
      <c r="B18" s="2"/>
      <c r="C18" s="8"/>
      <c r="D18" s="8"/>
      <c r="E18" s="8"/>
      <c r="F18" s="8"/>
    </row>
    <row r="19" spans="1:6">
      <c r="A19" s="2"/>
      <c r="B19" s="2"/>
      <c r="C19" s="8"/>
      <c r="D19" s="8"/>
      <c r="E19" s="8"/>
      <c r="F19" s="8"/>
    </row>
    <row r="20" spans="1:6">
      <c r="A20" s="2"/>
      <c r="B20" s="2"/>
      <c r="C20" s="8"/>
      <c r="D20" s="8"/>
      <c r="E20" s="8"/>
      <c r="F20" s="8"/>
    </row>
    <row r="21" spans="1:6">
      <c r="A21" s="2"/>
      <c r="B21" s="2"/>
      <c r="C21" s="8"/>
      <c r="D21" s="8"/>
      <c r="E21" s="8"/>
      <c r="F21" s="8"/>
    </row>
    <row r="22" spans="1:6">
      <c r="A22" s="2"/>
      <c r="B22" s="2"/>
      <c r="C22" s="8"/>
      <c r="D22" s="8"/>
      <c r="E22" s="8"/>
      <c r="F22" s="8"/>
    </row>
    <row r="23" spans="1:6">
      <c r="A23" s="2"/>
      <c r="B23" s="2"/>
      <c r="C23" s="8"/>
      <c r="D23" s="8"/>
      <c r="E23" s="8"/>
      <c r="F23" s="8"/>
    </row>
    <row r="24" spans="1:6">
      <c r="A24" s="2"/>
      <c r="B24" s="2"/>
      <c r="C24" s="8"/>
      <c r="D24" s="8"/>
      <c r="E24" s="8"/>
      <c r="F24" s="8"/>
    </row>
    <row r="25" spans="1:6">
      <c r="A25" s="2"/>
      <c r="B25" s="2"/>
      <c r="C25" s="8"/>
      <c r="D25" s="8"/>
      <c r="E25" s="8"/>
      <c r="F25" s="8"/>
    </row>
    <row r="26" spans="1:6">
      <c r="A26" s="2"/>
      <c r="B26" s="2"/>
      <c r="C26" s="8"/>
      <c r="D26" s="8"/>
      <c r="E26" s="8"/>
      <c r="F26" s="8"/>
    </row>
    <row r="27" spans="1:6">
      <c r="A27" s="2"/>
      <c r="B27" s="2"/>
      <c r="C27" s="8"/>
      <c r="D27" s="8"/>
      <c r="E27" s="8"/>
      <c r="F27" s="8"/>
    </row>
    <row r="29" spans="1:6">
      <c r="A29" s="2"/>
      <c r="B29" s="2"/>
      <c r="C29" s="8"/>
      <c r="D29" s="8"/>
      <c r="E29" s="8"/>
      <c r="F29" s="8"/>
    </row>
    <row r="30" spans="1:6">
      <c r="A30" s="2"/>
      <c r="B30" s="2"/>
      <c r="C30" s="8"/>
      <c r="D30" s="8"/>
      <c r="E30" s="8"/>
      <c r="F30" s="8"/>
    </row>
    <row r="31" spans="1:6">
      <c r="A31" s="2"/>
      <c r="B31" s="2"/>
      <c r="C31" s="8"/>
      <c r="D31" s="8"/>
      <c r="E31" s="8"/>
      <c r="F31" s="8"/>
    </row>
    <row r="32" spans="1:6">
      <c r="A32" s="2"/>
      <c r="B32" s="2"/>
      <c r="C32" s="8"/>
      <c r="D32" s="8"/>
      <c r="E32" s="8"/>
      <c r="F32" s="8"/>
    </row>
    <row r="33" spans="1:13">
      <c r="A33" s="2"/>
      <c r="B33" s="2"/>
      <c r="C33" s="8"/>
      <c r="D33" s="8"/>
      <c r="E33" s="8"/>
      <c r="F33" s="8"/>
    </row>
    <row r="34" spans="1:13">
      <c r="A34" s="2"/>
      <c r="B34" s="2"/>
      <c r="C34" s="8"/>
      <c r="D34" s="8"/>
      <c r="E34" s="8"/>
      <c r="F34" s="8"/>
    </row>
    <row r="35" spans="1:13">
      <c r="A35" s="2"/>
      <c r="B35" s="2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1:13">
      <c r="A36" s="2"/>
      <c r="B36" s="2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1:13">
      <c r="A37" s="2"/>
      <c r="B37" s="2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3">
      <c r="A38" s="2"/>
      <c r="B38" s="2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1:13">
      <c r="A39" s="2"/>
      <c r="B39" s="2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1:13">
      <c r="A40" s="2"/>
      <c r="B40" s="2"/>
      <c r="C40" s="23"/>
      <c r="D40" s="23"/>
      <c r="E40" s="23"/>
      <c r="F40" s="8"/>
      <c r="G40" s="23"/>
      <c r="H40" s="23"/>
      <c r="I40" s="23"/>
      <c r="J40" s="8"/>
      <c r="K40" s="8"/>
      <c r="L40" s="8"/>
      <c r="M40" s="8"/>
    </row>
    <row r="41" spans="1:13">
      <c r="A41" s="2"/>
      <c r="B41" s="2"/>
      <c r="C41" s="23"/>
      <c r="D41" s="23"/>
      <c r="E41" s="23"/>
      <c r="F41" s="8"/>
      <c r="G41" s="23"/>
      <c r="H41" s="23"/>
      <c r="I41" s="23"/>
      <c r="J41" s="8"/>
      <c r="K41" s="8"/>
      <c r="L41" s="8"/>
      <c r="M41" s="8"/>
    </row>
  </sheetData>
  <mergeCells count="8">
    <mergeCell ref="C41:E41"/>
    <mergeCell ref="G41:I41"/>
    <mergeCell ref="E13:G13"/>
    <mergeCell ref="H13:J13"/>
    <mergeCell ref="E14:G14"/>
    <mergeCell ref="H14:J14"/>
    <mergeCell ref="C40:E40"/>
    <mergeCell ref="G40:I4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40E33-54FE-499F-83DA-6BE990F34365}">
  <dimension ref="A1:I41"/>
  <sheetViews>
    <sheetView workbookViewId="0">
      <selection activeCell="J47" sqref="J47"/>
    </sheetView>
  </sheetViews>
  <sheetFormatPr defaultRowHeight="14.25"/>
  <sheetData>
    <row r="1" spans="1:5">
      <c r="A1" t="s">
        <v>79</v>
      </c>
      <c r="B1" t="s">
        <v>60</v>
      </c>
      <c r="C1" t="s">
        <v>61</v>
      </c>
      <c r="D1" t="s">
        <v>98</v>
      </c>
      <c r="E1" s="3" t="s">
        <v>100</v>
      </c>
    </row>
    <row r="2" spans="1:5">
      <c r="B2" t="s">
        <v>63</v>
      </c>
      <c r="C2">
        <v>0.14230000000000001</v>
      </c>
      <c r="D2">
        <v>0.54100000000000004</v>
      </c>
      <c r="E2">
        <v>0.54279999999999995</v>
      </c>
    </row>
    <row r="3" spans="1:5">
      <c r="C3" t="s">
        <v>102</v>
      </c>
      <c r="D3">
        <v>0.52129999999999999</v>
      </c>
      <c r="E3">
        <v>0.48330000000000001</v>
      </c>
    </row>
    <row r="4" spans="1:5">
      <c r="C4">
        <v>0.13619999999999999</v>
      </c>
      <c r="D4">
        <v>0.4924</v>
      </c>
      <c r="E4">
        <v>0.50060000000000004</v>
      </c>
    </row>
    <row r="5" spans="1:5">
      <c r="C5">
        <f>AVERAGE(C2:C4)</f>
        <v>0.13924999999999998</v>
      </c>
    </row>
    <row r="6" spans="1:5">
      <c r="B6" t="s">
        <v>75</v>
      </c>
      <c r="D6">
        <f t="shared" ref="D6:E8" si="0">D2-$C$5</f>
        <v>0.40175000000000005</v>
      </c>
      <c r="E6">
        <f t="shared" si="0"/>
        <v>0.40354999999999996</v>
      </c>
    </row>
    <row r="7" spans="1:5">
      <c r="D7">
        <f t="shared" si="0"/>
        <v>0.38205</v>
      </c>
      <c r="E7">
        <f t="shared" si="0"/>
        <v>0.34405000000000002</v>
      </c>
    </row>
    <row r="8" spans="1:5">
      <c r="D8">
        <f t="shared" si="0"/>
        <v>0.35315000000000002</v>
      </c>
      <c r="E8">
        <f t="shared" si="0"/>
        <v>0.36135000000000006</v>
      </c>
    </row>
    <row r="10" spans="1:5">
      <c r="B10" t="s">
        <v>64</v>
      </c>
      <c r="C10" t="s">
        <v>61</v>
      </c>
      <c r="D10" t="s">
        <v>98</v>
      </c>
      <c r="E10" s="3" t="s">
        <v>100</v>
      </c>
    </row>
    <row r="11" spans="1:5">
      <c r="B11" t="s">
        <v>63</v>
      </c>
      <c r="C11">
        <v>0.13919999999999999</v>
      </c>
      <c r="D11">
        <v>0.82030000000000003</v>
      </c>
      <c r="E11">
        <v>0.65559999999999996</v>
      </c>
    </row>
    <row r="12" spans="1:5">
      <c r="C12">
        <v>0.13750000000000001</v>
      </c>
      <c r="D12">
        <v>0.77669999999999995</v>
      </c>
      <c r="E12">
        <v>0.58430000000000004</v>
      </c>
    </row>
    <row r="13" spans="1:5">
      <c r="C13" t="s">
        <v>106</v>
      </c>
      <c r="D13">
        <v>0.84419999999999995</v>
      </c>
      <c r="E13">
        <v>0.62580000000000002</v>
      </c>
    </row>
    <row r="14" spans="1:5">
      <c r="C14">
        <f>AVERAGE(C11:C13)</f>
        <v>0.13835</v>
      </c>
    </row>
    <row r="15" spans="1:5">
      <c r="B15" t="s">
        <v>75</v>
      </c>
      <c r="D15">
        <f t="shared" ref="D15:E17" si="1">D11-$C$5</f>
        <v>0.68105000000000004</v>
      </c>
      <c r="E15">
        <f t="shared" si="1"/>
        <v>0.51634999999999998</v>
      </c>
    </row>
    <row r="16" spans="1:5">
      <c r="D16">
        <f t="shared" si="1"/>
        <v>0.63744999999999996</v>
      </c>
      <c r="E16">
        <f t="shared" si="1"/>
        <v>0.44505000000000006</v>
      </c>
    </row>
    <row r="17" spans="2:5">
      <c r="D17">
        <f t="shared" si="1"/>
        <v>0.70494999999999997</v>
      </c>
      <c r="E17">
        <f t="shared" si="1"/>
        <v>0.48655000000000004</v>
      </c>
    </row>
    <row r="19" spans="2:5">
      <c r="B19" t="s">
        <v>65</v>
      </c>
      <c r="C19" t="s">
        <v>61</v>
      </c>
      <c r="D19" t="s">
        <v>98</v>
      </c>
      <c r="E19" s="3" t="s">
        <v>100</v>
      </c>
    </row>
    <row r="20" spans="2:5">
      <c r="B20" t="s">
        <v>63</v>
      </c>
      <c r="C20">
        <v>0.14449999999999999</v>
      </c>
      <c r="D20">
        <v>1.1041000000000001</v>
      </c>
      <c r="E20">
        <v>0.70409999999999995</v>
      </c>
    </row>
    <row r="21" spans="2:5">
      <c r="C21">
        <v>0.1358</v>
      </c>
      <c r="D21">
        <v>1.0435000000000001</v>
      </c>
      <c r="E21">
        <v>0.69279999999999997</v>
      </c>
    </row>
    <row r="22" spans="2:5">
      <c r="C22" t="s">
        <v>104</v>
      </c>
      <c r="D22">
        <v>1.1428</v>
      </c>
      <c r="E22">
        <v>0.71289999999999998</v>
      </c>
    </row>
    <row r="23" spans="2:5">
      <c r="C23">
        <f>AVERAGE(C20:C22)</f>
        <v>0.14015</v>
      </c>
    </row>
    <row r="24" spans="2:5">
      <c r="B24" t="s">
        <v>75</v>
      </c>
      <c r="D24">
        <f t="shared" ref="D24:E26" si="2">D20-$C$5</f>
        <v>0.9648500000000001</v>
      </c>
      <c r="E24">
        <f t="shared" si="2"/>
        <v>0.56484999999999996</v>
      </c>
    </row>
    <row r="25" spans="2:5">
      <c r="D25">
        <f t="shared" si="2"/>
        <v>0.90425000000000011</v>
      </c>
      <c r="E25">
        <f t="shared" si="2"/>
        <v>0.55354999999999999</v>
      </c>
    </row>
    <row r="26" spans="2:5">
      <c r="D26">
        <f t="shared" si="2"/>
        <v>1.0035500000000002</v>
      </c>
      <c r="E26">
        <f t="shared" si="2"/>
        <v>0.57364999999999999</v>
      </c>
    </row>
    <row r="28" spans="2:5">
      <c r="B28" t="s">
        <v>95</v>
      </c>
      <c r="C28" t="s">
        <v>61</v>
      </c>
      <c r="D28" t="s">
        <v>98</v>
      </c>
      <c r="E28" s="3" t="s">
        <v>100</v>
      </c>
    </row>
    <row r="29" spans="2:5">
      <c r="B29" t="s">
        <v>63</v>
      </c>
      <c r="C29">
        <v>0.13689999999999999</v>
      </c>
      <c r="D29">
        <v>1.3420000000000001</v>
      </c>
      <c r="E29">
        <v>0.89480000000000004</v>
      </c>
    </row>
    <row r="30" spans="2:5">
      <c r="C30" t="s">
        <v>108</v>
      </c>
      <c r="D30">
        <v>1.3144</v>
      </c>
      <c r="E30">
        <v>0.84389999999999998</v>
      </c>
    </row>
    <row r="31" spans="2:5">
      <c r="C31" t="s">
        <v>110</v>
      </c>
      <c r="D31">
        <v>1.2919</v>
      </c>
      <c r="E31">
        <v>0.90059999999999996</v>
      </c>
    </row>
    <row r="32" spans="2:5">
      <c r="C32">
        <f>AVERAGE(C29:C31)</f>
        <v>0.13689999999999999</v>
      </c>
    </row>
    <row r="33" spans="1:9">
      <c r="B33" t="s">
        <v>75</v>
      </c>
      <c r="D33">
        <f t="shared" ref="D33:E33" si="3">D29-$C$5</f>
        <v>1.20275</v>
      </c>
      <c r="E33">
        <f t="shared" si="3"/>
        <v>0.75555000000000005</v>
      </c>
    </row>
    <row r="34" spans="1:9">
      <c r="D34">
        <f t="shared" ref="D34:E34" si="4">D30-$C$5</f>
        <v>1.1751499999999999</v>
      </c>
      <c r="E34">
        <f t="shared" si="4"/>
        <v>0.70465</v>
      </c>
    </row>
    <row r="35" spans="1:9">
      <c r="D35">
        <f t="shared" ref="D35:E35" si="5">D31-$C$5</f>
        <v>1.15265</v>
      </c>
      <c r="E35">
        <f t="shared" si="5"/>
        <v>0.76134999999999997</v>
      </c>
    </row>
    <row r="37" spans="1:9">
      <c r="A37" t="s">
        <v>79</v>
      </c>
      <c r="B37" t="s">
        <v>63</v>
      </c>
      <c r="C37" s="22" t="s">
        <v>97</v>
      </c>
      <c r="D37" s="22"/>
      <c r="E37" s="22"/>
      <c r="F37" s="22" t="s">
        <v>99</v>
      </c>
      <c r="G37" s="22"/>
      <c r="H37" s="22"/>
    </row>
    <row r="38" spans="1:9">
      <c r="B38" t="s">
        <v>60</v>
      </c>
      <c r="C38" s="7">
        <v>0.40175000000000005</v>
      </c>
      <c r="D38" s="7">
        <v>0.38205</v>
      </c>
      <c r="E38" s="7">
        <v>0.35315000000000002</v>
      </c>
      <c r="F38" s="7">
        <v>0.40354999999999996</v>
      </c>
      <c r="G38" s="7">
        <v>0.34405000000000002</v>
      </c>
      <c r="H38" s="7">
        <v>0.36135000000000006</v>
      </c>
      <c r="I38" s="3"/>
    </row>
    <row r="39" spans="1:9">
      <c r="B39" t="s">
        <v>64</v>
      </c>
      <c r="C39" s="7">
        <v>0.68105000000000004</v>
      </c>
      <c r="D39" s="7">
        <v>0.63744999999999996</v>
      </c>
      <c r="E39" s="7">
        <v>0.70494999999999997</v>
      </c>
      <c r="F39" s="7">
        <v>0.51634999999999998</v>
      </c>
      <c r="G39" s="7">
        <v>0.44505000000000006</v>
      </c>
      <c r="H39" s="7">
        <v>0.48655000000000004</v>
      </c>
      <c r="I39" s="3"/>
    </row>
    <row r="40" spans="1:9">
      <c r="B40" t="s">
        <v>65</v>
      </c>
      <c r="C40" s="7">
        <v>0.9648500000000001</v>
      </c>
      <c r="D40" s="7">
        <v>0.90425000000000011</v>
      </c>
      <c r="E40" s="7">
        <v>1.0035500000000002</v>
      </c>
      <c r="F40" s="7">
        <v>0.56484999999999996</v>
      </c>
      <c r="G40" s="7">
        <v>0.55354999999999999</v>
      </c>
      <c r="H40" s="7">
        <v>0.57364999999999999</v>
      </c>
      <c r="I40" s="3"/>
    </row>
    <row r="41" spans="1:9">
      <c r="B41" t="s">
        <v>112</v>
      </c>
      <c r="C41" s="7">
        <v>1.20275</v>
      </c>
      <c r="D41" s="7">
        <v>1.1751499999999999</v>
      </c>
      <c r="E41" s="7">
        <v>1.15265</v>
      </c>
      <c r="F41" s="7">
        <v>0.75555000000000005</v>
      </c>
      <c r="G41" s="7">
        <v>0.70465</v>
      </c>
      <c r="H41" s="7">
        <v>0.76134999999999997</v>
      </c>
    </row>
  </sheetData>
  <mergeCells count="2">
    <mergeCell ref="C37:E37"/>
    <mergeCell ref="F37:H3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6A322-639F-4FFA-AF33-8D38224BDD6E}">
  <dimension ref="A1:M13"/>
  <sheetViews>
    <sheetView workbookViewId="0">
      <selection activeCell="H6" sqref="H6:J8"/>
    </sheetView>
  </sheetViews>
  <sheetFormatPr defaultRowHeight="14.25"/>
  <sheetData>
    <row r="1" spans="1:13">
      <c r="A1" s="10"/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</row>
    <row r="2" spans="1:13">
      <c r="A2" s="10" t="s">
        <v>66</v>
      </c>
      <c r="B2" s="10">
        <v>4.3099999999999999E-2</v>
      </c>
      <c r="C2" s="10">
        <v>4.53E-2</v>
      </c>
      <c r="D2" s="10">
        <v>4.19E-2</v>
      </c>
      <c r="E2" s="10">
        <v>4.2700000000000002E-2</v>
      </c>
      <c r="F2" s="10">
        <v>4.5699999999999998E-2</v>
      </c>
      <c r="G2" s="10">
        <v>4.0899999999999999E-2</v>
      </c>
      <c r="H2" s="10">
        <v>4.2799999999999998E-2</v>
      </c>
      <c r="I2" s="10">
        <v>4.19E-2</v>
      </c>
      <c r="J2" s="10">
        <v>4.2799999999999998E-2</v>
      </c>
      <c r="K2" s="10">
        <v>4.48E-2</v>
      </c>
      <c r="L2" s="10">
        <v>4.4200000000000003E-2</v>
      </c>
      <c r="M2" s="10">
        <v>4.3099999999999999E-2</v>
      </c>
    </row>
    <row r="3" spans="1:13">
      <c r="A3" s="10" t="s">
        <v>67</v>
      </c>
      <c r="B3" s="10">
        <v>4.3299999999999998E-2</v>
      </c>
      <c r="C3" s="10">
        <v>4.1200000000000001E-2</v>
      </c>
      <c r="D3" s="10">
        <v>4.1500000000000002E-2</v>
      </c>
      <c r="E3" s="11">
        <v>0.14230000000000001</v>
      </c>
      <c r="F3" s="11">
        <v>0.54100000000000004</v>
      </c>
      <c r="G3" s="11">
        <v>0.54279999999999995</v>
      </c>
      <c r="H3" s="12">
        <v>0.13919999999999999</v>
      </c>
      <c r="I3" s="12">
        <v>0.82030000000000003</v>
      </c>
      <c r="J3" s="12">
        <v>0.65559999999999996</v>
      </c>
      <c r="K3" s="10">
        <v>4.2200000000000001E-2</v>
      </c>
      <c r="L3" s="10">
        <v>4.5400000000000003E-2</v>
      </c>
      <c r="M3" s="10">
        <v>4.5499999999999999E-2</v>
      </c>
    </row>
    <row r="4" spans="1:13">
      <c r="A4" s="10" t="s">
        <v>68</v>
      </c>
      <c r="B4" s="10">
        <v>4.2599999999999999E-2</v>
      </c>
      <c r="C4" s="10">
        <v>4.5499999999999999E-2</v>
      </c>
      <c r="D4" s="10">
        <v>4.1500000000000002E-2</v>
      </c>
      <c r="E4" s="17" t="s">
        <v>103</v>
      </c>
      <c r="F4" s="11">
        <v>0.52129999999999999</v>
      </c>
      <c r="G4" s="11">
        <v>0.48330000000000001</v>
      </c>
      <c r="H4" s="12">
        <v>0.13750000000000001</v>
      </c>
      <c r="I4" s="12">
        <v>0.77669999999999995</v>
      </c>
      <c r="J4" s="12">
        <v>0.58430000000000004</v>
      </c>
      <c r="K4" s="10">
        <v>4.2599999999999999E-2</v>
      </c>
      <c r="L4" s="10">
        <v>4.1200000000000001E-2</v>
      </c>
      <c r="M4" s="10">
        <v>4.3400000000000001E-2</v>
      </c>
    </row>
    <row r="5" spans="1:13">
      <c r="A5" s="10" t="s">
        <v>69</v>
      </c>
      <c r="B5" s="10">
        <v>0.04</v>
      </c>
      <c r="C5" s="10">
        <v>4.24E-2</v>
      </c>
      <c r="D5" s="10">
        <v>4.1700000000000001E-2</v>
      </c>
      <c r="E5" s="11">
        <v>0.13619999999999999</v>
      </c>
      <c r="F5" s="11">
        <v>0.4924</v>
      </c>
      <c r="G5" s="11">
        <v>0.50060000000000004</v>
      </c>
      <c r="H5" s="20" t="s">
        <v>107</v>
      </c>
      <c r="I5" s="12">
        <v>0.84419999999999995</v>
      </c>
      <c r="J5" s="12">
        <v>0.62580000000000002</v>
      </c>
      <c r="K5" s="10">
        <v>4.24E-2</v>
      </c>
      <c r="L5" s="10">
        <v>4.4600000000000001E-2</v>
      </c>
      <c r="M5" s="10">
        <v>4.5100000000000001E-2</v>
      </c>
    </row>
    <row r="6" spans="1:13">
      <c r="A6" s="10" t="s">
        <v>70</v>
      </c>
      <c r="B6" s="10">
        <v>4.2599999999999999E-2</v>
      </c>
      <c r="C6" s="10">
        <v>4.5600000000000002E-2</v>
      </c>
      <c r="D6" s="10">
        <v>4.3700000000000003E-2</v>
      </c>
      <c r="E6" s="13">
        <v>0.14449999999999999</v>
      </c>
      <c r="F6" s="13">
        <v>1.1041000000000001</v>
      </c>
      <c r="G6" s="13">
        <v>0.70409999999999995</v>
      </c>
      <c r="H6" s="14">
        <v>0.13689999999999999</v>
      </c>
      <c r="I6" s="14">
        <v>1.3420000000000001</v>
      </c>
      <c r="J6" s="14">
        <v>0.89480000000000004</v>
      </c>
      <c r="K6" s="10">
        <v>4.3400000000000001E-2</v>
      </c>
      <c r="L6" s="10">
        <v>4.1200000000000001E-2</v>
      </c>
      <c r="M6" s="10">
        <v>4.02E-2</v>
      </c>
    </row>
    <row r="7" spans="1:13">
      <c r="A7" s="10" t="s">
        <v>71</v>
      </c>
      <c r="B7" s="10">
        <v>4.2000000000000003E-2</v>
      </c>
      <c r="C7" s="10">
        <v>4.4499999999999998E-2</v>
      </c>
      <c r="D7" s="10">
        <v>0.04</v>
      </c>
      <c r="E7" s="13">
        <v>0.1358</v>
      </c>
      <c r="F7" s="13">
        <v>1.0435000000000001</v>
      </c>
      <c r="G7" s="13">
        <v>0.69279999999999997</v>
      </c>
      <c r="H7" s="19" t="s">
        <v>109</v>
      </c>
      <c r="I7" s="14">
        <v>1.3144</v>
      </c>
      <c r="J7" s="14">
        <v>0.84389999999999998</v>
      </c>
      <c r="K7" s="10">
        <v>4.3700000000000003E-2</v>
      </c>
      <c r="L7" s="10">
        <v>4.0099999999999997E-2</v>
      </c>
      <c r="M7" s="10">
        <v>4.36E-2</v>
      </c>
    </row>
    <row r="8" spans="1:13">
      <c r="A8" s="10" t="s">
        <v>72</v>
      </c>
      <c r="B8" s="10">
        <v>4.3700000000000003E-2</v>
      </c>
      <c r="C8" s="10">
        <v>4.0500000000000001E-2</v>
      </c>
      <c r="D8" s="10">
        <v>4.2200000000000001E-2</v>
      </c>
      <c r="E8" s="18" t="s">
        <v>105</v>
      </c>
      <c r="F8" s="13">
        <v>1.1428</v>
      </c>
      <c r="G8" s="13">
        <v>0.71289999999999998</v>
      </c>
      <c r="H8" s="19" t="s">
        <v>111</v>
      </c>
      <c r="I8" s="14">
        <v>1.2919</v>
      </c>
      <c r="J8" s="14">
        <v>0.90059999999999996</v>
      </c>
      <c r="K8" s="10">
        <v>4.4200000000000003E-2</v>
      </c>
      <c r="L8" s="10">
        <v>4.24E-2</v>
      </c>
      <c r="M8" s="10">
        <v>4.1300000000000003E-2</v>
      </c>
    </row>
    <row r="9" spans="1:13">
      <c r="A9" s="10" t="s">
        <v>73</v>
      </c>
      <c r="B9" s="10">
        <v>4.0800000000000003E-2</v>
      </c>
      <c r="C9" s="10">
        <v>4.2200000000000001E-2</v>
      </c>
      <c r="D9" s="10">
        <v>4.5900000000000003E-2</v>
      </c>
      <c r="E9" s="10">
        <v>4.2900000000000001E-2</v>
      </c>
      <c r="F9" s="10">
        <v>4.5600000000000002E-2</v>
      </c>
      <c r="G9" s="10">
        <v>4.5100000000000001E-2</v>
      </c>
      <c r="H9" s="10">
        <v>4.02E-2</v>
      </c>
      <c r="I9" s="10">
        <v>4.41E-2</v>
      </c>
      <c r="J9" s="10">
        <v>4.4400000000000002E-2</v>
      </c>
      <c r="K9" s="10">
        <v>4.5499999999999999E-2</v>
      </c>
      <c r="L9" s="10">
        <v>0.04</v>
      </c>
      <c r="M9" s="10">
        <v>4.5100000000000001E-2</v>
      </c>
    </row>
    <row r="10" spans="1:13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13">
      <c r="A11" s="10"/>
      <c r="B11" s="10"/>
      <c r="C11" s="10"/>
      <c r="D11" s="10"/>
      <c r="E11" s="10" t="s">
        <v>74</v>
      </c>
      <c r="F11" s="15" t="s">
        <v>101</v>
      </c>
      <c r="G11" s="3" t="s">
        <v>100</v>
      </c>
      <c r="H11" s="10" t="s">
        <v>74</v>
      </c>
      <c r="I11" s="15" t="s">
        <v>101</v>
      </c>
      <c r="J11" s="3" t="s">
        <v>100</v>
      </c>
      <c r="K11" s="10"/>
      <c r="L11" s="15"/>
      <c r="M11" s="15"/>
    </row>
    <row r="12" spans="1:13">
      <c r="A12" s="10"/>
      <c r="B12" s="10"/>
      <c r="C12" s="10"/>
      <c r="D12" s="10"/>
      <c r="E12" s="24" t="s">
        <v>60</v>
      </c>
      <c r="F12" s="24"/>
      <c r="G12" s="24"/>
      <c r="H12" s="24" t="s">
        <v>64</v>
      </c>
      <c r="I12" s="24"/>
      <c r="J12" s="24"/>
      <c r="K12" s="10"/>
      <c r="L12" s="10"/>
      <c r="M12" s="10"/>
    </row>
    <row r="13" spans="1:13">
      <c r="A13" s="10"/>
      <c r="B13" s="10"/>
      <c r="C13" s="10"/>
      <c r="D13" s="10"/>
      <c r="E13" s="24" t="s">
        <v>65</v>
      </c>
      <c r="F13" s="24"/>
      <c r="G13" s="24"/>
      <c r="H13" s="24" t="s">
        <v>95</v>
      </c>
      <c r="I13" s="24"/>
      <c r="J13" s="24"/>
      <c r="K13" s="10"/>
      <c r="L13" s="10"/>
      <c r="M13" s="10"/>
    </row>
  </sheetData>
  <mergeCells count="4">
    <mergeCell ref="E12:G12"/>
    <mergeCell ref="H12:J12"/>
    <mergeCell ref="E13:G13"/>
    <mergeCell ref="H13:J1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9F05F-C550-4AC2-86C6-B602196EAFCF}">
  <dimension ref="A1:M15"/>
  <sheetViews>
    <sheetView workbookViewId="0">
      <selection activeCell="J21" sqref="J21"/>
    </sheetView>
  </sheetViews>
  <sheetFormatPr defaultRowHeight="14.25"/>
  <cols>
    <col min="7" max="7" width="10.5" bestFit="1" customWidth="1"/>
  </cols>
  <sheetData>
    <row r="1" spans="1:13" ht="15.75">
      <c r="A1" s="4" t="s">
        <v>77</v>
      </c>
      <c r="B1" t="s">
        <v>101</v>
      </c>
      <c r="C1" t="s">
        <v>41</v>
      </c>
      <c r="E1" t="s">
        <v>42</v>
      </c>
      <c r="G1" s="3" t="s">
        <v>100</v>
      </c>
      <c r="H1" t="s">
        <v>41</v>
      </c>
      <c r="J1" t="s">
        <v>42</v>
      </c>
    </row>
    <row r="2" spans="1:13">
      <c r="B2">
        <v>1</v>
      </c>
      <c r="C2">
        <v>1102451</v>
      </c>
      <c r="D2">
        <f>AVERAGE(C2:C4)</f>
        <v>1141890.3333333333</v>
      </c>
      <c r="G2">
        <v>1</v>
      </c>
      <c r="H2">
        <v>1212484</v>
      </c>
      <c r="I2">
        <f>H2/H2</f>
        <v>1</v>
      </c>
      <c r="K2">
        <f>AVERAGE(H2:H4)</f>
        <v>1274340.6666666667</v>
      </c>
    </row>
    <row r="3" spans="1:13">
      <c r="B3">
        <v>1</v>
      </c>
      <c r="C3">
        <v>1120915</v>
      </c>
      <c r="G3">
        <v>1</v>
      </c>
      <c r="H3">
        <v>1216582</v>
      </c>
      <c r="I3">
        <f t="shared" ref="I3:I4" si="0">H3/H3</f>
        <v>1</v>
      </c>
    </row>
    <row r="4" spans="1:13">
      <c r="B4">
        <v>1</v>
      </c>
      <c r="C4">
        <v>1202305</v>
      </c>
      <c r="G4">
        <v>1</v>
      </c>
      <c r="H4">
        <v>1393956</v>
      </c>
      <c r="I4">
        <f t="shared" si="0"/>
        <v>1</v>
      </c>
    </row>
    <row r="5" spans="1:13">
      <c r="B5">
        <v>1</v>
      </c>
      <c r="C5">
        <v>698026</v>
      </c>
      <c r="D5" s="6">
        <f>C5/D2</f>
        <v>0.61128987576448535</v>
      </c>
      <c r="E5" s="9">
        <f>1-D5</f>
        <v>0.38871012423551465</v>
      </c>
      <c r="G5">
        <v>1</v>
      </c>
      <c r="H5">
        <v>937286</v>
      </c>
      <c r="I5" s="6">
        <f>H5/K2</f>
        <v>0.73550662277120038</v>
      </c>
      <c r="J5" s="9">
        <f>1-I5</f>
        <v>0.26449337722879962</v>
      </c>
    </row>
    <row r="6" spans="1:13">
      <c r="B6">
        <v>1</v>
      </c>
      <c r="C6">
        <v>700966</v>
      </c>
      <c r="D6" s="6">
        <f>C6/D2</f>
        <v>0.61386455383485461</v>
      </c>
      <c r="E6" s="9">
        <f t="shared" ref="E6:E7" si="1">1-D6</f>
        <v>0.38613544616514539</v>
      </c>
      <c r="G6">
        <v>1</v>
      </c>
      <c r="H6">
        <v>968916</v>
      </c>
      <c r="I6" s="6">
        <f>H6/K2</f>
        <v>0.76032730128155157</v>
      </c>
      <c r="J6" s="9">
        <f t="shared" ref="J6:J7" si="2">1-I6</f>
        <v>0.23967269871844843</v>
      </c>
    </row>
    <row r="7" spans="1:13">
      <c r="B7">
        <v>1</v>
      </c>
      <c r="C7">
        <v>780678</v>
      </c>
      <c r="D7" s="6">
        <f>C7/D2</f>
        <v>0.68367160769379198</v>
      </c>
      <c r="E7" s="9">
        <f t="shared" si="1"/>
        <v>0.31632839230620802</v>
      </c>
      <c r="G7">
        <v>1</v>
      </c>
      <c r="H7">
        <v>986164</v>
      </c>
      <c r="I7" s="6">
        <f>H7/K2</f>
        <v>0.77386214361308925</v>
      </c>
      <c r="J7" s="9">
        <f t="shared" si="2"/>
        <v>0.22613785638691075</v>
      </c>
    </row>
    <row r="8" spans="1:13">
      <c r="M8" s="3"/>
    </row>
    <row r="9" spans="1:13">
      <c r="G9" s="3"/>
    </row>
    <row r="13" spans="1:13">
      <c r="D13" s="6"/>
      <c r="E13" s="6"/>
      <c r="I13" s="6"/>
      <c r="J13" s="6"/>
    </row>
    <row r="14" spans="1:13">
      <c r="D14" s="6"/>
      <c r="E14" s="6"/>
      <c r="I14" s="6"/>
      <c r="J14" s="6"/>
    </row>
    <row r="15" spans="1:13">
      <c r="D15" s="6"/>
      <c r="E15" s="6"/>
      <c r="I15" s="6"/>
      <c r="J15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FB157-B98D-4847-B267-54B063ED369E}">
  <dimension ref="A1:D9"/>
  <sheetViews>
    <sheetView workbookViewId="0">
      <selection activeCell="O35" sqref="O35"/>
    </sheetView>
  </sheetViews>
  <sheetFormatPr defaultRowHeight="14.25"/>
  <cols>
    <col min="4" max="4" width="11.75" bestFit="1" customWidth="1"/>
  </cols>
  <sheetData>
    <row r="1" spans="1:4" ht="15.75">
      <c r="A1" s="4" t="s">
        <v>77</v>
      </c>
      <c r="C1" t="s">
        <v>98</v>
      </c>
      <c r="D1" s="3" t="s">
        <v>100</v>
      </c>
    </row>
    <row r="2" spans="1:4">
      <c r="B2" s="3" t="s">
        <v>40</v>
      </c>
      <c r="C2" s="7">
        <v>459</v>
      </c>
      <c r="D2" s="7">
        <v>156</v>
      </c>
    </row>
    <row r="3" spans="1:4">
      <c r="B3" s="3"/>
      <c r="C3" s="7">
        <v>592</v>
      </c>
      <c r="D3" s="7">
        <v>95</v>
      </c>
    </row>
    <row r="4" spans="1:4">
      <c r="B4" s="3"/>
      <c r="C4" s="7">
        <v>602</v>
      </c>
      <c r="D4" s="7">
        <v>123</v>
      </c>
    </row>
    <row r="6" spans="1:4">
      <c r="C6" s="3"/>
      <c r="D6" s="3"/>
    </row>
    <row r="7" spans="1:4">
      <c r="B7" s="3"/>
    </row>
    <row r="8" spans="1:4">
      <c r="B8" s="3"/>
    </row>
    <row r="9" spans="1:4">
      <c r="B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1E1A3-4B6F-43C6-BB74-7EE6EDA79DB8}">
  <dimension ref="A1:K7"/>
  <sheetViews>
    <sheetView workbookViewId="0">
      <selection activeCell="G18" sqref="G18"/>
    </sheetView>
  </sheetViews>
  <sheetFormatPr defaultRowHeight="14.25"/>
  <sheetData>
    <row r="1" spans="1:11" ht="15.75">
      <c r="A1" s="4" t="s">
        <v>79</v>
      </c>
      <c r="B1" t="s">
        <v>101</v>
      </c>
      <c r="C1" t="s">
        <v>41</v>
      </c>
      <c r="E1" t="s">
        <v>42</v>
      </c>
      <c r="G1" s="3" t="s">
        <v>100</v>
      </c>
      <c r="H1" t="s">
        <v>41</v>
      </c>
      <c r="J1" t="s">
        <v>42</v>
      </c>
    </row>
    <row r="2" spans="1:11">
      <c r="B2">
        <v>1</v>
      </c>
      <c r="C2">
        <v>1098737</v>
      </c>
      <c r="D2">
        <f>AVERAGE(C2:C4)</f>
        <v>1095792.3333333333</v>
      </c>
      <c r="G2">
        <v>1</v>
      </c>
      <c r="H2">
        <v>1152101</v>
      </c>
      <c r="I2">
        <f>H2/H2</f>
        <v>1</v>
      </c>
      <c r="K2">
        <f>AVERAGE(H2:H4)</f>
        <v>1097111</v>
      </c>
    </row>
    <row r="3" spans="1:11">
      <c r="B3">
        <v>1</v>
      </c>
      <c r="C3">
        <v>1085757</v>
      </c>
      <c r="G3">
        <v>1</v>
      </c>
      <c r="H3">
        <v>1048597</v>
      </c>
      <c r="I3">
        <f t="shared" ref="I3:I4" si="0">H3/H3</f>
        <v>1</v>
      </c>
    </row>
    <row r="4" spans="1:11">
      <c r="B4">
        <v>1</v>
      </c>
      <c r="C4">
        <v>1102883</v>
      </c>
      <c r="G4">
        <v>1</v>
      </c>
      <c r="H4">
        <v>1090635</v>
      </c>
      <c r="I4">
        <f t="shared" si="0"/>
        <v>1</v>
      </c>
    </row>
    <row r="5" spans="1:11">
      <c r="B5">
        <v>1</v>
      </c>
      <c r="C5">
        <v>748060</v>
      </c>
      <c r="D5" s="6">
        <f>C5/D2</f>
        <v>0.68266584574875355</v>
      </c>
      <c r="E5" s="9">
        <f>1-D5</f>
        <v>0.31733415425124645</v>
      </c>
      <c r="G5">
        <v>1</v>
      </c>
      <c r="H5">
        <v>873505</v>
      </c>
      <c r="I5" s="6">
        <f>H5/K2</f>
        <v>0.79618652989533423</v>
      </c>
      <c r="J5" s="9">
        <f>1-I5</f>
        <v>0.20381347010466577</v>
      </c>
    </row>
    <row r="6" spans="1:11">
      <c r="B6">
        <v>1</v>
      </c>
      <c r="C6">
        <v>810885</v>
      </c>
      <c r="D6" s="6">
        <f>C6/D2</f>
        <v>0.73999878930831486</v>
      </c>
      <c r="E6" s="9">
        <f t="shared" ref="E6:E7" si="1">1-D6</f>
        <v>0.26000121069168514</v>
      </c>
      <c r="G6">
        <v>1</v>
      </c>
      <c r="H6">
        <v>982347</v>
      </c>
      <c r="I6" s="6">
        <f>H6/K2</f>
        <v>0.89539435845598125</v>
      </c>
      <c r="J6" s="9">
        <f t="shared" ref="J6:J7" si="2">1-I6</f>
        <v>0.10460564154401875</v>
      </c>
    </row>
    <row r="7" spans="1:11">
      <c r="B7">
        <v>1</v>
      </c>
      <c r="C7">
        <v>769277</v>
      </c>
      <c r="D7" s="6">
        <f>C7/D2</f>
        <v>0.70202809108903552</v>
      </c>
      <c r="E7" s="9">
        <f t="shared" si="1"/>
        <v>0.29797190891096448</v>
      </c>
      <c r="G7">
        <v>1</v>
      </c>
      <c r="H7">
        <v>886290</v>
      </c>
      <c r="I7" s="6">
        <f>H7/K2</f>
        <v>0.80783986305852373</v>
      </c>
      <c r="J7" s="9">
        <f t="shared" si="2"/>
        <v>0.19216013694147627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3B90D-3C39-46C3-B789-4BAF703A952D}">
  <dimension ref="A1:D4"/>
  <sheetViews>
    <sheetView workbookViewId="0">
      <selection activeCell="F27" sqref="F27"/>
    </sheetView>
  </sheetViews>
  <sheetFormatPr defaultRowHeight="14.25"/>
  <sheetData>
    <row r="1" spans="1:4" ht="15.75">
      <c r="A1" s="4" t="s">
        <v>79</v>
      </c>
      <c r="C1" t="s">
        <v>98</v>
      </c>
      <c r="D1" s="3" t="s">
        <v>100</v>
      </c>
    </row>
    <row r="2" spans="1:4">
      <c r="B2" s="3" t="s">
        <v>40</v>
      </c>
      <c r="C2" s="7">
        <v>708</v>
      </c>
      <c r="D2" s="7">
        <v>303</v>
      </c>
    </row>
    <row r="3" spans="1:4">
      <c r="B3" s="3"/>
      <c r="C3" s="7">
        <v>725</v>
      </c>
      <c r="D3" s="7">
        <v>267</v>
      </c>
    </row>
    <row r="4" spans="1:4">
      <c r="B4" s="3"/>
      <c r="C4" s="7">
        <v>808</v>
      </c>
      <c r="D4" s="7">
        <v>266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result_A</vt:lpstr>
      <vt:lpstr>raw data_A</vt:lpstr>
      <vt:lpstr>CCK8 result_B</vt:lpstr>
      <vt:lpstr>CCK8 raw data_B</vt:lpstr>
      <vt:lpstr>CCK8 result_C</vt:lpstr>
      <vt:lpstr>CCK8 raw data_C</vt:lpstr>
      <vt:lpstr>wound_D</vt:lpstr>
      <vt:lpstr>invasion_E</vt:lpstr>
      <vt:lpstr>wound_F</vt:lpstr>
      <vt:lpstr>invasion_G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2025-03-03T08:59:39Z</dcterms:modified>
</cp:coreProperties>
</file>