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alian Project\"/>
    </mc:Choice>
  </mc:AlternateContent>
  <xr:revisionPtr revIDLastSave="0" documentId="13_ncr:1_{406F092B-62A6-4F16-9425-7898534B0AD7}" xr6:coauthVersionLast="47" xr6:coauthVersionMax="47" xr10:uidLastSave="{00000000-0000-0000-0000-000000000000}"/>
  <bookViews>
    <workbookView xWindow="-120" yWindow="-120" windowWidth="29040" windowHeight="15720" xr2:uid="{ED68C9C0-6FCA-40AF-92A2-98DC146099C1}"/>
  </bookViews>
  <sheets>
    <sheet name="wf_users" sheetId="6" r:id="rId1"/>
    <sheet name="wf_phones" sheetId="5" r:id="rId2"/>
    <sheet name="wf_locations" sheetId="3" r:id="rId3"/>
    <sheet name="wf_assignments" sheetId="4" r:id="rId4"/>
    <sheet name="wf_shifts" sheetId="2" r:id="rId5"/>
    <sheet name="Sheet1" sheetId="11" r:id="rId6"/>
    <sheet name="Sheet3" sheetId="8" r:id="rId7"/>
    <sheet name="Dashbord" sheetId="13" r:id="rId8"/>
  </sheets>
  <definedNames>
    <definedName name="_xlcn.WorksheetConnection_Book1wf_assignments" hidden="1">wf_assignments[]</definedName>
    <definedName name="_xlcn.WorksheetConnection_Book1wf_locations" hidden="1">wf_locations[]</definedName>
    <definedName name="_xlcn.WorksheetConnection_Book1wf_phones" hidden="1">wf_phones[]</definedName>
    <definedName name="_xlcn.WorksheetConnection_Book1wf_shifts" hidden="1">wf_shifts[]</definedName>
    <definedName name="_xlcn.WorksheetConnection_Book1wf_users" hidden="1">wf_users[]</definedName>
    <definedName name="ExternalData_1" localSheetId="4" hidden="1">wf_shifts!$A$1:$M$274</definedName>
    <definedName name="ExternalData_2" localSheetId="2" hidden="1">wf_locations!$A$1:$I$16</definedName>
    <definedName name="ExternalData_3" localSheetId="3" hidden="1">wf_assignments!$A$1:$B$59</definedName>
    <definedName name="ExternalData_4" localSheetId="1" hidden="1">wf_phones!$A$1:$F$95</definedName>
    <definedName name="ExternalData_5" localSheetId="0" hidden="1">wf_users!$A$1:$I$96</definedName>
    <definedName name="Slicer_date">#N/A</definedName>
    <definedName name="Slicer_hourly_rate">#N/A</definedName>
    <definedName name="Slicer_is_open">#N/A</definedName>
    <definedName name="Slicer_status">#N/A</definedName>
    <definedName name="Slicer_worker">#N/A</definedName>
  </definedNames>
  <calcPr calcId="191029"/>
  <pivotCaches>
    <pivotCache cacheId="0" r:id="rId9"/>
    <pivotCache cacheId="1" r:id="rId10"/>
    <pivotCache cacheId="69" r:id="rId11"/>
    <pivotCache cacheId="72" r:id="rId12"/>
    <pivotCache cacheId="75" r:id="rId13"/>
    <pivotCache cacheId="78" r:id="rId14"/>
    <pivotCache cacheId="81" r:id="rId15"/>
    <pivotCache cacheId="84" r:id="rId16"/>
    <pivotCache cacheId="87" r:id="rId17"/>
    <pivotCache cacheId="90" r:id="rId18"/>
    <pivotCache cacheId="93" r:id="rId19"/>
    <pivotCache cacheId="96" r:id="rId20"/>
    <pivotCache cacheId="99" r:id="rId21"/>
    <pivotCache cacheId="102" r:id="rId22"/>
    <pivotCache cacheId="105" r:id="rId23"/>
    <pivotCache cacheId="108" r:id="rId24"/>
    <pivotCache cacheId="111" r:id="rId25"/>
    <pivotCache cacheId="114" r:id="rId26"/>
  </pivotCaches>
  <extLst>
    <ext xmlns:x14="http://schemas.microsoft.com/office/spreadsheetml/2009/9/main" uri="{876F7934-8845-4945-9796-88D515C7AA90}">
      <x14:pivotCaches>
        <pivotCache cacheId="18" r:id="rId27"/>
      </x14:pivotCaches>
    </ext>
    <ext xmlns:x14="http://schemas.microsoft.com/office/spreadsheetml/2009/9/main" uri="{BBE1A952-AA13-448e-AADC-164F8A28A991}">
      <x14:slicerCaches>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f_shifts  3_2029b319-1ead-4c23-af2e-41975c07fc89" name="wf_shifts  3" connection="Query - wf_shifts (3)"/>
          <x15:modelTable id="wf_users" name="wf_users" connection="WorksheetConnection_Book1!wf_users"/>
          <x15:modelTable id="wf_shifts" name="wf_shifts" connection="WorksheetConnection_Book1!wf_shifts"/>
          <x15:modelTable id="wf_phones" name="wf_phones" connection="WorksheetConnection_Book1!wf_phones"/>
          <x15:modelTable id="wf_locations" name="wf_locations" connection="WorksheetConnection_Book1!wf_locations"/>
          <x15:modelTable id="wf_assignments" name="wf_assignments" connection="WorksheetConnection_Book1!wf_assignments"/>
        </x15:modelTables>
        <x15:modelRelationships>
          <x15:modelRelationship fromTable="wf_shifts" fromColumn="location_name" toTable="wf_locations" toColumn="Location"/>
          <x15:modelRelationship fromTable="wf_shifts" fromColumn="id" toTable="wf_shifts  3" toColumn="id"/>
          <x15:modelRelationship fromTable="wf_shifts" fromColumn="worker" toTable="wf_users" toColumn="user_name"/>
          <x15:modelRelationship fromTable="wf_phones" fromColumn="norm" toTable="wf_assignments" toColumn="worker_username"/>
          <x15:modelRelationship fromTable="wf_phones" fromColumn="phone" toTable="wf_users" toColumn="password"/>
          <x15:modelRelationship fromTable="wf_assignments" fromColumn="loc_id" toTable="wf_locations"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U33" i="11"/>
  <c r="Q36" i="11"/>
  <c r="Q33" i="11"/>
  <c r="S33" i="11"/>
  <c r="U30" i="11"/>
  <c r="S30" i="11"/>
  <c r="Q30"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2F1A8C-57E4-4077-A3DF-8FF9D84FC011}" keepAlive="1" name="Query - wf_assignments" description="Connection to the 'wf_assignments' query in the workbook." type="5" refreshedVersion="8" background="1" saveData="1">
    <dbPr connection="Provider=Microsoft.Mashup.OleDb.1;Data Source=$Workbook$;Location=wf_assignments;Extended Properties=&quot;&quot;" command="SELECT * FROM [wf_assignments]"/>
  </connection>
  <connection id="2" xr16:uid="{53FDBA9D-8EDE-4CF7-90AE-93062375116E}" keepAlive="1" name="Query - wf_locations" description="Connection to the 'wf_locations' query in the workbook." type="5" refreshedVersion="8" background="1" saveData="1">
    <dbPr connection="Provider=Microsoft.Mashup.OleDb.1;Data Source=$Workbook$;Location=wf_locations;Extended Properties=&quot;&quot;" command="SELECT * FROM [wf_locations]"/>
  </connection>
  <connection id="3" xr16:uid="{CF6589EA-EC34-4B6F-A9D9-2E8D47F1D8C4}" keepAlive="1" name="Query - wf_phones" description="Connection to the 'wf_phones' query in the workbook." type="5" refreshedVersion="8" background="1" saveData="1">
    <dbPr connection="Provider=Microsoft.Mashup.OleDb.1;Data Source=$Workbook$;Location=wf_phones;Extended Properties=&quot;&quot;" command="SELECT * FROM [wf_phones]"/>
  </connection>
  <connection id="4" xr16:uid="{01065DEC-116C-4FA7-9CD9-5433B359A339}" keepAlive="1" name="Query - wf_shifts" description="Connection to the 'wf_shifts' query in the workbook." type="5" refreshedVersion="8" background="1" saveData="1">
    <dbPr connection="Provider=Microsoft.Mashup.OleDb.1;Data Source=$Workbook$;Location=wf_shifts;Extended Properties=&quot;&quot;" command="SELECT * FROM [wf_shifts]"/>
  </connection>
  <connection id="5" xr16:uid="{6375A861-E3B3-4B42-A3D6-25FD8F455DB5}" keepAlive="1" name="Query - wf_shifts (2)" description="Connection to the 'wf_shifts (2)' query in the workbook." type="5" refreshedVersion="8" background="1" saveData="1">
    <dbPr connection="Provider=Microsoft.Mashup.OleDb.1;Data Source=$Workbook$;Location=&quot;wf_shifts (2)&quot;;Extended Properties=&quot;&quot;" command="SELECT * FROM [wf_shifts (2)]"/>
  </connection>
  <connection id="6" xr16:uid="{061F3EF9-6E94-415D-AF0A-98C53FD06ACC}" name="Query - wf_shifts (3)" description="Connection to the 'wf_shifts (3)' query in the workbook." type="100" refreshedVersion="8" minRefreshableVersion="5">
    <extLst>
      <ext xmlns:x15="http://schemas.microsoft.com/office/spreadsheetml/2010/11/main" uri="{DE250136-89BD-433C-8126-D09CA5730AF9}">
        <x15:connection id="9339045f-c934-4c5e-8716-8930c47f540c"/>
      </ext>
    </extLst>
  </connection>
  <connection id="7" xr16:uid="{EA0B3A44-6FFB-4ED9-B105-F7152AE47255}" keepAlive="1" name="Query - wf_users" description="Connection to the 'wf_users' query in the workbook." type="5" refreshedVersion="8" background="1" saveData="1">
    <dbPr connection="Provider=Microsoft.Mashup.OleDb.1;Data Source=$Workbook$;Location=wf_users;Extended Properties=&quot;&quot;" command="SELECT * FROM [wf_users]"/>
  </connection>
  <connection id="8" xr16:uid="{0973A2C2-DE60-487F-AEA4-E8D171D747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0E29850-17BC-457C-9DAB-57DF4582A927}" name="WorksheetConnection_Book1!wf_assignments" type="102" refreshedVersion="8" minRefreshableVersion="5">
    <extLst>
      <ext xmlns:x15="http://schemas.microsoft.com/office/spreadsheetml/2010/11/main" uri="{DE250136-89BD-433C-8126-D09CA5730AF9}">
        <x15:connection id="wf_assignments">
          <x15:rangePr sourceName="_xlcn.WorksheetConnection_Book1wf_assignments"/>
        </x15:connection>
      </ext>
    </extLst>
  </connection>
  <connection id="10" xr16:uid="{08B180AF-8D1E-409B-939B-00FA8AA0344A}" name="WorksheetConnection_Book1!wf_locations" type="102" refreshedVersion="8" minRefreshableVersion="5">
    <extLst>
      <ext xmlns:x15="http://schemas.microsoft.com/office/spreadsheetml/2010/11/main" uri="{DE250136-89BD-433C-8126-D09CA5730AF9}">
        <x15:connection id="wf_locations">
          <x15:rangePr sourceName="_xlcn.WorksheetConnection_Book1wf_locations"/>
        </x15:connection>
      </ext>
    </extLst>
  </connection>
  <connection id="11" xr16:uid="{D6B9B8ED-7270-441E-9F7B-5A923DC90B0D}" name="WorksheetConnection_Book1!wf_phones" type="102" refreshedVersion="8" minRefreshableVersion="5">
    <extLst>
      <ext xmlns:x15="http://schemas.microsoft.com/office/spreadsheetml/2010/11/main" uri="{DE250136-89BD-433C-8126-D09CA5730AF9}">
        <x15:connection id="wf_phones">
          <x15:rangePr sourceName="_xlcn.WorksheetConnection_Book1wf_phones"/>
        </x15:connection>
      </ext>
    </extLst>
  </connection>
  <connection id="12" xr16:uid="{C34D77AA-DAC1-4F98-A5B4-CDDD27DDDB27}" name="WorksheetConnection_Book1!wf_shifts" type="102" refreshedVersion="8" minRefreshableVersion="5">
    <extLst>
      <ext xmlns:x15="http://schemas.microsoft.com/office/spreadsheetml/2010/11/main" uri="{DE250136-89BD-433C-8126-D09CA5730AF9}">
        <x15:connection id="wf_shifts">
          <x15:rangePr sourceName="_xlcn.WorksheetConnection_Book1wf_shifts"/>
        </x15:connection>
      </ext>
    </extLst>
  </connection>
  <connection id="13" xr16:uid="{43801717-F15A-465C-953D-B51B6933A26E}" name="WorksheetConnection_Book1!wf_users" type="102" refreshedVersion="8" minRefreshableVersion="5">
    <extLst>
      <ext xmlns:x15="http://schemas.microsoft.com/office/spreadsheetml/2010/11/main" uri="{DE250136-89BD-433C-8126-D09CA5730AF9}">
        <x15:connection id="wf_users">
          <x15:rangePr sourceName="_xlcn.WorksheetConnection_Book1wf_user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wf_shifts].[location_name].[All]}"/>
    <s v="{[wf_shifts].[worker].&amp;[omar]}"/>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<sst xmlns="http://schemas.openxmlformats.org/spreadsheetml/2006/main" count="2954" uniqueCount="715">
  <si>
    <t/>
  </si>
  <si>
    <t>id</t>
  </si>
  <si>
    <t>worker</t>
  </si>
  <si>
    <t>date</t>
  </si>
  <si>
    <t>start_time</t>
  </si>
  <si>
    <t>end_time</t>
  </si>
  <si>
    <t>work_hours</t>
  </si>
  <si>
    <t>earnings</t>
  </si>
  <si>
    <t>hourly_rate</t>
  </si>
  <si>
    <t>is_late</t>
  </si>
  <si>
    <t>late_mins</t>
  </si>
  <si>
    <t>status</t>
  </si>
  <si>
    <t>location_name</t>
  </si>
  <si>
    <t>location_id</t>
  </si>
  <si>
    <t>s1773036002679_kariem</t>
  </si>
  <si>
    <t>kariem_hisham_tarfaya_mohamed</t>
  </si>
  <si>
    <t>No</t>
  </si>
  <si>
    <t>completed</t>
  </si>
  <si>
    <t>Non_Location</t>
  </si>
  <si>
    <t>s1773036003284_radwan</t>
  </si>
  <si>
    <t>radwan_mohamed_atia_ragab_atia</t>
  </si>
  <si>
    <t>UDINE</t>
  </si>
  <si>
    <t>loc_1772541573672</t>
  </si>
  <si>
    <t>s1773036066209_baioum</t>
  </si>
  <si>
    <t>baioumy_mahmoud_abdelaziz_abtelatty</t>
  </si>
  <si>
    <t>s1773036088786_khalil</t>
  </si>
  <si>
    <t>khalil_abdelsattar_elsayed_abdelsattar</t>
  </si>
  <si>
    <t>s1773036157051_elsham</t>
  </si>
  <si>
    <t>elshami_abdelazim_mohamed_abdelazim_khalil</t>
  </si>
  <si>
    <t>s1773036519923_ahmed_</t>
  </si>
  <si>
    <t>ahmed_sherif_ahmed_hassan</t>
  </si>
  <si>
    <t>s1773038055050_fayed_</t>
  </si>
  <si>
    <t>fayed_22</t>
  </si>
  <si>
    <t>s1773038156557_mahmou</t>
  </si>
  <si>
    <t>mahmoud_ali_hemeda_mohamed</t>
  </si>
  <si>
    <t>CAGLIARI EDILE</t>
  </si>
  <si>
    <t>loc_1773021227313</t>
  </si>
  <si>
    <t>s1773122400824_elsham</t>
  </si>
  <si>
    <t>s1773122401827_radwan</t>
  </si>
  <si>
    <t>s1773122402033_kariem</t>
  </si>
  <si>
    <t>s1773122403016_khalil</t>
  </si>
  <si>
    <t>s1773122406795_abdela</t>
  </si>
  <si>
    <t>abdelaati_khattab_ali_abdelgawwad</t>
  </si>
  <si>
    <t>s1773122412831_baioum</t>
  </si>
  <si>
    <t>s1773137208902_raslan</t>
  </si>
  <si>
    <t>raslan_omar_abdelrahman_abdou</t>
  </si>
  <si>
    <t>OSSPEDALE SACCO  SIME</t>
  </si>
  <si>
    <t>loc_1772970162054</t>
  </si>
  <si>
    <t>s1773137243804_mousa_</t>
  </si>
  <si>
    <t>mousa_karim_mohamed_mahmoud_mohamed</t>
  </si>
  <si>
    <t>s1773137611982_abdelh</t>
  </si>
  <si>
    <t>abdelhady_hazem_gouda_mohamed_ahmed</t>
  </si>
  <si>
    <t>s1773137626511_basiou</t>
  </si>
  <si>
    <t>basiouni_basiouni_abdelhamid_mohamed</t>
  </si>
  <si>
    <t>s1773137714126_serag_</t>
  </si>
  <si>
    <t>serag_mohamed_hassan_ali</t>
  </si>
  <si>
    <t>s1773137933114_elakhr</t>
  </si>
  <si>
    <t>elakhras_moustafa_wageh_ahmed_ahmed</t>
  </si>
  <si>
    <t>s1773138565575_nouh_s</t>
  </si>
  <si>
    <t>nouh_said_mohamed_amin</t>
  </si>
  <si>
    <t>s1773138649254_raslan</t>
  </si>
  <si>
    <t>s1773138669249_issa_i</t>
  </si>
  <si>
    <t>issa_ibrahim_moussa_mohamed</t>
  </si>
  <si>
    <t>s1773138829374_raslan</t>
  </si>
  <si>
    <t>s1773139828996_raslan</t>
  </si>
  <si>
    <t>s1773139839730_omar</t>
  </si>
  <si>
    <t>omar</t>
  </si>
  <si>
    <t>SACCO NOUVO</t>
  </si>
  <si>
    <t>loc_1773139160196</t>
  </si>
  <si>
    <t>s1773141321199_abdela</t>
  </si>
  <si>
    <t>abdelaal_omar_dorgham_khalifa</t>
  </si>
  <si>
    <t>OSSPEDALE SACCO IDRA</t>
  </si>
  <si>
    <t>loc_1772970100030</t>
  </si>
  <si>
    <t>s1773141376770_darwis</t>
  </si>
  <si>
    <t>darwish_abdelaziz_refaie_abdelwahed</t>
  </si>
  <si>
    <t>s1773141724042_ahmed_</t>
  </si>
  <si>
    <t>ahmed_mostafa_sayed_ahmed</t>
  </si>
  <si>
    <t>s1773141727438_hegazi</t>
  </si>
  <si>
    <t>hegazi_nasser_adel_elsayed_mohamed</t>
  </si>
  <si>
    <t>s1773142582867_moursy</t>
  </si>
  <si>
    <t>moursy_tarek_mosaad_kamel_ahmed</t>
  </si>
  <si>
    <t>s1773143809571_serag_</t>
  </si>
  <si>
    <t>serag_naeim</t>
  </si>
  <si>
    <t>s1773145676609_hassan</t>
  </si>
  <si>
    <t>hassan_islam_hafez_mohamed</t>
  </si>
  <si>
    <t>s1773146440174_ali_es</t>
  </si>
  <si>
    <t>ali_eslam_tarek_saad_sayed</t>
  </si>
  <si>
    <t>s1773155178511_rayyan</t>
  </si>
  <si>
    <t>rayyan_mohamed_samir</t>
  </si>
  <si>
    <t>s1773158466040_elkasa</t>
  </si>
  <si>
    <t>elkasas_mohamed_moustafa_ahmed_ibrahim</t>
  </si>
  <si>
    <t>s1773208813845_baioum</t>
  </si>
  <si>
    <t>s1773208816153_radwan</t>
  </si>
  <si>
    <t>s1773208820350_ali_es</t>
  </si>
  <si>
    <t>s1773208822934_kariem</t>
  </si>
  <si>
    <t>s1773208839621_khalil</t>
  </si>
  <si>
    <t>s1773208858504_hussei</t>
  </si>
  <si>
    <t>hussein_mahmoud_hussein_ahmed</t>
  </si>
  <si>
    <t>s1773208863683_abdela</t>
  </si>
  <si>
    <t>s1773208863728_ahmed_</t>
  </si>
  <si>
    <t>s1773208883113_ahmed_</t>
  </si>
  <si>
    <t>s1773208890186_elkasa</t>
  </si>
  <si>
    <t>s1773209420086_basiou</t>
  </si>
  <si>
    <t>s1773209441491_moursy</t>
  </si>
  <si>
    <t>working</t>
  </si>
  <si>
    <t>s1773209499586_darwis</t>
  </si>
  <si>
    <t>s1773209510918_abdelh</t>
  </si>
  <si>
    <t>s1773209511068_abdela</t>
  </si>
  <si>
    <t>s1773210026126_issa_i</t>
  </si>
  <si>
    <t>s1773210207525_raslan</t>
  </si>
  <si>
    <t>s1773210527956_serag_</t>
  </si>
  <si>
    <t>s1773210720167_abdelh</t>
  </si>
  <si>
    <t>abdelhady_ahmed_bassem_moustafa_youssef</t>
  </si>
  <si>
    <t>HOTEL BRERA</t>
  </si>
  <si>
    <t>loc_1773020385053</t>
  </si>
  <si>
    <t>s1773215786283_elakhr</t>
  </si>
  <si>
    <t>s1773233424470_bedir_</t>
  </si>
  <si>
    <t>bedir_ahmed</t>
  </si>
  <si>
    <t>s1773295200968_radwan</t>
  </si>
  <si>
    <t>s1773295201210_hussei</t>
  </si>
  <si>
    <t>s1773295204833_ahmed_</t>
  </si>
  <si>
    <t>s1773295214891_basiou</t>
  </si>
  <si>
    <t>s1773295219417_abdela</t>
  </si>
  <si>
    <t>s1773295220619_elkasa</t>
  </si>
  <si>
    <t>s1773295242570_khalil</t>
  </si>
  <si>
    <t>s1773295251792_baioum</t>
  </si>
  <si>
    <t>s1773295285443_kariem</t>
  </si>
  <si>
    <t>s1773295820229_ali_es</t>
  </si>
  <si>
    <t>s1773295927898_darwis</t>
  </si>
  <si>
    <t>s1773295936368_moursy</t>
  </si>
  <si>
    <t>s1773296021445_ahmed_</t>
  </si>
  <si>
    <t>s1773296109877_issa_i</t>
  </si>
  <si>
    <t>s1773296124554_abdelh</t>
  </si>
  <si>
    <t>s1773296701875_serag_</t>
  </si>
  <si>
    <t>s1773296939369_abdela</t>
  </si>
  <si>
    <t>s1773297024600_raslan</t>
  </si>
  <si>
    <t>s1773297213950_bedir_</t>
  </si>
  <si>
    <t>s1773297834836_abdelh</t>
  </si>
  <si>
    <t>s1773303664708_rayyan</t>
  </si>
  <si>
    <t>s1773304230411_abdela</t>
  </si>
  <si>
    <t>abdelaty_mohamed_bakkar_mohamed</t>
  </si>
  <si>
    <t>s1773304446713_mousa_</t>
  </si>
  <si>
    <t>s1773306610654_el_lak</t>
  </si>
  <si>
    <t>el_lakany_ahmed</t>
  </si>
  <si>
    <t>s1773381601465_ali_es</t>
  </si>
  <si>
    <t>s1773381602918_hussei</t>
  </si>
  <si>
    <t>s1773381639156_radwan</t>
  </si>
  <si>
    <t>s1773381656946_elsham</t>
  </si>
  <si>
    <t>s1773381666291_khalil</t>
  </si>
  <si>
    <t>s1773381719164_baioum</t>
  </si>
  <si>
    <t>s1773381734257_kariem</t>
  </si>
  <si>
    <t>s1773381739905_abdela</t>
  </si>
  <si>
    <t>s1773381834183_elkasa</t>
  </si>
  <si>
    <t>s1773382111315_hegazi</t>
  </si>
  <si>
    <t>s1773382282353_darwis</t>
  </si>
  <si>
    <t>s1773382498382_serag_</t>
  </si>
  <si>
    <t>s1773382678251_abdela</t>
  </si>
  <si>
    <t>s1773382764452_moursy</t>
  </si>
  <si>
    <t>s1773383034754_abdelh</t>
  </si>
  <si>
    <t>s1773383061826_basiou</t>
  </si>
  <si>
    <t>s1773383418978_abdela</t>
  </si>
  <si>
    <t>s1773383611474_bedir_</t>
  </si>
  <si>
    <t>s1773383716073_abdelh</t>
  </si>
  <si>
    <t>s1773384281152_moawad</t>
  </si>
  <si>
    <t>moawad_amro_khaled_amin_mohamed</t>
  </si>
  <si>
    <t>s1773399463469_hassan</t>
  </si>
  <si>
    <t>s1773399637497_serag_</t>
  </si>
  <si>
    <t>serag_omar_naeim_mohamed</t>
  </si>
  <si>
    <t>s1773400332184_mohame</t>
  </si>
  <si>
    <t>mohamed_youssef_abbas</t>
  </si>
  <si>
    <t>s1773400516592_rayyan</t>
  </si>
  <si>
    <t>s1773401120119_hegazi</t>
  </si>
  <si>
    <t>s1773403939150_issa_i</t>
  </si>
  <si>
    <t>s1773468003100_abdelh</t>
  </si>
  <si>
    <t>s1773468004629_hussei</t>
  </si>
  <si>
    <t>s1773468005078_radwan</t>
  </si>
  <si>
    <t>s1773468045712_elkasa</t>
  </si>
  <si>
    <t>s1773468056864_ahmed_</t>
  </si>
  <si>
    <t>s1773468070579_khalil</t>
  </si>
  <si>
    <t>s1773468081143_darwis</t>
  </si>
  <si>
    <t>s1773468147402_abdela</t>
  </si>
  <si>
    <t>s1773468189077_kariem</t>
  </si>
  <si>
    <t>s1773468223659_baioum</t>
  </si>
  <si>
    <t>s1773468800804_abdela</t>
  </si>
  <si>
    <t>s1773468824723_moursy</t>
  </si>
  <si>
    <t>s1773468854649_ali_es</t>
  </si>
  <si>
    <t>s1773468899979_basiou</t>
  </si>
  <si>
    <t>s1773469014685_mahrou</t>
  </si>
  <si>
    <t>mahrous_mohamed_moftah_ahmed</t>
  </si>
  <si>
    <t>s1773469505445_raslan</t>
  </si>
  <si>
    <t>s1773469580195_serag_</t>
  </si>
  <si>
    <t>s1773469679617_moawad</t>
  </si>
  <si>
    <t>s1773469833680_issa_i</t>
  </si>
  <si>
    <t>s1773469857435_mousa_</t>
  </si>
  <si>
    <t>s1773470047458_hegazi</t>
  </si>
  <si>
    <t>s1773470342169_abdela</t>
  </si>
  <si>
    <t>s1773471694418_elsham</t>
  </si>
  <si>
    <t>s1773577344317_shalab</t>
  </si>
  <si>
    <t>shalaby_abdalla_mohamed_khodry_mohamed</t>
  </si>
  <si>
    <t>SHALABI PROVA</t>
  </si>
  <si>
    <t>loc_1773577096179</t>
  </si>
  <si>
    <t>s1773577514708_shalab</t>
  </si>
  <si>
    <t>s1773640801348_ahmed_</t>
  </si>
  <si>
    <t>s1773640805490_hussei</t>
  </si>
  <si>
    <t>s1773640806003_baioum</t>
  </si>
  <si>
    <t>s1773640821154_khalil</t>
  </si>
  <si>
    <t>s1773640821905_kariem</t>
  </si>
  <si>
    <t>s1773640880229_radwan</t>
  </si>
  <si>
    <t>s1773640886353_abdela</t>
  </si>
  <si>
    <t>s1773641000431_darwis</t>
  </si>
  <si>
    <t>s1773641038301_elsham</t>
  </si>
  <si>
    <t>s1773641417851_abdela</t>
  </si>
  <si>
    <t>s1773641458120_moursy</t>
  </si>
  <si>
    <t>s1773641480378_mahrou</t>
  </si>
  <si>
    <t>s1773641556356_abdelh</t>
  </si>
  <si>
    <t>s1773641906604_hegazi</t>
  </si>
  <si>
    <t>s1773642110274_basiou</t>
  </si>
  <si>
    <t>s1773642314725_issa_i</t>
  </si>
  <si>
    <t>s1773642533180_abdela</t>
  </si>
  <si>
    <t>s1773642708864_raslan</t>
  </si>
  <si>
    <t>s1773642821827_bedir_</t>
  </si>
  <si>
    <t>s1773642881520_abdelh</t>
  </si>
  <si>
    <t>s1773642932623_mousa_</t>
  </si>
  <si>
    <t>s1773645444631_serag_</t>
  </si>
  <si>
    <t>s1773727201402_elsham</t>
  </si>
  <si>
    <t>s1773727202342_abdela</t>
  </si>
  <si>
    <t>s1773727203222_hussei</t>
  </si>
  <si>
    <t>s1773727213650_ahmed_</t>
  </si>
  <si>
    <t>s1773727245880_khalil</t>
  </si>
  <si>
    <t>s1773727246952_radwan</t>
  </si>
  <si>
    <t>s1773727269713_baioum</t>
  </si>
  <si>
    <t>s1773727434663_kariem</t>
  </si>
  <si>
    <t>s1773727867999_abdela</t>
  </si>
  <si>
    <t>s1773728176754_basiou</t>
  </si>
  <si>
    <t>s1773728217173_serag_</t>
  </si>
  <si>
    <t>s1773728507900_mousa_</t>
  </si>
  <si>
    <t>s1773728533606_mahrou</t>
  </si>
  <si>
    <t>s1773728547070_issa_i</t>
  </si>
  <si>
    <t>s1773728622343_raslan</t>
  </si>
  <si>
    <t>s1773728993476_moursy</t>
  </si>
  <si>
    <t>s1773729039792_ali_es</t>
  </si>
  <si>
    <t>s1773729129267_abdela</t>
  </si>
  <si>
    <t>s1773729157476_hegazi</t>
  </si>
  <si>
    <t>s1773729364067_abdelh</t>
  </si>
  <si>
    <t>s1773729640424_bedir_</t>
  </si>
  <si>
    <t>s1773745876936_shalab</t>
  </si>
  <si>
    <t>TIRANO -KMARK-</t>
  </si>
  <si>
    <t>loc_1773659207129</t>
  </si>
  <si>
    <t>s1773746010500_awad_m</t>
  </si>
  <si>
    <t>awad_mohamed_mahmoud_ahmed</t>
  </si>
  <si>
    <t>s1773746088175_aboukh</t>
  </si>
  <si>
    <t>aboukharib_abdalla</t>
  </si>
  <si>
    <t>s1773813601726_abdela</t>
  </si>
  <si>
    <t>s1773813603575_hussei</t>
  </si>
  <si>
    <t>s1773813604508_basiou</t>
  </si>
  <si>
    <t>s1773813604678_elsham</t>
  </si>
  <si>
    <t>s1773813606632_darwis</t>
  </si>
  <si>
    <t>s1773813622269_radwan</t>
  </si>
  <si>
    <t>s1773813633420_ahmed_</t>
  </si>
  <si>
    <t>s1773813661238_khalil</t>
  </si>
  <si>
    <t>s1773813686533_baioum</t>
  </si>
  <si>
    <t>s1773813716397_kariem</t>
  </si>
  <si>
    <t>s1773813753481_shalab</t>
  </si>
  <si>
    <t>s1773813824380_aboukh</t>
  </si>
  <si>
    <t>s1773813875100_awad_m</t>
  </si>
  <si>
    <t>s1773814111278_moursy</t>
  </si>
  <si>
    <t>s1773814111641_abdela</t>
  </si>
  <si>
    <t>s1773814221444_ali_es</t>
  </si>
  <si>
    <t>s1773814345947_hegazi</t>
  </si>
  <si>
    <t>s1773814391443_serag_</t>
  </si>
  <si>
    <t>s1773814406265_ahmed_</t>
  </si>
  <si>
    <t>s1773814646388_issa_i</t>
  </si>
  <si>
    <t>s1773815017575_mousa_</t>
  </si>
  <si>
    <t>s1773815110072_mahrou</t>
  </si>
  <si>
    <t>s1773815174399_raslan</t>
  </si>
  <si>
    <t>s1773815505500_abdela</t>
  </si>
  <si>
    <t>s1773815608615_abdelh</t>
  </si>
  <si>
    <t>s1773817064566_bedir_</t>
  </si>
  <si>
    <t>s1773900009002_kariem</t>
  </si>
  <si>
    <t>s1773900042469_hussei</t>
  </si>
  <si>
    <t>s1773900058791_ahmed_</t>
  </si>
  <si>
    <t>s1773900060384_elsham</t>
  </si>
  <si>
    <t>s1773900063627_abdela</t>
  </si>
  <si>
    <t>s1773900071921_elkasa</t>
  </si>
  <si>
    <t>s1773900087751_darwis</t>
  </si>
  <si>
    <t>s1773900128761_radwan</t>
  </si>
  <si>
    <t>s1773900135928_baioum</t>
  </si>
  <si>
    <t>s1773900508224_basiou</t>
  </si>
  <si>
    <t>s1773900564752_abdela</t>
  </si>
  <si>
    <t>s1773900573567_moursy</t>
  </si>
  <si>
    <t>s1773900713930_ahmed_</t>
  </si>
  <si>
    <t>s1773900785842_hegazi</t>
  </si>
  <si>
    <t>s1773901512292_abdelh</t>
  </si>
  <si>
    <t>s1773901556051_issa_i</t>
  </si>
  <si>
    <t>s1773901722168_raslan</t>
  </si>
  <si>
    <t>s1773901730593_mahrou</t>
  </si>
  <si>
    <t>s1773902075346_abdela</t>
  </si>
  <si>
    <t>s1773903295552_serag_</t>
  </si>
  <si>
    <t>s1773986489531_hussei</t>
  </si>
  <si>
    <t>s1773986494685_ahmed_</t>
  </si>
  <si>
    <t>s1773986618205_baioum</t>
  </si>
  <si>
    <t>s1773986639841_elsham</t>
  </si>
  <si>
    <t>s1773987834645_mahrou</t>
  </si>
  <si>
    <t>s1774072802638_elsham</t>
  </si>
  <si>
    <t>s1774072808453_abdela</t>
  </si>
  <si>
    <t>s1774072856139_baioum</t>
  </si>
  <si>
    <t>s1774073364987_ahmed_</t>
  </si>
  <si>
    <t>s1774073543198_ali_es</t>
  </si>
  <si>
    <t>s1774073691840_abdela</t>
  </si>
  <si>
    <t>s1774074826748_hegazi</t>
  </si>
  <si>
    <t>s1774075068196_ahmed_</t>
  </si>
  <si>
    <t>s1774075392843_abdelh</t>
  </si>
  <si>
    <t>s1774245607183_ahmed_</t>
  </si>
  <si>
    <t>s1774245632057_hussei</t>
  </si>
  <si>
    <t>s1774245675268_radwan</t>
  </si>
  <si>
    <t>s1774245692248_elsham</t>
  </si>
  <si>
    <t>s1774245782786_baioum</t>
  </si>
  <si>
    <t>s1774245784981_ahmed_</t>
  </si>
  <si>
    <t>s1774246110099_abdela</t>
  </si>
  <si>
    <t>s1774246228276_ali_es</t>
  </si>
  <si>
    <t>s1774246319228_issa_i</t>
  </si>
  <si>
    <t>s1774246505033_serag_</t>
  </si>
  <si>
    <t>s1774247237697_abdela</t>
  </si>
  <si>
    <t>s1774247339576_hegazi</t>
  </si>
  <si>
    <t>s1774247604177_mahrou</t>
  </si>
  <si>
    <t>s1774247864150_abdelh</t>
  </si>
  <si>
    <t>s1774332003904_abdela</t>
  </si>
  <si>
    <t>s1774332021874_elsham</t>
  </si>
  <si>
    <t>s1774332044574_baioum</t>
  </si>
  <si>
    <t>s1774332052882_radwan</t>
  </si>
  <si>
    <t>s1774332061101_khalil</t>
  </si>
  <si>
    <t>s1774332150290_ahmed_</t>
  </si>
  <si>
    <t>s1774332621989_ali_es</t>
  </si>
  <si>
    <t>s1774332633090_ahmed_</t>
  </si>
  <si>
    <t>s1774332890032_issa_i</t>
  </si>
  <si>
    <t>s1774333076447_serag_</t>
  </si>
  <si>
    <t>s1774333082942_raslan</t>
  </si>
  <si>
    <t>s1774333189157_abdela</t>
  </si>
  <si>
    <t>s1774333355685_abdela</t>
  </si>
  <si>
    <t>s1774333644609_bedir_</t>
  </si>
  <si>
    <t>s1774334015293_abdelh</t>
  </si>
  <si>
    <t>s1774334260197_mahrou</t>
  </si>
  <si>
    <t>s1774335505536_moursy</t>
  </si>
  <si>
    <t>s1774335870514_mohame</t>
  </si>
  <si>
    <t>mohamed_mohamed_makram</t>
  </si>
  <si>
    <t>s1774344224856_faraga</t>
  </si>
  <si>
    <t>faragalla_gamal_sami_ahmed</t>
  </si>
  <si>
    <t>Parcheggio ATM</t>
  </si>
  <si>
    <t>loc_1774338450283</t>
  </si>
  <si>
    <t>s1774344672822_elabia</t>
  </si>
  <si>
    <t>elabiad_ahmed_adel_ahmed_amin</t>
  </si>
  <si>
    <t>s1774347537484_amara_</t>
  </si>
  <si>
    <t>amara_wagih_salama_ibrahim</t>
  </si>
  <si>
    <t>Location</t>
  </si>
  <si>
    <t>lat</t>
  </si>
  <si>
    <t>lng</t>
  </si>
  <si>
    <t>map_link</t>
  </si>
  <si>
    <t>added_at</t>
  </si>
  <si>
    <t>is_open</t>
  </si>
  <si>
    <t>loc_1772399101572</t>
  </si>
  <si>
    <t>ufficio</t>
  </si>
  <si>
    <t>https://maps.app.goo.gl/h8qzWZPqPkfW6tpy6</t>
  </si>
  <si>
    <t>https://www.google.com/maps/place/33100+Udine+UD/@46.0803972,13.2236909,166m/data=!3m2!1e3!4b1!4m6!3m5!1s0x477a35692851e3b1:0x366cca437262491a!8m2!3d46.0803963!4d13.2243346!16s%2Fg%2F11yzhlth_x?entry=ttu&amp;g_ep=EgoyMDI2MDMwMS4xIKXMDSoASAFQAw%3D%3D</t>
  </si>
  <si>
    <t>https://www.google.com/maps/place/Ospedale+Sacco/@45.5187701,9.1210951,481m/data=!3m1!1e3!4m6!3m5!1s0x4786c016270593e9:0x39bf8fee0402ee9e!8m2!3d45.5188947!4d9.1226708!16s%2Fg%2F121m7xc8?entry=ttu&amp;g_ep=EgoyMDI2MDMwNC4xIKXMDSoASAFQAw%3D%3D</t>
  </si>
  <si>
    <t>loc_1772970456125</t>
  </si>
  <si>
    <t>induno olona VARESE</t>
  </si>
  <si>
    <t>https://www.google.com/maps/place/Via+Bidino,+7,+21056+Induno+Olona+VA/@45.8389631,8.8380494,18z/data=!4m6!3m5!1s0x4786807786bec89d:0x7dfff2a7a2f8cece!8m2!3d45.8387153!4d8.8382309!16s%2Fg%2F11thnkg0fc!5m1!1e3?entry=ttu&amp;g_ep=EgoyMDI2MDMwNC4xIKXMDSoASAFQAw%3D%3D</t>
  </si>
  <si>
    <t>loc_1772972299708</t>
  </si>
  <si>
    <t>UDINE PROVA</t>
  </si>
  <si>
    <t>https://www.google.com/maps/place/46%C2%B004'34.7%22N+13%C2%B014'05.2%22E/@46.0762668,13.2346146,92m/data=!3m1!1e3!4m4!3m3!8m2!3d46.0762978!4d13.2347736?hl=it&amp;entry=ttu&amp;g_ep=EgoyMDI2MDMwNC4xIKXMDSoASAFQAw%3D%3D</t>
  </si>
  <si>
    <t>https://www.google.com/maps/place/Six+Senses+Milan/@45.471643,9.1871506,20.07z/data=!4m15!1m8!3m7!1s0x4786c6b3430b39d7:0x71a3076c6a266365!2sVia+Brera,+19,+20121+Milano+MI!3b1!8m2!3d45.4717221!4d9.1871893!16s%2Fg%2F11c25gdymw!3m5!1s0x4786c7006977c555:0x4c5bc45d0c2d3f29!8m2!3d45.4717221!4d9.1871893!16s%2Fg%2F11wv3_5tgz!5m1!1e3?entry=ttu&amp;g_ep=EgoyMDI2MDMwNC4xIKXMDSoASAFQAw%3D%3D</t>
  </si>
  <si>
    <t>https://www.google.com/maps/place/39%C2%B013'21.9%22N+9%C2%B006'48.4%22E/@39.222744,9.1108799,818m/data=!3m2!1e3!4b1!4m4!3m3!8m2!3d39.222744!4d9.1134548?hl=it&amp;entry=ttu&amp;g_ep=EgoyMDI2MDMwNC4xIKXMDSoASAFQAw%3D%3D</t>
  </si>
  <si>
    <t>loc_1773056562227</t>
  </si>
  <si>
    <t>camirano RTF</t>
  </si>
  <si>
    <t>https://www.google.com/maps/place/43%C2%B032'04.4%22N+13%C2%B031'36.4%22E/@43.533577,13.526455,440m/data=!3m1!1e3!4m4!3m3!8m2!3d43.5345535!4d13.526783?hl=it&amp;entry=ttu&amp;g_ep=EgoyMDI2MDMwNC4xIKXMDSoASAFQAw%3D%3D</t>
  </si>
  <si>
    <t>https://www.google.it/maps/place/Roserio,+Milano+MI/@45.5188658,9.1211934,736m/data=!3m1!1e3!4m6!3m5!1s0x4786c03d48dff2c7:0xce3ef33e8cdcabcd!8m2!3d45.5190854!4d9.1242034!16s%2Fm%2F0b__bzh?entry=ttu&amp;g_ep=EgoyMDI2MDMwNS4wIKXMDSoASAFQAw%3D%3D</t>
  </si>
  <si>
    <t>google.com/maps?q=46.2185173034668,10.169219970703125&amp;z=17&amp;hl=it</t>
  </si>
  <si>
    <t>https://www.google.com/maps/place/Parcheggio+ATM,+Via+Giuseppe+Impastato,+27,+20138+Milano+MI/@45.4301437,9.2576183,19z/data=!4m6!3m5!1s0x4786c502fec57dcd:0xc5de4783a1577e0d!8m2!3d45.4297543!4d9.258082!16s%2Fg%2F11h24qsfp_?utm_campaign=ml-sul&amp;g_ep=Eg1tbF8yMDI2MDMxOF8wIJvbDyoASAJQAg%3D%3D</t>
  </si>
  <si>
    <t>loc_1774339243875</t>
  </si>
  <si>
    <t>Ecoacciai S.P.A Pontedera</t>
  </si>
  <si>
    <t>https://www.google.com/maps/place/43.642219,+10.584077/@43.6424646,10.5834472,17z/data=!3m1!1e3!4m4!3m3!8m2!3d43.6422188!4d10.5840766?utm_campaign=ml-sul&amp;g_ep=Eg1tbF8yMDI2MDMxOF8wIJvbDyoASAJQAg%3D%3D</t>
  </si>
  <si>
    <t>loc_1774342047054</t>
  </si>
  <si>
    <t>LU-VE s.p.a.</t>
  </si>
  <si>
    <t>https://www.google.com/maps/place/Via+Caduti+della+Liberazione,+53,+20092+Cinisello+Balsamo+MI/@45.5547312,9.2088385,15z/data=!4m5!3m4!1s0x4786bf343fcae4e1:0x6824f007a729b359!8m2!3d45.5547312!4d9.2088385?hl=it-it&amp;g_ep=Eg1tbF8yMDI2MDMxOF8wIJvbDyoASAJQAg%3D%3D</t>
  </si>
  <si>
    <t>loc_1774345492670</t>
  </si>
  <si>
    <t>Mezzocrona</t>
  </si>
  <si>
    <t>https://www.google.com/maps/place/Via+Dante+A.,+9,+38016+Mezzocorona+TN/@46.2152027,11.1191151,19z/data=!4m6!3m5!1s0x47827c9075d4b7bb:0xb39931a9e21c3830!8m2!3d46.2153953!4d11.1190601!16s%2Fg%2F11c2cl9m9s?hl=it-it&amp;g_ep=Eg1tbF8yMDI2MDMxOF8wIJvbDyoASAJQAg%3D%3D</t>
  </si>
  <si>
    <t>worker_username</t>
  </si>
  <si>
    <t>loc_id</t>
  </si>
  <si>
    <t>norm</t>
  </si>
  <si>
    <t>phone</t>
  </si>
  <si>
    <t>Worker Name</t>
  </si>
  <si>
    <t>rate</t>
  </si>
  <si>
    <t>used</t>
  </si>
  <si>
    <t>1</t>
  </si>
  <si>
    <t>MOMO</t>
  </si>
  <si>
    <t>11</t>
  </si>
  <si>
    <t>OMAR</t>
  </si>
  <si>
    <t>22</t>
  </si>
  <si>
    <t>FAYED</t>
  </si>
  <si>
    <t>3201117737</t>
  </si>
  <si>
    <t>ELKASAS Mohamed Moustafa Ahmed Ibrahim</t>
  </si>
  <si>
    <t>3204910102</t>
  </si>
  <si>
    <t>IBRAHIM Osama Abdelwahab Abdelzaher</t>
  </si>
  <si>
    <t>3205734481</t>
  </si>
  <si>
    <t>ABDELHADY Ahmed Bassem Moustafa Youssef</t>
  </si>
  <si>
    <t>3206258983</t>
  </si>
  <si>
    <t>ABDELAATI Khattab Ali Abdelgawwad</t>
  </si>
  <si>
    <t>3208346636</t>
  </si>
  <si>
    <t>ELZEHERY Ramadan</t>
  </si>
  <si>
    <t>3248187302</t>
  </si>
  <si>
    <t>HUSSEIN Moustafa Sayed Ahmed</t>
  </si>
  <si>
    <t>3271742769</t>
  </si>
  <si>
    <t>MOHAMED Nasr Said Nasr Elsayed</t>
  </si>
  <si>
    <t>327 273 0044</t>
  </si>
  <si>
    <t>ELSHAMI Abdelazim Mohamed Abdelazim Khalil</t>
  </si>
  <si>
    <t>3273445596</t>
  </si>
  <si>
    <t>ELTAFHNY Ahmed Ayman Said</t>
  </si>
  <si>
    <t>3274505349</t>
  </si>
  <si>
    <t>ATTIA Amir Nabil Rateb Mesiha</t>
  </si>
  <si>
    <t>3276880465</t>
  </si>
  <si>
    <t>EL LAKANY Ahmed</t>
  </si>
  <si>
    <t>3277219760</t>
  </si>
  <si>
    <t>ABDELBASET Mohamed Elsayed Ahmed Abdelham</t>
  </si>
  <si>
    <t>3277792355</t>
  </si>
  <si>
    <t>ELNEKITY Khaled Ahmed Abdelazim Ghonim</t>
  </si>
  <si>
    <t>3278806426</t>
  </si>
  <si>
    <t>AMARA Wagih Salama Ibrahim</t>
  </si>
  <si>
    <t>3279151697</t>
  </si>
  <si>
    <t>ELAZAB Emad Abdelwahab Abdelalim Elazab</t>
  </si>
  <si>
    <t>3279310295</t>
  </si>
  <si>
    <t>MOHAMED Youssef Abbas</t>
  </si>
  <si>
    <t>3279475018</t>
  </si>
  <si>
    <t>SHALABY Abdalla Mohamed Khodry Mohamed</t>
  </si>
  <si>
    <t>3279916268</t>
  </si>
  <si>
    <t>MAHMOUD ALI HEMEDA  MOHAMED</t>
  </si>
  <si>
    <t>3283076543</t>
  </si>
  <si>
    <t>EMAD GHANY TAWFIK TANAGHY</t>
  </si>
  <si>
    <t>3284963021</t>
  </si>
  <si>
    <t>Ibrahim karim NEW</t>
  </si>
  <si>
    <t>3286875179</t>
  </si>
  <si>
    <t>AMER Eslam Maher Amer</t>
  </si>
  <si>
    <t>3288742090</t>
  </si>
  <si>
    <t>ABDELREHIM Ahmed Mohamed Ahmed Abdelmoaty</t>
  </si>
  <si>
    <t>3289753534</t>
  </si>
  <si>
    <t>MOHAMED Hany Abdelnabbi Abdrabbo</t>
  </si>
  <si>
    <t>3293879682</t>
  </si>
  <si>
    <t>KHALIL Hassan</t>
  </si>
  <si>
    <t>3294541272</t>
  </si>
  <si>
    <t>ALI Eslam Tarek Saad Sayed</t>
  </si>
  <si>
    <t>3294699863</t>
  </si>
  <si>
    <t>BASIOUNI Basiouni Abdelhamid Mohamed</t>
  </si>
  <si>
    <t>3312125584</t>
  </si>
  <si>
    <t>ABDELHASIB Mohamed Nasser Fawzy</t>
  </si>
  <si>
    <t>3314474901</t>
  </si>
  <si>
    <t>ABDELATY Mohamed Bakkar Mohamed</t>
  </si>
  <si>
    <t>3318000761</t>
  </si>
  <si>
    <t>ABDELSALAM Abdelkader Saleh Abdelkader</t>
  </si>
  <si>
    <t>3332112803</t>
  </si>
  <si>
    <t>EKAB Mohamed Ezzat Elsayed Abdelhassib</t>
  </si>
  <si>
    <t>3333943738</t>
  </si>
  <si>
    <t>BEDIR Ahmed</t>
  </si>
  <si>
    <t>3336742586</t>
  </si>
  <si>
    <t>ABDELFATTAH Mahmoud Ashraf Mahmoud</t>
  </si>
  <si>
    <t>3337729820</t>
  </si>
  <si>
    <t>DARWISH Abdelaziz Refaie Abdelwahed</t>
  </si>
  <si>
    <t>333838769</t>
  </si>
  <si>
    <t>MOHAMED Karim</t>
  </si>
  <si>
    <t>3391544042</t>
  </si>
  <si>
    <t>ELSAYED Hassan Abdelfattah Hassan</t>
  </si>
  <si>
    <t>3392120153</t>
  </si>
  <si>
    <t>ELGAZZAR Nabil Mohamed Mohamed</t>
  </si>
  <si>
    <t>3398027608</t>
  </si>
  <si>
    <t>SERAG Naeim</t>
  </si>
  <si>
    <t>3408822463</t>
  </si>
  <si>
    <t>NOUH Said Mohamed Amin</t>
  </si>
  <si>
    <t>3444044249</t>
  </si>
  <si>
    <t>ABDELTAWWAB Ahmed Abdelsalam Moawad</t>
  </si>
  <si>
    <t>3446351595</t>
  </si>
  <si>
    <t>KHALIL Mohamed Mohamed Ibrahim</t>
  </si>
  <si>
    <t>3446487625</t>
  </si>
  <si>
    <t>EID Walid Farahat Ibrahim</t>
  </si>
  <si>
    <t>3454510041</t>
  </si>
  <si>
    <t>WADIE Hesham Mohamed Tawhid Mohamed</t>
  </si>
  <si>
    <t>3455118300</t>
  </si>
  <si>
    <t>HASSANEIN Tarek Yehia Mahmoud</t>
  </si>
  <si>
    <t>3488412568</t>
  </si>
  <si>
    <t>MOURSY Tarek Mosaad Kamel Ahmed</t>
  </si>
  <si>
    <t>3488759309</t>
  </si>
  <si>
    <t>MOHAMED MOHAMED MAKRAM</t>
  </si>
  <si>
    <t>3491603798</t>
  </si>
  <si>
    <t>ALY Fawzy Mohamed Fawzy Adly</t>
  </si>
  <si>
    <t>3508014461</t>
  </si>
  <si>
    <t>DIAB Hani Mohamed Abdelfattah</t>
  </si>
  <si>
    <t>3508193631</t>
  </si>
  <si>
    <t>ELSAMANODY MAHMOUD RASHAD</t>
  </si>
  <si>
    <t>3508248747</t>
  </si>
  <si>
    <t>SHARKAWI Ali Mohamed Rashad Ahmed</t>
  </si>
  <si>
    <t>3509063299</t>
  </si>
  <si>
    <t>MAHROUS Mohamed Moftah Ahmed</t>
  </si>
  <si>
    <t>3509520460</t>
  </si>
  <si>
    <t>SHAKLOUF Ayman Abdelkarim</t>
  </si>
  <si>
    <t>3510379666</t>
  </si>
  <si>
    <t>ABDELAAL Omar Dorgham Khalifa</t>
  </si>
  <si>
    <t>3510627727</t>
  </si>
  <si>
    <t>RAYYAN Mohamed Samir</t>
  </si>
  <si>
    <t>3511327659</t>
  </si>
  <si>
    <t>MOUSA Mahmoud Mohamed Mahmoud Mohamed</t>
  </si>
  <si>
    <t>3513173081</t>
  </si>
  <si>
    <t>ELAKHRAS Moustafa Wageh Ahmed Ahmed</t>
  </si>
  <si>
    <t>351 398 8311</t>
  </si>
  <si>
    <t>GHONIM Mohamed</t>
  </si>
  <si>
    <t>3514197861</t>
  </si>
  <si>
    <t>KHALIL Abdelsattar Elsayed Abdelsattar</t>
  </si>
  <si>
    <t>3515214257</t>
  </si>
  <si>
    <t>ABOUTALEB Ahmed Mahmoud Mohamed</t>
  </si>
  <si>
    <t>3515883320</t>
  </si>
  <si>
    <t>RASLAN Omar Abdelrahman Abdou</t>
  </si>
  <si>
    <t>3516261959</t>
  </si>
  <si>
    <t>ABOUKHARIB Abdalla</t>
  </si>
  <si>
    <t>3520008781</t>
  </si>
  <si>
    <t>AHMED Mostafa Sayed Ahmed</t>
  </si>
  <si>
    <t>3533572582</t>
  </si>
  <si>
    <t>IKHOUANE Youssef</t>
  </si>
  <si>
    <t>3534883287</t>
  </si>
  <si>
    <t>SERAG Omar Naeim Mohamed</t>
  </si>
  <si>
    <t>3713716488</t>
  </si>
  <si>
    <t>MOUSA Karim Mohamed Mahmoud Mohamed</t>
  </si>
  <si>
    <t>3715347645</t>
  </si>
  <si>
    <t>HEGAZI Nasser Adel Elsayed Mohamed</t>
  </si>
  <si>
    <t>3716667581</t>
  </si>
  <si>
    <t>ABDELHADY Hazem Gouda Mohamed Ahmed</t>
  </si>
  <si>
    <t>3801432208</t>
  </si>
  <si>
    <t>EID Moustafa Edris Ibrahim</t>
  </si>
  <si>
    <t>3802803511</t>
  </si>
  <si>
    <t>ABDELWAHED Hani Seif Mohamed</t>
  </si>
  <si>
    <t>3802848517</t>
  </si>
  <si>
    <t>ELSHANAWANY Adham Tamer Fouad</t>
  </si>
  <si>
    <t>3803817566</t>
  </si>
  <si>
    <t>KARIEM HISHAM TARFAYA MOHAMED</t>
  </si>
  <si>
    <t>3803834718</t>
  </si>
  <si>
    <t>ISSA Ibrahim Moussa Mohamed</t>
  </si>
  <si>
    <t>3807458045</t>
  </si>
  <si>
    <t>FARAGALLA Gamal Sami Ahmed</t>
  </si>
  <si>
    <t>3809061699</t>
  </si>
  <si>
    <t>ELABIAD Ahmed Adel Ahmed Amin</t>
  </si>
  <si>
    <t>3880742676</t>
  </si>
  <si>
    <t>ABUELGHEIT AHMED AHMED HAMZA</t>
  </si>
  <si>
    <t>3887344916</t>
  </si>
  <si>
    <t>MOUSTAFA Elsayed Mansour Moustafa</t>
  </si>
  <si>
    <t>3890249390</t>
  </si>
  <si>
    <t>BAIOUMY Mahmoud Abdelaziz Abtelatty</t>
  </si>
  <si>
    <t>3890945042</t>
  </si>
  <si>
    <t>SOLIMAN Abdelmohsen Shaaban Elsayed</t>
  </si>
  <si>
    <t>3891416879</t>
  </si>
  <si>
    <t>HUSSEIN Mahmoud Hussein Ahmed</t>
  </si>
  <si>
    <t>3894397409</t>
  </si>
  <si>
    <t>SERAG Mohamed Hassan Ali</t>
  </si>
  <si>
    <t>3895825401</t>
  </si>
  <si>
    <t>FRAQCHI Mohamed</t>
  </si>
  <si>
    <t>3899485766</t>
  </si>
  <si>
    <t>AHMED Abdelkhalek Mohamed Mohamed Salem Sayed</t>
  </si>
  <si>
    <t>3899593984</t>
  </si>
  <si>
    <t>MAKAWY Ahmed Abdelwahab Abdellatif</t>
  </si>
  <si>
    <t>39228770008</t>
  </si>
  <si>
    <t>ABDELRAHIM Mahmoud Mohamed Ahmed</t>
  </si>
  <si>
    <t>3923129925</t>
  </si>
  <si>
    <t>AWAD MOHAMED MAHMOUD Ahmed</t>
  </si>
  <si>
    <t>3928221775</t>
  </si>
  <si>
    <t>MOAWAD Amro Khaled Amin Mohamed</t>
  </si>
  <si>
    <t>3930179610</t>
  </si>
  <si>
    <t>AHMED SHERIF AHMED HASSAN</t>
  </si>
  <si>
    <t>3930310920</t>
  </si>
  <si>
    <t>RADWAN Mohamed Atia Ragab Atia</t>
  </si>
  <si>
    <t>3930806665</t>
  </si>
  <si>
    <t>HASSAN Islam Hafez Mohamed</t>
  </si>
  <si>
    <t>3931475127</t>
  </si>
  <si>
    <t>AHMED SAAD SAID AMIN SAYED</t>
  </si>
  <si>
    <t>3932773825</t>
  </si>
  <si>
    <t>IBRAHIM Ahmed Ibrahim Mohamed</t>
  </si>
  <si>
    <t>3937052979</t>
  </si>
  <si>
    <t>ABDELFATTAH Sayed Hani Mohamed</t>
  </si>
  <si>
    <t>user_name</t>
  </si>
  <si>
    <t>password</t>
  </si>
  <si>
    <t>role</t>
  </si>
  <si>
    <t>shift_start</t>
  </si>
  <si>
    <t>device_id</t>
  </si>
  <si>
    <t>can_restart</t>
  </si>
  <si>
    <t>gps_bypass</t>
  </si>
  <si>
    <t>dev_1773141108409_ce11rknz</t>
  </si>
  <si>
    <t>dev_1772568165880_lp3kvmlb</t>
  </si>
  <si>
    <t>dev_1773145642224_795tkryw</t>
  </si>
  <si>
    <t>abdelbaset_mohamed_elsayed_ahmed_abdelham</t>
  </si>
  <si>
    <t>abdelfattah_mahmoud_ashraf_mahmoud</t>
  </si>
  <si>
    <t>abdelfattah_sayed_hani_mohamed</t>
  </si>
  <si>
    <t>dev_1773156904949_xgfunzqf</t>
  </si>
  <si>
    <t>dev_1773137201541_uj29n7w6</t>
  </si>
  <si>
    <t>abdelhasib_mohamed_nasser_fawzy</t>
  </si>
  <si>
    <t>abdelrahim_mahmoud_mohamed_ahmed</t>
  </si>
  <si>
    <t>abdelrehim_ahmed_mohamed_ahmed_abdelmoaty</t>
  </si>
  <si>
    <t>abdelsalam_abdelkader_saleh_abdelkader</t>
  </si>
  <si>
    <t>abdeltawwab_ahmed_abdelsalam_moawad</t>
  </si>
  <si>
    <t>dev_1773141237456_gto8iebn</t>
  </si>
  <si>
    <t>abdelwahed_hani_seif_mohamed</t>
  </si>
  <si>
    <t>dev_1773746009555_hs4mx5or</t>
  </si>
  <si>
    <t>aboutaleb_ahmed_mahmoud_mohamed</t>
  </si>
  <si>
    <t>abuelgheit_ahmed_ahmed_hamza</t>
  </si>
  <si>
    <t>ahmed_abdelkhalek_mohamed_mohamed_salem_sayed</t>
  </si>
  <si>
    <t>dev_1773141165007_mfdf7t73</t>
  </si>
  <si>
    <t>ahmed_saad_said_amin_sayed</t>
  </si>
  <si>
    <t>dev_1772808996884_yyfwexod</t>
  </si>
  <si>
    <t>dev_1773143412876_4lf9630o</t>
  </si>
  <si>
    <t>aly_fawzy_mohamed_fawzy_adly</t>
  </si>
  <si>
    <t>dev_1774347141786_f4o3pbf2</t>
  </si>
  <si>
    <t>amer_eslam_maher_amer</t>
  </si>
  <si>
    <t>attia_amir_nabil_rateb_mesiha</t>
  </si>
  <si>
    <t>dev_1773745651432_ufkyys3m</t>
  </si>
  <si>
    <t>dev_1773035975635_o2a1t9ts</t>
  </si>
  <si>
    <t>dev_1773137307009_3wa7aogm</t>
  </si>
  <si>
    <t>dev_1773231416941_07d9n9r9</t>
  </si>
  <si>
    <t>dev_1773141116554_mlbe83nt</t>
  </si>
  <si>
    <t>diab_hani_mohamed_abdelfattah</t>
  </si>
  <si>
    <t>eid_moustafa_edris_ibrahim</t>
  </si>
  <si>
    <t>eid_walid_farahat_ibrahim</t>
  </si>
  <si>
    <t>ekab_mohamed_ezzat_elsayed_abdelhassib</t>
  </si>
  <si>
    <t>dev_1773143632237_6l39gv8s</t>
  </si>
  <si>
    <t>dev_1774344641499_r52ifpo5</t>
  </si>
  <si>
    <t>dev_1773382543841_stgl3qxs</t>
  </si>
  <si>
    <t>elazab_emad_abdelwahab_abdelalim_elazab</t>
  </si>
  <si>
    <t>dev_1773143406875_h6ld2tcr</t>
  </si>
  <si>
    <t>elgazzar_nabil_mohamed_mohamed</t>
  </si>
  <si>
    <t>dev_1772812768903_heazl4aw</t>
  </si>
  <si>
    <t>elnekity_khaled_ahmed_abdelazim_ghonim</t>
  </si>
  <si>
    <t>elsamanody_mahmoud_rashad</t>
  </si>
  <si>
    <t>elsayed_hassan_abdelfattah_hassan</t>
  </si>
  <si>
    <t>dev_1773143456524_54jx2n9u</t>
  </si>
  <si>
    <t>3272730044</t>
  </si>
  <si>
    <t>dev_1773036056001_t64ytx63</t>
  </si>
  <si>
    <t>elshanawany_adham_tamer_fouad</t>
  </si>
  <si>
    <t>eltafhny_ahmed_ayman_said</t>
  </si>
  <si>
    <t>elzehery_ramadan</t>
  </si>
  <si>
    <t>emad_ghany_tawfik_tanaghy</t>
  </si>
  <si>
    <t>dev_1774343928451_n3zqi3kx</t>
  </si>
  <si>
    <t>dev_1772540718603_cfe6dqb3</t>
  </si>
  <si>
    <t>fraqchi_mohamed</t>
  </si>
  <si>
    <t>ghonim_mohamed</t>
  </si>
  <si>
    <t>3513988311</t>
  </si>
  <si>
    <t>dev_1773651239274_zsmqb862</t>
  </si>
  <si>
    <t>hassanein_tarek_yehia_mahmoud</t>
  </si>
  <si>
    <t>dev_1773141161743_3fnu9ao3</t>
  </si>
  <si>
    <t>dev_1772812684759_ozdd0uxm</t>
  </si>
  <si>
    <t>hussein_moustafa_sayed_ahmed</t>
  </si>
  <si>
    <t>ibrahim_ahmed_ibrahim_mohamed</t>
  </si>
  <si>
    <t>ibrahim_karim_new</t>
  </si>
  <si>
    <t>ibrahim_osama_abdelwahab_abdelzaher</t>
  </si>
  <si>
    <t>ikhouane_youssef</t>
  </si>
  <si>
    <t>dev_1773137365782_jw7847il</t>
  </si>
  <si>
    <t>dev_1772812743495_2kb0kw4v</t>
  </si>
  <si>
    <t>dev_1773035986727_4heh7m2d</t>
  </si>
  <si>
    <t>khalil_hassan</t>
  </si>
  <si>
    <t>khalil_mohamed_mohamed_ibrahim</t>
  </si>
  <si>
    <t>dev_1772828384162_poyosekg</t>
  </si>
  <si>
    <t>dev_1773038088147_nl359e5l</t>
  </si>
  <si>
    <t>dev_1773137196475_m2cauh3e</t>
  </si>
  <si>
    <t>makawy_ahmed_abdelwahab_abdellatif</t>
  </si>
  <si>
    <t>dev_1773145671761_ahm2emq0</t>
  </si>
  <si>
    <t>mohamed</t>
  </si>
  <si>
    <t>mohamed123321</t>
  </si>
  <si>
    <t>manager</t>
  </si>
  <si>
    <t>mohamed_hany_abdelnabbi_abdrabbo</t>
  </si>
  <si>
    <t>mohamed_karim</t>
  </si>
  <si>
    <t>dev_1773816369331_dj6fkowd</t>
  </si>
  <si>
    <t>mohamed_nasr_said_nasr_elsayed</t>
  </si>
  <si>
    <t>dev_1773145755330_zmxc0sb8</t>
  </si>
  <si>
    <t>momo</t>
  </si>
  <si>
    <t>dev_1773218296045_ggy72hlc</t>
  </si>
  <si>
    <t>dev_1774245868921_81vjqcsu</t>
  </si>
  <si>
    <t>dev_1773210013173_a8qyp0u0</t>
  </si>
  <si>
    <t>mousa_mahmoud_mohamed_mahmoud_mohamed</t>
  </si>
  <si>
    <t>moustafa_elsayed_mansour_moustafa</t>
  </si>
  <si>
    <t>dev_1773137709959_1lznow6o</t>
  </si>
  <si>
    <t>dev_1772375775507_9d0ggdvb</t>
  </si>
  <si>
    <t>dev_1772815038574_v8cttyru</t>
  </si>
  <si>
    <t>dev_1773137186364_1cbbdm5s</t>
  </si>
  <si>
    <t>dev_1773399992948_gioadj3c</t>
  </si>
  <si>
    <t>dev_1773137267018_08jsypws</t>
  </si>
  <si>
    <t>dev_1773143573430_znp8hqtn</t>
  </si>
  <si>
    <t>dev_1773143711486_tkpt1tbg</t>
  </si>
  <si>
    <t>shaklouf_ayman_abdelkarim</t>
  </si>
  <si>
    <t>dev_1773577324861_yapb452q</t>
  </si>
  <si>
    <t>sharkawi_ali_mohamed_rashad_ahmed</t>
  </si>
  <si>
    <t>soliman_abdelmohsen_shaaban_elsayed</t>
  </si>
  <si>
    <t>wadie_hesham_mohamed_tawhid_mohamed</t>
  </si>
  <si>
    <t>Grand Total</t>
  </si>
  <si>
    <t>Row Labels</t>
  </si>
  <si>
    <t>Sum of earnings</t>
  </si>
  <si>
    <t>Count of status</t>
  </si>
  <si>
    <t>total_cost</t>
  </si>
  <si>
    <t>Sum of work_hours</t>
  </si>
  <si>
    <t>Count of location_name</t>
  </si>
  <si>
    <t>Count of worker_username</t>
  </si>
  <si>
    <t>Sum of total_cost</t>
  </si>
  <si>
    <t xml:space="preserve">بالرغم من ان كل منطقه فيها موظفين إلا انه هناك مناطق لا تعمل و لا تحقق دخل او تكاليف و مع مراجعه الجدول التالي يمكنك ان تجد:  ان هناك مناطق فيها عدد كبير من الموظفين و لكنه تعمل لشيفتات اقل و تكلفنا تكاليف اقل و هناك مناطق ذات موظفين اقل و تعمل لشيفتات اكثر و تكلفنا اكثر </t>
  </si>
  <si>
    <t>total cost</t>
  </si>
  <si>
    <t>total shifts</t>
  </si>
  <si>
    <t>Avg cost per shift</t>
  </si>
  <si>
    <t>work hours</t>
  </si>
  <si>
    <t>Sart time</t>
  </si>
  <si>
    <t>End time</t>
  </si>
  <si>
    <t>All</t>
  </si>
  <si>
    <t>Distinct Count of worker</t>
  </si>
  <si>
    <t>Count of id</t>
  </si>
  <si>
    <t>Average of hourly_rate</t>
  </si>
  <si>
    <t>Distinct Count of location_name</t>
  </si>
  <si>
    <t>Distinct Count of user_name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</si>
</sst>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F400]h:mm:ss\ AM/PM"/>
    <numFmt numFmtId="165" formatCode="0.00;[Red]0.00"/>
    <numFmt numFmtId="166" formatCode="0.0000E+00"/>
    <numFmt numFmtId="167" formatCode="0.00000E+00"/>
    <numFmt numFmtId="168" formatCode="#,##0\ [$€-410]"/>
    <numFmt numFmtId="169" formatCode="#,##0\ [$€-1]"/>
    <numFmt numFmtId="170" formatCode="0.0"/>
  </numFmts>
  <fonts count="2" x14ac:knownFonts="1">
    <font>
      <sz val="11"/>
      <color theme="1"/>
      <name val="Aptos Narrow"/>
      <family val="2"/>
      <scheme val="minor"/>
    </font>
    <font>
      <sz val="14"/>
      <color theme="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0" tint="-0.499984740745262"/>
        <bgColor indexed="64"/>
      </patternFill>
    </fill>
    <fill>
      <patternFill patternType="solid">
        <fgColor theme="3"/>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left" vertical="center"/>
    </xf>
    <xf numFmtId="0" fontId="0" fillId="0" borderId="1" xfId="0" pivotButton="1" applyBorder="1" applyAlignment="1">
      <alignment vertical="center"/>
    </xf>
    <xf numFmtId="0" fontId="0" fillId="0" borderId="1" xfId="0" applyBorder="1" applyAlignment="1">
      <alignment vertical="center"/>
    </xf>
    <xf numFmtId="0" fontId="0" fillId="2" borderId="0" xfId="0" applyFill="1"/>
    <xf numFmtId="2" fontId="0" fillId="0" borderId="0" xfId="0" applyNumberFormat="1"/>
    <xf numFmtId="165" fontId="0" fillId="0" borderId="0" xfId="0" applyNumberFormat="1"/>
    <xf numFmtId="2" fontId="0" fillId="0" borderId="1" xfId="0" applyNumberFormat="1" applyBorder="1" applyAlignment="1">
      <alignment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6" fontId="0" fillId="0" borderId="0" xfId="0" applyNumberFormat="1"/>
    <xf numFmtId="167" fontId="0" fillId="0" borderId="0" xfId="0" applyNumberFormat="1"/>
    <xf numFmtId="0" fontId="0" fillId="4" borderId="0" xfId="0" applyFill="1"/>
    <xf numFmtId="168" fontId="0" fillId="0" borderId="0" xfId="0" applyNumberFormat="1"/>
    <xf numFmtId="1" fontId="0" fillId="0" borderId="0" xfId="0" applyNumberFormat="1"/>
    <xf numFmtId="0" fontId="0" fillId="5" borderId="0" xfId="0" applyFill="1"/>
    <xf numFmtId="14" fontId="0" fillId="0" borderId="0" xfId="0" applyNumberFormat="1" applyAlignment="1">
      <alignment horizontal="left"/>
    </xf>
    <xf numFmtId="169" fontId="0" fillId="0" borderId="0" xfId="0" applyNumberFormat="1"/>
    <xf numFmtId="170" fontId="0" fillId="0" borderId="0" xfId="0" applyNumberFormat="1"/>
    <xf numFmtId="0" fontId="1" fillId="3" borderId="1" xfId="0" applyFont="1" applyFill="1" applyBorder="1" applyAlignment="1">
      <alignment horizontal="center" vertical="center" wrapText="1"/>
    </xf>
    <xf numFmtId="0" fontId="0" fillId="0" borderId="0" xfId="0" applyNumberFormat="1"/>
  </cellXfs>
  <cellStyles count="1">
    <cellStyle name="Normal" xfId="0" builtinId="0"/>
  </cellStyles>
  <dxfs count="46">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numFmt numFmtId="2" formatCode="0.00"/>
    </dxf>
    <dxf>
      <numFmt numFmtId="168" formatCode="#,##0\ [$€-410]"/>
    </dxf>
    <dxf>
      <numFmt numFmtId="2" formatCode="0.00"/>
    </dxf>
    <dxf>
      <numFmt numFmtId="2" formatCode="0.00"/>
    </dxf>
    <dxf>
      <numFmt numFmtId="2" formatCode="0.00"/>
    </dxf>
    <dxf>
      <numFmt numFmtId="2" formatCode="0.00"/>
    </dxf>
    <dxf>
      <numFmt numFmtId="0" formatCode="General"/>
    </dxf>
    <dxf>
      <numFmt numFmtId="164" formatCode="[$-F400]h:mm:ss\ AM/PM"/>
    </dxf>
    <dxf>
      <numFmt numFmtId="2" formatCode="0.00"/>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9" formatCode="m/d/yyyy"/>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calcChain" Target="calcChain.xml"/><Relationship Id="rId21" Type="http://schemas.openxmlformats.org/officeDocument/2006/relationships/pivotCacheDefinition" Target="pivotCache/pivotCacheDefinition13.xml"/><Relationship Id="rId34" Type="http://schemas.openxmlformats.org/officeDocument/2006/relationships/connections" Target="connections.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07/relationships/slicerCache" Target="slicerCaches/slicerCache2.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07/relationships/slicerCache" Target="slicerCaches/slicerCache5.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microsoft.com/office/2007/relationships/slicerCache" Target="slicerCaches/slicerCache3.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20" Type="http://schemas.openxmlformats.org/officeDocument/2006/relationships/pivotCacheDefinition" Target="pivotCache/pivotCacheDefinition12.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1.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2.xml"/><Relationship Id="rId31" Type="http://schemas.microsoft.com/office/2007/relationships/slicerCache" Target="slicerCaches/slicerCache4.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Project.xlsx]Sheet1!total workers &amp; total cost by city </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67126723322283E-2"/>
          <c:y val="0.13434764446141045"/>
          <c:w val="0.96204234297995694"/>
          <c:h val="0.59466221604738256"/>
        </c:manualLayout>
      </c:layout>
      <c:barChart>
        <c:barDir val="col"/>
        <c:grouping val="clustered"/>
        <c:varyColors val="0"/>
        <c:ser>
          <c:idx val="0"/>
          <c:order val="0"/>
          <c:tx>
            <c:strRef>
              <c:f>Sheet1!$C$3</c:f>
              <c:strCache>
                <c:ptCount val="1"/>
                <c:pt idx="0">
                  <c:v>Count of worker_username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Sheet1!$B$4:$B$16</c:f>
              <c:strCache>
                <c:ptCount val="12"/>
                <c:pt idx="0">
                  <c:v>SACCO NOUVO</c:v>
                </c:pt>
                <c:pt idx="1">
                  <c:v>camirano RTF</c:v>
                </c:pt>
                <c:pt idx="2">
                  <c:v>Mezzocrona</c:v>
                </c:pt>
                <c:pt idx="3">
                  <c:v>CAGLIARI EDILE</c:v>
                </c:pt>
                <c:pt idx="4">
                  <c:v>Parcheggio ATM</c:v>
                </c:pt>
                <c:pt idx="5">
                  <c:v>LU-VE s.p.a.</c:v>
                </c:pt>
                <c:pt idx="6">
                  <c:v>HOTEL BRERA</c:v>
                </c:pt>
                <c:pt idx="7">
                  <c:v>TIRANO -KMARK-</c:v>
                </c:pt>
                <c:pt idx="8">
                  <c:v>Ecoacciai S.P.A Pontedera</c:v>
                </c:pt>
                <c:pt idx="9">
                  <c:v>OSSPEDALE SACCO  SIME</c:v>
                </c:pt>
                <c:pt idx="10">
                  <c:v>UDINE</c:v>
                </c:pt>
                <c:pt idx="11">
                  <c:v>OSSPEDALE SACCO IDRA</c:v>
                </c:pt>
              </c:strCache>
            </c:strRef>
          </c:cat>
          <c:val>
            <c:numRef>
              <c:f>Sheet1!$C$4:$C$16</c:f>
              <c:numCache>
                <c:formatCode>General</c:formatCode>
                <c:ptCount val="12"/>
                <c:pt idx="0">
                  <c:v>1</c:v>
                </c:pt>
                <c:pt idx="1">
                  <c:v>1</c:v>
                </c:pt>
                <c:pt idx="2">
                  <c:v>2</c:v>
                </c:pt>
                <c:pt idx="3">
                  <c:v>2</c:v>
                </c:pt>
                <c:pt idx="4">
                  <c:v>2</c:v>
                </c:pt>
                <c:pt idx="5">
                  <c:v>2</c:v>
                </c:pt>
                <c:pt idx="6">
                  <c:v>3</c:v>
                </c:pt>
                <c:pt idx="7">
                  <c:v>3</c:v>
                </c:pt>
                <c:pt idx="8">
                  <c:v>4</c:v>
                </c:pt>
                <c:pt idx="9">
                  <c:v>9</c:v>
                </c:pt>
                <c:pt idx="10">
                  <c:v>10</c:v>
                </c:pt>
                <c:pt idx="11">
                  <c:v>19</c:v>
                </c:pt>
              </c:numCache>
            </c:numRef>
          </c:val>
          <c:extLst>
            <c:ext xmlns:c16="http://schemas.microsoft.com/office/drawing/2014/chart" uri="{C3380CC4-5D6E-409C-BE32-E72D297353CC}">
              <c16:uniqueId val="{00000000-75A6-4E28-A0DA-8042C3CE7DC0}"/>
            </c:ext>
          </c:extLst>
        </c:ser>
        <c:dLbls>
          <c:showLegendKey val="0"/>
          <c:showVal val="0"/>
          <c:showCatName val="0"/>
          <c:showSerName val="0"/>
          <c:showPercent val="0"/>
          <c:showBubbleSize val="0"/>
        </c:dLbls>
        <c:gapWidth val="219"/>
        <c:axId val="1280697920"/>
        <c:axId val="1280699840"/>
      </c:barChart>
      <c:lineChart>
        <c:grouping val="percentStacked"/>
        <c:varyColors val="0"/>
        <c:ser>
          <c:idx val="1"/>
          <c:order val="1"/>
          <c:tx>
            <c:strRef>
              <c:f>Sheet1!$D$3</c:f>
              <c:strCache>
                <c:ptCount val="1"/>
                <c:pt idx="0">
                  <c:v>Sum of total_cost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Sheet1!$B$4:$B$16</c:f>
              <c:strCache>
                <c:ptCount val="12"/>
                <c:pt idx="0">
                  <c:v>SACCO NOUVO</c:v>
                </c:pt>
                <c:pt idx="1">
                  <c:v>camirano RTF</c:v>
                </c:pt>
                <c:pt idx="2">
                  <c:v>Mezzocrona</c:v>
                </c:pt>
                <c:pt idx="3">
                  <c:v>CAGLIARI EDILE</c:v>
                </c:pt>
                <c:pt idx="4">
                  <c:v>Parcheggio ATM</c:v>
                </c:pt>
                <c:pt idx="5">
                  <c:v>LU-VE s.p.a.</c:v>
                </c:pt>
                <c:pt idx="6">
                  <c:v>HOTEL BRERA</c:v>
                </c:pt>
                <c:pt idx="7">
                  <c:v>TIRANO -KMARK-</c:v>
                </c:pt>
                <c:pt idx="8">
                  <c:v>Ecoacciai S.P.A Pontedera</c:v>
                </c:pt>
                <c:pt idx="9">
                  <c:v>OSSPEDALE SACCO  SIME</c:v>
                </c:pt>
                <c:pt idx="10">
                  <c:v>UDINE</c:v>
                </c:pt>
                <c:pt idx="11">
                  <c:v>OSSPEDALE SACCO IDRA</c:v>
                </c:pt>
              </c:strCache>
            </c:strRef>
          </c:cat>
          <c:val>
            <c:numRef>
              <c:f>Sheet1!$D$4:$D$16</c:f>
              <c:numCache>
                <c:formatCode>0.00</c:formatCode>
                <c:ptCount val="12"/>
                <c:pt idx="0">
                  <c:v>90.356145833333329</c:v>
                </c:pt>
              </c:numCache>
            </c:numRef>
          </c:val>
          <c:smooth val="0"/>
          <c:extLst>
            <c:ext xmlns:c16="http://schemas.microsoft.com/office/drawing/2014/chart" uri="{C3380CC4-5D6E-409C-BE32-E72D297353CC}">
              <c16:uniqueId val="{00000001-75A6-4E28-A0DA-8042C3CE7DC0}"/>
            </c:ext>
          </c:extLst>
        </c:ser>
        <c:dLbls>
          <c:showLegendKey val="0"/>
          <c:showVal val="0"/>
          <c:showCatName val="0"/>
          <c:showSerName val="0"/>
          <c:showPercent val="0"/>
          <c:showBubbleSize val="0"/>
        </c:dLbls>
        <c:marker val="1"/>
        <c:smooth val="0"/>
        <c:axId val="1280697920"/>
        <c:axId val="1280699840"/>
      </c:lineChart>
      <c:catAx>
        <c:axId val="128069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99840"/>
        <c:crosses val="autoZero"/>
        <c:auto val="1"/>
        <c:lblAlgn val="ctr"/>
        <c:lblOffset val="100"/>
        <c:noMultiLvlLbl val="0"/>
      </c:catAx>
      <c:valAx>
        <c:axId val="12806998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80697920"/>
        <c:crosses val="autoZero"/>
        <c:crossBetween val="between"/>
      </c:valAx>
      <c:spPr>
        <a:noFill/>
        <a:ln>
          <a:noFill/>
        </a:ln>
        <a:effectLst/>
      </c:spPr>
    </c:plotArea>
    <c:legend>
      <c:legendPos val="r"/>
      <c:layout>
        <c:manualLayout>
          <c:xMode val="edge"/>
          <c:yMode val="edge"/>
          <c:x val="6.4384068333587924E-3"/>
          <c:y val="0.88164232980844681"/>
          <c:w val="0.98455963719045869"/>
          <c:h val="0.110489434957779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Sheet1!$Q$3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Sheet1!$P$4:$P$5</c:f>
              <c:strCache>
                <c:ptCount val="1"/>
                <c:pt idx="0">
                  <c:v>3/10/2026</c:v>
                </c:pt>
              </c:strCache>
            </c:strRef>
          </c:cat>
          <c:val>
            <c:numRef>
              <c:f>Sheet1!$Q$4:$Q$5</c:f>
              <c:numCache>
                <c:formatCode>#,##0\ [$€-1]</c:formatCode>
                <c:ptCount val="1"/>
                <c:pt idx="0">
                  <c:v>90.356145833333329</c:v>
                </c:pt>
              </c:numCache>
            </c:numRef>
          </c:val>
          <c:smooth val="0"/>
          <c:extLst>
            <c:ext xmlns:c16="http://schemas.microsoft.com/office/drawing/2014/chart" uri="{C3380CC4-5D6E-409C-BE32-E72D297353CC}">
              <c16:uniqueId val="{00000000-1C2D-4DE2-A3C2-4F55F82AB186}"/>
            </c:ext>
          </c:extLst>
        </c:ser>
        <c:dLbls>
          <c:dLblPos val="t"/>
          <c:showLegendKey val="0"/>
          <c:showVal val="1"/>
          <c:showCatName val="0"/>
          <c:showSerName val="0"/>
          <c:showPercent val="0"/>
          <c:showBubbleSize val="0"/>
        </c:dLbls>
        <c:marker val="1"/>
        <c:smooth val="0"/>
        <c:axId val="515627520"/>
        <c:axId val="515629920"/>
      </c:lineChart>
      <c:catAx>
        <c:axId val="515627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629920"/>
        <c:crosses val="autoZero"/>
        <c:auto val="1"/>
        <c:lblAlgn val="ctr"/>
        <c:lblOffset val="100"/>
        <c:noMultiLvlLbl val="0"/>
      </c:catAx>
      <c:valAx>
        <c:axId val="515629920"/>
        <c:scaling>
          <c:orientation val="minMax"/>
        </c:scaling>
        <c:delete val="1"/>
        <c:axPos val="l"/>
        <c:majorGridlines>
          <c:spPr>
            <a:ln w="9525" cap="flat" cmpd="sng" algn="ctr">
              <a:solidFill>
                <a:schemeClr val="tx1">
                  <a:lumMod val="15000"/>
                  <a:lumOff val="85000"/>
                </a:schemeClr>
              </a:solidFill>
              <a:round/>
            </a:ln>
            <a:effectLst/>
          </c:spPr>
        </c:majorGridlines>
        <c:numFmt formatCode="#,##0\ [$€-1]" sourceLinked="1"/>
        <c:majorTickMark val="none"/>
        <c:minorTickMark val="none"/>
        <c:tickLblPos val="nextTo"/>
        <c:crossAx val="51562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Sheet1!$C$42</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Sheet1!$B$43:$B$44</c:f>
              <c:strCache>
                <c:ptCount val="1"/>
                <c:pt idx="0">
                  <c:v>SACCO NOUVO</c:v>
                </c:pt>
              </c:strCache>
            </c:strRef>
          </c:cat>
          <c:val>
            <c:numRef>
              <c:f>Sheet1!$C$43:$C$44</c:f>
              <c:numCache>
                <c:formatCode>General</c:formatCode>
                <c:ptCount val="1"/>
                <c:pt idx="0">
                  <c:v>1</c:v>
                </c:pt>
              </c:numCache>
            </c:numRef>
          </c:val>
          <c:extLst>
            <c:ext xmlns:c16="http://schemas.microsoft.com/office/drawing/2014/chart" uri="{C3380CC4-5D6E-409C-BE32-E72D297353CC}">
              <c16:uniqueId val="{00000003-8068-480C-96E3-73254B52608A}"/>
            </c:ext>
          </c:extLst>
        </c:ser>
        <c:dLbls>
          <c:showLegendKey val="0"/>
          <c:showVal val="0"/>
          <c:showCatName val="0"/>
          <c:showSerName val="0"/>
          <c:showPercent val="0"/>
          <c:showBubbleSize val="0"/>
        </c:dLbls>
        <c:gapWidth val="219"/>
        <c:overlap val="-27"/>
        <c:axId val="2141520432"/>
        <c:axId val="2141528592"/>
      </c:barChart>
      <c:catAx>
        <c:axId val="214152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528592"/>
        <c:crosses val="autoZero"/>
        <c:auto val="1"/>
        <c:lblAlgn val="ctr"/>
        <c:lblOffset val="100"/>
        <c:noMultiLvlLbl val="0"/>
      </c:catAx>
      <c:valAx>
        <c:axId val="214152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52043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Sheet1!$C$61</c:f>
              <c:strCache>
                <c:ptCount val="1"/>
                <c:pt idx="0">
                  <c:v>Total</c:v>
                </c:pt>
              </c:strCache>
            </c:strRef>
          </c:tx>
          <c:spPr>
            <a:solidFill>
              <a:schemeClr val="accent1"/>
            </a:solidFill>
            <a:ln>
              <a:noFill/>
            </a:ln>
            <a:effectLst/>
          </c:spPr>
          <c:invertIfNegative val="0"/>
          <c:cat>
            <c:strRef>
              <c:f>Sheet1!$B$62:$B$63</c:f>
              <c:strCache>
                <c:ptCount val="1"/>
                <c:pt idx="0">
                  <c:v>omar</c:v>
                </c:pt>
              </c:strCache>
            </c:strRef>
          </c:cat>
          <c:val>
            <c:numRef>
              <c:f>Sheet1!$C$62:$C$63</c:f>
              <c:numCache>
                <c:formatCode>General</c:formatCode>
                <c:ptCount val="1"/>
                <c:pt idx="0">
                  <c:v>1</c:v>
                </c:pt>
              </c:numCache>
            </c:numRef>
          </c:val>
          <c:extLst>
            <c:ext xmlns:c16="http://schemas.microsoft.com/office/drawing/2014/chart" uri="{C3380CC4-5D6E-409C-BE32-E72D297353CC}">
              <c16:uniqueId val="{00000000-76AD-4511-B245-36CAE4821FD8}"/>
            </c:ext>
          </c:extLst>
        </c:ser>
        <c:dLbls>
          <c:showLegendKey val="0"/>
          <c:showVal val="0"/>
          <c:showCatName val="0"/>
          <c:showSerName val="0"/>
          <c:showPercent val="0"/>
          <c:showBubbleSize val="0"/>
        </c:dLbls>
        <c:gapWidth val="182"/>
        <c:axId val="2141509392"/>
        <c:axId val="2141503152"/>
      </c:barChart>
      <c:catAx>
        <c:axId val="214150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503152"/>
        <c:crosses val="autoZero"/>
        <c:auto val="1"/>
        <c:lblAlgn val="ctr"/>
        <c:lblOffset val="100"/>
        <c:noMultiLvlLbl val="0"/>
      </c:catAx>
      <c:valAx>
        <c:axId val="214150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50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Hours by each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Sheet1!$Q$43:$Q$44</c:f>
              <c:strCache>
                <c:ptCount val="1"/>
                <c:pt idx="0">
                  <c:v>SACCO NOUVO</c:v>
                </c:pt>
              </c:strCache>
            </c:strRef>
          </c:cat>
          <c:val>
            <c:numRef>
              <c:f>Sheet1!$R$43:$R$44</c:f>
              <c:numCache>
                <c:formatCode>0.00</c:formatCode>
                <c:ptCount val="1"/>
                <c:pt idx="0">
                  <c:v>6.0237430555555553</c:v>
                </c:pt>
              </c:numCache>
            </c:numRef>
          </c:val>
          <c:extLst>
            <c:ext xmlns:c16="http://schemas.microsoft.com/office/drawing/2014/chart" uri="{C3380CC4-5D6E-409C-BE32-E72D297353CC}">
              <c16:uniqueId val="{00000000-0CFF-484D-B6BE-7527705E9B4E}"/>
            </c:ext>
          </c:extLst>
        </c:ser>
        <c:dLbls>
          <c:dLblPos val="outEnd"/>
          <c:showLegendKey val="0"/>
          <c:showVal val="1"/>
          <c:showCatName val="0"/>
          <c:showSerName val="0"/>
          <c:showPercent val="0"/>
          <c:showBubbleSize val="0"/>
        </c:dLbls>
        <c:gapWidth val="182"/>
        <c:axId val="2141515632"/>
        <c:axId val="2141532432"/>
      </c:barChart>
      <c:catAx>
        <c:axId val="214151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532432"/>
        <c:crosses val="autoZero"/>
        <c:auto val="1"/>
        <c:lblAlgn val="ctr"/>
        <c:lblOffset val="100"/>
        <c:noMultiLvlLbl val="0"/>
      </c:catAx>
      <c:valAx>
        <c:axId val="214153243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14151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Project.xlsx]Sheet1!PivotTable13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hours rate by each Location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Sheet1!$R$64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D46C-4CF7-A20F-366262E9A312}"/>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D46C-4CF7-A20F-366262E9A312}"/>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D46C-4CF7-A20F-366262E9A312}"/>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D46C-4CF7-A20F-366262E9A312}"/>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D46C-4CF7-A20F-366262E9A312}"/>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D46C-4CF7-A20F-366262E9A312}"/>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D46C-4CF7-A20F-366262E9A312}"/>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D46C-4CF7-A20F-366262E9A312}"/>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D46C-4CF7-A20F-366262E9A312}"/>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D46C-4CF7-A20F-366262E9A3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Sheet1!$Q$65:$Q$66</c:f>
              <c:strCache>
                <c:ptCount val="1"/>
                <c:pt idx="0">
                  <c:v>SACCO NOUVO</c:v>
                </c:pt>
              </c:strCache>
            </c:strRef>
          </c:cat>
          <c:val>
            <c:numRef>
              <c:f>Sheet1!$R$65:$R$66</c:f>
              <c:numCache>
                <c:formatCode>0.0</c:formatCode>
                <c:ptCount val="1"/>
                <c:pt idx="0">
                  <c:v>15</c:v>
                </c:pt>
              </c:numCache>
            </c:numRef>
          </c:val>
          <c:extLst>
            <c:ext xmlns:c16="http://schemas.microsoft.com/office/drawing/2014/chart" uri="{C3380CC4-5D6E-409C-BE32-E72D297353CC}">
              <c16:uniqueId val="{00000000-BE53-4650-A59F-24BFF36559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Shifts and Cost by each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Sheet1!$AA$5:$AA$6</c:f>
              <c:strCache>
                <c:ptCount val="1"/>
                <c:pt idx="0">
                  <c:v>SACCO NOUVO</c:v>
                </c:pt>
              </c:strCache>
            </c:strRef>
          </c:cat>
          <c:val>
            <c:numRef>
              <c:f>Sheet1!$AB$5:$AB$6</c:f>
              <c:numCache>
                <c:formatCode>0.00</c:formatCode>
                <c:ptCount val="1"/>
                <c:pt idx="0">
                  <c:v>90.356145833333329</c:v>
                </c:pt>
              </c:numCache>
            </c:numRef>
          </c:val>
          <c:extLst>
            <c:ext xmlns:c16="http://schemas.microsoft.com/office/drawing/2014/chart" uri="{C3380CC4-5D6E-409C-BE32-E72D297353CC}">
              <c16:uniqueId val="{00000000-F2C9-4E8E-A1FB-72BE7E84E968}"/>
            </c:ext>
          </c:extLst>
        </c:ser>
        <c:dLbls>
          <c:dLblPos val="outEnd"/>
          <c:showLegendKey val="0"/>
          <c:showVal val="1"/>
          <c:showCatName val="0"/>
          <c:showSerName val="0"/>
          <c:showPercent val="0"/>
          <c:showBubbleSize val="0"/>
        </c:dLbls>
        <c:gapWidth val="219"/>
        <c:overlap val="-27"/>
        <c:axId val="2141547312"/>
        <c:axId val="2141564112"/>
      </c:barChart>
      <c:catAx>
        <c:axId val="21415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564112"/>
        <c:crosses val="autoZero"/>
        <c:auto val="1"/>
        <c:lblAlgn val="ctr"/>
        <c:lblOffset val="100"/>
        <c:noMultiLvlLbl val="0"/>
      </c:catAx>
      <c:valAx>
        <c:axId val="214156411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14154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Project.xlsx]Sheet1!PivotTable15</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93303483836005E-2"/>
          <c:y val="5.5147956202885309E-3"/>
          <c:w val="0.91943263902514405"/>
          <c:h val="0.7313955155895836"/>
        </c:manualLayout>
      </c:layout>
      <c:lineChart>
        <c:grouping val="standard"/>
        <c:varyColors val="0"/>
        <c:ser>
          <c:idx val="0"/>
          <c:order val="0"/>
          <c:tx>
            <c:strRef>
              <c:f>Sheet1!$AL$4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Sheet1!$AK$5:$AK$6</c:f>
              <c:strCache>
                <c:ptCount val="1"/>
                <c:pt idx="0">
                  <c:v>SACCO NOUVO</c:v>
                </c:pt>
              </c:strCache>
            </c:strRef>
          </c:cat>
          <c:val>
            <c:numRef>
              <c:f>Sheet1!$AL$5:$AL$6</c:f>
              <c:numCache>
                <c:formatCode>General</c:formatCode>
                <c:ptCount val="1"/>
                <c:pt idx="0">
                  <c:v>1</c:v>
                </c:pt>
              </c:numCache>
            </c:numRef>
          </c:val>
          <c:smooth val="0"/>
          <c:extLst>
            <c:ext xmlns:c16="http://schemas.microsoft.com/office/drawing/2014/chart" uri="{C3380CC4-5D6E-409C-BE32-E72D297353CC}">
              <c16:uniqueId val="{00000000-2DFA-4435-A265-BC99916171B6}"/>
            </c:ext>
          </c:extLst>
        </c:ser>
        <c:dLbls>
          <c:dLblPos val="t"/>
          <c:showLegendKey val="0"/>
          <c:showVal val="1"/>
          <c:showCatName val="0"/>
          <c:showSerName val="0"/>
          <c:showPercent val="0"/>
          <c:showBubbleSize val="0"/>
        </c:dLbls>
        <c:smooth val="0"/>
        <c:axId val="2141585712"/>
        <c:axId val="2141587152"/>
      </c:lineChart>
      <c:catAx>
        <c:axId val="2141585712"/>
        <c:scaling>
          <c:orientation val="minMax"/>
        </c:scaling>
        <c:delete val="1"/>
        <c:axPos val="b"/>
        <c:numFmt formatCode="General" sourceLinked="1"/>
        <c:majorTickMark val="none"/>
        <c:minorTickMark val="none"/>
        <c:tickLblPos val="nextTo"/>
        <c:crossAx val="2141587152"/>
        <c:crosses val="autoZero"/>
        <c:auto val="1"/>
        <c:lblAlgn val="ctr"/>
        <c:lblOffset val="100"/>
        <c:noMultiLvlLbl val="0"/>
      </c:catAx>
      <c:valAx>
        <c:axId val="2141587152"/>
        <c:scaling>
          <c:orientation val="minMax"/>
        </c:scaling>
        <c:delete val="1"/>
        <c:axPos val="l"/>
        <c:numFmt formatCode="General" sourceLinked="1"/>
        <c:majorTickMark val="none"/>
        <c:minorTickMark val="none"/>
        <c:tickLblPos val="nextTo"/>
        <c:crossAx val="214158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Project.xlsx]Sheet1!total workers &amp; total cost by city </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Workers &amp; Total Salaries by each Locations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767126723322283E-2"/>
          <c:y val="0.13434764446141045"/>
          <c:w val="0.96204234297995694"/>
          <c:h val="0.59466221604738256"/>
        </c:manualLayout>
      </c:layout>
      <c:barChart>
        <c:barDir val="col"/>
        <c:grouping val="clustered"/>
        <c:varyColors val="0"/>
        <c:ser>
          <c:idx val="0"/>
          <c:order val="0"/>
          <c:tx>
            <c:strRef>
              <c:f>Sheet1!$C$3</c:f>
              <c:strCache>
                <c:ptCount val="1"/>
                <c:pt idx="0">
                  <c:v>Count of worker_username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Sheet1!$B$4:$B$16</c:f>
              <c:strCache>
                <c:ptCount val="12"/>
                <c:pt idx="0">
                  <c:v>SACCO NOUVO</c:v>
                </c:pt>
                <c:pt idx="1">
                  <c:v>camirano RTF</c:v>
                </c:pt>
                <c:pt idx="2">
                  <c:v>Mezzocrona</c:v>
                </c:pt>
                <c:pt idx="3">
                  <c:v>CAGLIARI EDILE</c:v>
                </c:pt>
                <c:pt idx="4">
                  <c:v>Parcheggio ATM</c:v>
                </c:pt>
                <c:pt idx="5">
                  <c:v>LU-VE s.p.a.</c:v>
                </c:pt>
                <c:pt idx="6">
                  <c:v>HOTEL BRERA</c:v>
                </c:pt>
                <c:pt idx="7">
                  <c:v>TIRANO -KMARK-</c:v>
                </c:pt>
                <c:pt idx="8">
                  <c:v>Ecoacciai S.P.A Pontedera</c:v>
                </c:pt>
                <c:pt idx="9">
                  <c:v>OSSPEDALE SACCO  SIME</c:v>
                </c:pt>
                <c:pt idx="10">
                  <c:v>UDINE</c:v>
                </c:pt>
                <c:pt idx="11">
                  <c:v>OSSPEDALE SACCO IDRA</c:v>
                </c:pt>
              </c:strCache>
            </c:strRef>
          </c:cat>
          <c:val>
            <c:numRef>
              <c:f>Sheet1!$C$4:$C$16</c:f>
              <c:numCache>
                <c:formatCode>General</c:formatCode>
                <c:ptCount val="12"/>
                <c:pt idx="0">
                  <c:v>1</c:v>
                </c:pt>
                <c:pt idx="1">
                  <c:v>1</c:v>
                </c:pt>
                <c:pt idx="2">
                  <c:v>2</c:v>
                </c:pt>
                <c:pt idx="3">
                  <c:v>2</c:v>
                </c:pt>
                <c:pt idx="4">
                  <c:v>2</c:v>
                </c:pt>
                <c:pt idx="5">
                  <c:v>2</c:v>
                </c:pt>
                <c:pt idx="6">
                  <c:v>3</c:v>
                </c:pt>
                <c:pt idx="7">
                  <c:v>3</c:v>
                </c:pt>
                <c:pt idx="8">
                  <c:v>4</c:v>
                </c:pt>
                <c:pt idx="9">
                  <c:v>9</c:v>
                </c:pt>
                <c:pt idx="10">
                  <c:v>10</c:v>
                </c:pt>
                <c:pt idx="11">
                  <c:v>19</c:v>
                </c:pt>
              </c:numCache>
            </c:numRef>
          </c:val>
          <c:extLst>
            <c:ext xmlns:c16="http://schemas.microsoft.com/office/drawing/2014/chart" uri="{C3380CC4-5D6E-409C-BE32-E72D297353CC}">
              <c16:uniqueId val="{00000000-C97A-45DB-AB20-BB2C1B397E11}"/>
            </c:ext>
          </c:extLst>
        </c:ser>
        <c:dLbls>
          <c:showLegendKey val="0"/>
          <c:showVal val="0"/>
          <c:showCatName val="0"/>
          <c:showSerName val="0"/>
          <c:showPercent val="0"/>
          <c:showBubbleSize val="0"/>
        </c:dLbls>
        <c:gapWidth val="219"/>
        <c:axId val="1280697920"/>
        <c:axId val="1280699840"/>
      </c:barChart>
      <c:lineChart>
        <c:grouping val="percentStacked"/>
        <c:varyColors val="0"/>
        <c:ser>
          <c:idx val="1"/>
          <c:order val="1"/>
          <c:tx>
            <c:strRef>
              <c:f>Sheet1!$D$3</c:f>
              <c:strCache>
                <c:ptCount val="1"/>
                <c:pt idx="0">
                  <c:v>Sum of total_cost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Sheet1!$B$4:$B$16</c:f>
              <c:strCache>
                <c:ptCount val="12"/>
                <c:pt idx="0">
                  <c:v>SACCO NOUVO</c:v>
                </c:pt>
                <c:pt idx="1">
                  <c:v>camirano RTF</c:v>
                </c:pt>
                <c:pt idx="2">
                  <c:v>Mezzocrona</c:v>
                </c:pt>
                <c:pt idx="3">
                  <c:v>CAGLIARI EDILE</c:v>
                </c:pt>
                <c:pt idx="4">
                  <c:v>Parcheggio ATM</c:v>
                </c:pt>
                <c:pt idx="5">
                  <c:v>LU-VE s.p.a.</c:v>
                </c:pt>
                <c:pt idx="6">
                  <c:v>HOTEL BRERA</c:v>
                </c:pt>
                <c:pt idx="7">
                  <c:v>TIRANO -KMARK-</c:v>
                </c:pt>
                <c:pt idx="8">
                  <c:v>Ecoacciai S.P.A Pontedera</c:v>
                </c:pt>
                <c:pt idx="9">
                  <c:v>OSSPEDALE SACCO  SIME</c:v>
                </c:pt>
                <c:pt idx="10">
                  <c:v>UDINE</c:v>
                </c:pt>
                <c:pt idx="11">
                  <c:v>OSSPEDALE SACCO IDRA</c:v>
                </c:pt>
              </c:strCache>
            </c:strRef>
          </c:cat>
          <c:val>
            <c:numRef>
              <c:f>Sheet1!$D$4:$D$16</c:f>
              <c:numCache>
                <c:formatCode>0.00</c:formatCode>
                <c:ptCount val="12"/>
                <c:pt idx="0">
                  <c:v>90.356145833333329</c:v>
                </c:pt>
              </c:numCache>
            </c:numRef>
          </c:val>
          <c:smooth val="0"/>
          <c:extLst>
            <c:ext xmlns:c16="http://schemas.microsoft.com/office/drawing/2014/chart" uri="{C3380CC4-5D6E-409C-BE32-E72D297353CC}">
              <c16:uniqueId val="{00000001-C97A-45DB-AB20-BB2C1B397E11}"/>
            </c:ext>
          </c:extLst>
        </c:ser>
        <c:dLbls>
          <c:showLegendKey val="0"/>
          <c:showVal val="0"/>
          <c:showCatName val="0"/>
          <c:showSerName val="0"/>
          <c:showPercent val="0"/>
          <c:showBubbleSize val="0"/>
        </c:dLbls>
        <c:marker val="1"/>
        <c:smooth val="0"/>
        <c:axId val="1280697920"/>
        <c:axId val="1280699840"/>
      </c:lineChart>
      <c:catAx>
        <c:axId val="128069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99840"/>
        <c:crosses val="autoZero"/>
        <c:auto val="1"/>
        <c:lblAlgn val="ctr"/>
        <c:lblOffset val="100"/>
        <c:noMultiLvlLbl val="0"/>
      </c:catAx>
      <c:valAx>
        <c:axId val="12806998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80697920"/>
        <c:crosses val="autoZero"/>
        <c:crossBetween val="between"/>
      </c:valAx>
      <c:spPr>
        <a:noFill/>
        <a:ln>
          <a:noFill/>
        </a:ln>
        <a:effectLst/>
      </c:spPr>
    </c:plotArea>
    <c:legend>
      <c:legendPos val="r"/>
      <c:layout>
        <c:manualLayout>
          <c:xMode val="edge"/>
          <c:yMode val="edge"/>
          <c:x val="6.4384068333587924E-3"/>
          <c:y val="0.88164232980844681"/>
          <c:w val="0.98455963719045869"/>
          <c:h val="0.110489434957779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Salaries</a:t>
            </a:r>
            <a:r>
              <a:rPr lang="en-US" baseline="0"/>
              <a:t> over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Sheet1!$P$4:$P$5</c:f>
              <c:strCache>
                <c:ptCount val="1"/>
                <c:pt idx="0">
                  <c:v>3/10/2026</c:v>
                </c:pt>
              </c:strCache>
            </c:strRef>
          </c:cat>
          <c:val>
            <c:numRef>
              <c:f>Sheet1!$Q$4:$Q$5</c:f>
              <c:numCache>
                <c:formatCode>#,##0\ [$€-1]</c:formatCode>
                <c:ptCount val="1"/>
                <c:pt idx="0">
                  <c:v>90.356145833333329</c:v>
                </c:pt>
              </c:numCache>
            </c:numRef>
          </c:val>
          <c:extLst>
            <c:ext xmlns:c16="http://schemas.microsoft.com/office/drawing/2014/chart" uri="{C3380CC4-5D6E-409C-BE32-E72D297353CC}">
              <c16:uniqueId val="{00000000-66A5-4CB0-8C9F-DF41984A5EB3}"/>
            </c:ext>
          </c:extLst>
        </c:ser>
        <c:dLbls>
          <c:showLegendKey val="0"/>
          <c:showVal val="1"/>
          <c:showCatName val="0"/>
          <c:showSerName val="0"/>
          <c:showPercent val="0"/>
          <c:showBubbleSize val="0"/>
        </c:dLbls>
        <c:gapWidth val="150"/>
        <c:axId val="515627520"/>
        <c:axId val="515629920"/>
      </c:barChart>
      <c:catAx>
        <c:axId val="515627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629920"/>
        <c:crosses val="autoZero"/>
        <c:auto val="1"/>
        <c:lblAlgn val="ctr"/>
        <c:lblOffset val="100"/>
        <c:noMultiLvlLbl val="0"/>
      </c:catAx>
      <c:valAx>
        <c:axId val="515629920"/>
        <c:scaling>
          <c:orientation val="minMax"/>
        </c:scaling>
        <c:delete val="1"/>
        <c:axPos val="b"/>
        <c:majorGridlines>
          <c:spPr>
            <a:ln w="9525" cap="flat" cmpd="sng" algn="ctr">
              <a:solidFill>
                <a:schemeClr val="tx1">
                  <a:lumMod val="15000"/>
                  <a:lumOff val="85000"/>
                </a:schemeClr>
              </a:solidFill>
              <a:round/>
            </a:ln>
            <a:effectLst/>
          </c:spPr>
        </c:majorGridlines>
        <c:numFmt formatCode="#,##0\ [$€-1]" sourceLinked="1"/>
        <c:majorTickMark val="none"/>
        <c:minorTickMark val="none"/>
        <c:tickLblPos val="nextTo"/>
        <c:crossAx val="51562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Shifts  by Locations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Sheet1!$C$42</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Sheet1!$B$43:$B$44</c:f>
              <c:strCache>
                <c:ptCount val="1"/>
                <c:pt idx="0">
                  <c:v>SACCO NOUVO</c:v>
                </c:pt>
              </c:strCache>
            </c:strRef>
          </c:cat>
          <c:val>
            <c:numRef>
              <c:f>Sheet1!$C$43:$C$44</c:f>
              <c:numCache>
                <c:formatCode>General</c:formatCode>
                <c:ptCount val="1"/>
                <c:pt idx="0">
                  <c:v>1</c:v>
                </c:pt>
              </c:numCache>
            </c:numRef>
          </c:val>
          <c:extLst>
            <c:ext xmlns:c16="http://schemas.microsoft.com/office/drawing/2014/chart" uri="{C3380CC4-5D6E-409C-BE32-E72D297353CC}">
              <c16:uniqueId val="{00000000-F508-458F-B481-473A0AAAA27D}"/>
            </c:ext>
          </c:extLst>
        </c:ser>
        <c:dLbls>
          <c:dLblPos val="outEnd"/>
          <c:showLegendKey val="0"/>
          <c:showVal val="1"/>
          <c:showCatName val="0"/>
          <c:showSerName val="0"/>
          <c:showPercent val="0"/>
          <c:showBubbleSize val="0"/>
        </c:dLbls>
        <c:gapWidth val="219"/>
        <c:axId val="2141520432"/>
        <c:axId val="2141528592"/>
      </c:barChart>
      <c:catAx>
        <c:axId val="2141520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528592"/>
        <c:crosses val="autoZero"/>
        <c:auto val="1"/>
        <c:lblAlgn val="ctr"/>
        <c:lblOffset val="100"/>
        <c:noMultiLvlLbl val="0"/>
      </c:catAx>
      <c:valAx>
        <c:axId val="214152859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141520432"/>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Hours by each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Sheet1!$Q$43:$Q$44</c:f>
              <c:strCache>
                <c:ptCount val="1"/>
                <c:pt idx="0">
                  <c:v>SACCO NOUVO</c:v>
                </c:pt>
              </c:strCache>
            </c:strRef>
          </c:cat>
          <c:val>
            <c:numRef>
              <c:f>Sheet1!$R$43:$R$44</c:f>
              <c:numCache>
                <c:formatCode>0.00</c:formatCode>
                <c:ptCount val="1"/>
                <c:pt idx="0">
                  <c:v>6.0237430555555553</c:v>
                </c:pt>
              </c:numCache>
            </c:numRef>
          </c:val>
          <c:extLst>
            <c:ext xmlns:c16="http://schemas.microsoft.com/office/drawing/2014/chart" uri="{C3380CC4-5D6E-409C-BE32-E72D297353CC}">
              <c16:uniqueId val="{00000000-5FAD-4574-8EA9-69D26BDF93D2}"/>
            </c:ext>
          </c:extLst>
        </c:ser>
        <c:dLbls>
          <c:dLblPos val="outEnd"/>
          <c:showLegendKey val="0"/>
          <c:showVal val="1"/>
          <c:showCatName val="0"/>
          <c:showSerName val="0"/>
          <c:showPercent val="0"/>
          <c:showBubbleSize val="0"/>
        </c:dLbls>
        <c:gapWidth val="182"/>
        <c:axId val="2141515632"/>
        <c:axId val="2141532432"/>
      </c:barChart>
      <c:catAx>
        <c:axId val="214151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532432"/>
        <c:crosses val="autoZero"/>
        <c:auto val="1"/>
        <c:lblAlgn val="ctr"/>
        <c:lblOffset val="100"/>
        <c:noMultiLvlLbl val="0"/>
      </c:catAx>
      <c:valAx>
        <c:axId val="214153243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14151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Project.xlsx]Sheet1!PivotTable13</c:name>
    <c:fmtId val="9"/>
  </c:pivotSource>
  <c:chart>
    <c:title>
      <c:tx>
        <c:rich>
          <a:bodyPr rot="0" spcFirstLastPara="1" vertOverflow="ellipsis" vert="horz" wrap="square" anchor="ctr" anchorCtr="1"/>
          <a:lstStyle/>
          <a:p>
            <a:pPr algn="ctr" rtl="0">
              <a:defRPr lang="en-US" sz="1400" b="0" i="0" u="none" strike="noStrike" kern="1200" cap="all"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Average hours rate by each Location</a:t>
            </a:r>
          </a:p>
        </c:rich>
      </c:tx>
      <c:overlay val="0"/>
      <c:spPr>
        <a:noFill/>
        <a:ln>
          <a:noFill/>
        </a:ln>
        <a:effectLst/>
      </c:spPr>
      <c:txPr>
        <a:bodyPr rot="0" spcFirstLastPara="1" vertOverflow="ellipsis" vert="horz" wrap="square" anchor="ctr" anchorCtr="1"/>
        <a:lstStyle/>
        <a:p>
          <a:pPr algn="ctr" rtl="0">
            <a:defRPr lang="en-US" sz="1400" b="0"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Sheet1!$R$64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C21F-4686-B260-F999227D8E9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C21F-4686-B260-F999227D8E9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C21F-4686-B260-F999227D8E9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C21F-4686-B260-F999227D8E96}"/>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C21F-4686-B260-F999227D8E96}"/>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C21F-4686-B260-F999227D8E96}"/>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C21F-4686-B260-F999227D8E96}"/>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C21F-4686-B260-F999227D8E96}"/>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C21F-4686-B260-F999227D8E96}"/>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C21F-4686-B260-F999227D8E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Sheet1!$Q$65:$Q$66</c:f>
              <c:strCache>
                <c:ptCount val="1"/>
                <c:pt idx="0">
                  <c:v>SACCO NOUVO</c:v>
                </c:pt>
              </c:strCache>
            </c:strRef>
          </c:cat>
          <c:val>
            <c:numRef>
              <c:f>Sheet1!$R$65:$R$66</c:f>
              <c:numCache>
                <c:formatCode>0.0</c:formatCode>
                <c:ptCount val="1"/>
                <c:pt idx="0">
                  <c:v>15</c:v>
                </c:pt>
              </c:numCache>
            </c:numRef>
          </c:val>
          <c:extLst>
            <c:ext xmlns:c16="http://schemas.microsoft.com/office/drawing/2014/chart" uri="{C3380CC4-5D6E-409C-BE32-E72D297353CC}">
              <c16:uniqueId val="{00000014-C21F-4686-B260-F999227D8E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Shifts and Cost by each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Sheet1!$AA$5:$AA$6</c:f>
              <c:strCache>
                <c:ptCount val="1"/>
                <c:pt idx="0">
                  <c:v>SACCO NOUVO</c:v>
                </c:pt>
              </c:strCache>
            </c:strRef>
          </c:cat>
          <c:val>
            <c:numRef>
              <c:f>Sheet1!$AB$5:$AB$6</c:f>
              <c:numCache>
                <c:formatCode>0.00</c:formatCode>
                <c:ptCount val="1"/>
                <c:pt idx="0">
                  <c:v>90.356145833333329</c:v>
                </c:pt>
              </c:numCache>
            </c:numRef>
          </c:val>
          <c:extLst>
            <c:ext xmlns:c16="http://schemas.microsoft.com/office/drawing/2014/chart" uri="{C3380CC4-5D6E-409C-BE32-E72D297353CC}">
              <c16:uniqueId val="{00000000-6CC5-4D94-9726-9E60F187E058}"/>
            </c:ext>
          </c:extLst>
        </c:ser>
        <c:dLbls>
          <c:dLblPos val="outEnd"/>
          <c:showLegendKey val="0"/>
          <c:showVal val="1"/>
          <c:showCatName val="0"/>
          <c:showSerName val="0"/>
          <c:showPercent val="0"/>
          <c:showBubbleSize val="0"/>
        </c:dLbls>
        <c:gapWidth val="219"/>
        <c:overlap val="-27"/>
        <c:axId val="2141547312"/>
        <c:axId val="2141564112"/>
      </c:barChart>
      <c:catAx>
        <c:axId val="21415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564112"/>
        <c:crosses val="autoZero"/>
        <c:auto val="1"/>
        <c:lblAlgn val="ctr"/>
        <c:lblOffset val="100"/>
        <c:noMultiLvlLbl val="0"/>
      </c:catAx>
      <c:valAx>
        <c:axId val="214156411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14154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[Italian Project.xlsx]Sheet1!PivotTable15</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87630286805201E-2"/>
          <c:y val="5.5147956202885309E-3"/>
          <c:w val="0.95183839611973098"/>
          <c:h val="0.86347382609896406"/>
        </c:manualLayout>
      </c:layout>
      <c:lineChart>
        <c:grouping val="standard"/>
        <c:varyColors val="0"/>
        <c:ser>
          <c:idx val="0"/>
          <c:order val="0"/>
          <c:tx>
            <c:strRef>
              <c:f>Sheet1!$AL$4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Sheet1!$AK$5:$AK$6</c:f>
              <c:strCache>
                <c:ptCount val="1"/>
                <c:pt idx="0">
                  <c:v>SACCO NOUVO</c:v>
                </c:pt>
              </c:strCache>
            </c:strRef>
          </c:cat>
          <c:val>
            <c:numRef>
              <c:f>Sheet1!$AL$5:$AL$6</c:f>
              <c:numCache>
                <c:formatCode>General</c:formatCode>
                <c:ptCount val="1"/>
                <c:pt idx="0">
                  <c:v>1</c:v>
                </c:pt>
              </c:numCache>
            </c:numRef>
          </c:val>
          <c:smooth val="0"/>
          <c:extLst>
            <c:ext xmlns:c16="http://schemas.microsoft.com/office/drawing/2014/chart" uri="{C3380CC4-5D6E-409C-BE32-E72D297353CC}">
              <c16:uniqueId val="{00000000-D40D-45FF-8A68-5AAEB2AFF139}"/>
            </c:ext>
          </c:extLst>
        </c:ser>
        <c:dLbls>
          <c:dLblPos val="t"/>
          <c:showLegendKey val="0"/>
          <c:showVal val="1"/>
          <c:showCatName val="0"/>
          <c:showSerName val="0"/>
          <c:showPercent val="0"/>
          <c:showBubbleSize val="0"/>
        </c:dLbls>
        <c:smooth val="0"/>
        <c:axId val="2141585712"/>
        <c:axId val="2141587152"/>
      </c:lineChart>
      <c:catAx>
        <c:axId val="2141585712"/>
        <c:scaling>
          <c:orientation val="minMax"/>
        </c:scaling>
        <c:delete val="1"/>
        <c:axPos val="b"/>
        <c:numFmt formatCode="General" sourceLinked="1"/>
        <c:majorTickMark val="none"/>
        <c:minorTickMark val="none"/>
        <c:tickLblPos val="nextTo"/>
        <c:crossAx val="2141587152"/>
        <c:crosses val="autoZero"/>
        <c:auto val="1"/>
        <c:lblAlgn val="ctr"/>
        <c:lblOffset val="100"/>
        <c:noMultiLvlLbl val="0"/>
      </c:catAx>
      <c:valAx>
        <c:axId val="2141587152"/>
        <c:scaling>
          <c:orientation val="minMax"/>
        </c:scaling>
        <c:delete val="1"/>
        <c:axPos val="l"/>
        <c:numFmt formatCode="General" sourceLinked="1"/>
        <c:majorTickMark val="none"/>
        <c:minorTickMark val="none"/>
        <c:tickLblPos val="nextTo"/>
        <c:crossAx val="214158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179876</xdr:colOff>
      <xdr:row>1</xdr:row>
      <xdr:rowOff>89466</xdr:rowOff>
    </xdr:from>
    <xdr:to>
      <xdr:col>12</xdr:col>
      <xdr:colOff>579782</xdr:colOff>
      <xdr:row>18</xdr:row>
      <xdr:rowOff>41413</xdr:rowOff>
    </xdr:to>
    <xdr:graphicFrame macro="">
      <xdr:nvGraphicFramePr>
        <xdr:cNvPr id="2" name="Chart 1">
          <a:extLst>
            <a:ext uri="{FF2B5EF4-FFF2-40B4-BE49-F238E27FC236}">
              <a16:creationId xmlns:a16="http://schemas.microsoft.com/office/drawing/2014/main" id="{F3DB3575-06F8-6D35-EA33-702137BC6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121920</xdr:colOff>
      <xdr:row>1</xdr:row>
      <xdr:rowOff>152400</xdr:rowOff>
    </xdr:from>
    <xdr:to>
      <xdr:col>21</xdr:col>
      <xdr:colOff>922020</xdr:colOff>
      <xdr:row>18</xdr:row>
      <xdr:rowOff>148590</xdr:rowOff>
    </xdr:to>
    <xdr:graphicFrame macro="">
      <xdr:nvGraphicFramePr>
        <xdr:cNvPr id="3" name="Chart 2">
          <a:extLst>
            <a:ext uri="{FF2B5EF4-FFF2-40B4-BE49-F238E27FC236}">
              <a16:creationId xmlns:a16="http://schemas.microsoft.com/office/drawing/2014/main" id="{1CC4F341-C73A-5F19-737F-7FA32ABB5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515938</xdr:colOff>
      <xdr:row>39</xdr:row>
      <xdr:rowOff>108744</xdr:rowOff>
    </xdr:from>
    <xdr:to>
      <xdr:col>9</xdr:col>
      <xdr:colOff>309563</xdr:colOff>
      <xdr:row>53</xdr:row>
      <xdr:rowOff>184944</xdr:rowOff>
    </xdr:to>
    <xdr:graphicFrame macro="">
      <xdr:nvGraphicFramePr>
        <xdr:cNvPr id="4" name="Chart 3">
          <a:extLst>
            <a:ext uri="{FF2B5EF4-FFF2-40B4-BE49-F238E27FC236}">
              <a16:creationId xmlns:a16="http://schemas.microsoft.com/office/drawing/2014/main" id="{FBA3E3B8-2CAF-F6CB-93BB-D566D3750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461549</xdr:colOff>
      <xdr:row>60</xdr:row>
      <xdr:rowOff>33990</xdr:rowOff>
    </xdr:from>
    <xdr:to>
      <xdr:col>11</xdr:col>
      <xdr:colOff>266286</xdr:colOff>
      <xdr:row>110</xdr:row>
      <xdr:rowOff>4969</xdr:rowOff>
    </xdr:to>
    <xdr:graphicFrame macro="">
      <xdr:nvGraphicFramePr>
        <xdr:cNvPr id="5" name="Chart 4">
          <a:extLst>
            <a:ext uri="{FF2B5EF4-FFF2-40B4-BE49-F238E27FC236}">
              <a16:creationId xmlns:a16="http://schemas.microsoft.com/office/drawing/2014/main" id="{5B09EFCC-E412-BD2F-4860-2824BA1FB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435428</xdr:colOff>
      <xdr:row>39</xdr:row>
      <xdr:rowOff>8959</xdr:rowOff>
    </xdr:from>
    <xdr:to>
      <xdr:col>20</xdr:col>
      <xdr:colOff>1082901</xdr:colOff>
      <xdr:row>53</xdr:row>
      <xdr:rowOff>53409</xdr:rowOff>
    </xdr:to>
    <xdr:graphicFrame macro="">
      <xdr:nvGraphicFramePr>
        <xdr:cNvPr id="6" name="Chart 5">
          <a:extLst>
            <a:ext uri="{FF2B5EF4-FFF2-40B4-BE49-F238E27FC236}">
              <a16:creationId xmlns:a16="http://schemas.microsoft.com/office/drawing/2014/main" id="{A2A581DF-269C-F63D-6CE5-EC3F838AD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156980</xdr:colOff>
      <xdr:row>58</xdr:row>
      <xdr:rowOff>148375</xdr:rowOff>
    </xdr:from>
    <xdr:to>
      <xdr:col>20</xdr:col>
      <xdr:colOff>1950089</xdr:colOff>
      <xdr:row>72</xdr:row>
      <xdr:rowOff>28180</xdr:rowOff>
    </xdr:to>
    <xdr:graphicFrame macro="">
      <xdr:nvGraphicFramePr>
        <xdr:cNvPr id="7" name="Chart 6">
          <a:extLst>
            <a:ext uri="{FF2B5EF4-FFF2-40B4-BE49-F238E27FC236}">
              <a16:creationId xmlns:a16="http://schemas.microsoft.com/office/drawing/2014/main" id="{7D609A4C-FB4E-A165-66DB-0E6FC3A5C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206101</xdr:colOff>
      <xdr:row>3</xdr:row>
      <xdr:rowOff>148842</xdr:rowOff>
    </xdr:from>
    <xdr:to>
      <xdr:col>34</xdr:col>
      <xdr:colOff>700723</xdr:colOff>
      <xdr:row>18</xdr:row>
      <xdr:rowOff>97837</xdr:rowOff>
    </xdr:to>
    <xdr:grpSp>
      <xdr:nvGrpSpPr>
        <xdr:cNvPr id="11" name="Group 10">
          <a:extLst>
            <a:ext uri="{FF2B5EF4-FFF2-40B4-BE49-F238E27FC236}">
              <a16:creationId xmlns:a16="http://schemas.microsoft.com/office/drawing/2014/main" id="{6AB304F5-0CB9-F805-8AF0-44F7534A0DC3}"/>
            </a:ext>
          </a:extLst>
        </xdr:cNvPr>
        <xdr:cNvGrpSpPr/>
      </xdr:nvGrpSpPr>
      <xdr:grpSpPr>
        <a:xfrm>
          <a:off x="25934940" y="727146"/>
          <a:ext cx="4542747" cy="2840512"/>
          <a:chOff x="32041066" y="712293"/>
          <a:chExt cx="4546101" cy="2766248"/>
        </a:xfrm>
      </xdr:grpSpPr>
      <xdr:graphicFrame macro="">
        <xdr:nvGraphicFramePr>
          <xdr:cNvPr id="8" name="Chart 7">
            <a:extLst>
              <a:ext uri="{FF2B5EF4-FFF2-40B4-BE49-F238E27FC236}">
                <a16:creationId xmlns:a16="http://schemas.microsoft.com/office/drawing/2014/main" id="{B4DF5A7D-C8FC-49F0-3794-1E7CE522C64A}"/>
              </a:ext>
            </a:extLst>
          </xdr:cNvPr>
          <xdr:cNvGraphicFramePr/>
        </xdr:nvGraphicFramePr>
        <xdr:xfrm>
          <a:off x="32041066" y="712293"/>
          <a:ext cx="4546101" cy="276624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 name="Chart 8">
            <a:extLst>
              <a:ext uri="{FF2B5EF4-FFF2-40B4-BE49-F238E27FC236}">
                <a16:creationId xmlns:a16="http://schemas.microsoft.com/office/drawing/2014/main" id="{4BBFECCA-FE88-BB4E-6617-C6AEEE84E015}"/>
              </a:ext>
            </a:extLst>
          </xdr:cNvPr>
          <xdr:cNvGraphicFramePr/>
        </xdr:nvGraphicFramePr>
        <xdr:xfrm>
          <a:off x="32156936" y="1006162"/>
          <a:ext cx="4413698" cy="127003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95251</xdr:colOff>
      <xdr:row>0</xdr:row>
      <xdr:rowOff>171450</xdr:rowOff>
    </xdr:from>
    <xdr:to>
      <xdr:col>29</xdr:col>
      <xdr:colOff>333375</xdr:colOff>
      <xdr:row>5</xdr:row>
      <xdr:rowOff>57150</xdr:rowOff>
    </xdr:to>
    <xdr:sp macro="" textlink="">
      <xdr:nvSpPr>
        <xdr:cNvPr id="4" name="Rectangle 3">
          <a:extLst>
            <a:ext uri="{FF2B5EF4-FFF2-40B4-BE49-F238E27FC236}">
              <a16:creationId xmlns:a16="http://schemas.microsoft.com/office/drawing/2014/main" id="{69054B52-D184-73BF-8833-EC14B7E06D90}"/>
            </a:ext>
          </a:extLst>
        </xdr:cNvPr>
        <xdr:cNvSpPr/>
      </xdr:nvSpPr>
      <xdr:spPr>
        <a:xfrm>
          <a:off x="95251" y="171450"/>
          <a:ext cx="17916524" cy="838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12</xdr:row>
      <xdr:rowOff>95249</xdr:rowOff>
    </xdr:from>
    <xdr:to>
      <xdr:col>7</xdr:col>
      <xdr:colOff>28575</xdr:colOff>
      <xdr:row>28</xdr:row>
      <xdr:rowOff>9525</xdr:rowOff>
    </xdr:to>
    <xdr:sp macro="" textlink="">
      <xdr:nvSpPr>
        <xdr:cNvPr id="5" name="Rectangle 4">
          <a:extLst>
            <a:ext uri="{FF2B5EF4-FFF2-40B4-BE49-F238E27FC236}">
              <a16:creationId xmlns:a16="http://schemas.microsoft.com/office/drawing/2014/main" id="{CB0A2C6E-79DB-B71B-DF44-E8CFD065361F}"/>
            </a:ext>
          </a:extLst>
        </xdr:cNvPr>
        <xdr:cNvSpPr/>
      </xdr:nvSpPr>
      <xdr:spPr>
        <a:xfrm>
          <a:off x="247650" y="2381249"/>
          <a:ext cx="4048125" cy="29622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28</xdr:row>
      <xdr:rowOff>161924</xdr:rowOff>
    </xdr:from>
    <xdr:to>
      <xdr:col>13</xdr:col>
      <xdr:colOff>523875</xdr:colOff>
      <xdr:row>48</xdr:row>
      <xdr:rowOff>114300</xdr:rowOff>
    </xdr:to>
    <xdr:sp macro="" textlink="">
      <xdr:nvSpPr>
        <xdr:cNvPr id="6" name="Rectangle 5">
          <a:extLst>
            <a:ext uri="{FF2B5EF4-FFF2-40B4-BE49-F238E27FC236}">
              <a16:creationId xmlns:a16="http://schemas.microsoft.com/office/drawing/2014/main" id="{BDDC0569-9464-1050-1992-012294A999AA}"/>
            </a:ext>
          </a:extLst>
        </xdr:cNvPr>
        <xdr:cNvSpPr/>
      </xdr:nvSpPr>
      <xdr:spPr>
        <a:xfrm>
          <a:off x="247650" y="5495924"/>
          <a:ext cx="8201025" cy="37623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366760</xdr:colOff>
      <xdr:row>12</xdr:row>
      <xdr:rowOff>95249</xdr:rowOff>
    </xdr:from>
    <xdr:to>
      <xdr:col>24</xdr:col>
      <xdr:colOff>443954</xdr:colOff>
      <xdr:row>28</xdr:row>
      <xdr:rowOff>17837</xdr:rowOff>
    </xdr:to>
    <xdr:sp macro="" textlink="">
      <xdr:nvSpPr>
        <xdr:cNvPr id="7" name="Rectangle 6">
          <a:extLst>
            <a:ext uri="{FF2B5EF4-FFF2-40B4-BE49-F238E27FC236}">
              <a16:creationId xmlns:a16="http://schemas.microsoft.com/office/drawing/2014/main" id="{82EF8DAC-8767-6325-D904-4B80FAA19BE8}"/>
            </a:ext>
          </a:extLst>
        </xdr:cNvPr>
        <xdr:cNvSpPr/>
      </xdr:nvSpPr>
      <xdr:spPr>
        <a:xfrm>
          <a:off x="11989008" y="2402221"/>
          <a:ext cx="3135680" cy="299855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29</xdr:row>
      <xdr:rowOff>9525</xdr:rowOff>
    </xdr:from>
    <xdr:to>
      <xdr:col>13</xdr:col>
      <xdr:colOff>438150</xdr:colOff>
      <xdr:row>48</xdr:row>
      <xdr:rowOff>76200</xdr:rowOff>
    </xdr:to>
    <xdr:graphicFrame macro="">
      <xdr:nvGraphicFramePr>
        <xdr:cNvPr id="2" name="Chart 1">
          <a:extLst>
            <a:ext uri="{FF2B5EF4-FFF2-40B4-BE49-F238E27FC236}">
              <a16:creationId xmlns:a16="http://schemas.microsoft.com/office/drawing/2014/main" id="{181D3BF1-8767-4F40-B308-C986E78A6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12</xdr:row>
      <xdr:rowOff>104774</xdr:rowOff>
    </xdr:from>
    <xdr:to>
      <xdr:col>13</xdr:col>
      <xdr:colOff>542925</xdr:colOff>
      <xdr:row>28</xdr:row>
      <xdr:rowOff>19050</xdr:rowOff>
    </xdr:to>
    <xdr:sp macro="" textlink="">
      <xdr:nvSpPr>
        <xdr:cNvPr id="9" name="Rectangle 8">
          <a:extLst>
            <a:ext uri="{FF2B5EF4-FFF2-40B4-BE49-F238E27FC236}">
              <a16:creationId xmlns:a16="http://schemas.microsoft.com/office/drawing/2014/main" id="{F9F13033-6542-9715-6241-235143AED3F7}"/>
            </a:ext>
          </a:extLst>
        </xdr:cNvPr>
        <xdr:cNvSpPr/>
      </xdr:nvSpPr>
      <xdr:spPr>
        <a:xfrm>
          <a:off x="4419600" y="2390774"/>
          <a:ext cx="4048125" cy="29622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57150</xdr:colOff>
      <xdr:row>12</xdr:row>
      <xdr:rowOff>104774</xdr:rowOff>
    </xdr:from>
    <xdr:to>
      <xdr:col>19</xdr:col>
      <xdr:colOff>180975</xdr:colOff>
      <xdr:row>28</xdr:row>
      <xdr:rowOff>8986</xdr:rowOff>
    </xdr:to>
    <xdr:sp macro="" textlink="">
      <xdr:nvSpPr>
        <xdr:cNvPr id="10" name="Rectangle 9">
          <a:extLst>
            <a:ext uri="{FF2B5EF4-FFF2-40B4-BE49-F238E27FC236}">
              <a16:creationId xmlns:a16="http://schemas.microsoft.com/office/drawing/2014/main" id="{8958BD78-A972-9AA0-F0D3-D6FD5F6212AA}"/>
            </a:ext>
          </a:extLst>
        </xdr:cNvPr>
        <xdr:cNvSpPr/>
      </xdr:nvSpPr>
      <xdr:spPr>
        <a:xfrm>
          <a:off x="8611678" y="2369208"/>
          <a:ext cx="3179014" cy="292345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257175</xdr:colOff>
      <xdr:row>6</xdr:row>
      <xdr:rowOff>114300</xdr:rowOff>
    </xdr:from>
    <xdr:to>
      <xdr:col>3</xdr:col>
      <xdr:colOff>133350</xdr:colOff>
      <xdr:row>11</xdr:row>
      <xdr:rowOff>47624</xdr:rowOff>
    </xdr:to>
    <xdr:grpSp>
      <xdr:nvGrpSpPr>
        <xdr:cNvPr id="12" name="Group 11">
          <a:extLst>
            <a:ext uri="{FF2B5EF4-FFF2-40B4-BE49-F238E27FC236}">
              <a16:creationId xmlns:a16="http://schemas.microsoft.com/office/drawing/2014/main" id="{5D9B7987-3613-CF52-9F34-3D58982074CC}"/>
            </a:ext>
          </a:extLst>
        </xdr:cNvPr>
        <xdr:cNvGrpSpPr/>
      </xdr:nvGrpSpPr>
      <xdr:grpSpPr>
        <a:xfrm>
          <a:off x="257175" y="1241201"/>
          <a:ext cx="1687267" cy="872409"/>
          <a:chOff x="228600" y="1266825"/>
          <a:chExt cx="1704975" cy="885824"/>
        </a:xfrm>
      </xdr:grpSpPr>
      <xdr:sp macro="" textlink="Sheet1!Q30">
        <xdr:nvSpPr>
          <xdr:cNvPr id="3" name="Rectangle 2">
            <a:extLst>
              <a:ext uri="{FF2B5EF4-FFF2-40B4-BE49-F238E27FC236}">
                <a16:creationId xmlns:a16="http://schemas.microsoft.com/office/drawing/2014/main" id="{97358482-5078-4E89-3698-CE4E7E0943CA}"/>
              </a:ext>
            </a:extLst>
          </xdr:cNvPr>
          <xdr:cNvSpPr/>
        </xdr:nvSpPr>
        <xdr:spPr>
          <a:xfrm>
            <a:off x="228600" y="1266825"/>
            <a:ext cx="1704975" cy="8858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E13A2A7-E2E6-4D43-BB46-CDC06180B1AF}" type="TxLink">
              <a:rPr lang="en-US" sz="1800" b="1" i="0" u="none" strike="noStrike">
                <a:solidFill>
                  <a:srgbClr val="000000"/>
                </a:solidFill>
                <a:latin typeface="Aptos Narrow"/>
              </a:rPr>
              <a:pPr algn="ctr"/>
              <a:t>90 €</a:t>
            </a:fld>
            <a:endParaRPr lang="en-US" sz="1800" b="1"/>
          </a:p>
        </xdr:txBody>
      </xdr:sp>
      <xdr:sp macro="" textlink="">
        <xdr:nvSpPr>
          <xdr:cNvPr id="11" name="TextBox 10">
            <a:extLst>
              <a:ext uri="{FF2B5EF4-FFF2-40B4-BE49-F238E27FC236}">
                <a16:creationId xmlns:a16="http://schemas.microsoft.com/office/drawing/2014/main" id="{AC21197A-4AD3-0CB7-8E59-F7D917081010}"/>
              </a:ext>
            </a:extLst>
          </xdr:cNvPr>
          <xdr:cNvSpPr txBox="1"/>
        </xdr:nvSpPr>
        <xdr:spPr>
          <a:xfrm>
            <a:off x="454345" y="1383195"/>
            <a:ext cx="125348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Total Cost</a:t>
            </a:r>
          </a:p>
        </xdr:txBody>
      </xdr:sp>
    </xdr:grpSp>
    <xdr:clientData/>
  </xdr:twoCellAnchor>
  <xdr:twoCellAnchor>
    <xdr:from>
      <xdr:col>3</xdr:col>
      <xdr:colOff>261753</xdr:colOff>
      <xdr:row>6</xdr:row>
      <xdr:rowOff>114300</xdr:rowOff>
    </xdr:from>
    <xdr:to>
      <xdr:col>6</xdr:col>
      <xdr:colOff>204977</xdr:colOff>
      <xdr:row>11</xdr:row>
      <xdr:rowOff>47624</xdr:rowOff>
    </xdr:to>
    <xdr:grpSp>
      <xdr:nvGrpSpPr>
        <xdr:cNvPr id="13" name="Group 12">
          <a:extLst>
            <a:ext uri="{FF2B5EF4-FFF2-40B4-BE49-F238E27FC236}">
              <a16:creationId xmlns:a16="http://schemas.microsoft.com/office/drawing/2014/main" id="{A743B8AD-E992-4165-A5E1-DE6ED467218E}"/>
            </a:ext>
          </a:extLst>
        </xdr:cNvPr>
        <xdr:cNvGrpSpPr/>
      </xdr:nvGrpSpPr>
      <xdr:grpSpPr>
        <a:xfrm>
          <a:off x="2072845" y="1241201"/>
          <a:ext cx="1754315" cy="872409"/>
          <a:chOff x="195272" y="1266825"/>
          <a:chExt cx="1771635" cy="885824"/>
        </a:xfrm>
      </xdr:grpSpPr>
      <xdr:sp macro="" textlink="Sheet1!S30">
        <xdr:nvSpPr>
          <xdr:cNvPr id="14" name="Rectangle 13">
            <a:extLst>
              <a:ext uri="{FF2B5EF4-FFF2-40B4-BE49-F238E27FC236}">
                <a16:creationId xmlns:a16="http://schemas.microsoft.com/office/drawing/2014/main" id="{E52951CB-B379-60C3-F03A-D76F6D64AED8}"/>
              </a:ext>
            </a:extLst>
          </xdr:cNvPr>
          <xdr:cNvSpPr/>
        </xdr:nvSpPr>
        <xdr:spPr>
          <a:xfrm>
            <a:off x="228600" y="1266825"/>
            <a:ext cx="1704975" cy="8858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97DB7F5-2527-4232-B823-BE41C1D2DE38}" type="TxLink">
              <a:rPr lang="en-US" sz="1800" b="1" i="0" u="none" strike="noStrike">
                <a:solidFill>
                  <a:srgbClr val="000000"/>
                </a:solidFill>
                <a:latin typeface="Aptos Narrow"/>
              </a:rPr>
              <a:pPr algn="ctr"/>
              <a:t>1</a:t>
            </a:fld>
            <a:endParaRPr lang="en-US" sz="3200" b="1"/>
          </a:p>
        </xdr:txBody>
      </xdr:sp>
      <xdr:sp macro="" textlink="">
        <xdr:nvSpPr>
          <xdr:cNvPr id="15" name="TextBox 14">
            <a:extLst>
              <a:ext uri="{FF2B5EF4-FFF2-40B4-BE49-F238E27FC236}">
                <a16:creationId xmlns:a16="http://schemas.microsoft.com/office/drawing/2014/main" id="{C91968C2-FBD9-CFCA-5413-2F648690106A}"/>
              </a:ext>
            </a:extLst>
          </xdr:cNvPr>
          <xdr:cNvSpPr txBox="1"/>
        </xdr:nvSpPr>
        <xdr:spPr>
          <a:xfrm>
            <a:off x="195272" y="1383195"/>
            <a:ext cx="177163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1"/>
              <a:t>Active Workers</a:t>
            </a:r>
          </a:p>
        </xdr:txBody>
      </xdr:sp>
    </xdr:grpSp>
    <xdr:clientData/>
  </xdr:twoCellAnchor>
  <xdr:twoCellAnchor>
    <xdr:from>
      <xdr:col>6</xdr:col>
      <xdr:colOff>333374</xdr:colOff>
      <xdr:row>6</xdr:row>
      <xdr:rowOff>114300</xdr:rowOff>
    </xdr:from>
    <xdr:to>
      <xdr:col>9</xdr:col>
      <xdr:colOff>209550</xdr:colOff>
      <xdr:row>11</xdr:row>
      <xdr:rowOff>47624</xdr:rowOff>
    </xdr:to>
    <xdr:grpSp>
      <xdr:nvGrpSpPr>
        <xdr:cNvPr id="16" name="Group 15">
          <a:extLst>
            <a:ext uri="{FF2B5EF4-FFF2-40B4-BE49-F238E27FC236}">
              <a16:creationId xmlns:a16="http://schemas.microsoft.com/office/drawing/2014/main" id="{4744D2EF-10FF-4655-8F30-A7BBCC09A1A3}"/>
            </a:ext>
          </a:extLst>
        </xdr:cNvPr>
        <xdr:cNvGrpSpPr/>
      </xdr:nvGrpSpPr>
      <xdr:grpSpPr>
        <a:xfrm>
          <a:off x="3955557" y="1241201"/>
          <a:ext cx="1687268" cy="872409"/>
          <a:chOff x="228599" y="1266825"/>
          <a:chExt cx="1704976" cy="885824"/>
        </a:xfrm>
      </xdr:grpSpPr>
      <xdr:sp macro="" textlink="Sheet1!U30">
        <xdr:nvSpPr>
          <xdr:cNvPr id="17" name="Rectangle 16">
            <a:extLst>
              <a:ext uri="{FF2B5EF4-FFF2-40B4-BE49-F238E27FC236}">
                <a16:creationId xmlns:a16="http://schemas.microsoft.com/office/drawing/2014/main" id="{C6F41F3F-9BD2-D4EE-F6ED-27F456498A25}"/>
              </a:ext>
            </a:extLst>
          </xdr:cNvPr>
          <xdr:cNvSpPr/>
        </xdr:nvSpPr>
        <xdr:spPr>
          <a:xfrm>
            <a:off x="228600" y="1266825"/>
            <a:ext cx="1704975" cy="8858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16ED932-5837-44A2-8AD4-5863397A0B0D}" type="TxLink">
              <a:rPr lang="en-US" sz="1800" b="1" i="0" u="none" strike="noStrike">
                <a:solidFill>
                  <a:srgbClr val="000000"/>
                </a:solidFill>
                <a:latin typeface="Aptos Narrow"/>
              </a:rPr>
              <a:pPr algn="ctr"/>
              <a:t>6</a:t>
            </a:fld>
            <a:endParaRPr lang="en-US" sz="3200" b="1"/>
          </a:p>
        </xdr:txBody>
      </xdr:sp>
      <xdr:sp macro="" textlink="">
        <xdr:nvSpPr>
          <xdr:cNvPr id="18" name="TextBox 17">
            <a:extLst>
              <a:ext uri="{FF2B5EF4-FFF2-40B4-BE49-F238E27FC236}">
                <a16:creationId xmlns:a16="http://schemas.microsoft.com/office/drawing/2014/main" id="{ED420A4B-3881-5F7E-A08A-8050324C9F4C}"/>
              </a:ext>
            </a:extLst>
          </xdr:cNvPr>
          <xdr:cNvSpPr txBox="1"/>
        </xdr:nvSpPr>
        <xdr:spPr>
          <a:xfrm>
            <a:off x="228599" y="1383195"/>
            <a:ext cx="17049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t>Working hours</a:t>
            </a:r>
          </a:p>
        </xdr:txBody>
      </xdr:sp>
    </xdr:grpSp>
    <xdr:clientData/>
  </xdr:twoCellAnchor>
  <xdr:twoCellAnchor>
    <xdr:from>
      <xdr:col>9</xdr:col>
      <xdr:colOff>371475</xdr:colOff>
      <xdr:row>6</xdr:row>
      <xdr:rowOff>114300</xdr:rowOff>
    </xdr:from>
    <xdr:to>
      <xdr:col>12</xdr:col>
      <xdr:colOff>247650</xdr:colOff>
      <xdr:row>11</xdr:row>
      <xdr:rowOff>47624</xdr:rowOff>
    </xdr:to>
    <xdr:grpSp>
      <xdr:nvGrpSpPr>
        <xdr:cNvPr id="19" name="Group 18">
          <a:extLst>
            <a:ext uri="{FF2B5EF4-FFF2-40B4-BE49-F238E27FC236}">
              <a16:creationId xmlns:a16="http://schemas.microsoft.com/office/drawing/2014/main" id="{E701DDE8-478B-6163-BA0D-5EE95EF65B66}"/>
            </a:ext>
          </a:extLst>
        </xdr:cNvPr>
        <xdr:cNvGrpSpPr/>
      </xdr:nvGrpSpPr>
      <xdr:grpSpPr>
        <a:xfrm>
          <a:off x="5804750" y="1241201"/>
          <a:ext cx="1687266" cy="872409"/>
          <a:chOff x="228600" y="1266825"/>
          <a:chExt cx="1704975" cy="885824"/>
        </a:xfrm>
      </xdr:grpSpPr>
      <xdr:sp macro="" textlink="Sheet1!Q33">
        <xdr:nvSpPr>
          <xdr:cNvPr id="20" name="Rectangle 19">
            <a:extLst>
              <a:ext uri="{FF2B5EF4-FFF2-40B4-BE49-F238E27FC236}">
                <a16:creationId xmlns:a16="http://schemas.microsoft.com/office/drawing/2014/main" id="{79EDF15E-9337-D8FA-C613-B45436BBC042}"/>
              </a:ext>
            </a:extLst>
          </xdr:cNvPr>
          <xdr:cNvSpPr/>
        </xdr:nvSpPr>
        <xdr:spPr>
          <a:xfrm>
            <a:off x="228600" y="1266825"/>
            <a:ext cx="1704975" cy="8858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B64A15B-7D87-45C9-A8ED-382366B57F67}" type="TxLink">
              <a:rPr lang="en-US" sz="1800" b="1" i="0" u="none" strike="noStrike">
                <a:solidFill>
                  <a:srgbClr val="000000"/>
                </a:solidFill>
                <a:latin typeface="Aptos Narrow"/>
              </a:rPr>
              <a:pPr algn="ctr"/>
              <a:t>1</a:t>
            </a:fld>
            <a:endParaRPr lang="en-US" sz="3200" b="1"/>
          </a:p>
        </xdr:txBody>
      </xdr:sp>
      <xdr:sp macro="" textlink="">
        <xdr:nvSpPr>
          <xdr:cNvPr id="21" name="TextBox 20">
            <a:extLst>
              <a:ext uri="{FF2B5EF4-FFF2-40B4-BE49-F238E27FC236}">
                <a16:creationId xmlns:a16="http://schemas.microsoft.com/office/drawing/2014/main" id="{BCB1D864-E481-8529-B388-6FDDF0237080}"/>
              </a:ext>
            </a:extLst>
          </xdr:cNvPr>
          <xdr:cNvSpPr txBox="1"/>
        </xdr:nvSpPr>
        <xdr:spPr>
          <a:xfrm>
            <a:off x="419100" y="1383195"/>
            <a:ext cx="147543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t>Total Shifts</a:t>
            </a:r>
          </a:p>
        </xdr:txBody>
      </xdr:sp>
    </xdr:grpSp>
    <xdr:clientData/>
  </xdr:twoCellAnchor>
  <xdr:twoCellAnchor>
    <xdr:from>
      <xdr:col>12</xdr:col>
      <xdr:colOff>409575</xdr:colOff>
      <xdr:row>6</xdr:row>
      <xdr:rowOff>114300</xdr:rowOff>
    </xdr:from>
    <xdr:to>
      <xdr:col>15</xdr:col>
      <xdr:colOff>285750</xdr:colOff>
      <xdr:row>11</xdr:row>
      <xdr:rowOff>47624</xdr:rowOff>
    </xdr:to>
    <xdr:grpSp>
      <xdr:nvGrpSpPr>
        <xdr:cNvPr id="22" name="Group 21">
          <a:extLst>
            <a:ext uri="{FF2B5EF4-FFF2-40B4-BE49-F238E27FC236}">
              <a16:creationId xmlns:a16="http://schemas.microsoft.com/office/drawing/2014/main" id="{FAD45218-9A59-8BCC-ADD9-BD93E586061E}"/>
            </a:ext>
          </a:extLst>
        </xdr:cNvPr>
        <xdr:cNvGrpSpPr/>
      </xdr:nvGrpSpPr>
      <xdr:grpSpPr>
        <a:xfrm>
          <a:off x="7653941" y="1241201"/>
          <a:ext cx="1687267" cy="872409"/>
          <a:chOff x="228600" y="1266825"/>
          <a:chExt cx="1704975" cy="885824"/>
        </a:xfrm>
      </xdr:grpSpPr>
      <xdr:sp macro="" textlink="Sheet1!U33">
        <xdr:nvSpPr>
          <xdr:cNvPr id="23" name="Rectangle 22">
            <a:extLst>
              <a:ext uri="{FF2B5EF4-FFF2-40B4-BE49-F238E27FC236}">
                <a16:creationId xmlns:a16="http://schemas.microsoft.com/office/drawing/2014/main" id="{E7B0DA7D-B89C-04E2-8D55-F956FC37E960}"/>
              </a:ext>
            </a:extLst>
          </xdr:cNvPr>
          <xdr:cNvSpPr/>
        </xdr:nvSpPr>
        <xdr:spPr>
          <a:xfrm>
            <a:off x="228600" y="1266825"/>
            <a:ext cx="1704975" cy="8858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8650D68-806E-4C16-AB22-CD5968C6109E}" type="TxLink">
              <a:rPr lang="en-US" sz="1800" b="1" i="0" u="none" strike="noStrike">
                <a:solidFill>
                  <a:srgbClr val="000000"/>
                </a:solidFill>
                <a:latin typeface="Aptos Narrow"/>
              </a:rPr>
              <a:pPr algn="ctr"/>
              <a:t>1</a:t>
            </a:fld>
            <a:endParaRPr lang="en-US" sz="3200" b="1"/>
          </a:p>
        </xdr:txBody>
      </xdr:sp>
      <xdr:sp macro="" textlink="">
        <xdr:nvSpPr>
          <xdr:cNvPr id="24" name="TextBox 23">
            <a:extLst>
              <a:ext uri="{FF2B5EF4-FFF2-40B4-BE49-F238E27FC236}">
                <a16:creationId xmlns:a16="http://schemas.microsoft.com/office/drawing/2014/main" id="{B68489D1-75DD-2EE8-18E9-1DA5A90945EB}"/>
              </a:ext>
            </a:extLst>
          </xdr:cNvPr>
          <xdr:cNvSpPr txBox="1"/>
        </xdr:nvSpPr>
        <xdr:spPr>
          <a:xfrm>
            <a:off x="511495" y="1383195"/>
            <a:ext cx="122193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Locations</a:t>
            </a:r>
          </a:p>
        </xdr:txBody>
      </xdr:sp>
    </xdr:grpSp>
    <xdr:clientData/>
  </xdr:twoCellAnchor>
  <xdr:twoCellAnchor>
    <xdr:from>
      <xdr:col>15</xdr:col>
      <xdr:colOff>408214</xdr:colOff>
      <xdr:row>6</xdr:row>
      <xdr:rowOff>114300</xdr:rowOff>
    </xdr:from>
    <xdr:to>
      <xdr:col>18</xdr:col>
      <xdr:colOff>397748</xdr:colOff>
      <xdr:row>11</xdr:row>
      <xdr:rowOff>47624</xdr:rowOff>
    </xdr:to>
    <xdr:grpSp>
      <xdr:nvGrpSpPr>
        <xdr:cNvPr id="25" name="Group 24">
          <a:extLst>
            <a:ext uri="{FF2B5EF4-FFF2-40B4-BE49-F238E27FC236}">
              <a16:creationId xmlns:a16="http://schemas.microsoft.com/office/drawing/2014/main" id="{9DF49EC3-EB53-1E05-BBE9-85C6D0840ADD}"/>
            </a:ext>
          </a:extLst>
        </xdr:cNvPr>
        <xdr:cNvGrpSpPr/>
      </xdr:nvGrpSpPr>
      <xdr:grpSpPr>
        <a:xfrm>
          <a:off x="9463672" y="1241201"/>
          <a:ext cx="1800625" cy="872409"/>
          <a:chOff x="189049" y="1266825"/>
          <a:chExt cx="1818748" cy="885824"/>
        </a:xfrm>
      </xdr:grpSpPr>
      <xdr:sp macro="" textlink="Sheet1!S33">
        <xdr:nvSpPr>
          <xdr:cNvPr id="26" name="Rectangle 25">
            <a:extLst>
              <a:ext uri="{FF2B5EF4-FFF2-40B4-BE49-F238E27FC236}">
                <a16:creationId xmlns:a16="http://schemas.microsoft.com/office/drawing/2014/main" id="{032CDC1D-6B4D-3A9F-CCBF-DE9567B56E57}"/>
              </a:ext>
            </a:extLst>
          </xdr:cNvPr>
          <xdr:cNvSpPr/>
        </xdr:nvSpPr>
        <xdr:spPr>
          <a:xfrm>
            <a:off x="228600" y="1266825"/>
            <a:ext cx="1704975" cy="8858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AD453F7-AFC5-40D3-AD96-6C39965C354E}" type="TxLink">
              <a:rPr lang="en-US" sz="1800" b="1" i="0" u="none" strike="noStrike">
                <a:solidFill>
                  <a:srgbClr val="000000"/>
                </a:solidFill>
                <a:latin typeface="Aptos Narrow"/>
              </a:rPr>
              <a:pPr algn="ctr"/>
              <a:t>15 €</a:t>
            </a:fld>
            <a:endParaRPr lang="en-US" sz="3200" b="1"/>
          </a:p>
        </xdr:txBody>
      </xdr:sp>
      <xdr:sp macro="" textlink="">
        <xdr:nvSpPr>
          <xdr:cNvPr id="27" name="TextBox 26">
            <a:extLst>
              <a:ext uri="{FF2B5EF4-FFF2-40B4-BE49-F238E27FC236}">
                <a16:creationId xmlns:a16="http://schemas.microsoft.com/office/drawing/2014/main" id="{44380FAB-3A2B-98E3-71CF-61B2F911673F}"/>
              </a:ext>
            </a:extLst>
          </xdr:cNvPr>
          <xdr:cNvSpPr txBox="1"/>
        </xdr:nvSpPr>
        <xdr:spPr>
          <a:xfrm>
            <a:off x="189049" y="1380771"/>
            <a:ext cx="1818748" cy="41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1"/>
              <a:t>AVG Hour</a:t>
            </a:r>
            <a:r>
              <a:rPr lang="en-US" sz="2000" b="1" baseline="0"/>
              <a:t> </a:t>
            </a:r>
            <a:r>
              <a:rPr lang="en-US" sz="2000" b="1"/>
              <a:t>Rate</a:t>
            </a:r>
          </a:p>
        </xdr:txBody>
      </xdr:sp>
    </xdr:grpSp>
    <xdr:clientData/>
  </xdr:twoCellAnchor>
  <xdr:twoCellAnchor>
    <xdr:from>
      <xdr:col>18</xdr:col>
      <xdr:colOff>485775</xdr:colOff>
      <xdr:row>6</xdr:row>
      <xdr:rowOff>114300</xdr:rowOff>
    </xdr:from>
    <xdr:to>
      <xdr:col>21</xdr:col>
      <xdr:colOff>361950</xdr:colOff>
      <xdr:row>11</xdr:row>
      <xdr:rowOff>47624</xdr:rowOff>
    </xdr:to>
    <xdr:grpSp>
      <xdr:nvGrpSpPr>
        <xdr:cNvPr id="28" name="Group 27">
          <a:extLst>
            <a:ext uri="{FF2B5EF4-FFF2-40B4-BE49-F238E27FC236}">
              <a16:creationId xmlns:a16="http://schemas.microsoft.com/office/drawing/2014/main" id="{20A8DB16-1EC4-1E35-158C-311E65A0D4E4}"/>
            </a:ext>
          </a:extLst>
        </xdr:cNvPr>
        <xdr:cNvGrpSpPr/>
      </xdr:nvGrpSpPr>
      <xdr:grpSpPr>
        <a:xfrm>
          <a:off x="11352324" y="1241201"/>
          <a:ext cx="1687267" cy="872409"/>
          <a:chOff x="228600" y="1266825"/>
          <a:chExt cx="1704975" cy="885824"/>
        </a:xfrm>
      </xdr:grpSpPr>
      <xdr:sp macro="" textlink="Sheet1!Q36">
        <xdr:nvSpPr>
          <xdr:cNvPr id="29" name="Rectangle 28">
            <a:extLst>
              <a:ext uri="{FF2B5EF4-FFF2-40B4-BE49-F238E27FC236}">
                <a16:creationId xmlns:a16="http://schemas.microsoft.com/office/drawing/2014/main" id="{5A5BFC07-0C73-CA0B-62AB-D690F05B088C}"/>
              </a:ext>
            </a:extLst>
          </xdr:cNvPr>
          <xdr:cNvSpPr/>
        </xdr:nvSpPr>
        <xdr:spPr>
          <a:xfrm>
            <a:off x="228600" y="1266825"/>
            <a:ext cx="1704975" cy="8858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179D3B3-6DC4-46FB-B70B-70560840516C}" type="TxLink">
              <a:rPr lang="en-US" sz="1800" b="1" i="0" u="none" strike="noStrike">
                <a:solidFill>
                  <a:srgbClr val="000000"/>
                </a:solidFill>
                <a:latin typeface="Aptos Narrow"/>
              </a:rPr>
              <a:pPr algn="ctr"/>
              <a:t>95</a:t>
            </a:fld>
            <a:endParaRPr lang="en-US" sz="3200" b="1" i="0" u="none" strike="noStrike">
              <a:solidFill>
                <a:srgbClr val="000000"/>
              </a:solidFill>
              <a:latin typeface="Aptos Narrow"/>
            </a:endParaRPr>
          </a:p>
        </xdr:txBody>
      </xdr:sp>
      <xdr:sp macro="" textlink="">
        <xdr:nvSpPr>
          <xdr:cNvPr id="30" name="TextBox 29">
            <a:extLst>
              <a:ext uri="{FF2B5EF4-FFF2-40B4-BE49-F238E27FC236}">
                <a16:creationId xmlns:a16="http://schemas.microsoft.com/office/drawing/2014/main" id="{9A1A7C62-6C9A-2D02-5594-2B7775747C86}"/>
              </a:ext>
            </a:extLst>
          </xdr:cNvPr>
          <xdr:cNvSpPr txBox="1"/>
        </xdr:nvSpPr>
        <xdr:spPr>
          <a:xfrm>
            <a:off x="289653" y="1391478"/>
            <a:ext cx="164069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Total Workers</a:t>
            </a:r>
          </a:p>
        </xdr:txBody>
      </xdr:sp>
    </xdr:grpSp>
    <xdr:clientData/>
  </xdr:twoCellAnchor>
  <xdr:twoCellAnchor>
    <xdr:from>
      <xdr:col>21</xdr:col>
      <xdr:colOff>523875</xdr:colOff>
      <xdr:row>6</xdr:row>
      <xdr:rowOff>114300</xdr:rowOff>
    </xdr:from>
    <xdr:to>
      <xdr:col>24</xdr:col>
      <xdr:colOff>400050</xdr:colOff>
      <xdr:row>11</xdr:row>
      <xdr:rowOff>47624</xdr:rowOff>
    </xdr:to>
    <xdr:grpSp>
      <xdr:nvGrpSpPr>
        <xdr:cNvPr id="31" name="Group 30">
          <a:extLst>
            <a:ext uri="{FF2B5EF4-FFF2-40B4-BE49-F238E27FC236}">
              <a16:creationId xmlns:a16="http://schemas.microsoft.com/office/drawing/2014/main" id="{A2C97A1D-BE73-242D-3D57-7E422CBD07C0}"/>
            </a:ext>
          </a:extLst>
        </xdr:cNvPr>
        <xdr:cNvGrpSpPr/>
      </xdr:nvGrpSpPr>
      <xdr:grpSpPr>
        <a:xfrm>
          <a:off x="13201516" y="1241201"/>
          <a:ext cx="1687266" cy="872409"/>
          <a:chOff x="228600" y="1266825"/>
          <a:chExt cx="1704975" cy="885824"/>
        </a:xfrm>
      </xdr:grpSpPr>
      <xdr:sp macro="" textlink="Sheet1!Q30">
        <xdr:nvSpPr>
          <xdr:cNvPr id="32" name="Rectangle 31">
            <a:extLst>
              <a:ext uri="{FF2B5EF4-FFF2-40B4-BE49-F238E27FC236}">
                <a16:creationId xmlns:a16="http://schemas.microsoft.com/office/drawing/2014/main" id="{FDA0F9BA-B8BB-A606-9AC9-BFCE44FED82F}"/>
              </a:ext>
            </a:extLst>
          </xdr:cNvPr>
          <xdr:cNvSpPr/>
        </xdr:nvSpPr>
        <xdr:spPr>
          <a:xfrm>
            <a:off x="228600" y="1266825"/>
            <a:ext cx="1704975" cy="8858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E13A2A7-E2E6-4D43-BB46-CDC06180B1AF}" type="TxLink">
              <a:rPr lang="en-US" sz="1800" b="1" i="0" u="none" strike="noStrike">
                <a:solidFill>
                  <a:srgbClr val="000000"/>
                </a:solidFill>
                <a:latin typeface="Aptos Narrow"/>
              </a:rPr>
              <a:pPr algn="ctr"/>
              <a:t>90 €</a:t>
            </a:fld>
            <a:endParaRPr lang="en-US" sz="1800" b="1"/>
          </a:p>
        </xdr:txBody>
      </xdr:sp>
      <xdr:sp macro="" textlink="">
        <xdr:nvSpPr>
          <xdr:cNvPr id="33" name="TextBox 32">
            <a:extLst>
              <a:ext uri="{FF2B5EF4-FFF2-40B4-BE49-F238E27FC236}">
                <a16:creationId xmlns:a16="http://schemas.microsoft.com/office/drawing/2014/main" id="{A08A791F-155E-21C0-7D20-4B014CBF1C2B}"/>
              </a:ext>
            </a:extLst>
          </xdr:cNvPr>
          <xdr:cNvSpPr txBox="1"/>
        </xdr:nvSpPr>
        <xdr:spPr>
          <a:xfrm>
            <a:off x="473395" y="1383195"/>
            <a:ext cx="125348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Total Cost</a:t>
            </a:r>
          </a:p>
        </xdr:txBody>
      </xdr:sp>
    </xdr:grpSp>
    <xdr:clientData/>
  </xdr:twoCellAnchor>
  <xdr:twoCellAnchor>
    <xdr:from>
      <xdr:col>0</xdr:col>
      <xdr:colOff>281615</xdr:colOff>
      <xdr:row>12</xdr:row>
      <xdr:rowOff>124220</xdr:rowOff>
    </xdr:from>
    <xdr:to>
      <xdr:col>7</xdr:col>
      <xdr:colOff>5152</xdr:colOff>
      <xdr:row>27</xdr:row>
      <xdr:rowOff>158749</xdr:rowOff>
    </xdr:to>
    <xdr:graphicFrame macro="">
      <xdr:nvGraphicFramePr>
        <xdr:cNvPr id="34" name="Chart 33">
          <a:extLst>
            <a:ext uri="{FF2B5EF4-FFF2-40B4-BE49-F238E27FC236}">
              <a16:creationId xmlns:a16="http://schemas.microsoft.com/office/drawing/2014/main" id="{E6AF1382-040A-4193-AEE3-BF69C026F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386437</xdr:colOff>
      <xdr:row>12</xdr:row>
      <xdr:rowOff>137468</xdr:rowOff>
    </xdr:from>
    <xdr:to>
      <xdr:col>24</xdr:col>
      <xdr:colOff>422127</xdr:colOff>
      <xdr:row>27</xdr:row>
      <xdr:rowOff>170505</xdr:rowOff>
    </xdr:to>
    <xdr:graphicFrame macro="">
      <xdr:nvGraphicFramePr>
        <xdr:cNvPr id="35" name="Chart 34">
          <a:extLst>
            <a:ext uri="{FF2B5EF4-FFF2-40B4-BE49-F238E27FC236}">
              <a16:creationId xmlns:a16="http://schemas.microsoft.com/office/drawing/2014/main" id="{510A8C4E-5EF4-4E7B-BFCC-6EA3106A7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62625</xdr:colOff>
      <xdr:row>12</xdr:row>
      <xdr:rowOff>103134</xdr:rowOff>
    </xdr:from>
    <xdr:to>
      <xdr:col>19</xdr:col>
      <xdr:colOff>161887</xdr:colOff>
      <xdr:row>27</xdr:row>
      <xdr:rowOff>109745</xdr:rowOff>
    </xdr:to>
    <xdr:graphicFrame macro="">
      <xdr:nvGraphicFramePr>
        <xdr:cNvPr id="37" name="Chart 36">
          <a:extLst>
            <a:ext uri="{FF2B5EF4-FFF2-40B4-BE49-F238E27FC236}">
              <a16:creationId xmlns:a16="http://schemas.microsoft.com/office/drawing/2014/main" id="{1BBBF086-5013-48BE-922A-72CC32F6F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152081</xdr:colOff>
      <xdr:row>12</xdr:row>
      <xdr:rowOff>112058</xdr:rowOff>
    </xdr:from>
    <xdr:to>
      <xdr:col>13</xdr:col>
      <xdr:colOff>536283</xdr:colOff>
      <xdr:row>28</xdr:row>
      <xdr:rowOff>8003</xdr:rowOff>
    </xdr:to>
    <xdr:graphicFrame macro="">
      <xdr:nvGraphicFramePr>
        <xdr:cNvPr id="38" name="Chart 37">
          <a:extLst>
            <a:ext uri="{FF2B5EF4-FFF2-40B4-BE49-F238E27FC236}">
              <a16:creationId xmlns:a16="http://schemas.microsoft.com/office/drawing/2014/main" id="{A24390F5-7234-48C2-8FBF-C6781A71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65896</xdr:colOff>
      <xdr:row>28</xdr:row>
      <xdr:rowOff>158984</xdr:rowOff>
    </xdr:from>
    <xdr:to>
      <xdr:col>24</xdr:col>
      <xdr:colOff>452437</xdr:colOff>
      <xdr:row>48</xdr:row>
      <xdr:rowOff>109008</xdr:rowOff>
    </xdr:to>
    <xdr:sp macro="" textlink="">
      <xdr:nvSpPr>
        <xdr:cNvPr id="39" name="Rectangle 38">
          <a:extLst>
            <a:ext uri="{FF2B5EF4-FFF2-40B4-BE49-F238E27FC236}">
              <a16:creationId xmlns:a16="http://schemas.microsoft.com/office/drawing/2014/main" id="{03191A60-0334-48C2-8700-9852DDE42D49}"/>
            </a:ext>
          </a:extLst>
        </xdr:cNvPr>
        <xdr:cNvSpPr/>
      </xdr:nvSpPr>
      <xdr:spPr>
        <a:xfrm>
          <a:off x="8566959" y="5492984"/>
          <a:ext cx="6458728" cy="37600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114300</xdr:colOff>
      <xdr:row>28</xdr:row>
      <xdr:rowOff>180975</xdr:rowOff>
    </xdr:from>
    <xdr:to>
      <xdr:col>24</xdr:col>
      <xdr:colOff>368485</xdr:colOff>
      <xdr:row>48</xdr:row>
      <xdr:rowOff>76200</xdr:rowOff>
    </xdr:to>
    <xdr:grpSp>
      <xdr:nvGrpSpPr>
        <xdr:cNvPr id="43" name="Group 42">
          <a:extLst>
            <a:ext uri="{FF2B5EF4-FFF2-40B4-BE49-F238E27FC236}">
              <a16:creationId xmlns:a16="http://schemas.microsoft.com/office/drawing/2014/main" id="{31E21E42-628F-2218-EFEE-4F7D9CB6218B}"/>
            </a:ext>
          </a:extLst>
        </xdr:cNvPr>
        <xdr:cNvGrpSpPr/>
      </xdr:nvGrpSpPr>
      <xdr:grpSpPr>
        <a:xfrm>
          <a:off x="8566061" y="5439848"/>
          <a:ext cx="6291156" cy="3651563"/>
          <a:chOff x="8648700" y="5514975"/>
          <a:chExt cx="4546101" cy="2766248"/>
        </a:xfrm>
      </xdr:grpSpPr>
      <xdr:graphicFrame macro="">
        <xdr:nvGraphicFramePr>
          <xdr:cNvPr id="41" name="Chart 40">
            <a:extLst>
              <a:ext uri="{FF2B5EF4-FFF2-40B4-BE49-F238E27FC236}">
                <a16:creationId xmlns:a16="http://schemas.microsoft.com/office/drawing/2014/main" id="{E568E5C1-D7DD-4148-A7B0-37BA17444FA0}"/>
              </a:ext>
            </a:extLst>
          </xdr:cNvPr>
          <xdr:cNvGraphicFramePr>
            <a:graphicFrameLocks/>
          </xdr:cNvGraphicFramePr>
        </xdr:nvGraphicFramePr>
        <xdr:xfrm>
          <a:off x="8648700" y="5514975"/>
          <a:ext cx="4546101" cy="2766248"/>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2" name="Chart 41">
            <a:extLst>
              <a:ext uri="{FF2B5EF4-FFF2-40B4-BE49-F238E27FC236}">
                <a16:creationId xmlns:a16="http://schemas.microsoft.com/office/drawing/2014/main" id="{BB0C9555-54DA-46C6-97D7-930BF754633D}"/>
              </a:ext>
            </a:extLst>
          </xdr:cNvPr>
          <xdr:cNvGraphicFramePr>
            <a:graphicFrameLocks/>
          </xdr:cNvGraphicFramePr>
        </xdr:nvGraphicFramePr>
        <xdr:xfrm>
          <a:off x="8764570" y="5808844"/>
          <a:ext cx="4413698" cy="127003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24</xdr:col>
      <xdr:colOff>537010</xdr:colOff>
      <xdr:row>6</xdr:row>
      <xdr:rowOff>109332</xdr:rowOff>
    </xdr:from>
    <xdr:to>
      <xdr:col>29</xdr:col>
      <xdr:colOff>335139</xdr:colOff>
      <xdr:row>28</xdr:row>
      <xdr:rowOff>17477</xdr:rowOff>
    </xdr:to>
    <mc:AlternateContent xmlns:mc="http://schemas.openxmlformats.org/markup-compatibility/2006" xmlns:a14="http://schemas.microsoft.com/office/drawing/2010/main">
      <mc:Choice Requires="a14">
        <xdr:graphicFrame macro="">
          <xdr:nvGraphicFramePr>
            <xdr:cNvPr id="44" name="worker">
              <a:extLst>
                <a:ext uri="{FF2B5EF4-FFF2-40B4-BE49-F238E27FC236}">
                  <a16:creationId xmlns:a16="http://schemas.microsoft.com/office/drawing/2014/main" id="{9A4A805A-9C42-6248-3626-756764DDC807}"/>
                </a:ext>
              </a:extLst>
            </xdr:cNvPr>
            <xdr:cNvGraphicFramePr/>
          </xdr:nvGraphicFramePr>
          <xdr:xfrm>
            <a:off x="0" y="0"/>
            <a:ext cx="0" cy="0"/>
          </xdr:xfrm>
          <a:graphic>
            <a:graphicData uri="http://schemas.microsoft.com/office/drawing/2010/slicer">
              <sle:slicer xmlns:sle="http://schemas.microsoft.com/office/drawing/2010/slicer" name="worker"/>
            </a:graphicData>
          </a:graphic>
        </xdr:graphicFrame>
      </mc:Choice>
      <mc:Fallback xmlns="">
        <xdr:sp macro="" textlink="">
          <xdr:nvSpPr>
            <xdr:cNvPr id="0" name=""/>
            <xdr:cNvSpPr>
              <a:spLocks noTextEdit="1"/>
            </xdr:cNvSpPr>
          </xdr:nvSpPr>
          <xdr:spPr>
            <a:xfrm>
              <a:off x="15167410" y="1252332"/>
              <a:ext cx="2846129" cy="4099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114985</xdr:colOff>
      <xdr:row>34</xdr:row>
      <xdr:rowOff>129997</xdr:rowOff>
    </xdr:from>
    <xdr:to>
      <xdr:col>29</xdr:col>
      <xdr:colOff>323850</xdr:colOff>
      <xdr:row>48</xdr:row>
      <xdr:rowOff>115271</xdr:rowOff>
    </xdr:to>
    <mc:AlternateContent xmlns:mc="http://schemas.openxmlformats.org/markup-compatibility/2006" xmlns:a14="http://schemas.microsoft.com/office/drawing/2010/main">
      <mc:Choice Requires="a14">
        <xdr:graphicFrame macro="">
          <xdr:nvGraphicFramePr>
            <xdr:cNvPr id="45" name="date">
              <a:extLst>
                <a:ext uri="{FF2B5EF4-FFF2-40B4-BE49-F238E27FC236}">
                  <a16:creationId xmlns:a16="http://schemas.microsoft.com/office/drawing/2014/main" id="{12603EF5-C9E6-BFEB-4D74-4FF4A5B4A4F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6574185" y="6606997"/>
              <a:ext cx="1428065" cy="2652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115316</xdr:colOff>
      <xdr:row>28</xdr:row>
      <xdr:rowOff>157975</xdr:rowOff>
    </xdr:from>
    <xdr:to>
      <xdr:col>29</xdr:col>
      <xdr:colOff>317246</xdr:colOff>
      <xdr:row>34</xdr:row>
      <xdr:rowOff>52388</xdr:rowOff>
    </xdr:to>
    <mc:AlternateContent xmlns:mc="http://schemas.openxmlformats.org/markup-compatibility/2006" xmlns:a14="http://schemas.microsoft.com/office/drawing/2010/main">
      <mc:Choice Requires="a14">
        <xdr:graphicFrame macro="">
          <xdr:nvGraphicFramePr>
            <xdr:cNvPr id="47" name="status">
              <a:extLst>
                <a:ext uri="{FF2B5EF4-FFF2-40B4-BE49-F238E27FC236}">
                  <a16:creationId xmlns:a16="http://schemas.microsoft.com/office/drawing/2014/main" id="{6CA0789C-82FC-0165-EE1E-2600066B1CC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574516" y="5491975"/>
              <a:ext cx="1421130" cy="1037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540111</xdr:colOff>
      <xdr:row>34</xdr:row>
      <xdr:rowOff>125631</xdr:rowOff>
    </xdr:from>
    <xdr:to>
      <xdr:col>27</xdr:col>
      <xdr:colOff>69056</xdr:colOff>
      <xdr:row>48</xdr:row>
      <xdr:rowOff>119062</xdr:rowOff>
    </xdr:to>
    <mc:AlternateContent xmlns:mc="http://schemas.openxmlformats.org/markup-compatibility/2006" xmlns:a14="http://schemas.microsoft.com/office/drawing/2010/main">
      <mc:Choice Requires="a14">
        <xdr:graphicFrame macro="">
          <xdr:nvGraphicFramePr>
            <xdr:cNvPr id="48" name="hourly_rate">
              <a:extLst>
                <a:ext uri="{FF2B5EF4-FFF2-40B4-BE49-F238E27FC236}">
                  <a16:creationId xmlns:a16="http://schemas.microsoft.com/office/drawing/2014/main" id="{A254F85A-FB0B-7C8E-C1A5-D4EB88D2E3BF}"/>
                </a:ext>
              </a:extLst>
            </xdr:cNvPr>
            <xdr:cNvGraphicFramePr/>
          </xdr:nvGraphicFramePr>
          <xdr:xfrm>
            <a:off x="0" y="0"/>
            <a:ext cx="0" cy="0"/>
          </xdr:xfrm>
          <a:graphic>
            <a:graphicData uri="http://schemas.microsoft.com/office/drawing/2010/slicer">
              <sle:slicer xmlns:sle="http://schemas.microsoft.com/office/drawing/2010/slicer" name="hourly_rate"/>
            </a:graphicData>
          </a:graphic>
        </xdr:graphicFrame>
      </mc:Choice>
      <mc:Fallback xmlns="">
        <xdr:sp macro="" textlink="">
          <xdr:nvSpPr>
            <xdr:cNvPr id="0" name=""/>
            <xdr:cNvSpPr>
              <a:spLocks noTextEdit="1"/>
            </xdr:cNvSpPr>
          </xdr:nvSpPr>
          <xdr:spPr>
            <a:xfrm>
              <a:off x="15170511" y="6602631"/>
              <a:ext cx="1357745" cy="2660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541982</xdr:colOff>
      <xdr:row>28</xdr:row>
      <xdr:rowOff>157433</xdr:rowOff>
    </xdr:from>
    <xdr:to>
      <xdr:col>27</xdr:col>
      <xdr:colOff>68035</xdr:colOff>
      <xdr:row>34</xdr:row>
      <xdr:rowOff>54652</xdr:rowOff>
    </xdr:to>
    <mc:AlternateContent xmlns:mc="http://schemas.openxmlformats.org/markup-compatibility/2006" xmlns:a14="http://schemas.microsoft.com/office/drawing/2010/main">
      <mc:Choice Requires="a14">
        <xdr:graphicFrame macro="">
          <xdr:nvGraphicFramePr>
            <xdr:cNvPr id="49" name="is_open">
              <a:extLst>
                <a:ext uri="{FF2B5EF4-FFF2-40B4-BE49-F238E27FC236}">
                  <a16:creationId xmlns:a16="http://schemas.microsoft.com/office/drawing/2014/main" id="{58E621A5-AF2A-EE88-2101-8F121C786AD6}"/>
                </a:ext>
              </a:extLst>
            </xdr:cNvPr>
            <xdr:cNvGraphicFramePr/>
          </xdr:nvGraphicFramePr>
          <xdr:xfrm>
            <a:off x="0" y="0"/>
            <a:ext cx="0" cy="0"/>
          </xdr:xfrm>
          <a:graphic>
            <a:graphicData uri="http://schemas.microsoft.com/office/drawing/2010/slicer">
              <sle:slicer xmlns:sle="http://schemas.microsoft.com/office/drawing/2010/slicer" name="is_open"/>
            </a:graphicData>
          </a:graphic>
        </xdr:graphicFrame>
      </mc:Choice>
      <mc:Fallback xmlns="">
        <xdr:sp macro="" textlink="">
          <xdr:nvSpPr>
            <xdr:cNvPr id="0" name=""/>
            <xdr:cNvSpPr>
              <a:spLocks noTextEdit="1"/>
            </xdr:cNvSpPr>
          </xdr:nvSpPr>
          <xdr:spPr>
            <a:xfrm>
              <a:off x="15172382" y="5491433"/>
              <a:ext cx="1354853" cy="1040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 refreshedDate="46106.663208680555" backgroundQuery="1" createdVersion="8" refreshedVersion="8" minRefreshableVersion="3" recordCount="273" xr:uid="{F64DF2F6-9604-48FF-8020-17B1F1756B00}">
  <cacheSource type="external" connectionId="5"/>
  <cacheFields count="13">
    <cacheField name="id" numFmtId="0">
      <sharedItems/>
    </cacheField>
    <cacheField name="worker" numFmtId="0">
      <sharedItems/>
    </cacheField>
    <cacheField name="date" numFmtId="0">
      <sharedItems containsSemiMixedTypes="0" containsNonDate="0" containsDate="1" containsString="0" minDate="2026-03-09T00:00:00" maxDate="2026-03-25T00:00:00" count="15">
        <d v="2026-03-09T00:00:00"/>
        <d v="2026-03-10T00:00:00"/>
        <d v="2026-03-11T00:00:00"/>
        <d v="2026-03-12T00:00:00"/>
        <d v="2026-03-13T00:00:00"/>
        <d v="2026-03-14T00:00:00"/>
        <d v="2026-03-15T00:00:00"/>
        <d v="2026-03-16T00:00:00"/>
        <d v="2026-03-17T00:00:00"/>
        <d v="2026-03-18T00:00:00"/>
        <d v="2026-03-19T00:00:00"/>
        <d v="2026-03-20T00:00:00"/>
        <d v="2026-03-21T00:00:00"/>
        <d v="2026-03-23T00:00:00"/>
        <d v="2026-03-24T00:00:00"/>
      </sharedItems>
    </cacheField>
    <cacheField name="start_time" numFmtId="0">
      <sharedItems containsSemiMixedTypes="0" containsString="0" containsNumber="1" containsInteger="1" minValue="1773036002679" maxValue="1774344672822"/>
    </cacheField>
    <cacheField name="end_time" numFmtId="0">
      <sharedItems containsSemiMixedTypes="0" containsString="0" containsNumber="1" containsInteger="1" minValue="0" maxValue="1774384224697"/>
    </cacheField>
    <cacheField name="work_hours" numFmtId="0">
      <sharedItems containsSemiMixedTypes="0" containsString="0" containsNumber="1" minValue="0" maxValue="13.879027777777777"/>
    </cacheField>
    <cacheField name="earnings" numFmtId="0">
      <sharedItems containsSemiMixedTypes="0" containsString="0" containsNumber="1" minValue="0" maxValue="159.02864333333332"/>
    </cacheField>
    <cacheField name="hourly_rate" numFmtId="0">
      <sharedItems containsSemiMixedTypes="0" containsString="0" containsNumber="1" minValue="7.22" maxValue="15" count="9">
        <n v="8"/>
        <n v="7.22"/>
        <n v="10"/>
        <n v="12"/>
        <n v="9"/>
        <n v="13"/>
        <n v="11"/>
        <n v="15"/>
        <n v="8.5"/>
      </sharedItems>
    </cacheField>
    <cacheField name="is_late" numFmtId="0">
      <sharedItems count="1">
        <s v="No"/>
      </sharedItems>
    </cacheField>
    <cacheField name="late_mins" numFmtId="0">
      <sharedItems count="1">
        <s v="No"/>
      </sharedItems>
    </cacheField>
    <cacheField name="status" numFmtId="0">
      <sharedItems count="2">
        <s v="completed"/>
        <s v="working"/>
      </sharedItems>
    </cacheField>
    <cacheField name="location_name" numFmtId="0">
      <sharedItems count="10">
        <s v="Non_Location"/>
        <s v="UDINE"/>
        <s v="CAGLIARI EDILE"/>
        <s v="OSSPEDALE SACCO  SIME"/>
        <s v="SACCO NOUVO"/>
        <s v="OSSPEDALE SACCO IDRA"/>
        <s v="HOTEL BRERA"/>
        <s v="SHALABI PROVA"/>
        <s v="TIRANO -KMARK-"/>
        <s v="Parcheggio ATM"/>
      </sharedItems>
    </cacheField>
    <cacheField name="location_id" numFmtId="0">
      <sharedItems count="10">
        <s v="Non_Location"/>
        <s v="loc_1772541573672"/>
        <s v="loc_1773021227313"/>
        <s v="loc_1772970162054"/>
        <s v="loc_1773139160196"/>
        <s v="loc_1772970100030"/>
        <s v="loc_1773020385053"/>
        <s v="loc_1773577096179"/>
        <s v="loc_1773659207129"/>
        <s v="loc_177433845028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 refreshedDate="46106.685161805559" createdVersion="8" refreshedVersion="8" minRefreshableVersion="3" recordCount="273" xr:uid="{F5B6AAEE-A62D-4DC4-8A88-8E094AF311EA}">
  <cacheSource type="worksheet">
    <worksheetSource name="wf_shifts"/>
  </cacheSource>
  <cacheFields count="14">
    <cacheField name="id" numFmtId="0">
      <sharedItems/>
    </cacheField>
    <cacheField name="worker" numFmtId="0">
      <sharedItems count="44">
        <s v="kariem_hisham_tarfaya_mohamed"/>
        <s v="radwan_mohamed_atia_ragab_atia"/>
        <s v="baioumy_mahmoud_abdelaziz_abtelatty"/>
        <s v="khalil_abdelsattar_elsayed_abdelsattar"/>
        <s v="elshami_abdelazim_mohamed_abdelazim_khalil"/>
        <s v="ahmed_sherif_ahmed_hassan"/>
        <s v="fayed_22"/>
        <s v="mahmoud_ali_hemeda_mohamed"/>
        <s v="abdelaati_khattab_ali_abdelgawwad"/>
        <s v="raslan_omar_abdelrahman_abdou"/>
        <s v="mousa_karim_mohamed_mahmoud_mohamed"/>
        <s v="abdelhady_hazem_gouda_mohamed_ahmed"/>
        <s v="basiouni_basiouni_abdelhamid_mohamed"/>
        <s v="serag_mohamed_hassan_ali"/>
        <s v="elakhras_moustafa_wageh_ahmed_ahmed"/>
        <s v="nouh_said_mohamed_amin"/>
        <s v="issa_ibrahim_moussa_mohamed"/>
        <s v="omar"/>
        <s v="abdelaal_omar_dorgham_khalifa"/>
        <s v="darwish_abdelaziz_refaie_abdelwahed"/>
        <s v="ahmed_mostafa_sayed_ahmed"/>
        <s v="hegazi_nasser_adel_elsayed_mohamed"/>
        <s v="moursy_tarek_mosaad_kamel_ahmed"/>
        <s v="serag_naeim"/>
        <s v="hassan_islam_hafez_mohamed"/>
        <s v="ali_eslam_tarek_saad_sayed"/>
        <s v="rayyan_mohamed_samir"/>
        <s v="elkasas_mohamed_moustafa_ahmed_ibrahim"/>
        <s v="hussein_mahmoud_hussein_ahmed"/>
        <s v="abdelhady_ahmed_bassem_moustafa_youssef"/>
        <s v="bedir_ahmed"/>
        <s v="abdelaty_mohamed_bakkar_mohamed"/>
        <s v="el_lakany_ahmed"/>
        <s v="moawad_amro_khaled_amin_mohamed"/>
        <s v="serag_omar_naeim_mohamed"/>
        <s v="mohamed_youssef_abbas"/>
        <s v="mahrous_mohamed_moftah_ahmed"/>
        <s v="shalaby_abdalla_mohamed_khodry_mohamed"/>
        <s v="awad_mohamed_mahmoud_ahmed"/>
        <s v="aboukharib_abdalla"/>
        <s v="mohamed_mohamed_makram"/>
        <s v="faragalla_gamal_sami_ahmed"/>
        <s v="elabiad_ahmed_adel_ahmed_amin"/>
        <s v="amara_wagih_salama_ibrahim"/>
      </sharedItems>
    </cacheField>
    <cacheField name="date" numFmtId="14">
      <sharedItems containsSemiMixedTypes="0" containsNonDate="0" containsDate="1" containsString="0" minDate="2026-03-09T00:00:00" maxDate="2026-03-25T00:00:00"/>
    </cacheField>
    <cacheField name="start_time" numFmtId="0">
      <sharedItems containsSemiMixedTypes="0" containsString="0" containsNumber="1" containsInteger="1" minValue="1773036002679" maxValue="1774344672822"/>
    </cacheField>
    <cacheField name="end_time" numFmtId="0">
      <sharedItems containsSemiMixedTypes="0" containsString="0" containsNumber="1" containsInteger="1" minValue="0" maxValue="1774384224697"/>
    </cacheField>
    <cacheField name="work_hours" numFmtId="0">
      <sharedItems containsSemiMixedTypes="0" containsString="0" containsNumber="1" minValue="0" maxValue="13.879027777777777"/>
    </cacheField>
    <cacheField name="earnings" numFmtId="0">
      <sharedItems containsSemiMixedTypes="0" containsString="0" containsNumber="1" minValue="0" maxValue="159.02864333333332"/>
    </cacheField>
    <cacheField name="hourly_rate" numFmtId="0">
      <sharedItems containsSemiMixedTypes="0" containsString="0" containsNumber="1" minValue="7.22" maxValue="15"/>
    </cacheField>
    <cacheField name="is_late" numFmtId="0">
      <sharedItems/>
    </cacheField>
    <cacheField name="late_mins" numFmtId="0">
      <sharedItems/>
    </cacheField>
    <cacheField name="status" numFmtId="0">
      <sharedItems/>
    </cacheField>
    <cacheField name="location_name" numFmtId="0">
      <sharedItems/>
    </cacheField>
    <cacheField name="location_id" numFmtId="0">
      <sharedItems/>
    </cacheField>
    <cacheField name="total_cost" numFmtId="0">
      <sharedItems containsSemiMixedTypes="0" containsString="0" containsNumber="1" minValue="0" maxValue="159.0286433333333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3217594" backgroundQuery="1" createdVersion="8" refreshedVersion="8" minRefreshableVersion="3" recordCount="0" supportSubquery="1" supportAdvancedDrill="1" xr:uid="{FB7F2C72-51EA-461F-8736-2FCE8D910C75}">
  <cacheSource type="external" connectionId="8"/>
  <cacheFields count="3">
    <cacheField name="[wf_shifts].[location_name].[location_name]" caption="location_name" numFmtId="0" hierarchy="28" level="1">
      <sharedItems count="1">
        <s v="SACCO NOUVO"/>
      </sharedItems>
    </cacheField>
    <cacheField name="[Measures].[Sum of work_hours 2]" caption="Sum of work_hours 2" numFmtId="0" hierarchy="65"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2" memberValueDatatype="5" unbalanced="0"/>
    <cacheHierarchy uniqueName="[wf_assignments].[loc_id]" caption="loc_id" attribute="1" defaultMemberUniqueName="[wf_assignments].[loc_id].[All]" allUniqueName="[wf_assignments].[loc_id].[All]" dimensionUniqueName="[wf_assignments]" displayFolder="" count="2" memberValueDatatype="130" unbalanced="0"/>
    <cacheHierarchy uniqueName="[wf_locations].[id]" caption="id" attribute="1" defaultMemberUniqueName="[wf_locations].[id].[All]" allUniqueName="[wf_locations].[id].[All]" dimensionUniqueName="[wf_locations]" displayFolder="" count="2" memberValueDatatype="130" unbalanced="0"/>
    <cacheHierarchy uniqueName="[wf_locations].[Location]" caption="Location" attribute="1" defaultMemberUniqueName="[wf_locations].[Location].[All]" allUniqueName="[wf_locations].[Location].[All]" dimensionUniqueName="[wf_locations]" displayFolder="" count="2" memberValueDatatype="130" unbalanced="0"/>
    <cacheHierarchy uniqueName="[wf_locations].[lat]" caption="lat" attribute="1" defaultMemberUniqueName="[wf_locations].[lat].[All]" allUniqueName="[wf_locations].[lat].[All]" dimensionUniqueName="[wf_locations]" displayFolder="" count="2" memberValueDatatype="5" unbalanced="0"/>
    <cacheHierarchy uniqueName="[wf_locations].[lng]" caption="lng" attribute="1" defaultMemberUniqueName="[wf_locations].[lng].[All]" allUniqueName="[wf_locations].[lng].[All]" dimensionUniqueName="[wf_locations]" displayFolder="" count="2" memberValueDatatype="5" unbalanced="0"/>
    <cacheHierarchy uniqueName="[wf_locations].[map_link]" caption="map_link" attribute="1" defaultMemberUniqueName="[wf_locations].[map_link].[All]" allUniqueName="[wf_locations].[map_link].[All]" dimensionUniqueName="[wf_locations]" displayFolder="" count="2" memberValueDatatype="130" unbalanced="0"/>
    <cacheHierarchy uniqueName="[wf_locations].[added_at]" caption="added_at" attribute="1" defaultMemberUniqueName="[wf_locations].[added_at].[All]" allUniqueName="[wf_locations].[added_at].[All]" dimensionUniqueName="[wf_locations]" displayFolder="" count="2"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2" memberValueDatatype="7" unbalanced="0"/>
    <cacheHierarchy uniqueName="[wf_locations].[start_time]" caption="start_time" attribute="1" defaultMemberUniqueName="[wf_locations].[start_time].[All]" allUniqueName="[wf_locations].[start_time].[All]" dimensionUniqueName="[wf_locations]" displayFolder="" count="2" memberValueDatatype="130" unbalanced="0"/>
    <cacheHierarchy uniqueName="[wf_phones].[norm]" caption="norm" attribute="1" defaultMemberUniqueName="[wf_phones].[norm].[All]" allUniqueName="[wf_phones].[norm].[All]" dimensionUniqueName="[wf_phones]" displayFolder="" count="2" memberValueDatatype="5" unbalanced="0"/>
    <cacheHierarchy uniqueName="[wf_phones].[phone]" caption="phone" attribute="1" defaultMemberUniqueName="[wf_phones].[phone].[All]" allUniqueName="[wf_phones].[phone].[All]" dimensionUniqueName="[wf_phones]" displayFolder="" count="2" memberValueDatatype="130" unbalanced="0"/>
    <cacheHierarchy uniqueName="[wf_phones].[Worker Name]" caption="Worker Name" attribute="1" defaultMemberUniqueName="[wf_phones].[Worker Name].[All]" allUniqueName="[wf_phones].[Worker Name].[All]" dimensionUniqueName="[wf_phones]" displayFolder="" count="2" memberValueDatatype="130" unbalanced="0"/>
    <cacheHierarchy uniqueName="[wf_phones].[rate]" caption="rate" attribute="1" defaultMemberUniqueName="[wf_phones].[rate].[All]" allUniqueName="[wf_phones].[rate].[All]" dimensionUniqueName="[wf_phones]" displayFolder="" count="2" memberValueDatatype="5" unbalanced="0"/>
    <cacheHierarchy uniqueName="[wf_phones].[used]" caption="used" attribute="1" defaultMemberUniqueName="[wf_phones].[used].[All]" allUniqueName="[wf_phones].[used].[All]" dimensionUniqueName="[wf_phones]" displayFolder="" count="2" memberValueDatatype="11" unbalanced="0"/>
    <cacheHierarchy uniqueName="[wf_phones].[added_at]" caption="added_at" attribute="1" defaultMemberUniqueName="[wf_phones].[added_at].[All]" allUniqueName="[wf_phones].[added_at].[All]" dimensionUniqueName="[wf_phones]" displayFolder="" count="2" memberValueDatatype="5" unbalanced="0"/>
    <cacheHierarchy uniqueName="[wf_shifts].[id]" caption="id" attribute="1" defaultMemberUniqueName="[wf_shifts].[id].[All]" allUniqueName="[wf_shifts].[id].[All]" dimensionUniqueName="[wf_shifts]" displayFolder="" count="2"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2"/>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2" memberValueDatatype="5" unbalanced="0"/>
    <cacheHierarchy uniqueName="[wf_shifts].[end_time]" caption="end_time" attribute="1" defaultMemberUniqueName="[wf_shifts].[end_time].[All]" allUniqueName="[wf_shifts].[end_time].[All]" dimensionUniqueName="[wf_shifts]" displayFolder="" count="2" memberValueDatatype="5" unbalanced="0"/>
    <cacheHierarchy uniqueName="[wf_shifts].[work_hours]" caption="work_hours" attribute="1" defaultMemberUniqueName="[wf_shifts].[work_hours].[All]" allUniqueName="[wf_shifts].[work_hours].[All]" dimensionUniqueName="[wf_shifts]" displayFolder="" count="2" memberValueDatatype="5" unbalanced="0"/>
    <cacheHierarchy uniqueName="[wf_shifts].[earnings]" caption="earnings" attribute="1" defaultMemberUniqueName="[wf_shifts].[earnings].[All]" allUniqueName="[wf_shifts].[earnings].[All]" dimensionUniqueName="[wf_shifts]" displayFolder="" count="2" memberValueDatatype="5" unbalanced="0"/>
    <cacheHierarchy uniqueName="[wf_shifts].[hourly_rate]" caption="hourly_rate" attribute="1" defaultMemberUniqueName="[wf_shifts].[hourly_rate].[All]" allUniqueName="[wf_shifts].[hourly_rate].[All]" dimensionUniqueName="[wf_shifts]" displayFolder="" count="2" memberValueDatatype="5" unbalanced="0"/>
    <cacheHierarchy uniqueName="[wf_shifts].[is_late]" caption="is_late" attribute="1" defaultMemberUniqueName="[wf_shifts].[is_late].[All]" allUniqueName="[wf_shifts].[is_late].[All]" dimensionUniqueName="[wf_shifts]" displayFolder="" count="2" memberValueDatatype="130" unbalanced="0"/>
    <cacheHierarchy uniqueName="[wf_shifts].[late_mins]" caption="late_mins" attribute="1" defaultMemberUniqueName="[wf_shifts].[late_mins].[All]" allUniqueName="[wf_shifts].[late_mins].[All]" dimensionUniqueName="[wf_shifts]" displayFolder="" count="2" memberValueDatatype="130" unbalanced="0"/>
    <cacheHierarchy uniqueName="[wf_shifts].[status]" caption="status" attribute="1" defaultMemberUniqueName="[wf_shifts].[status].[All]" allUniqueName="[wf_shifts].[status].[All]" dimensionUniqueName="[wf_shifts]" displayFolder="" count="2" memberValueDatatype="130" unbalanced="0"/>
    <cacheHierarchy uniqueName="[wf_shifts].[location_name]" caption="location_name" attribute="1" defaultMemberUniqueName="[wf_shifts].[location_name].[All]" allUniqueName="[wf_shifts].[location_name].[All]" dimensionUniqueName="[wf_shifts]" displayFolder="" count="2" memberValueDatatype="130" unbalanced="0">
      <fieldsUsage count="2">
        <fieldUsage x="-1"/>
        <fieldUsage x="0"/>
      </fieldsUsage>
    </cacheHierarchy>
    <cacheHierarchy uniqueName="[wf_shifts].[location_id]" caption="location_id" attribute="1" defaultMemberUniqueName="[wf_shifts].[location_id].[All]" allUniqueName="[wf_shifts].[location_id].[All]" dimensionUniqueName="[wf_shifts]" displayFolder="" count="2" memberValueDatatype="130" unbalanced="0"/>
    <cacheHierarchy uniqueName="[wf_shifts].[total_cost]" caption="total_cost" attribute="1" defaultMemberUniqueName="[wf_shifts].[total_cost].[All]" allUniqueName="[wf_shifts].[total_cost].[All]" dimensionUniqueName="[wf_shifts]" displayFolder="" count="2" memberValueDatatype="5" unbalanced="0"/>
    <cacheHierarchy uniqueName="[wf_shifts  3].[id]" caption="id" attribute="1" defaultMemberUniqueName="[wf_shifts  3].[id].[All]" allUniqueName="[wf_shifts  3].[id].[All]" dimensionUniqueName="[wf_shifts  3]" displayFolder="" count="2" memberValueDatatype="130" unbalanced="0"/>
    <cacheHierarchy uniqueName="[wf_shifts  3].[worker]" caption="worker" attribute="1" defaultMemberUniqueName="[wf_shifts  3].[worker].[All]" allUniqueName="[wf_shifts  3].[worker].[All]" dimensionUniqueName="[wf_shifts  3]" displayFolder="" count="2" memberValueDatatype="130" unbalanced="0"/>
    <cacheHierarchy uniqueName="[wf_shifts  3].[date]" caption="date" attribute="1" time="1" defaultMemberUniqueName="[wf_shifts  3].[date].[All]" allUniqueName="[wf_shifts  3].[date].[All]" dimensionUniqueName="[wf_shifts  3]" displayFolder="" count="2" memberValueDatatype="7" unbalanced="0"/>
    <cacheHierarchy uniqueName="[wf_shifts  3].[start_time]" caption="start_time" attribute="1" defaultMemberUniqueName="[wf_shifts  3].[start_time].[All]" allUniqueName="[wf_shifts  3].[start_time].[All]" dimensionUniqueName="[wf_shifts  3]" displayFolder="" count="2" memberValueDatatype="20" unbalanced="0"/>
    <cacheHierarchy uniqueName="[wf_shifts  3].[end_time]" caption="end_time" attribute="1" defaultMemberUniqueName="[wf_shifts  3].[end_time].[All]" allUniqueName="[wf_shifts  3].[end_time].[All]" dimensionUniqueName="[wf_shifts  3]" displayFolder="" count="2" memberValueDatatype="5" unbalanced="0"/>
    <cacheHierarchy uniqueName="[wf_shifts  3].[work_hours]" caption="work_hours" attribute="1" defaultMemberUniqueName="[wf_shifts  3].[work_hours].[All]" allUniqueName="[wf_shifts  3].[work_hours].[All]" dimensionUniqueName="[wf_shifts  3]" displayFolder="" count="2" memberValueDatatype="5" unbalanced="0"/>
    <cacheHierarchy uniqueName="[wf_shifts  3].[earnings]" caption="earnings" attribute="1" defaultMemberUniqueName="[wf_shifts  3].[earnings].[All]" allUniqueName="[wf_shifts  3].[earnings].[All]" dimensionUniqueName="[wf_shifts  3]" displayFolder="" count="2"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2" memberValueDatatype="130" unbalanced="0"/>
    <cacheHierarchy uniqueName="[wf_shifts  3].[late_mins]" caption="late_mins" attribute="1" defaultMemberUniqueName="[wf_shifts  3].[late_mins].[All]" allUniqueName="[wf_shifts  3].[late_mins].[All]" dimensionUniqueName="[wf_shifts  3]" displayFolder="" count="2"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2" memberValueDatatype="130" unbalanced="0"/>
    <cacheHierarchy uniqueName="[wf_shifts  3].[location_id]" caption="location_id" attribute="1" defaultMemberUniqueName="[wf_shifts  3].[location_id].[All]" allUniqueName="[wf_shifts  3].[location_id].[All]" dimensionUniqueName="[wf_shifts  3]" displayFolder="" count="2" memberValueDatatype="130" unbalanced="0"/>
    <cacheHierarchy uniqueName="[wf_users].[user_name]" caption="user_name" attribute="1" defaultMemberUniqueName="[wf_users].[user_name].[All]" allUniqueName="[wf_users].[user_name].[All]" dimensionUniqueName="[wf_users]" displayFolder="" count="2" memberValueDatatype="130" unbalanced="0"/>
    <cacheHierarchy uniqueName="[wf_users].[password]" caption="password" attribute="1" defaultMemberUniqueName="[wf_users].[password].[All]" allUniqueName="[wf_users].[password].[All]" dimensionUniqueName="[wf_users]" displayFolder="" count="2" memberValueDatatype="130" unbalanced="0"/>
    <cacheHierarchy uniqueName="[wf_users].[role]" caption="role" attribute="1" defaultMemberUniqueName="[wf_users].[role].[All]" allUniqueName="[wf_users].[role].[All]" dimensionUniqueName="[wf_users]" displayFolder="" count="2" memberValueDatatype="130" unbalanced="0"/>
    <cacheHierarchy uniqueName="[wf_users].[phone]" caption="phone" attribute="1" defaultMemberUniqueName="[wf_users].[phone].[All]" allUniqueName="[wf_users].[phone].[All]" dimensionUniqueName="[wf_users]" displayFolder="" count="2" memberValueDatatype="130" unbalanced="0"/>
    <cacheHierarchy uniqueName="[wf_users].[hourly_rate]" caption="hourly_rate" attribute="1" defaultMemberUniqueName="[wf_users].[hourly_rate].[All]" allUniqueName="[wf_users].[hourly_rate].[All]" dimensionUniqueName="[wf_users]" displayFolder="" count="2" memberValueDatatype="5" unbalanced="0"/>
    <cacheHierarchy uniqueName="[wf_users].[shift_start]" caption="shift_start" attribute="1" defaultMemberUniqueName="[wf_users].[shift_start].[All]" allUniqueName="[wf_users].[shift_start].[All]" dimensionUniqueName="[wf_users]" displayFolder="" count="2" memberValueDatatype="130" unbalanced="0"/>
    <cacheHierarchy uniqueName="[wf_users].[device_id]" caption="device_id" attribute="1" defaultMemberUniqueName="[wf_users].[device_id].[All]" allUniqueName="[wf_users].[device_id].[All]" dimensionUniqueName="[wf_users]" displayFolder="" count="2" memberValueDatatype="130" unbalanced="0"/>
    <cacheHierarchy uniqueName="[wf_users].[can_restart]" caption="can_restart" attribute="1" defaultMemberUniqueName="[wf_users].[can_restart].[All]" allUniqueName="[wf_users].[can_restart].[All]" dimensionUniqueName="[wf_users]" displayFolder="" count="2" memberValueDatatype="11" unbalanced="0"/>
    <cacheHierarchy uniqueName="[wf_users].[gps_bypass]" caption="gps_bypass" attribute="1" defaultMemberUniqueName="[wf_users].[gps_bypass].[All]" allUniqueName="[wf_users].[gps_bypass].[All]" dimensionUniqueName="[wf_users]" displayFolder="" count="2"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3333333" backgroundQuery="1" createdVersion="8" refreshedVersion="8" minRefreshableVersion="3" recordCount="0" supportSubquery="1" supportAdvancedDrill="1" xr:uid="{232156CA-4D56-4D5C-905A-59F8FDB048D2}">
  <cacheSource type="external" connectionId="8"/>
  <cacheFields count="2">
    <cacheField name="[Measures].[Average of hourly_rate]" caption="Average of hourly_rate" numFmtId="0" hierarchy="76"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1"/>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0" memberValueDatatype="130" unbalanced="0"/>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oneField="1" hidden="1">
      <fieldsUsage count="1">
        <fieldUsage x="0"/>
      </fieldsUsage>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3449071" backgroundQuery="1" createdVersion="8" refreshedVersion="8" minRefreshableVersion="3" recordCount="0" supportSubquery="1" supportAdvancedDrill="1" xr:uid="{A6408AF4-5776-468F-8098-2E709DA00FCF}">
  <cacheSource type="external" connectionId="8"/>
  <cacheFields count="2">
    <cacheField name="[Measures].[Distinct Count of location_name]" caption="Distinct Count of location_name" numFmtId="0" hierarchy="77"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1"/>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0" memberValueDatatype="130" unbalanced="0"/>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391204" backgroundQuery="1" createdVersion="8" refreshedVersion="8" minRefreshableVersion="3" recordCount="0" supportSubquery="1" supportAdvancedDrill="1" xr:uid="{91A320FB-4BDB-4583-A288-61C98F0AE10B}">
  <cacheSource type="external" connectionId="8"/>
  <cacheFields count="3">
    <cacheField name="[wf_shifts].[worker].[worker]" caption="worker" numFmtId="0" hierarchy="18" level="1">
      <sharedItems count="1">
        <s v="omar"/>
      </sharedItems>
    </cacheField>
    <cacheField name="[Measures].[Count of location_name]" caption="Count of location_name" numFmtId="0" hierarchy="67" level="32767"/>
    <cacheField name="[wf_shifts].[location_name].[location_name]" caption="location_name" numFmtId="0" hierarchy="2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0"/>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2" memberValueDatatype="130" unbalanced="0">
      <fieldsUsage count="2">
        <fieldUsage x="-1"/>
        <fieldUsage x="2"/>
      </fieldsUsage>
    </cacheHierarchy>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4259256" backgroundQuery="1" createdVersion="8" refreshedVersion="8" minRefreshableVersion="3" recordCount="0" supportSubquery="1" supportAdvancedDrill="1" xr:uid="{2BC475BC-78E4-44AA-AE4B-D2755DD1F4EC}">
  <cacheSource type="external" connectionId="8"/>
  <cacheFields count="3">
    <cacheField name="[wf_shifts].[location_name].[location_name]" caption="location_name" numFmtId="0" hierarchy="28" level="1">
      <sharedItems count="10">
        <s v="SACCO NOUVO"/>
        <s v="CAGLIARI EDILE" u="1"/>
        <s v="HOTEL BRERA" u="1"/>
        <s v="Non_Location" u="1"/>
        <s v="OSSPEDALE SACCO  SIME" u="1"/>
        <s v="OSSPEDALE SACCO IDRA" u="1"/>
        <s v="Parcheggio ATM" u="1"/>
        <s v="SHALABI PROVA" u="1"/>
        <s v="TIRANO -KMARK-" u="1"/>
        <s v="UDINE" u="1"/>
      </sharedItems>
    </cacheField>
    <cacheField name="[Measures].[Average of hourly_rate]" caption="Average of hourly_rate" numFmtId="0" hierarchy="76"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2"/>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2" memberValueDatatype="130" unbalanced="0">
      <fieldsUsage count="2">
        <fieldUsage x="-1"/>
        <fieldUsage x="0"/>
      </fieldsUsage>
    </cacheHierarchy>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oneField="1" hidden="1">
      <fieldsUsage count="1">
        <fieldUsage x="1"/>
      </fieldsUsage>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4490741" backgroundQuery="1" createdVersion="8" refreshedVersion="8" minRefreshableVersion="3" recordCount="0" supportSubquery="1" supportAdvancedDrill="1" xr:uid="{2CC92DF3-5813-4608-BBA7-59EEBC5B90BC}">
  <cacheSource type="external" connectionId="8"/>
  <cacheFields count="2">
    <cacheField name="[Measures].[Distinct Count of user_name]" caption="Distinct Count of user_name" numFmtId="0" hierarchy="79"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1"/>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0" memberValueDatatype="130" unbalanced="0"/>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oneField="1" hidden="1">
      <fieldsUsage count="1">
        <fieldUsage x="0"/>
      </fieldsUsage>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4837964" backgroundQuery="1" createdVersion="8" refreshedVersion="8" minRefreshableVersion="3" recordCount="0" supportSubquery="1" supportAdvancedDrill="1" xr:uid="{D94DDC1B-FC1B-4091-ABBD-0BA64EC07429}">
  <cacheSource type="external" connectionId="8"/>
  <cacheFields count="3">
    <cacheField name="[wf_shifts].[location_name].[location_name]" caption="location_name" numFmtId="0" hierarchy="28" level="1">
      <sharedItems count="1">
        <s v="SACCO NOUVO"/>
      </sharedItems>
    </cacheField>
    <cacheField name="[Measures].[Count of worker 2]" caption="Count of worker 2" numFmtId="0" hierarchy="70"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2"/>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2" memberValueDatatype="130" unbalanced="0">
      <fieldsUsage count="2">
        <fieldUsage x="-1"/>
        <fieldUsage x="0"/>
      </fieldsUsage>
    </cacheHierarchy>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5185188" backgroundQuery="1" createdVersion="8" refreshedVersion="8" minRefreshableVersion="3" recordCount="0" supportSubquery="1" supportAdvancedDrill="1" xr:uid="{80A319DE-C6C2-424A-97AD-8D5502781DEE}">
  <cacheSource type="external" connectionId="8"/>
  <cacheFields count="3">
    <cacheField name="[wf_shifts].[location_name].[location_name]" caption="location_name" numFmtId="0" hierarchy="28" level="1">
      <sharedItems count="1">
        <s v="SACCO NOUVO"/>
      </sharedItems>
    </cacheField>
    <cacheField name="[Measures].[Count of worker 2]" caption="Count of worker 2" numFmtId="0" hierarchy="70"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2" memberValueDatatype="5" unbalanced="0"/>
    <cacheHierarchy uniqueName="[wf_assignments].[loc_id]" caption="loc_id" attribute="1" defaultMemberUniqueName="[wf_assignments].[loc_id].[All]" allUniqueName="[wf_assignments].[loc_id].[All]" dimensionUniqueName="[wf_assignments]" displayFolder="" count="2" memberValueDatatype="130" unbalanced="0"/>
    <cacheHierarchy uniqueName="[wf_locations].[id]" caption="id" attribute="1" defaultMemberUniqueName="[wf_locations].[id].[All]" allUniqueName="[wf_locations].[id].[All]" dimensionUniqueName="[wf_locations]" displayFolder="" count="2" memberValueDatatype="130" unbalanced="0"/>
    <cacheHierarchy uniqueName="[wf_locations].[Location]" caption="Location" attribute="1" defaultMemberUniqueName="[wf_locations].[Location].[All]" allUniqueName="[wf_locations].[Location].[All]" dimensionUniqueName="[wf_locations]" displayFolder="" count="2" memberValueDatatype="130" unbalanced="0"/>
    <cacheHierarchy uniqueName="[wf_locations].[lat]" caption="lat" attribute="1" defaultMemberUniqueName="[wf_locations].[lat].[All]" allUniqueName="[wf_locations].[lat].[All]" dimensionUniqueName="[wf_locations]" displayFolder="" count="2" memberValueDatatype="5" unbalanced="0"/>
    <cacheHierarchy uniqueName="[wf_locations].[lng]" caption="lng" attribute="1" defaultMemberUniqueName="[wf_locations].[lng].[All]" allUniqueName="[wf_locations].[lng].[All]" dimensionUniqueName="[wf_locations]" displayFolder="" count="2" memberValueDatatype="5" unbalanced="0"/>
    <cacheHierarchy uniqueName="[wf_locations].[map_link]" caption="map_link" attribute="1" defaultMemberUniqueName="[wf_locations].[map_link].[All]" allUniqueName="[wf_locations].[map_link].[All]" dimensionUniqueName="[wf_locations]" displayFolder="" count="2" memberValueDatatype="130" unbalanced="0"/>
    <cacheHierarchy uniqueName="[wf_locations].[added_at]" caption="added_at" attribute="1" defaultMemberUniqueName="[wf_locations].[added_at].[All]" allUniqueName="[wf_locations].[added_at].[All]" dimensionUniqueName="[wf_locations]" displayFolder="" count="2"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2" memberValueDatatype="7" unbalanced="0"/>
    <cacheHierarchy uniqueName="[wf_locations].[start_time]" caption="start_time" attribute="1" defaultMemberUniqueName="[wf_locations].[start_time].[All]" allUniqueName="[wf_locations].[start_time].[All]" dimensionUniqueName="[wf_locations]" displayFolder="" count="2" memberValueDatatype="130" unbalanced="0"/>
    <cacheHierarchy uniqueName="[wf_phones].[norm]" caption="norm" attribute="1" defaultMemberUniqueName="[wf_phones].[norm].[All]" allUniqueName="[wf_phones].[norm].[All]" dimensionUniqueName="[wf_phones]" displayFolder="" count="2" memberValueDatatype="5" unbalanced="0"/>
    <cacheHierarchy uniqueName="[wf_phones].[phone]" caption="phone" attribute="1" defaultMemberUniqueName="[wf_phones].[phone].[All]" allUniqueName="[wf_phones].[phone].[All]" dimensionUniqueName="[wf_phones]" displayFolder="" count="2" memberValueDatatype="130" unbalanced="0"/>
    <cacheHierarchy uniqueName="[wf_phones].[Worker Name]" caption="Worker Name" attribute="1" defaultMemberUniqueName="[wf_phones].[Worker Name].[All]" allUniqueName="[wf_phones].[Worker Name].[All]" dimensionUniqueName="[wf_phones]" displayFolder="" count="2" memberValueDatatype="130" unbalanced="0"/>
    <cacheHierarchy uniqueName="[wf_phones].[rate]" caption="rate" attribute="1" defaultMemberUniqueName="[wf_phones].[rate].[All]" allUniqueName="[wf_phones].[rate].[All]" dimensionUniqueName="[wf_phones]" displayFolder="" count="2" memberValueDatatype="5" unbalanced="0"/>
    <cacheHierarchy uniqueName="[wf_phones].[used]" caption="used" attribute="1" defaultMemberUniqueName="[wf_phones].[used].[All]" allUniqueName="[wf_phones].[used].[All]" dimensionUniqueName="[wf_phones]" displayFolder="" count="2" memberValueDatatype="11" unbalanced="0"/>
    <cacheHierarchy uniqueName="[wf_phones].[added_at]" caption="added_at" attribute="1" defaultMemberUniqueName="[wf_phones].[added_at].[All]" allUniqueName="[wf_phones].[added_at].[All]" dimensionUniqueName="[wf_phones]" displayFolder="" count="2" memberValueDatatype="5" unbalanced="0"/>
    <cacheHierarchy uniqueName="[wf_shifts].[id]" caption="id" attribute="1" defaultMemberUniqueName="[wf_shifts].[id].[All]" allUniqueName="[wf_shifts].[id].[All]" dimensionUniqueName="[wf_shifts]" displayFolder="" count="2"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2"/>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2" memberValueDatatype="5" unbalanced="0"/>
    <cacheHierarchy uniqueName="[wf_shifts].[end_time]" caption="end_time" attribute="1" defaultMemberUniqueName="[wf_shifts].[end_time].[All]" allUniqueName="[wf_shifts].[end_time].[All]" dimensionUniqueName="[wf_shifts]" displayFolder="" count="2" memberValueDatatype="5" unbalanced="0"/>
    <cacheHierarchy uniqueName="[wf_shifts].[work_hours]" caption="work_hours" attribute="1" defaultMemberUniqueName="[wf_shifts].[work_hours].[All]" allUniqueName="[wf_shifts].[work_hours].[All]" dimensionUniqueName="[wf_shifts]" displayFolder="" count="2" memberValueDatatype="5" unbalanced="0"/>
    <cacheHierarchy uniqueName="[wf_shifts].[earnings]" caption="earnings" attribute="1" defaultMemberUniqueName="[wf_shifts].[earnings].[All]" allUniqueName="[wf_shifts].[earnings].[All]" dimensionUniqueName="[wf_shifts]" displayFolder="" count="2" memberValueDatatype="5" unbalanced="0"/>
    <cacheHierarchy uniqueName="[wf_shifts].[hourly_rate]" caption="hourly_rate" attribute="1" defaultMemberUniqueName="[wf_shifts].[hourly_rate].[All]" allUniqueName="[wf_shifts].[hourly_rate].[All]" dimensionUniqueName="[wf_shifts]" displayFolder="" count="2" memberValueDatatype="5" unbalanced="0"/>
    <cacheHierarchy uniqueName="[wf_shifts].[is_late]" caption="is_late" attribute="1" defaultMemberUniqueName="[wf_shifts].[is_late].[All]" allUniqueName="[wf_shifts].[is_late].[All]" dimensionUniqueName="[wf_shifts]" displayFolder="" count="2" memberValueDatatype="130" unbalanced="0"/>
    <cacheHierarchy uniqueName="[wf_shifts].[late_mins]" caption="late_mins" attribute="1" defaultMemberUniqueName="[wf_shifts].[late_mins].[All]" allUniqueName="[wf_shifts].[late_mins].[All]" dimensionUniqueName="[wf_shifts]" displayFolder="" count="2" memberValueDatatype="130" unbalanced="0"/>
    <cacheHierarchy uniqueName="[wf_shifts].[status]" caption="status" attribute="1" defaultMemberUniqueName="[wf_shifts].[status].[All]" allUniqueName="[wf_shifts].[status].[All]" dimensionUniqueName="[wf_shifts]" displayFolder="" count="2" memberValueDatatype="130" unbalanced="0"/>
    <cacheHierarchy uniqueName="[wf_shifts].[location_name]" caption="location_name" attribute="1" defaultMemberUniqueName="[wf_shifts].[location_name].[All]" allUniqueName="[wf_shifts].[location_name].[All]" dimensionUniqueName="[wf_shifts]" displayFolder="" count="2" memberValueDatatype="130" unbalanced="0">
      <fieldsUsage count="2">
        <fieldUsage x="-1"/>
        <fieldUsage x="0"/>
      </fieldsUsage>
    </cacheHierarchy>
    <cacheHierarchy uniqueName="[wf_shifts].[location_id]" caption="location_id" attribute="1" defaultMemberUniqueName="[wf_shifts].[location_id].[All]" allUniqueName="[wf_shifts].[location_id].[All]" dimensionUniqueName="[wf_shifts]" displayFolder="" count="2" memberValueDatatype="130" unbalanced="0"/>
    <cacheHierarchy uniqueName="[wf_shifts].[total_cost]" caption="total_cost" attribute="1" defaultMemberUniqueName="[wf_shifts].[total_cost].[All]" allUniqueName="[wf_shifts].[total_cost].[All]" dimensionUniqueName="[wf_shifts]" displayFolder="" count="2" memberValueDatatype="5" unbalanced="0"/>
    <cacheHierarchy uniqueName="[wf_shifts  3].[id]" caption="id" attribute="1" defaultMemberUniqueName="[wf_shifts  3].[id].[All]" allUniqueName="[wf_shifts  3].[id].[All]" dimensionUniqueName="[wf_shifts  3]" displayFolder="" count="2" memberValueDatatype="130" unbalanced="0"/>
    <cacheHierarchy uniqueName="[wf_shifts  3].[worker]" caption="worker" attribute="1" defaultMemberUniqueName="[wf_shifts  3].[worker].[All]" allUniqueName="[wf_shifts  3].[worker].[All]" dimensionUniqueName="[wf_shifts  3]" displayFolder="" count="2" memberValueDatatype="130" unbalanced="0"/>
    <cacheHierarchy uniqueName="[wf_shifts  3].[date]" caption="date" attribute="1" time="1" defaultMemberUniqueName="[wf_shifts  3].[date].[All]" allUniqueName="[wf_shifts  3].[date].[All]" dimensionUniqueName="[wf_shifts  3]" displayFolder="" count="2" memberValueDatatype="7" unbalanced="0"/>
    <cacheHierarchy uniqueName="[wf_shifts  3].[start_time]" caption="start_time" attribute="1" defaultMemberUniqueName="[wf_shifts  3].[start_time].[All]" allUniqueName="[wf_shifts  3].[start_time].[All]" dimensionUniqueName="[wf_shifts  3]" displayFolder="" count="2" memberValueDatatype="20" unbalanced="0"/>
    <cacheHierarchy uniqueName="[wf_shifts  3].[end_time]" caption="end_time" attribute="1" defaultMemberUniqueName="[wf_shifts  3].[end_time].[All]" allUniqueName="[wf_shifts  3].[end_time].[All]" dimensionUniqueName="[wf_shifts  3]" displayFolder="" count="2" memberValueDatatype="5" unbalanced="0"/>
    <cacheHierarchy uniqueName="[wf_shifts  3].[work_hours]" caption="work_hours" attribute="1" defaultMemberUniqueName="[wf_shifts  3].[work_hours].[All]" allUniqueName="[wf_shifts  3].[work_hours].[All]" dimensionUniqueName="[wf_shifts  3]" displayFolder="" count="2" memberValueDatatype="5" unbalanced="0"/>
    <cacheHierarchy uniqueName="[wf_shifts  3].[earnings]" caption="earnings" attribute="1" defaultMemberUniqueName="[wf_shifts  3].[earnings].[All]" allUniqueName="[wf_shifts  3].[earnings].[All]" dimensionUniqueName="[wf_shifts  3]" displayFolder="" count="2"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2" memberValueDatatype="130" unbalanced="0"/>
    <cacheHierarchy uniqueName="[wf_shifts  3].[late_mins]" caption="late_mins" attribute="1" defaultMemberUniqueName="[wf_shifts  3].[late_mins].[All]" allUniqueName="[wf_shifts  3].[late_mins].[All]" dimensionUniqueName="[wf_shifts  3]" displayFolder="" count="2"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2" memberValueDatatype="130" unbalanced="0"/>
    <cacheHierarchy uniqueName="[wf_shifts  3].[location_id]" caption="location_id" attribute="1" defaultMemberUniqueName="[wf_shifts  3].[location_id].[All]" allUniqueName="[wf_shifts  3].[location_id].[All]" dimensionUniqueName="[wf_shifts  3]" displayFolder="" count="2" memberValueDatatype="130" unbalanced="0"/>
    <cacheHierarchy uniqueName="[wf_users].[user_name]" caption="user_name" attribute="1" defaultMemberUniqueName="[wf_users].[user_name].[All]" allUniqueName="[wf_users].[user_name].[All]" dimensionUniqueName="[wf_users]" displayFolder="" count="2" memberValueDatatype="130" unbalanced="0"/>
    <cacheHierarchy uniqueName="[wf_users].[password]" caption="password" attribute="1" defaultMemberUniqueName="[wf_users].[password].[All]" allUniqueName="[wf_users].[password].[All]" dimensionUniqueName="[wf_users]" displayFolder="" count="2" memberValueDatatype="130" unbalanced="0"/>
    <cacheHierarchy uniqueName="[wf_users].[role]" caption="role" attribute="1" defaultMemberUniqueName="[wf_users].[role].[All]" allUniqueName="[wf_users].[role].[All]" dimensionUniqueName="[wf_users]" displayFolder="" count="2" memberValueDatatype="130" unbalanced="0"/>
    <cacheHierarchy uniqueName="[wf_users].[phone]" caption="phone" attribute="1" defaultMemberUniqueName="[wf_users].[phone].[All]" allUniqueName="[wf_users].[phone].[All]" dimensionUniqueName="[wf_users]" displayFolder="" count="2" memberValueDatatype="130" unbalanced="0"/>
    <cacheHierarchy uniqueName="[wf_users].[hourly_rate]" caption="hourly_rate" attribute="1" defaultMemberUniqueName="[wf_users].[hourly_rate].[All]" allUniqueName="[wf_users].[hourly_rate].[All]" dimensionUniqueName="[wf_users]" displayFolder="" count="2" memberValueDatatype="5" unbalanced="0"/>
    <cacheHierarchy uniqueName="[wf_users].[shift_start]" caption="shift_start" attribute="1" defaultMemberUniqueName="[wf_users].[shift_start].[All]" allUniqueName="[wf_users].[shift_start].[All]" dimensionUniqueName="[wf_users]" displayFolder="" count="2" memberValueDatatype="130" unbalanced="0"/>
    <cacheHierarchy uniqueName="[wf_users].[device_id]" caption="device_id" attribute="1" defaultMemberUniqueName="[wf_users].[device_id].[All]" allUniqueName="[wf_users].[device_id].[All]" dimensionUniqueName="[wf_users]" displayFolder="" count="2" memberValueDatatype="130" unbalanced="0"/>
    <cacheHierarchy uniqueName="[wf_users].[can_restart]" caption="can_restart" attribute="1" defaultMemberUniqueName="[wf_users].[can_restart].[All]" allUniqueName="[wf_users].[can_restart].[All]" dimensionUniqueName="[wf_users]" displayFolder="" count="2" memberValueDatatype="11" unbalanced="0"/>
    <cacheHierarchy uniqueName="[wf_users].[gps_bypass]" caption="gps_bypass" attribute="1" defaultMemberUniqueName="[wf_users].[gps_bypass].[All]" allUniqueName="[wf_users].[gps_bypass].[All]" dimensionUniqueName="[wf_users]" displayFolder="" count="2"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5532411" backgroundQuery="1" createdVersion="8" refreshedVersion="8" minRefreshableVersion="3" recordCount="0" supportSubquery="1" supportAdvancedDrill="1" xr:uid="{FFDF638D-7D3E-4D31-AFB5-66502F1C43C8}">
  <cacheSource type="external" connectionId="8"/>
  <cacheFields count="6">
    <cacheField name="[Measures].[Sum of total_cost]" caption="Sum of total_cost" numFmtId="0" hierarchy="62" level="32767"/>
    <cacheField name="[wf_shifts].[location_name].[location_name]" caption="location_name" numFmtId="0" hierarchy="28" level="1">
      <sharedItems count="1">
        <s v="SACCO NOUVO"/>
      </sharedItems>
    </cacheField>
    <cacheField name="[Measures].[Count of worker 2]" caption="Count of worker 2" numFmtId="0" hierarchy="70" level="32767"/>
    <cacheField name="[Measures].[Average of total_cost]" caption="Average of total_cost" numFmtId="0" hierarchy="72" level="32767"/>
    <cacheField name="[Measures].[Sum of work_hours 2]" caption="Sum of work_hours 2" numFmtId="0" hierarchy="65"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5"/>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2" memberValueDatatype="130" unbalanced="0">
      <fieldsUsage count="2">
        <fieldUsage x="-1"/>
        <fieldUsage x="1"/>
      </fieldsUsage>
    </cacheHierarchy>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oneField="1" hidden="1">
      <fieldsUsage count="1">
        <fieldUsage x="3"/>
      </fieldsUsage>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5879627" backgroundQuery="1" createdVersion="8" refreshedVersion="8" minRefreshableVersion="3" recordCount="0" supportSubquery="1" supportAdvancedDrill="1" xr:uid="{45523682-BDCC-45B2-8544-B5911F1F5716}">
  <cacheSource type="external" connectionId="8"/>
  <cacheFields count="3">
    <cacheField name="[Measures].[Sum of earnings 2]" caption="Sum of earnings 2" numFmtId="0" hierarchy="66" level="32767"/>
    <cacheField name="[wf_shifts].[date].[date]" caption="date" numFmtId="0" hierarchy="19" level="1">
      <sharedItems containsSemiMixedTypes="0" containsNonDate="0" containsDate="1" containsString="0" minDate="2026-03-10T00:00:00" maxDate="2026-03-11T00:00:00" count="1">
        <d v="2026-03-10T00:00:00"/>
      </sharedItems>
    </cacheField>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2" memberValueDatatype="5" unbalanced="0"/>
    <cacheHierarchy uniqueName="[wf_assignments].[loc_id]" caption="loc_id" attribute="1" defaultMemberUniqueName="[wf_assignments].[loc_id].[All]" allUniqueName="[wf_assignments].[loc_id].[All]" dimensionUniqueName="[wf_assignments]" displayFolder="" count="2" memberValueDatatype="130" unbalanced="0"/>
    <cacheHierarchy uniqueName="[wf_locations].[id]" caption="id" attribute="1" defaultMemberUniqueName="[wf_locations].[id].[All]" allUniqueName="[wf_locations].[id].[All]" dimensionUniqueName="[wf_locations]" displayFolder="" count="2" memberValueDatatype="130" unbalanced="0"/>
    <cacheHierarchy uniqueName="[wf_locations].[Location]" caption="Location" attribute="1" defaultMemberUniqueName="[wf_locations].[Location].[All]" allUniqueName="[wf_locations].[Location].[All]" dimensionUniqueName="[wf_locations]" displayFolder="" count="2" memberValueDatatype="130" unbalanced="0"/>
    <cacheHierarchy uniqueName="[wf_locations].[lat]" caption="lat" attribute="1" defaultMemberUniqueName="[wf_locations].[lat].[All]" allUniqueName="[wf_locations].[lat].[All]" dimensionUniqueName="[wf_locations]" displayFolder="" count="2" memberValueDatatype="5" unbalanced="0"/>
    <cacheHierarchy uniqueName="[wf_locations].[lng]" caption="lng" attribute="1" defaultMemberUniqueName="[wf_locations].[lng].[All]" allUniqueName="[wf_locations].[lng].[All]" dimensionUniqueName="[wf_locations]" displayFolder="" count="2" memberValueDatatype="5" unbalanced="0"/>
    <cacheHierarchy uniqueName="[wf_locations].[map_link]" caption="map_link" attribute="1" defaultMemberUniqueName="[wf_locations].[map_link].[All]" allUniqueName="[wf_locations].[map_link].[All]" dimensionUniqueName="[wf_locations]" displayFolder="" count="2" memberValueDatatype="130" unbalanced="0"/>
    <cacheHierarchy uniqueName="[wf_locations].[added_at]" caption="added_at" attribute="1" defaultMemberUniqueName="[wf_locations].[added_at].[All]" allUniqueName="[wf_locations].[added_at].[All]" dimensionUniqueName="[wf_locations]" displayFolder="" count="2"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2" memberValueDatatype="7" unbalanced="0"/>
    <cacheHierarchy uniqueName="[wf_locations].[start_time]" caption="start_time" attribute="1" defaultMemberUniqueName="[wf_locations].[start_time].[All]" allUniqueName="[wf_locations].[start_time].[All]" dimensionUniqueName="[wf_locations]" displayFolder="" count="2" memberValueDatatype="130" unbalanced="0"/>
    <cacheHierarchy uniqueName="[wf_phones].[norm]" caption="norm" attribute="1" defaultMemberUniqueName="[wf_phones].[norm].[All]" allUniqueName="[wf_phones].[norm].[All]" dimensionUniqueName="[wf_phones]" displayFolder="" count="2" memberValueDatatype="5" unbalanced="0"/>
    <cacheHierarchy uniqueName="[wf_phones].[phone]" caption="phone" attribute="1" defaultMemberUniqueName="[wf_phones].[phone].[All]" allUniqueName="[wf_phones].[phone].[All]" dimensionUniqueName="[wf_phones]" displayFolder="" count="2" memberValueDatatype="130" unbalanced="0"/>
    <cacheHierarchy uniqueName="[wf_phones].[Worker Name]" caption="Worker Name" attribute="1" defaultMemberUniqueName="[wf_phones].[Worker Name].[All]" allUniqueName="[wf_phones].[Worker Name].[All]" dimensionUniqueName="[wf_phones]" displayFolder="" count="2" memberValueDatatype="130" unbalanced="0"/>
    <cacheHierarchy uniqueName="[wf_phones].[rate]" caption="rate" attribute="1" defaultMemberUniqueName="[wf_phones].[rate].[All]" allUniqueName="[wf_phones].[rate].[All]" dimensionUniqueName="[wf_phones]" displayFolder="" count="2" memberValueDatatype="5" unbalanced="0"/>
    <cacheHierarchy uniqueName="[wf_phones].[used]" caption="used" attribute="1" defaultMemberUniqueName="[wf_phones].[used].[All]" allUniqueName="[wf_phones].[used].[All]" dimensionUniqueName="[wf_phones]" displayFolder="" count="2" memberValueDatatype="11" unbalanced="0"/>
    <cacheHierarchy uniqueName="[wf_phones].[added_at]" caption="added_at" attribute="1" defaultMemberUniqueName="[wf_phones].[added_at].[All]" allUniqueName="[wf_phones].[added_at].[All]" dimensionUniqueName="[wf_phones]" displayFolder="" count="2" memberValueDatatype="5" unbalanced="0"/>
    <cacheHierarchy uniqueName="[wf_shifts].[id]" caption="id" attribute="1" defaultMemberUniqueName="[wf_shifts].[id].[All]" allUniqueName="[wf_shifts].[id].[All]" dimensionUniqueName="[wf_shifts]" displayFolder="" count="2"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2"/>
      </fieldsUsage>
    </cacheHierarchy>
    <cacheHierarchy uniqueName="[wf_shifts].[date]" caption="date" attribute="1" time="1" defaultMemberUniqueName="[wf_shifts].[date].[All]" allUniqueName="[wf_shifts].[date].[All]" dimensionUniqueName="[wf_shifts]" displayFolder="" count="2" memberValueDatatype="7" unbalanced="0">
      <fieldsUsage count="2">
        <fieldUsage x="-1"/>
        <fieldUsage x="1"/>
      </fieldsUsage>
    </cacheHierarchy>
    <cacheHierarchy uniqueName="[wf_shifts].[start_time]" caption="start_time" attribute="1" defaultMemberUniqueName="[wf_shifts].[start_time].[All]" allUniqueName="[wf_shifts].[start_time].[All]" dimensionUniqueName="[wf_shifts]" displayFolder="" count="2" memberValueDatatype="5" unbalanced="0"/>
    <cacheHierarchy uniqueName="[wf_shifts].[end_time]" caption="end_time" attribute="1" defaultMemberUniqueName="[wf_shifts].[end_time].[All]" allUniqueName="[wf_shifts].[end_time].[All]" dimensionUniqueName="[wf_shifts]" displayFolder="" count="2" memberValueDatatype="5" unbalanced="0"/>
    <cacheHierarchy uniqueName="[wf_shifts].[work_hours]" caption="work_hours" attribute="1" defaultMemberUniqueName="[wf_shifts].[work_hours].[All]" allUniqueName="[wf_shifts].[work_hours].[All]" dimensionUniqueName="[wf_shifts]" displayFolder="" count="2" memberValueDatatype="5" unbalanced="0"/>
    <cacheHierarchy uniqueName="[wf_shifts].[earnings]" caption="earnings" attribute="1" defaultMemberUniqueName="[wf_shifts].[earnings].[All]" allUniqueName="[wf_shifts].[earnings].[All]" dimensionUniqueName="[wf_shifts]" displayFolder="" count="2" memberValueDatatype="5" unbalanced="0"/>
    <cacheHierarchy uniqueName="[wf_shifts].[hourly_rate]" caption="hourly_rate" attribute="1" defaultMemberUniqueName="[wf_shifts].[hourly_rate].[All]" allUniqueName="[wf_shifts].[hourly_rate].[All]" dimensionUniqueName="[wf_shifts]" displayFolder="" count="2" memberValueDatatype="5" unbalanced="0"/>
    <cacheHierarchy uniqueName="[wf_shifts].[is_late]" caption="is_late" attribute="1" defaultMemberUniqueName="[wf_shifts].[is_late].[All]" allUniqueName="[wf_shifts].[is_late].[All]" dimensionUniqueName="[wf_shifts]" displayFolder="" count="2" memberValueDatatype="130" unbalanced="0"/>
    <cacheHierarchy uniqueName="[wf_shifts].[late_mins]" caption="late_mins" attribute="1" defaultMemberUniqueName="[wf_shifts].[late_mins].[All]" allUniqueName="[wf_shifts].[late_mins].[All]" dimensionUniqueName="[wf_shifts]" displayFolder="" count="2" memberValueDatatype="130" unbalanced="0"/>
    <cacheHierarchy uniqueName="[wf_shifts].[status]" caption="status" attribute="1" defaultMemberUniqueName="[wf_shifts].[status].[All]" allUniqueName="[wf_shifts].[status].[All]" dimensionUniqueName="[wf_shifts]" displayFolder="" count="2" memberValueDatatype="130" unbalanced="0"/>
    <cacheHierarchy uniqueName="[wf_shifts].[location_name]" caption="location_name" attribute="1" defaultMemberUniqueName="[wf_shifts].[location_name].[All]" allUniqueName="[wf_shifts].[location_name].[All]" dimensionUniqueName="[wf_shifts]" displayFolder="" count="2" memberValueDatatype="130" unbalanced="0"/>
    <cacheHierarchy uniqueName="[wf_shifts].[location_id]" caption="location_id" attribute="1" defaultMemberUniqueName="[wf_shifts].[location_id].[All]" allUniqueName="[wf_shifts].[location_id].[All]" dimensionUniqueName="[wf_shifts]" displayFolder="" count="2" memberValueDatatype="130" unbalanced="0"/>
    <cacheHierarchy uniqueName="[wf_shifts].[total_cost]" caption="total_cost" attribute="1" defaultMemberUniqueName="[wf_shifts].[total_cost].[All]" allUniqueName="[wf_shifts].[total_cost].[All]" dimensionUniqueName="[wf_shifts]" displayFolder="" count="2" memberValueDatatype="5" unbalanced="0"/>
    <cacheHierarchy uniqueName="[wf_shifts  3].[id]" caption="id" attribute="1" defaultMemberUniqueName="[wf_shifts  3].[id].[All]" allUniqueName="[wf_shifts  3].[id].[All]" dimensionUniqueName="[wf_shifts  3]" displayFolder="" count="2" memberValueDatatype="130" unbalanced="0"/>
    <cacheHierarchy uniqueName="[wf_shifts  3].[worker]" caption="worker" attribute="1" defaultMemberUniqueName="[wf_shifts  3].[worker].[All]" allUniqueName="[wf_shifts  3].[worker].[All]" dimensionUniqueName="[wf_shifts  3]" displayFolder="" count="2" memberValueDatatype="130" unbalanced="0"/>
    <cacheHierarchy uniqueName="[wf_shifts  3].[date]" caption="date" attribute="1" time="1" defaultMemberUniqueName="[wf_shifts  3].[date].[All]" allUniqueName="[wf_shifts  3].[date].[All]" dimensionUniqueName="[wf_shifts  3]" displayFolder="" count="2" memberValueDatatype="7" unbalanced="0"/>
    <cacheHierarchy uniqueName="[wf_shifts  3].[start_time]" caption="start_time" attribute="1" defaultMemberUniqueName="[wf_shifts  3].[start_time].[All]" allUniqueName="[wf_shifts  3].[start_time].[All]" dimensionUniqueName="[wf_shifts  3]" displayFolder="" count="2" memberValueDatatype="20" unbalanced="0"/>
    <cacheHierarchy uniqueName="[wf_shifts  3].[end_time]" caption="end_time" attribute="1" defaultMemberUniqueName="[wf_shifts  3].[end_time].[All]" allUniqueName="[wf_shifts  3].[end_time].[All]" dimensionUniqueName="[wf_shifts  3]" displayFolder="" count="2" memberValueDatatype="5" unbalanced="0"/>
    <cacheHierarchy uniqueName="[wf_shifts  3].[work_hours]" caption="work_hours" attribute="1" defaultMemberUniqueName="[wf_shifts  3].[work_hours].[All]" allUniqueName="[wf_shifts  3].[work_hours].[All]" dimensionUniqueName="[wf_shifts  3]" displayFolder="" count="2" memberValueDatatype="5" unbalanced="0"/>
    <cacheHierarchy uniqueName="[wf_shifts  3].[earnings]" caption="earnings" attribute="1" defaultMemberUniqueName="[wf_shifts  3].[earnings].[All]" allUniqueName="[wf_shifts  3].[earnings].[All]" dimensionUniqueName="[wf_shifts  3]" displayFolder="" count="2"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2" memberValueDatatype="130" unbalanced="0"/>
    <cacheHierarchy uniqueName="[wf_shifts  3].[late_mins]" caption="late_mins" attribute="1" defaultMemberUniqueName="[wf_shifts  3].[late_mins].[All]" allUniqueName="[wf_shifts  3].[late_mins].[All]" dimensionUniqueName="[wf_shifts  3]" displayFolder="" count="2"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2" memberValueDatatype="130" unbalanced="0"/>
    <cacheHierarchy uniqueName="[wf_shifts  3].[location_id]" caption="location_id" attribute="1" defaultMemberUniqueName="[wf_shifts  3].[location_id].[All]" allUniqueName="[wf_shifts  3].[location_id].[All]" dimensionUniqueName="[wf_shifts  3]" displayFolder="" count="2" memberValueDatatype="130" unbalanced="0"/>
    <cacheHierarchy uniqueName="[wf_users].[user_name]" caption="user_name" attribute="1" defaultMemberUniqueName="[wf_users].[user_name].[All]" allUniqueName="[wf_users].[user_name].[All]" dimensionUniqueName="[wf_users]" displayFolder="" count="2" memberValueDatatype="130" unbalanced="0"/>
    <cacheHierarchy uniqueName="[wf_users].[password]" caption="password" attribute="1" defaultMemberUniqueName="[wf_users].[password].[All]" allUniqueName="[wf_users].[password].[All]" dimensionUniqueName="[wf_users]" displayFolder="" count="2" memberValueDatatype="130" unbalanced="0"/>
    <cacheHierarchy uniqueName="[wf_users].[role]" caption="role" attribute="1" defaultMemberUniqueName="[wf_users].[role].[All]" allUniqueName="[wf_users].[role].[All]" dimensionUniqueName="[wf_users]" displayFolder="" count="2" memberValueDatatype="130" unbalanced="0"/>
    <cacheHierarchy uniqueName="[wf_users].[phone]" caption="phone" attribute="1" defaultMemberUniqueName="[wf_users].[phone].[All]" allUniqueName="[wf_users].[phone].[All]" dimensionUniqueName="[wf_users]" displayFolder="" count="2" memberValueDatatype="130" unbalanced="0"/>
    <cacheHierarchy uniqueName="[wf_users].[hourly_rate]" caption="hourly_rate" attribute="1" defaultMemberUniqueName="[wf_users].[hourly_rate].[All]" allUniqueName="[wf_users].[hourly_rate].[All]" dimensionUniqueName="[wf_users]" displayFolder="" count="2" memberValueDatatype="5" unbalanced="0"/>
    <cacheHierarchy uniqueName="[wf_users].[shift_start]" caption="shift_start" attribute="1" defaultMemberUniqueName="[wf_users].[shift_start].[All]" allUniqueName="[wf_users].[shift_start].[All]" dimensionUniqueName="[wf_users]" displayFolder="" count="2" memberValueDatatype="130" unbalanced="0"/>
    <cacheHierarchy uniqueName="[wf_users].[device_id]" caption="device_id" attribute="1" defaultMemberUniqueName="[wf_users].[device_id].[All]" allUniqueName="[wf_users].[device_id].[All]" dimensionUniqueName="[wf_users]" displayFolder="" count="2" memberValueDatatype="130" unbalanced="0"/>
    <cacheHierarchy uniqueName="[wf_users].[can_restart]" caption="can_restart" attribute="1" defaultMemberUniqueName="[wf_users].[can_restart].[All]" allUniqueName="[wf_users].[can_restart].[All]" dimensionUniqueName="[wf_users]" displayFolder="" count="2" memberValueDatatype="11" unbalanced="0"/>
    <cacheHierarchy uniqueName="[wf_users].[gps_bypass]" caption="gps_bypass" attribute="1" defaultMemberUniqueName="[wf_users].[gps_bypass].[All]" allUniqueName="[wf_users].[gps_bypass].[All]" dimensionUniqueName="[wf_users]" displayFolder="" count="2"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622685" backgroundQuery="1" createdVersion="8" refreshedVersion="8" minRefreshableVersion="3" recordCount="0" supportSubquery="1" supportAdvancedDrill="1" xr:uid="{BCC0FBEA-AAFF-4ABB-9638-D1C11912D12B}">
  <cacheSource type="external" connectionId="8"/>
  <cacheFields count="3">
    <cacheField name="[Measures].[Sum of total_cost]" caption="Sum of total_cost" numFmtId="0" hierarchy="62" level="32767"/>
    <cacheField name="[wf_shifts].[location_name].[location_name]" caption="location_name" numFmtId="0" hierarchy="28" level="1">
      <sharedItems count="1">
        <s v="SACCO NOUVO"/>
      </sharedItems>
    </cacheField>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2"/>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2" memberValueDatatype="130" unbalanced="0">
      <fieldsUsage count="2">
        <fieldUsage x="-1"/>
        <fieldUsage x="1"/>
      </fieldsUsage>
    </cacheHierarchy>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6458335" backgroundQuery="1" createdVersion="8" refreshedVersion="8" minRefreshableVersion="3" recordCount="0" supportSubquery="1" supportAdvancedDrill="1" xr:uid="{DE85B9E0-1B03-4E99-B832-0449AFA9A230}">
  <cacheSource type="external" connectionId="8"/>
  <cacheFields count="2">
    <cacheField name="[Measures].[Distinct Count of worker]" caption="Distinct Count of worker" numFmtId="0" hierarchy="73"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1"/>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0" memberValueDatatype="130" unbalanced="0"/>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6574073" backgroundQuery="1" createdVersion="8" refreshedVersion="8" minRefreshableVersion="3" recordCount="0" supportSubquery="1" supportAdvancedDrill="1" xr:uid="{FE02587F-A3F2-4BEC-84FF-D32A0EB7C5EE}">
  <cacheSource type="external" connectionId="8"/>
  <cacheFields count="2">
    <cacheField name="[Measures].[Sum of total_cost]" caption="Sum of total_cost" numFmtId="0" hierarchy="62"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1"/>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0" memberValueDatatype="130" unbalanced="0"/>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6689812" backgroundQuery="1" createdVersion="8" refreshedVersion="8" minRefreshableVersion="3" recordCount="0" supportSubquery="1" supportAdvancedDrill="1" xr:uid="{557515DB-E6CB-4C68-9E39-29664C59B8C1}">
  <cacheSource type="external" connectionId="8"/>
  <cacheFields count="2">
    <cacheField name="[Measures].[Count of id]" caption="Count of id" numFmtId="0" hierarchy="74"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1"/>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0" memberValueDatatype="130" unbalanced="0"/>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7037035" backgroundQuery="1" createdVersion="8" refreshedVersion="8" minRefreshableVersion="3" recordCount="0" supportSubquery="1" supportAdvancedDrill="1" xr:uid="{A791A1D1-943B-4980-9AAC-15A9A2003899}">
  <cacheSource type="external" connectionId="8"/>
  <cacheFields count="4">
    <cacheField name="[wf_locations].[Location].[Location]" caption="Location" numFmtId="0" hierarchy="3" level="1">
      <sharedItems count="12">
        <s v="CAGLIARI EDILE"/>
        <s v="camirano RTF"/>
        <s v="Ecoacciai S.P.A Pontedera"/>
        <s v="HOTEL BRERA"/>
        <s v="LU-VE s.p.a."/>
        <s v="Mezzocrona"/>
        <s v="OSSPEDALE SACCO  SIME"/>
        <s v="OSSPEDALE SACCO IDRA"/>
        <s v="Parcheggio ATM"/>
        <s v="SACCO NOUVO"/>
        <s v="TIRANO -KMARK-"/>
        <s v="UDINE"/>
      </sharedItems>
    </cacheField>
    <cacheField name="[Measures].[Sum of total_cost]" caption="Sum of total_cost" numFmtId="0" hierarchy="62" level="32767"/>
    <cacheField name="[Measures].[Count of worker_username]" caption="Count of worker_username" numFmtId="0" hierarchy="69"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2" memberValueDatatype="5" unbalanced="0"/>
    <cacheHierarchy uniqueName="[wf_assignments].[loc_id]" caption="loc_id" attribute="1" defaultMemberUniqueName="[wf_assignments].[loc_id].[All]" allUniqueName="[wf_assignments].[loc_id].[All]" dimensionUniqueName="[wf_assignments]" displayFolder="" count="2" memberValueDatatype="130" unbalanced="0"/>
    <cacheHierarchy uniqueName="[wf_locations].[id]" caption="id" attribute="1" defaultMemberUniqueName="[wf_locations].[id].[All]" allUniqueName="[wf_locations].[id].[All]" dimensionUniqueName="[wf_locations]" displayFolder="" count="2" memberValueDatatype="130" unbalanced="0"/>
    <cacheHierarchy uniqueName="[wf_locations].[Location]" caption="Location" attribute="1" defaultMemberUniqueName="[wf_locations].[Location].[All]" allUniqueName="[wf_locations].[Location].[All]" dimensionUniqueName="[wf_locations]" displayFolder="" count="2" memberValueDatatype="130" unbalanced="0">
      <fieldsUsage count="2">
        <fieldUsage x="-1"/>
        <fieldUsage x="0"/>
      </fieldsUsage>
    </cacheHierarchy>
    <cacheHierarchy uniqueName="[wf_locations].[lat]" caption="lat" attribute="1" defaultMemberUniqueName="[wf_locations].[lat].[All]" allUniqueName="[wf_locations].[lat].[All]" dimensionUniqueName="[wf_locations]" displayFolder="" count="2" memberValueDatatype="5" unbalanced="0"/>
    <cacheHierarchy uniqueName="[wf_locations].[lng]" caption="lng" attribute="1" defaultMemberUniqueName="[wf_locations].[lng].[All]" allUniqueName="[wf_locations].[lng].[All]" dimensionUniqueName="[wf_locations]" displayFolder="" count="2" memberValueDatatype="5" unbalanced="0"/>
    <cacheHierarchy uniqueName="[wf_locations].[map_link]" caption="map_link" attribute="1" defaultMemberUniqueName="[wf_locations].[map_link].[All]" allUniqueName="[wf_locations].[map_link].[All]" dimensionUniqueName="[wf_locations]" displayFolder="" count="2" memberValueDatatype="130" unbalanced="0"/>
    <cacheHierarchy uniqueName="[wf_locations].[added_at]" caption="added_at" attribute="1" defaultMemberUniqueName="[wf_locations].[added_at].[All]" allUniqueName="[wf_locations].[added_at].[All]" dimensionUniqueName="[wf_locations]" displayFolder="" count="2"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2" memberValueDatatype="7" unbalanced="0"/>
    <cacheHierarchy uniqueName="[wf_locations].[start_time]" caption="start_time" attribute="1" defaultMemberUniqueName="[wf_locations].[start_time].[All]" allUniqueName="[wf_locations].[start_time].[All]" dimensionUniqueName="[wf_locations]" displayFolder="" count="2" memberValueDatatype="130" unbalanced="0"/>
    <cacheHierarchy uniqueName="[wf_phones].[norm]" caption="norm" attribute="1" defaultMemberUniqueName="[wf_phones].[norm].[All]" allUniqueName="[wf_phones].[norm].[All]" dimensionUniqueName="[wf_phones]" displayFolder="" count="2" memberValueDatatype="5" unbalanced="0"/>
    <cacheHierarchy uniqueName="[wf_phones].[phone]" caption="phone" attribute="1" defaultMemberUniqueName="[wf_phones].[phone].[All]" allUniqueName="[wf_phones].[phone].[All]" dimensionUniqueName="[wf_phones]" displayFolder="" count="2" memberValueDatatype="130" unbalanced="0"/>
    <cacheHierarchy uniqueName="[wf_phones].[Worker Name]" caption="Worker Name" attribute="1" defaultMemberUniqueName="[wf_phones].[Worker Name].[All]" allUniqueName="[wf_phones].[Worker Name].[All]" dimensionUniqueName="[wf_phones]" displayFolder="" count="2" memberValueDatatype="130" unbalanced="0"/>
    <cacheHierarchy uniqueName="[wf_phones].[rate]" caption="rate" attribute="1" defaultMemberUniqueName="[wf_phones].[rate].[All]" allUniqueName="[wf_phones].[rate].[All]" dimensionUniqueName="[wf_phones]" displayFolder="" count="2" memberValueDatatype="5" unbalanced="0"/>
    <cacheHierarchy uniqueName="[wf_phones].[used]" caption="used" attribute="1" defaultMemberUniqueName="[wf_phones].[used].[All]" allUniqueName="[wf_phones].[used].[All]" dimensionUniqueName="[wf_phones]" displayFolder="" count="2" memberValueDatatype="11" unbalanced="0"/>
    <cacheHierarchy uniqueName="[wf_phones].[added_at]" caption="added_at" attribute="1" defaultMemberUniqueName="[wf_phones].[added_at].[All]" allUniqueName="[wf_phones].[added_at].[All]" dimensionUniqueName="[wf_phones]" displayFolder="" count="2" memberValueDatatype="5" unbalanced="0"/>
    <cacheHierarchy uniqueName="[wf_shifts].[id]" caption="id" attribute="1" defaultMemberUniqueName="[wf_shifts].[id].[All]" allUniqueName="[wf_shifts].[id].[All]" dimensionUniqueName="[wf_shifts]" displayFolder="" count="2"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3"/>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2" memberValueDatatype="5" unbalanced="0"/>
    <cacheHierarchy uniqueName="[wf_shifts].[end_time]" caption="end_time" attribute="1" defaultMemberUniqueName="[wf_shifts].[end_time].[All]" allUniqueName="[wf_shifts].[end_time].[All]" dimensionUniqueName="[wf_shifts]" displayFolder="" count="2" memberValueDatatype="5" unbalanced="0"/>
    <cacheHierarchy uniqueName="[wf_shifts].[work_hours]" caption="work_hours" attribute="1" defaultMemberUniqueName="[wf_shifts].[work_hours].[All]" allUniqueName="[wf_shifts].[work_hours].[All]" dimensionUniqueName="[wf_shifts]" displayFolder="" count="2" memberValueDatatype="5" unbalanced="0"/>
    <cacheHierarchy uniqueName="[wf_shifts].[earnings]" caption="earnings" attribute="1" defaultMemberUniqueName="[wf_shifts].[earnings].[All]" allUniqueName="[wf_shifts].[earnings].[All]" dimensionUniqueName="[wf_shifts]" displayFolder="" count="2" memberValueDatatype="5" unbalanced="0"/>
    <cacheHierarchy uniqueName="[wf_shifts].[hourly_rate]" caption="hourly_rate" attribute="1" defaultMemberUniqueName="[wf_shifts].[hourly_rate].[All]" allUniqueName="[wf_shifts].[hourly_rate].[All]" dimensionUniqueName="[wf_shifts]" displayFolder="" count="2" memberValueDatatype="5" unbalanced="0"/>
    <cacheHierarchy uniqueName="[wf_shifts].[is_late]" caption="is_late" attribute="1" defaultMemberUniqueName="[wf_shifts].[is_late].[All]" allUniqueName="[wf_shifts].[is_late].[All]" dimensionUniqueName="[wf_shifts]" displayFolder="" count="2" memberValueDatatype="130" unbalanced="0"/>
    <cacheHierarchy uniqueName="[wf_shifts].[late_mins]" caption="late_mins" attribute="1" defaultMemberUniqueName="[wf_shifts].[late_mins].[All]" allUniqueName="[wf_shifts].[late_mins].[All]" dimensionUniqueName="[wf_shifts]" displayFolder="" count="2" memberValueDatatype="130" unbalanced="0"/>
    <cacheHierarchy uniqueName="[wf_shifts].[status]" caption="status" attribute="1" defaultMemberUniqueName="[wf_shifts].[status].[All]" allUniqueName="[wf_shifts].[status].[All]" dimensionUniqueName="[wf_shifts]" displayFolder="" count="2" memberValueDatatype="130" unbalanced="0"/>
    <cacheHierarchy uniqueName="[wf_shifts].[location_name]" caption="location_name" attribute="1" defaultMemberUniqueName="[wf_shifts].[location_name].[All]" allUniqueName="[wf_shifts].[location_name].[All]" dimensionUniqueName="[wf_shifts]" displayFolder="" count="2" memberValueDatatype="130" unbalanced="0"/>
    <cacheHierarchy uniqueName="[wf_shifts].[location_id]" caption="location_id" attribute="1" defaultMemberUniqueName="[wf_shifts].[location_id].[All]" allUniqueName="[wf_shifts].[location_id].[All]" dimensionUniqueName="[wf_shifts]" displayFolder="" count="2" memberValueDatatype="130" unbalanced="0"/>
    <cacheHierarchy uniqueName="[wf_shifts].[total_cost]" caption="total_cost" attribute="1" defaultMemberUniqueName="[wf_shifts].[total_cost].[All]" allUniqueName="[wf_shifts].[total_cost].[All]" dimensionUniqueName="[wf_shifts]" displayFolder="" count="2" memberValueDatatype="5" unbalanced="0"/>
    <cacheHierarchy uniqueName="[wf_shifts  3].[id]" caption="id" attribute="1" defaultMemberUniqueName="[wf_shifts  3].[id].[All]" allUniqueName="[wf_shifts  3].[id].[All]" dimensionUniqueName="[wf_shifts  3]" displayFolder="" count="2" memberValueDatatype="130" unbalanced="0"/>
    <cacheHierarchy uniqueName="[wf_shifts  3].[worker]" caption="worker" attribute="1" defaultMemberUniqueName="[wf_shifts  3].[worker].[All]" allUniqueName="[wf_shifts  3].[worker].[All]" dimensionUniqueName="[wf_shifts  3]" displayFolder="" count="2" memberValueDatatype="130" unbalanced="0"/>
    <cacheHierarchy uniqueName="[wf_shifts  3].[date]" caption="date" attribute="1" time="1" defaultMemberUniqueName="[wf_shifts  3].[date].[All]" allUniqueName="[wf_shifts  3].[date].[All]" dimensionUniqueName="[wf_shifts  3]" displayFolder="" count="2" memberValueDatatype="7" unbalanced="0"/>
    <cacheHierarchy uniqueName="[wf_shifts  3].[start_time]" caption="start_time" attribute="1" defaultMemberUniqueName="[wf_shifts  3].[start_time].[All]" allUniqueName="[wf_shifts  3].[start_time].[All]" dimensionUniqueName="[wf_shifts  3]" displayFolder="" count="2" memberValueDatatype="20" unbalanced="0"/>
    <cacheHierarchy uniqueName="[wf_shifts  3].[end_time]" caption="end_time" attribute="1" defaultMemberUniqueName="[wf_shifts  3].[end_time].[All]" allUniqueName="[wf_shifts  3].[end_time].[All]" dimensionUniqueName="[wf_shifts  3]" displayFolder="" count="2" memberValueDatatype="5" unbalanced="0"/>
    <cacheHierarchy uniqueName="[wf_shifts  3].[work_hours]" caption="work_hours" attribute="1" defaultMemberUniqueName="[wf_shifts  3].[work_hours].[All]" allUniqueName="[wf_shifts  3].[work_hours].[All]" dimensionUniqueName="[wf_shifts  3]" displayFolder="" count="2" memberValueDatatype="5" unbalanced="0"/>
    <cacheHierarchy uniqueName="[wf_shifts  3].[earnings]" caption="earnings" attribute="1" defaultMemberUniqueName="[wf_shifts  3].[earnings].[All]" allUniqueName="[wf_shifts  3].[earnings].[All]" dimensionUniqueName="[wf_shifts  3]" displayFolder="" count="2"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2" memberValueDatatype="130" unbalanced="0"/>
    <cacheHierarchy uniqueName="[wf_shifts  3].[late_mins]" caption="late_mins" attribute="1" defaultMemberUniqueName="[wf_shifts  3].[late_mins].[All]" allUniqueName="[wf_shifts  3].[late_mins].[All]" dimensionUniqueName="[wf_shifts  3]" displayFolder="" count="2"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2" memberValueDatatype="130" unbalanced="0"/>
    <cacheHierarchy uniqueName="[wf_shifts  3].[location_id]" caption="location_id" attribute="1" defaultMemberUniqueName="[wf_shifts  3].[location_id].[All]" allUniqueName="[wf_shifts  3].[location_id].[All]" dimensionUniqueName="[wf_shifts  3]" displayFolder="" count="2" memberValueDatatype="130" unbalanced="0"/>
    <cacheHierarchy uniqueName="[wf_users].[user_name]" caption="user_name" attribute="1" defaultMemberUniqueName="[wf_users].[user_name].[All]" allUniqueName="[wf_users].[user_name].[All]" dimensionUniqueName="[wf_users]" displayFolder="" count="2" memberValueDatatype="130" unbalanced="0"/>
    <cacheHierarchy uniqueName="[wf_users].[password]" caption="password" attribute="1" defaultMemberUniqueName="[wf_users].[password].[All]" allUniqueName="[wf_users].[password].[All]" dimensionUniqueName="[wf_users]" displayFolder="" count="2" memberValueDatatype="130" unbalanced="0"/>
    <cacheHierarchy uniqueName="[wf_users].[role]" caption="role" attribute="1" defaultMemberUniqueName="[wf_users].[role].[All]" allUniqueName="[wf_users].[role].[All]" dimensionUniqueName="[wf_users]" displayFolder="" count="2" memberValueDatatype="130" unbalanced="0"/>
    <cacheHierarchy uniqueName="[wf_users].[phone]" caption="phone" attribute="1" defaultMemberUniqueName="[wf_users].[phone].[All]" allUniqueName="[wf_users].[phone].[All]" dimensionUniqueName="[wf_users]" displayFolder="" count="2" memberValueDatatype="130" unbalanced="0"/>
    <cacheHierarchy uniqueName="[wf_users].[hourly_rate]" caption="hourly_rate" attribute="1" defaultMemberUniqueName="[wf_users].[hourly_rate].[All]" allUniqueName="[wf_users].[hourly_rate].[All]" dimensionUniqueName="[wf_users]" displayFolder="" count="2" memberValueDatatype="5" unbalanced="0"/>
    <cacheHierarchy uniqueName="[wf_users].[shift_start]" caption="shift_start" attribute="1" defaultMemberUniqueName="[wf_users].[shift_start].[All]" allUniqueName="[wf_users].[shift_start].[All]" dimensionUniqueName="[wf_users]" displayFolder="" count="2" memberValueDatatype="130" unbalanced="0"/>
    <cacheHierarchy uniqueName="[wf_users].[device_id]" caption="device_id" attribute="1" defaultMemberUniqueName="[wf_users].[device_id].[All]" allUniqueName="[wf_users].[device_id].[All]" dimensionUniqueName="[wf_users]" displayFolder="" count="2" memberValueDatatype="130" unbalanced="0"/>
    <cacheHierarchy uniqueName="[wf_users].[can_restart]" caption="can_restart" attribute="1" defaultMemberUniqueName="[wf_users].[can_restart].[All]" allUniqueName="[wf_users].[can_restart].[All]" dimensionUniqueName="[wf_users]" displayFolder="" count="2" memberValueDatatype="11" unbalanced="0"/>
    <cacheHierarchy uniqueName="[wf_users].[gps_bypass]" caption="gps_bypass" attribute="1" defaultMemberUniqueName="[wf_users].[gps_bypass].[All]" allUniqueName="[wf_users].[gps_bypass].[All]" dimensionUniqueName="[wf_users]" displayFolder="" count="2"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60.77873726852" backgroundQuery="1" createdVersion="8" refreshedVersion="8" minRefreshableVersion="3" recordCount="0" supportSubquery="1" supportAdvancedDrill="1" xr:uid="{91F02910-F428-45D8-A206-28D03B8054BC}">
  <cacheSource type="external" connectionId="8"/>
  <cacheFields count="2">
    <cacheField name="[Measures].[Sum of work_hours 2]" caption="Sum of work_hours 2" numFmtId="0" hierarchy="65" level="32767"/>
    <cacheField name="[wf_shifts].[worker].[worker]" caption="worker" numFmtId="0" hierarchy="18" level="1">
      <sharedItems containsSemiMixedTypes="0" containsNonDate="0" containsString="0"/>
    </cacheField>
  </cacheFields>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fieldsUsage count="2">
        <fieldUsage x="-1"/>
        <fieldUsage x="1"/>
      </fieldsUsage>
    </cacheHierarchy>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0" memberValueDatatype="130" unbalanced="0"/>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0"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wf_assignments" uniqueName="[wf_assignments]" caption="wf_assignments"/>
    <dimension name="wf_locations" uniqueName="[wf_locations]" caption="wf_locations"/>
    <dimension name="wf_phones" uniqueName="[wf_phones]" caption="wf_phones"/>
    <dimension name="wf_shifts" uniqueName="[wf_shifts]" caption="wf_shifts"/>
    <dimension name="wf_shifts  3" uniqueName="[wf_shifts  3]" caption="wf_shifts  3"/>
    <dimension name="wf_users" uniqueName="[wf_users]" caption="wf_users"/>
  </dimensions>
  <measureGroups count="6">
    <measureGroup name="wf_assignments" caption="wf_assignments"/>
    <measureGroup name="wf_locations" caption="wf_locations"/>
    <measureGroup name="wf_phones" caption="wf_phones"/>
    <measureGroup name="wf_shifts" caption="wf_shifts"/>
    <measureGroup name="wf_shifts  3" caption="wf_shifts  3"/>
    <measureGroup name="wf_users" caption="wf_users"/>
  </measureGroups>
  <maps count="13">
    <map measureGroup="0" dimension="1"/>
    <map measureGroup="0" dimension="2"/>
    <map measureGroup="1" dimension="2"/>
    <map measureGroup="2" dimension="1"/>
    <map measureGroup="2" dimension="2"/>
    <map measureGroup="2" dimension="3"/>
    <map measureGroup="2" dimension="6"/>
    <map measureGroup="3" dimension="2"/>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a" refreshedDate="46113.596527893518" backgroundQuery="1" createdVersion="3" refreshedVersion="8" minRefreshableVersion="3" recordCount="0" supportSubquery="1" supportAdvancedDrill="1" xr:uid="{D1769FEC-7A4D-4F8A-92B9-83DD388BAB74}">
  <cacheSource type="external" connectionId="8">
    <extLst>
      <ext xmlns:x14="http://schemas.microsoft.com/office/spreadsheetml/2009/9/main" uri="{F057638F-6D5F-4e77-A914-E7F072B9BCA8}">
        <x14:sourceConnection name="ThisWorkbookDataModel"/>
      </ext>
    </extLst>
  </cacheSource>
  <cacheFields count="0"/>
  <cacheHierarchies count="80">
    <cacheHierarchy uniqueName="[wf_assignments].[worker_username]" caption="worker_username" attribute="1" defaultMemberUniqueName="[wf_assignments].[worker_username].[All]" allUniqueName="[wf_assignments].[worker_username].[All]" dimensionUniqueName="[wf_assignments]" displayFolder="" count="0" memberValueDatatype="5" unbalanced="0"/>
    <cacheHierarchy uniqueName="[wf_assignments].[loc_id]" caption="loc_id" attribute="1" defaultMemberUniqueName="[wf_assignments].[loc_id].[All]" allUniqueName="[wf_assignments].[loc_id].[All]" dimensionUniqueName="[wf_assignments]" displayFolder="" count="0" memberValueDatatype="130" unbalanced="0"/>
    <cacheHierarchy uniqueName="[wf_locations].[id]" caption="id" attribute="1" defaultMemberUniqueName="[wf_locations].[id].[All]" allUniqueName="[wf_locations].[id].[All]" dimensionUniqueName="[wf_locations]" displayFolder="" count="0" memberValueDatatype="130" unbalanced="0"/>
    <cacheHierarchy uniqueName="[wf_locations].[Location]" caption="Location" attribute="1" defaultMemberUniqueName="[wf_locations].[Location].[All]" allUniqueName="[wf_locations].[Location].[All]" dimensionUniqueName="[wf_locations]" displayFolder="" count="0" memberValueDatatype="130" unbalanced="0"/>
    <cacheHierarchy uniqueName="[wf_locations].[lat]" caption="lat" attribute="1" defaultMemberUniqueName="[wf_locations].[lat].[All]" allUniqueName="[wf_locations].[lat].[All]" dimensionUniqueName="[wf_locations]" displayFolder="" count="0" memberValueDatatype="5" unbalanced="0"/>
    <cacheHierarchy uniqueName="[wf_locations].[lng]" caption="lng" attribute="1" defaultMemberUniqueName="[wf_locations].[lng].[All]" allUniqueName="[wf_locations].[lng].[All]" dimensionUniqueName="[wf_locations]" displayFolder="" count="0" memberValueDatatype="5" unbalanced="0"/>
    <cacheHierarchy uniqueName="[wf_locations].[map_link]" caption="map_link" attribute="1" defaultMemberUniqueName="[wf_locations].[map_link].[All]" allUniqueName="[wf_locations].[map_link].[All]" dimensionUniqueName="[wf_locations]" displayFolder="" count="0" memberValueDatatype="130" unbalanced="0"/>
    <cacheHierarchy uniqueName="[wf_locations].[added_at]" caption="added_at" attribute="1" defaultMemberUniqueName="[wf_locations].[added_at].[All]" allUniqueName="[wf_locations].[added_at].[All]" dimensionUniqueName="[wf_locations]" displayFolder="" count="0" memberValueDatatype="5" unbalanced="0"/>
    <cacheHierarchy uniqueName="[wf_locations].[is_open]" caption="is_open" attribute="1" defaultMemberUniqueName="[wf_locations].[is_open].[All]" allUniqueName="[wf_locations].[is_open].[All]" dimensionUniqueName="[wf_locations]" displayFolder="" count="2" memberValueDatatype="11" unbalanced="0"/>
    <cacheHierarchy uniqueName="[wf_locations].[end_time]" caption="end_time" attribute="1" time="1" defaultMemberUniqueName="[wf_locations].[end_time].[All]" allUniqueName="[wf_locations].[end_time].[All]" dimensionUniqueName="[wf_locations]" displayFolder="" count="0" memberValueDatatype="7" unbalanced="0"/>
    <cacheHierarchy uniqueName="[wf_locations].[start_time]" caption="start_time" attribute="1" defaultMemberUniqueName="[wf_locations].[start_time].[All]" allUniqueName="[wf_locations].[start_time].[All]" dimensionUniqueName="[wf_locations]" displayFolder="" count="0" memberValueDatatype="130" unbalanced="0"/>
    <cacheHierarchy uniqueName="[wf_phones].[norm]" caption="norm" attribute="1" defaultMemberUniqueName="[wf_phones].[norm].[All]" allUniqueName="[wf_phones].[norm].[All]" dimensionUniqueName="[wf_phones]" displayFolder="" count="0" memberValueDatatype="5" unbalanced="0"/>
    <cacheHierarchy uniqueName="[wf_phones].[phone]" caption="phone" attribute="1" defaultMemberUniqueName="[wf_phones].[phone].[All]" allUniqueName="[wf_phones].[phone].[All]" dimensionUniqueName="[wf_phones]" displayFolder="" count="0" memberValueDatatype="130" unbalanced="0"/>
    <cacheHierarchy uniqueName="[wf_phones].[Worker Name]" caption="Worker Name" attribute="1" defaultMemberUniqueName="[wf_phones].[Worker Name].[All]" allUniqueName="[wf_phones].[Worker Name].[All]" dimensionUniqueName="[wf_phones]" displayFolder="" count="0" memberValueDatatype="130" unbalanced="0"/>
    <cacheHierarchy uniqueName="[wf_phones].[rate]" caption="rate" attribute="1" defaultMemberUniqueName="[wf_phones].[rate].[All]" allUniqueName="[wf_phones].[rate].[All]" dimensionUniqueName="[wf_phones]" displayFolder="" count="0" memberValueDatatype="5" unbalanced="0"/>
    <cacheHierarchy uniqueName="[wf_phones].[used]" caption="used" attribute="1" defaultMemberUniqueName="[wf_phones].[used].[All]" allUniqueName="[wf_phones].[used].[All]" dimensionUniqueName="[wf_phones]" displayFolder="" count="0" memberValueDatatype="11" unbalanced="0"/>
    <cacheHierarchy uniqueName="[wf_phones].[added_at]" caption="added_at" attribute="1" defaultMemberUniqueName="[wf_phones].[added_at].[All]" allUniqueName="[wf_phones].[added_at].[All]" dimensionUniqueName="[wf_phones]" displayFolder="" count="0" memberValueDatatype="5" unbalanced="0"/>
    <cacheHierarchy uniqueName="[wf_shifts].[id]" caption="id" attribute="1" defaultMemberUniqueName="[wf_shifts].[id].[All]" allUniqueName="[wf_shifts].[id].[All]" dimensionUniqueName="[wf_shifts]" displayFolder="" count="0" memberValueDatatype="130" unbalanced="0"/>
    <cacheHierarchy uniqueName="[wf_shifts].[worker]" caption="worker" attribute="1" defaultMemberUniqueName="[wf_shifts].[worker].[All]" allUniqueName="[wf_shifts].[worker].[All]" dimensionUniqueName="[wf_shifts]" displayFolder="" count="2" memberValueDatatype="130" unbalanced="0"/>
    <cacheHierarchy uniqueName="[wf_shifts].[date]" caption="date" attribute="1" time="1" defaultMemberUniqueName="[wf_shifts].[date].[All]" allUniqueName="[wf_shifts].[date].[All]" dimensionUniqueName="[wf_shifts]" displayFolder="" count="2" memberValueDatatype="7" unbalanced="0"/>
    <cacheHierarchy uniqueName="[wf_shifts].[start_time]" caption="start_time" attribute="1" defaultMemberUniqueName="[wf_shifts].[start_time].[All]" allUniqueName="[wf_shifts].[start_time].[All]" dimensionUniqueName="[wf_shifts]" displayFolder="" count="0" memberValueDatatype="5" unbalanced="0"/>
    <cacheHierarchy uniqueName="[wf_shifts].[end_time]" caption="end_time" attribute="1" defaultMemberUniqueName="[wf_shifts].[end_time].[All]" allUniqueName="[wf_shifts].[end_time].[All]" dimensionUniqueName="[wf_shifts]" displayFolder="" count="0" memberValueDatatype="5" unbalanced="0"/>
    <cacheHierarchy uniqueName="[wf_shifts].[work_hours]" caption="work_hours" attribute="1" defaultMemberUniqueName="[wf_shifts].[work_hours].[All]" allUniqueName="[wf_shifts].[work_hours].[All]" dimensionUniqueName="[wf_shifts]" displayFolder="" count="0" memberValueDatatype="5" unbalanced="0"/>
    <cacheHierarchy uniqueName="[wf_shifts].[earnings]" caption="earnings" attribute="1" defaultMemberUniqueName="[wf_shifts].[earnings].[All]" allUniqueName="[wf_shifts].[earnings].[All]" dimensionUniqueName="[wf_shifts]" displayFolder="" count="0" memberValueDatatype="5" unbalanced="0"/>
    <cacheHierarchy uniqueName="[wf_shifts].[hourly_rate]" caption="hourly_rate" attribute="1" defaultMemberUniqueName="[wf_shifts].[hourly_rate].[All]" allUniqueName="[wf_shifts].[hourly_rate].[All]" dimensionUniqueName="[wf_shifts]" displayFolder="" count="0" memberValueDatatype="5" unbalanced="0"/>
    <cacheHierarchy uniqueName="[wf_shifts].[is_late]" caption="is_late" attribute="1" defaultMemberUniqueName="[wf_shifts].[is_late].[All]" allUniqueName="[wf_shifts].[is_late].[All]" dimensionUniqueName="[wf_shifts]" displayFolder="" count="0" memberValueDatatype="130" unbalanced="0"/>
    <cacheHierarchy uniqueName="[wf_shifts].[late_mins]" caption="late_mins" attribute="1" defaultMemberUniqueName="[wf_shifts].[late_mins].[All]" allUniqueName="[wf_shifts].[late_mins].[All]" dimensionUniqueName="[wf_shifts]" displayFolder="" count="0" memberValueDatatype="130" unbalanced="0"/>
    <cacheHierarchy uniqueName="[wf_shifts].[status]" caption="status" attribute="1" defaultMemberUniqueName="[wf_shifts].[status].[All]" allUniqueName="[wf_shifts].[status].[All]" dimensionUniqueName="[wf_shifts]" displayFolder="" count="0" memberValueDatatype="130" unbalanced="0"/>
    <cacheHierarchy uniqueName="[wf_shifts].[location_name]" caption="location_name" attribute="1" defaultMemberUniqueName="[wf_shifts].[location_name].[All]" allUniqueName="[wf_shifts].[location_name].[All]" dimensionUniqueName="[wf_shifts]" displayFolder="" count="0" memberValueDatatype="130" unbalanced="0"/>
    <cacheHierarchy uniqueName="[wf_shifts].[location_id]" caption="location_id" attribute="1" defaultMemberUniqueName="[wf_shifts].[location_id].[All]" allUniqueName="[wf_shifts].[location_id].[All]" dimensionUniqueName="[wf_shifts]" displayFolder="" count="0" memberValueDatatype="130" unbalanced="0"/>
    <cacheHierarchy uniqueName="[wf_shifts].[total_cost]" caption="total_cost" attribute="1" defaultMemberUniqueName="[wf_shifts].[total_cost].[All]" allUniqueName="[wf_shifts].[total_cost].[All]" dimensionUniqueName="[wf_shifts]" displayFolder="" count="0" memberValueDatatype="5" unbalanced="0"/>
    <cacheHierarchy uniqueName="[wf_shifts  3].[id]" caption="id" attribute="1" defaultMemberUniqueName="[wf_shifts  3].[id].[All]" allUniqueName="[wf_shifts  3].[id].[All]" dimensionUniqueName="[wf_shifts  3]" displayFolder="" count="0" memberValueDatatype="130" unbalanced="0"/>
    <cacheHierarchy uniqueName="[wf_shifts  3].[worker]" caption="worker" attribute="1" defaultMemberUniqueName="[wf_shifts  3].[worker].[All]" allUniqueName="[wf_shifts  3].[worker].[All]" dimensionUniqueName="[wf_shifts  3]" displayFolder="" count="0" memberValueDatatype="130" unbalanced="0"/>
    <cacheHierarchy uniqueName="[wf_shifts  3].[date]" caption="date" attribute="1" time="1" defaultMemberUniqueName="[wf_shifts  3].[date].[All]" allUniqueName="[wf_shifts  3].[date].[All]" dimensionUniqueName="[wf_shifts  3]" displayFolder="" count="0" memberValueDatatype="7" unbalanced="0"/>
    <cacheHierarchy uniqueName="[wf_shifts  3].[start_time]" caption="start_time" attribute="1" defaultMemberUniqueName="[wf_shifts  3].[start_time].[All]" allUniqueName="[wf_shifts  3].[start_time].[All]" dimensionUniqueName="[wf_shifts  3]" displayFolder="" count="0" memberValueDatatype="20" unbalanced="0"/>
    <cacheHierarchy uniqueName="[wf_shifts  3].[end_time]" caption="end_time" attribute="1" defaultMemberUniqueName="[wf_shifts  3].[end_time].[All]" allUniqueName="[wf_shifts  3].[end_time].[All]" dimensionUniqueName="[wf_shifts  3]" displayFolder="" count="0" memberValueDatatype="5" unbalanced="0"/>
    <cacheHierarchy uniqueName="[wf_shifts  3].[work_hours]" caption="work_hours" attribute="1" defaultMemberUniqueName="[wf_shifts  3].[work_hours].[All]" allUniqueName="[wf_shifts  3].[work_hours].[All]" dimensionUniqueName="[wf_shifts  3]" displayFolder="" count="2" memberValueDatatype="5" unbalanced="0"/>
    <cacheHierarchy uniqueName="[wf_shifts  3].[earnings]" caption="earnings" attribute="1" defaultMemberUniqueName="[wf_shifts  3].[earnings].[All]" allUniqueName="[wf_shifts  3].[earnings].[All]" dimensionUniqueName="[wf_shifts  3]" displayFolder="" count="0" memberValueDatatype="5" unbalanced="0"/>
    <cacheHierarchy uniqueName="[wf_shifts  3].[hourly_rate]" caption="hourly_rate" attribute="1" defaultMemberUniqueName="[wf_shifts  3].[hourly_rate].[All]" allUniqueName="[wf_shifts  3].[hourly_rate].[All]" dimensionUniqueName="[wf_shifts  3]" displayFolder="" count="2" memberValueDatatype="5" unbalanced="0"/>
    <cacheHierarchy uniqueName="[wf_shifts  3].[is_late]" caption="is_late" attribute="1" defaultMemberUniqueName="[wf_shifts  3].[is_late].[All]" allUniqueName="[wf_shifts  3].[is_late].[All]" dimensionUniqueName="[wf_shifts  3]" displayFolder="" count="0" memberValueDatatype="130" unbalanced="0"/>
    <cacheHierarchy uniqueName="[wf_shifts  3].[late_mins]" caption="late_mins" attribute="1" defaultMemberUniqueName="[wf_shifts  3].[late_mins].[All]" allUniqueName="[wf_shifts  3].[late_mins].[All]" dimensionUniqueName="[wf_shifts  3]" displayFolder="" count="0" memberValueDatatype="130" unbalanced="0"/>
    <cacheHierarchy uniqueName="[wf_shifts  3].[status]" caption="status" attribute="1" defaultMemberUniqueName="[wf_shifts  3].[status].[All]" allUniqueName="[wf_shifts  3].[status].[All]" dimensionUniqueName="[wf_shifts  3]" displayFolder="" count="2" memberValueDatatype="130" unbalanced="0"/>
    <cacheHierarchy uniqueName="[wf_shifts  3].[location_name]" caption="location_name" attribute="1" defaultMemberUniqueName="[wf_shifts  3].[location_name].[All]" allUniqueName="[wf_shifts  3].[location_name].[All]" dimensionUniqueName="[wf_shifts  3]" displayFolder="" count="0" memberValueDatatype="130" unbalanced="0"/>
    <cacheHierarchy uniqueName="[wf_shifts  3].[location_id]" caption="location_id" attribute="1" defaultMemberUniqueName="[wf_shifts  3].[location_id].[All]" allUniqueName="[wf_shifts  3].[location_id].[All]" dimensionUniqueName="[wf_shifts  3]" displayFolder="" count="0" memberValueDatatype="130" unbalanced="0"/>
    <cacheHierarchy uniqueName="[wf_users].[user_name]" caption="user_name" attribute="1" defaultMemberUniqueName="[wf_users].[user_name].[All]" allUniqueName="[wf_users].[user_name].[All]" dimensionUniqueName="[wf_users]" displayFolder="" count="0" memberValueDatatype="130" unbalanced="0"/>
    <cacheHierarchy uniqueName="[wf_users].[password]" caption="password" attribute="1" defaultMemberUniqueName="[wf_users].[password].[All]" allUniqueName="[wf_users].[password].[All]" dimensionUniqueName="[wf_users]" displayFolder="" count="0" memberValueDatatype="130" unbalanced="0"/>
    <cacheHierarchy uniqueName="[wf_users].[role]" caption="role" attribute="1" defaultMemberUniqueName="[wf_users].[role].[All]" allUniqueName="[wf_users].[role].[All]" dimensionUniqueName="[wf_users]" displayFolder="" count="0" memberValueDatatype="130" unbalanced="0"/>
    <cacheHierarchy uniqueName="[wf_users].[phone]" caption="phone" attribute="1" defaultMemberUniqueName="[wf_users].[phone].[All]" allUniqueName="[wf_users].[phone].[All]" dimensionUniqueName="[wf_users]" displayFolder="" count="0" memberValueDatatype="130" unbalanced="0"/>
    <cacheHierarchy uniqueName="[wf_users].[hourly_rate]" caption="hourly_rate" attribute="1" defaultMemberUniqueName="[wf_users].[hourly_rate].[All]" allUniqueName="[wf_users].[hourly_rate].[All]" dimensionUniqueName="[wf_users]" displayFolder="" count="0" memberValueDatatype="5" unbalanced="0"/>
    <cacheHierarchy uniqueName="[wf_users].[shift_start]" caption="shift_start" attribute="1" defaultMemberUniqueName="[wf_users].[shift_start].[All]" allUniqueName="[wf_users].[shift_start].[All]" dimensionUniqueName="[wf_users]" displayFolder="" count="0" memberValueDatatype="130" unbalanced="0"/>
    <cacheHierarchy uniqueName="[wf_users].[device_id]" caption="device_id" attribute="1" defaultMemberUniqueName="[wf_users].[device_id].[All]" allUniqueName="[wf_users].[device_id].[All]" dimensionUniqueName="[wf_users]" displayFolder="" count="0" memberValueDatatype="130" unbalanced="0"/>
    <cacheHierarchy uniqueName="[wf_users].[can_restart]" caption="can_restart" attribute="1" defaultMemberUniqueName="[wf_users].[can_restart].[All]" allUniqueName="[wf_users].[can_restart].[All]" dimensionUniqueName="[wf_users]" displayFolder="" count="0" memberValueDatatype="11" unbalanced="0"/>
    <cacheHierarchy uniqueName="[wf_users].[gps_bypass]" caption="gps_bypass" attribute="1" defaultMemberUniqueName="[wf_users].[gps_bypass].[All]" allUniqueName="[wf_users].[gps_bypass].[All]" dimensionUniqueName="[wf_users]" displayFolder="" count="0" memberValueDatatype="11" unbalanced="0"/>
    <cacheHierarchy uniqueName="[Measures].[__XL_Count wf_shifts]" caption="__XL_Count wf_shifts" measure="1" displayFolder="" measureGroup="wf_shifts" count="0" hidden="1"/>
    <cacheHierarchy uniqueName="[Measures].[__XL_Count wf_users]" caption="__XL_Count wf_users" measure="1" displayFolder="" measureGroup="wf_users" count="0" hidden="1"/>
    <cacheHierarchy uniqueName="[Measures].[__XL_Count wf_phones]" caption="__XL_Count wf_phones" measure="1" displayFolder="" measureGroup="wf_phones" count="0" hidden="1"/>
    <cacheHierarchy uniqueName="[Measures].[__XL_Count wf_locations]" caption="__XL_Count wf_locations" measure="1" displayFolder="" measureGroup="wf_locations" count="0" hidden="1"/>
    <cacheHierarchy uniqueName="[Measures].[__XL_Count wf_assignments]" caption="__XL_Count wf_assignments" measure="1" displayFolder="" measureGroup="wf_assignments" count="0" hidden="1"/>
    <cacheHierarchy uniqueName="[Measures].[__XL_Count wf_shifts  3]" caption="__XL_Count wf_shifts  3" measure="1" displayFolder="" measureGroup="wf_shifts  3" count="0" hidden="1"/>
    <cacheHierarchy uniqueName="[Measures].[__No measures defined]" caption="__No measures defined" measure="1" displayFolder="" count="0" hidden="1"/>
    <cacheHierarchy uniqueName="[Measures].[Sum of earnings]" caption="Sum of earnings" measure="1" displayFolder="" measureGroup="wf_shifts  3" count="0" hidden="1">
      <extLst>
        <ext xmlns:x15="http://schemas.microsoft.com/office/spreadsheetml/2010/11/main" uri="{B97F6D7D-B522-45F9-BDA1-12C45D357490}">
          <x15:cacheHierarchy aggregatedColumn="37"/>
        </ext>
      </extLst>
    </cacheHierarchy>
    <cacheHierarchy uniqueName="[Measures].[Count of status]" caption="Count of status" measure="1" displayFolder="" measureGroup="wf_shifts  3" count="0" hidden="1">
      <extLst>
        <ext xmlns:x15="http://schemas.microsoft.com/office/spreadsheetml/2010/11/main" uri="{B97F6D7D-B522-45F9-BDA1-12C45D357490}">
          <x15:cacheHierarchy aggregatedColumn="41"/>
        </ext>
      </extLst>
    </cacheHierarchy>
    <cacheHierarchy uniqueName="[Measures].[Sum of total_cost]" caption="Sum of total_cost" measure="1" displayFolder="" measureGroup="wf_shifts" count="0" hidden="1">
      <extLst>
        <ext xmlns:x15="http://schemas.microsoft.com/office/spreadsheetml/2010/11/main" uri="{B97F6D7D-B522-45F9-BDA1-12C45D357490}">
          <x15:cacheHierarchy aggregatedColumn="30"/>
        </ext>
      </extLst>
    </cacheHierarchy>
    <cacheHierarchy uniqueName="[Measures].[Count of worker]" caption="Count of worker" measure="1" displayFolder="" measureGroup="wf_shifts  3" count="0" hidden="1">
      <extLst>
        <ext xmlns:x15="http://schemas.microsoft.com/office/spreadsheetml/2010/11/main" uri="{B97F6D7D-B522-45F9-BDA1-12C45D357490}">
          <x15:cacheHierarchy aggregatedColumn="32"/>
        </ext>
      </extLst>
    </cacheHierarchy>
    <cacheHierarchy uniqueName="[Measures].[Sum of work_hours]" caption="Sum of work_hours" measure="1" displayFolder="" measureGroup="wf_shifts  3" count="0" hidden="1">
      <extLst>
        <ext xmlns:x15="http://schemas.microsoft.com/office/spreadsheetml/2010/11/main" uri="{B97F6D7D-B522-45F9-BDA1-12C45D357490}">
          <x15:cacheHierarchy aggregatedColumn="36"/>
        </ext>
      </extLst>
    </cacheHierarchy>
    <cacheHierarchy uniqueName="[Measures].[Sum of work_hours 2]" caption="Sum of work_hours 2" measure="1" displayFolder="" measureGroup="wf_shifts" count="0" hidden="1">
      <extLst>
        <ext xmlns:x15="http://schemas.microsoft.com/office/spreadsheetml/2010/11/main" uri="{B97F6D7D-B522-45F9-BDA1-12C45D357490}">
          <x15:cacheHierarchy aggregatedColumn="22"/>
        </ext>
      </extLst>
    </cacheHierarchy>
    <cacheHierarchy uniqueName="[Measures].[Sum of earnings 2]" caption="Sum of earnings 2" measure="1" displayFolder="" measureGroup="wf_shifts" count="0" hidden="1">
      <extLst>
        <ext xmlns:x15="http://schemas.microsoft.com/office/spreadsheetml/2010/11/main" uri="{B97F6D7D-B522-45F9-BDA1-12C45D357490}">
          <x15:cacheHierarchy aggregatedColumn="23"/>
        </ext>
      </extLst>
    </cacheHierarchy>
    <cacheHierarchy uniqueName="[Measures].[Count of location_name]" caption="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Sum of worker_username]" caption="Sum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_username]" caption="Count of worker_username" measure="1" displayFolder="" measureGroup="wf_assignments" count="0" hidden="1">
      <extLst>
        <ext xmlns:x15="http://schemas.microsoft.com/office/spreadsheetml/2010/11/main" uri="{B97F6D7D-B522-45F9-BDA1-12C45D357490}">
          <x15:cacheHierarchy aggregatedColumn="0"/>
        </ext>
      </extLst>
    </cacheHierarchy>
    <cacheHierarchy uniqueName="[Measures].[Count of worker 2]" caption="Count of worker 2" measure="1" displayFolder="" measureGroup="wf_shifts" count="0" hidden="1">
      <extLst>
        <ext xmlns:x15="http://schemas.microsoft.com/office/spreadsheetml/2010/11/main" uri="{B97F6D7D-B522-45F9-BDA1-12C45D357490}">
          <x15:cacheHierarchy aggregatedColumn="18"/>
        </ext>
      </extLst>
    </cacheHierarchy>
    <cacheHierarchy uniqueName="[Measures].[Sum of rate]" caption="Sum of rate" measure="1" displayFolder="" measureGroup="wf_phones" count="0" hidden="1">
      <extLst>
        <ext xmlns:x15="http://schemas.microsoft.com/office/spreadsheetml/2010/11/main" uri="{B97F6D7D-B522-45F9-BDA1-12C45D357490}">
          <x15:cacheHierarchy aggregatedColumn="14"/>
        </ext>
      </extLst>
    </cacheHierarchy>
    <cacheHierarchy uniqueName="[Measures].[Average of total_cost]" caption="Average of total_cost" measure="1" displayFolder="" measureGroup="wf_shifts" count="0" hidden="1">
      <extLst>
        <ext xmlns:x15="http://schemas.microsoft.com/office/spreadsheetml/2010/11/main" uri="{B97F6D7D-B522-45F9-BDA1-12C45D357490}">
          <x15:cacheHierarchy aggregatedColumn="30"/>
        </ext>
      </extLst>
    </cacheHierarchy>
    <cacheHierarchy uniqueName="[Measures].[Distinct Count of worker]" caption="Distinct Count of worker" measure="1" displayFolder="" measureGroup="wf_shifts" count="0" hidden="1">
      <extLst>
        <ext xmlns:x15="http://schemas.microsoft.com/office/spreadsheetml/2010/11/main" uri="{B97F6D7D-B522-45F9-BDA1-12C45D357490}">
          <x15:cacheHierarchy aggregatedColumn="18"/>
        </ext>
      </extLst>
    </cacheHierarchy>
    <cacheHierarchy uniqueName="[Measures].[Count of id]" caption="Count of id" measure="1" displayFolder="" measureGroup="wf_shifts" count="0" hidden="1">
      <extLst>
        <ext xmlns:x15="http://schemas.microsoft.com/office/spreadsheetml/2010/11/main" uri="{B97F6D7D-B522-45F9-BDA1-12C45D357490}">
          <x15:cacheHierarchy aggregatedColumn="17"/>
        </ext>
      </extLst>
    </cacheHierarchy>
    <cacheHierarchy uniqueName="[Measures].[Sum of hourly_rate]" caption="Sum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Average of hourly_rate]" caption="Average of hourly_rate" measure="1" displayFolder="" measureGroup="wf_shifts" count="0" hidden="1">
      <extLst>
        <ext xmlns:x15="http://schemas.microsoft.com/office/spreadsheetml/2010/11/main" uri="{B97F6D7D-B522-45F9-BDA1-12C45D357490}">
          <x15:cacheHierarchy aggregatedColumn="24"/>
        </ext>
      </extLst>
    </cacheHierarchy>
    <cacheHierarchy uniqueName="[Measures].[Distinct Count of location_name]" caption="Distinct Count of location_name" measure="1" displayFolder="" measureGroup="wf_shifts" count="0" hidden="1">
      <extLst>
        <ext xmlns:x15="http://schemas.microsoft.com/office/spreadsheetml/2010/11/main" uri="{B97F6D7D-B522-45F9-BDA1-12C45D357490}">
          <x15:cacheHierarchy aggregatedColumn="28"/>
        </ext>
      </extLst>
    </cacheHierarchy>
    <cacheHierarchy uniqueName="[Measures].[Count of user_name]" caption="Count of user_name" measure="1" displayFolder="" measureGroup="wf_users" count="0" hidden="1">
      <extLst>
        <ext xmlns:x15="http://schemas.microsoft.com/office/spreadsheetml/2010/11/main" uri="{B97F6D7D-B522-45F9-BDA1-12C45D357490}">
          <x15:cacheHierarchy aggregatedColumn="44"/>
        </ext>
      </extLst>
    </cacheHierarchy>
    <cacheHierarchy uniqueName="[Measures].[Distinct Count of user_name]" caption="Distinct Count of user_name" measure="1" displayFolder="" measureGroup="wf_users"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slicerData="1" pivotCacheId="84751265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s v="s1773036002679_kariem"/>
    <s v="kariem_hisham_tarfaya_mohamed"/>
    <x v="0"/>
    <n v="1773036002679"/>
    <n v="1773040817617"/>
    <n v="1.3374827777777778"/>
    <n v="10.699862222222222"/>
    <x v="0"/>
    <x v="0"/>
    <x v="0"/>
    <x v="0"/>
    <x v="0"/>
    <x v="0"/>
  </r>
  <r>
    <s v="s1773036003284_radwan"/>
    <s v="radwan_mohamed_atia_ragab_atia"/>
    <x v="0"/>
    <n v="1773036003284"/>
    <n v="1773057302102"/>
    <n v="5.916338333333333"/>
    <n v="42.715962766666664"/>
    <x v="1"/>
    <x v="0"/>
    <x v="0"/>
    <x v="0"/>
    <x v="1"/>
    <x v="1"/>
  </r>
  <r>
    <s v="s1773036066209_baioum"/>
    <s v="baioumy_mahmoud_abdelaziz_abtelatty"/>
    <x v="0"/>
    <n v="1773036066209"/>
    <n v="1773057313161"/>
    <n v="5.9019311111111108"/>
    <n v="59.019311111111108"/>
    <x v="2"/>
    <x v="0"/>
    <x v="0"/>
    <x v="0"/>
    <x v="1"/>
    <x v="1"/>
  </r>
  <r>
    <s v="s1773036088786_khalil"/>
    <s v="khalil_abdelsattar_elsayed_abdelsattar"/>
    <x v="0"/>
    <n v="1773036088786"/>
    <n v="1773057327405"/>
    <n v="5.8996163888888891"/>
    <n v="47.196931111111113"/>
    <x v="0"/>
    <x v="0"/>
    <x v="0"/>
    <x v="0"/>
    <x v="1"/>
    <x v="1"/>
  </r>
  <r>
    <s v="s1773036157051_elsham"/>
    <s v="elshami_abdelazim_mohamed_abdelazim_khalil"/>
    <x v="0"/>
    <n v="1773036157051"/>
    <n v="1773057334055"/>
    <n v="5.882501111111111"/>
    <n v="42.471658022222222"/>
    <x v="1"/>
    <x v="0"/>
    <x v="0"/>
    <x v="0"/>
    <x v="1"/>
    <x v="1"/>
  </r>
  <r>
    <s v="s1773036519923_ahmed_"/>
    <s v="ahmed_sherif_ahmed_hassan"/>
    <x v="0"/>
    <n v="1773036519923"/>
    <n v="1773057339785"/>
    <n v="5.7832949999999999"/>
    <n v="41.755389899999997"/>
    <x v="1"/>
    <x v="0"/>
    <x v="0"/>
    <x v="0"/>
    <x v="1"/>
    <x v="1"/>
  </r>
  <r>
    <s v="s1773038055050_fayed_"/>
    <s v="fayed_22"/>
    <x v="0"/>
    <n v="1773038055050"/>
    <n v="1773057296264"/>
    <n v="5.344781666666667"/>
    <n v="64.137380000000007"/>
    <x v="3"/>
    <x v="0"/>
    <x v="0"/>
    <x v="0"/>
    <x v="0"/>
    <x v="0"/>
  </r>
  <r>
    <s v="s1773038156557_mahmou"/>
    <s v="mahmoud_ali_hemeda_mohamed"/>
    <x v="0"/>
    <n v="1773038156557"/>
    <n v="1773075635672"/>
    <n v="10.410865277777777"/>
    <n v="124.93038333333332"/>
    <x v="3"/>
    <x v="0"/>
    <x v="0"/>
    <x v="0"/>
    <x v="2"/>
    <x v="2"/>
  </r>
  <r>
    <s v="s1773122400824_elsham"/>
    <s v="elshami_abdelazim_mohamed_abdelazim_khalil"/>
    <x v="1"/>
    <n v="1773122400824"/>
    <n v="1773158468195"/>
    <n v="10.018714166666667"/>
    <n v="72.335116283333335"/>
    <x v="1"/>
    <x v="0"/>
    <x v="0"/>
    <x v="0"/>
    <x v="1"/>
    <x v="1"/>
  </r>
  <r>
    <s v="s1773122401827_radwan"/>
    <s v="radwan_mohamed_atia_ragab_atia"/>
    <x v="1"/>
    <n v="1773122401827"/>
    <n v="1773158494860"/>
    <n v="10.0258425"/>
    <n v="72.386582849999996"/>
    <x v="1"/>
    <x v="0"/>
    <x v="0"/>
    <x v="0"/>
    <x v="1"/>
    <x v="1"/>
  </r>
  <r>
    <s v="s1773122402033_kariem"/>
    <s v="kariem_hisham_tarfaya_mohamed"/>
    <x v="1"/>
    <n v="1773122402033"/>
    <n v="1773158637797"/>
    <n v="10.06549"/>
    <n v="80.523920000000004"/>
    <x v="0"/>
    <x v="0"/>
    <x v="0"/>
    <x v="0"/>
    <x v="0"/>
    <x v="0"/>
  </r>
  <r>
    <s v="s1773122403016_khalil"/>
    <s v="khalil_abdelsattar_elsayed_abdelsattar"/>
    <x v="1"/>
    <n v="1773122403016"/>
    <n v="1773158442654"/>
    <n v="10.011010555555556"/>
    <n v="80.088084444444448"/>
    <x v="0"/>
    <x v="0"/>
    <x v="0"/>
    <x v="0"/>
    <x v="1"/>
    <x v="1"/>
  </r>
  <r>
    <s v="s1773122406795_abdela"/>
    <s v="abdelaati_khattab_ali_abdelgawwad"/>
    <x v="1"/>
    <n v="1773122406795"/>
    <n v="1773158451383"/>
    <n v="10.012385555555555"/>
    <n v="120.14862666666667"/>
    <x v="3"/>
    <x v="0"/>
    <x v="0"/>
    <x v="0"/>
    <x v="1"/>
    <x v="1"/>
  </r>
  <r>
    <s v="s1773122412831_baioum"/>
    <s v="baioumy_mahmoud_abdelaziz_abtelatty"/>
    <x v="1"/>
    <n v="1773122412831"/>
    <n v="1773158469344"/>
    <n v="10.015698055555555"/>
    <n v="100.15698055555555"/>
    <x v="2"/>
    <x v="0"/>
    <x v="0"/>
    <x v="0"/>
    <x v="1"/>
    <x v="1"/>
  </r>
  <r>
    <s v="s1773137208902_raslan"/>
    <s v="raslan_omar_abdelrahman_abdou"/>
    <x v="1"/>
    <n v="1773137208902"/>
    <n v="1773137349706"/>
    <n v="3.9112222222222222E-2"/>
    <n v="0.35200999999999999"/>
    <x v="4"/>
    <x v="0"/>
    <x v="0"/>
    <x v="0"/>
    <x v="3"/>
    <x v="3"/>
  </r>
  <r>
    <s v="s1773137243804_mousa_"/>
    <s v="mousa_karim_mohamed_mahmoud_mohamed"/>
    <x v="1"/>
    <n v="1773137243804"/>
    <n v="1773137455921"/>
    <n v="5.8921388888888891E-2"/>
    <n v="0.58921388888888893"/>
    <x v="2"/>
    <x v="0"/>
    <x v="0"/>
    <x v="0"/>
    <x v="3"/>
    <x v="3"/>
  </r>
  <r>
    <s v="s1773137611982_abdelh"/>
    <s v="abdelhady_hazem_gouda_mohamed_ahmed"/>
    <x v="1"/>
    <n v="1773137611982"/>
    <n v="1773161435304"/>
    <n v="6.6175894444444445"/>
    <n v="86.028662777777782"/>
    <x v="5"/>
    <x v="0"/>
    <x v="0"/>
    <x v="0"/>
    <x v="3"/>
    <x v="3"/>
  </r>
  <r>
    <s v="s1773137626511_basiou"/>
    <s v="basiouni_basiouni_abdelhamid_mohamed"/>
    <x v="1"/>
    <n v="1773137626511"/>
    <n v="1773137919598"/>
    <n v="8.1413055555555558E-2"/>
    <n v="0.89554361111111114"/>
    <x v="6"/>
    <x v="0"/>
    <x v="0"/>
    <x v="0"/>
    <x v="3"/>
    <x v="3"/>
  </r>
  <r>
    <s v="s1773137714126_serag_"/>
    <s v="serag_mohamed_hassan_ali"/>
    <x v="1"/>
    <n v="1773137714126"/>
    <n v="1773161580090"/>
    <n v="6.6294344444444446"/>
    <n v="59.664909999999999"/>
    <x v="4"/>
    <x v="0"/>
    <x v="0"/>
    <x v="0"/>
    <x v="3"/>
    <x v="3"/>
  </r>
  <r>
    <s v="s1773137933114_elakhr"/>
    <s v="elakhras_moustafa_wageh_ahmed_ahmed"/>
    <x v="1"/>
    <n v="1773137933114"/>
    <n v="1773161450649"/>
    <n v="6.5326486111111111"/>
    <n v="78.391783333333336"/>
    <x v="3"/>
    <x v="0"/>
    <x v="0"/>
    <x v="0"/>
    <x v="3"/>
    <x v="3"/>
  </r>
  <r>
    <s v="s1773138565575_nouh_s"/>
    <s v="nouh_said_mohamed_amin"/>
    <x v="1"/>
    <n v="1773138565575"/>
    <n v="1773161520898"/>
    <n v="6.3764786111111107"/>
    <n v="57.388307499999996"/>
    <x v="4"/>
    <x v="0"/>
    <x v="0"/>
    <x v="0"/>
    <x v="3"/>
    <x v="3"/>
  </r>
  <r>
    <s v="s1773138649254_raslan"/>
    <s v="raslan_omar_abdelrahman_abdou"/>
    <x v="1"/>
    <n v="1773138649254"/>
    <n v="1773138742370"/>
    <n v="2.5865555555555555E-2"/>
    <n v="0.23279"/>
    <x v="4"/>
    <x v="0"/>
    <x v="0"/>
    <x v="0"/>
    <x v="3"/>
    <x v="3"/>
  </r>
  <r>
    <s v="s1773138669249_issa_i"/>
    <s v="issa_ibrahim_moussa_mohamed"/>
    <x v="1"/>
    <n v="1773138669249"/>
    <n v="1773145699870"/>
    <n v="1.9529502777777779"/>
    <n v="23.435403333333333"/>
    <x v="3"/>
    <x v="0"/>
    <x v="0"/>
    <x v="0"/>
    <x v="3"/>
    <x v="3"/>
  </r>
  <r>
    <s v="s1773138829374_raslan"/>
    <s v="raslan_omar_abdelrahman_abdou"/>
    <x v="1"/>
    <n v="1773138829374"/>
    <n v="1773139002017"/>
    <n v="4.7956388888888889E-2"/>
    <n v="0.43160749999999998"/>
    <x v="4"/>
    <x v="0"/>
    <x v="0"/>
    <x v="0"/>
    <x v="3"/>
    <x v="3"/>
  </r>
  <r>
    <s v="s1773139828996_raslan"/>
    <s v="raslan_omar_abdelrahman_abdou"/>
    <x v="1"/>
    <n v="1773139828996"/>
    <n v="1773145645273"/>
    <n v="1.6156325"/>
    <n v="14.5406925"/>
    <x v="4"/>
    <x v="0"/>
    <x v="0"/>
    <x v="0"/>
    <x v="3"/>
    <x v="3"/>
  </r>
  <r>
    <s v="s1773139839730_omar"/>
    <s v="omar"/>
    <x v="1"/>
    <n v="1773139839730"/>
    <n v="1773161525205"/>
    <n v="6.0237430555555553"/>
    <n v="90.356145833333329"/>
    <x v="7"/>
    <x v="0"/>
    <x v="0"/>
    <x v="0"/>
    <x v="4"/>
    <x v="4"/>
  </r>
  <r>
    <s v="s1773141321199_abdela"/>
    <s v="abdelaal_omar_dorgham_khalifa"/>
    <x v="1"/>
    <n v="1773141321199"/>
    <n v="1773161509430"/>
    <n v="5.6078419444444441"/>
    <n v="50.470577499999997"/>
    <x v="4"/>
    <x v="0"/>
    <x v="0"/>
    <x v="0"/>
    <x v="5"/>
    <x v="5"/>
  </r>
  <r>
    <s v="s1773141376770_darwis"/>
    <s v="darwish_abdelaziz_refaie_abdelwahed"/>
    <x v="1"/>
    <n v="1773141376770"/>
    <n v="1773155493416"/>
    <n v="3.9212905555555557"/>
    <n v="28.311717811111112"/>
    <x v="1"/>
    <x v="0"/>
    <x v="0"/>
    <x v="0"/>
    <x v="5"/>
    <x v="5"/>
  </r>
  <r>
    <s v="s1773141724042_ahmed_"/>
    <s v="ahmed_mostafa_sayed_ahmed"/>
    <x v="1"/>
    <n v="1773141724042"/>
    <n v="1773155175349"/>
    <n v="3.7364741666666665"/>
    <n v="29.891793333333332"/>
    <x v="0"/>
    <x v="0"/>
    <x v="0"/>
    <x v="0"/>
    <x v="5"/>
    <x v="5"/>
  </r>
  <r>
    <s v="s1773141727438_hegazi"/>
    <s v="hegazi_nasser_adel_elsayed_mohamed"/>
    <x v="1"/>
    <n v="1773141727438"/>
    <n v="1773141735984"/>
    <n v="2.3738888888888889E-3"/>
    <n v="2.8486666666666667E-2"/>
    <x v="3"/>
    <x v="0"/>
    <x v="0"/>
    <x v="0"/>
    <x v="5"/>
    <x v="5"/>
  </r>
  <r>
    <s v="s1773142582867_moursy"/>
    <s v="moursy_tarek_mosaad_kamel_ahmed"/>
    <x v="1"/>
    <n v="1773142582867"/>
    <n v="1773161530525"/>
    <n v="5.2632383333333337"/>
    <n v="47.369145000000003"/>
    <x v="4"/>
    <x v="0"/>
    <x v="0"/>
    <x v="0"/>
    <x v="5"/>
    <x v="5"/>
  </r>
  <r>
    <s v="s1773143809571_serag_"/>
    <s v="serag_naeim"/>
    <x v="1"/>
    <n v="1773143809571"/>
    <n v="1773161516086"/>
    <n v="4.9184763888888892"/>
    <n v="59.02171666666667"/>
    <x v="3"/>
    <x v="0"/>
    <x v="0"/>
    <x v="0"/>
    <x v="5"/>
    <x v="5"/>
  </r>
  <r>
    <s v="s1773145676609_hassan"/>
    <s v="hassan_islam_hafez_mohamed"/>
    <x v="1"/>
    <n v="1773145676609"/>
    <n v="1773161543020"/>
    <n v="4.407336388888889"/>
    <n v="48.480700277777778"/>
    <x v="6"/>
    <x v="0"/>
    <x v="0"/>
    <x v="0"/>
    <x v="5"/>
    <x v="5"/>
  </r>
  <r>
    <s v="s1773146440174_ali_es"/>
    <s v="ali_eslam_tarek_saad_sayed"/>
    <x v="1"/>
    <n v="1773146440174"/>
    <n v="1773155468814"/>
    <n v="2.5079555555555557"/>
    <n v="18.107439111111113"/>
    <x v="1"/>
    <x v="0"/>
    <x v="0"/>
    <x v="0"/>
    <x v="5"/>
    <x v="5"/>
  </r>
  <r>
    <s v="s1773155178511_rayyan"/>
    <s v="rayyan_mohamed_samir"/>
    <x v="1"/>
    <n v="1773155178511"/>
    <n v="1773155575075"/>
    <n v="0.11015666666666667"/>
    <n v="0.79533113333333327"/>
    <x v="1"/>
    <x v="0"/>
    <x v="0"/>
    <x v="0"/>
    <x v="5"/>
    <x v="5"/>
  </r>
  <r>
    <s v="s1773158466040_elkasa"/>
    <s v="elkasas_mohamed_moustafa_ahmed_ibrahim"/>
    <x v="1"/>
    <n v="1773158466040"/>
    <n v="1773158493720"/>
    <n v="7.6888888888888892E-3"/>
    <n v="5.551377777777778E-2"/>
    <x v="1"/>
    <x v="0"/>
    <x v="0"/>
    <x v="0"/>
    <x v="1"/>
    <x v="1"/>
  </r>
  <r>
    <s v="s1773208813845_baioum"/>
    <s v="baioumy_mahmoud_abdelaziz_abtelatty"/>
    <x v="2"/>
    <n v="1773208813845"/>
    <n v="1773244889291"/>
    <n v="10.020957222222222"/>
    <n v="100.20957222222222"/>
    <x v="2"/>
    <x v="0"/>
    <x v="0"/>
    <x v="0"/>
    <x v="1"/>
    <x v="1"/>
  </r>
  <r>
    <s v="s1773208816153_radwan"/>
    <s v="radwan_mohamed_atia_ragab_atia"/>
    <x v="2"/>
    <n v="1773208816153"/>
    <n v="1773245378866"/>
    <n v="10.156309166666666"/>
    <n v="73.328552183333329"/>
    <x v="1"/>
    <x v="0"/>
    <x v="0"/>
    <x v="0"/>
    <x v="1"/>
    <x v="1"/>
  </r>
  <r>
    <s v="s1773208820350_ali_es"/>
    <s v="ali_eslam_tarek_saad_sayed"/>
    <x v="2"/>
    <n v="1773208820350"/>
    <n v="1773242258140"/>
    <n v="9.2882750000000005"/>
    <n v="67.061345500000002"/>
    <x v="1"/>
    <x v="0"/>
    <x v="0"/>
    <x v="0"/>
    <x v="5"/>
    <x v="5"/>
  </r>
  <r>
    <s v="s1773208822934_kariem"/>
    <s v="kariem_hisham_tarfaya_mohamed"/>
    <x v="2"/>
    <n v="1773208822934"/>
    <n v="1773245500774"/>
    <n v="10.18828888888889"/>
    <n v="81.506311111111117"/>
    <x v="0"/>
    <x v="0"/>
    <x v="0"/>
    <x v="0"/>
    <x v="0"/>
    <x v="0"/>
  </r>
  <r>
    <s v="s1773208839621_khalil"/>
    <s v="khalil_abdelsattar_elsayed_abdelsattar"/>
    <x v="2"/>
    <n v="1773208839621"/>
    <n v="1773245212445"/>
    <n v="10.103562222222223"/>
    <n v="80.828497777777784"/>
    <x v="0"/>
    <x v="0"/>
    <x v="0"/>
    <x v="0"/>
    <x v="1"/>
    <x v="1"/>
  </r>
  <r>
    <s v="s1773208858504_hussei"/>
    <s v="hussein_mahmoud_hussein_ahmed"/>
    <x v="2"/>
    <n v="1773208858504"/>
    <n v="1773245194825"/>
    <n v="10.093422500000001"/>
    <n v="90.840802500000009"/>
    <x v="4"/>
    <x v="0"/>
    <x v="0"/>
    <x v="0"/>
    <x v="1"/>
    <x v="1"/>
  </r>
  <r>
    <s v="s1773208863683_abdela"/>
    <s v="abdelaati_khattab_ali_abdelgawwad"/>
    <x v="2"/>
    <n v="1773208863683"/>
    <n v="1773245203603"/>
    <n v="10.094422222222223"/>
    <n v="121.13306666666668"/>
    <x v="3"/>
    <x v="0"/>
    <x v="0"/>
    <x v="0"/>
    <x v="1"/>
    <x v="1"/>
  </r>
  <r>
    <s v="s1773208863728_ahmed_"/>
    <s v="ahmed_mostafa_sayed_ahmed"/>
    <x v="2"/>
    <n v="1773208863728"/>
    <n v="1773243134762"/>
    <n v="9.5197316666666669"/>
    <n v="76.157853333333335"/>
    <x v="0"/>
    <x v="0"/>
    <x v="0"/>
    <x v="0"/>
    <x v="5"/>
    <x v="5"/>
  </r>
  <r>
    <s v="s1773208883113_ahmed_"/>
    <s v="ahmed_sherif_ahmed_hassan"/>
    <x v="2"/>
    <n v="1773208883113"/>
    <n v="1773245190609"/>
    <n v="10.085415555555555"/>
    <n v="72.816700311111106"/>
    <x v="1"/>
    <x v="0"/>
    <x v="0"/>
    <x v="0"/>
    <x v="1"/>
    <x v="1"/>
  </r>
  <r>
    <s v="s1773208890186_elkasa"/>
    <s v="elkasas_mohamed_moustafa_ahmed_ibrahim"/>
    <x v="2"/>
    <n v="1773208890186"/>
    <n v="1773245139434"/>
    <n v="10.069235555555556"/>
    <n v="72.699880711111106"/>
    <x v="1"/>
    <x v="0"/>
    <x v="0"/>
    <x v="0"/>
    <x v="1"/>
    <x v="1"/>
  </r>
  <r>
    <s v="s1773209420086_basiou"/>
    <s v="basiouni_basiouni_abdelhamid_mohamed"/>
    <x v="2"/>
    <n v="1773209420086"/>
    <n v="1773242989531"/>
    <n v="9.3248458333333328"/>
    <n v="102.57330416666666"/>
    <x v="6"/>
    <x v="0"/>
    <x v="0"/>
    <x v="0"/>
    <x v="3"/>
    <x v="3"/>
  </r>
  <r>
    <s v="s1773209441491_moursy"/>
    <s v="moursy_tarek_mosaad_kamel_ahmed"/>
    <x v="2"/>
    <n v="1773209441491"/>
    <n v="0"/>
    <n v="0"/>
    <n v="0"/>
    <x v="4"/>
    <x v="0"/>
    <x v="0"/>
    <x v="1"/>
    <x v="5"/>
    <x v="5"/>
  </r>
  <r>
    <s v="s1773209499586_darwis"/>
    <s v="darwish_abdelaziz_refaie_abdelwahed"/>
    <x v="2"/>
    <n v="1773209499586"/>
    <n v="0"/>
    <n v="0"/>
    <n v="0"/>
    <x v="1"/>
    <x v="0"/>
    <x v="0"/>
    <x v="1"/>
    <x v="5"/>
    <x v="5"/>
  </r>
  <r>
    <s v="s1773209510918_abdelh"/>
    <s v="abdelhady_hazem_gouda_mohamed_ahmed"/>
    <x v="2"/>
    <n v="1773209510918"/>
    <n v="1773243019564"/>
    <n v="9.3079572222222229"/>
    <n v="121.0034438888889"/>
    <x v="5"/>
    <x v="0"/>
    <x v="0"/>
    <x v="0"/>
    <x v="3"/>
    <x v="3"/>
  </r>
  <r>
    <s v="s1773209511068_abdela"/>
    <s v="abdelaal_omar_dorgham_khalifa"/>
    <x v="2"/>
    <n v="1773209511068"/>
    <n v="1773243067845"/>
    <n v="9.3213269444444453"/>
    <n v="83.891942500000013"/>
    <x v="4"/>
    <x v="0"/>
    <x v="0"/>
    <x v="0"/>
    <x v="5"/>
    <x v="5"/>
  </r>
  <r>
    <s v="s1773210026126_issa_i"/>
    <s v="issa_ibrahim_moussa_mohamed"/>
    <x v="2"/>
    <n v="1773210026126"/>
    <n v="0"/>
    <n v="0"/>
    <n v="0"/>
    <x v="3"/>
    <x v="0"/>
    <x v="0"/>
    <x v="1"/>
    <x v="3"/>
    <x v="3"/>
  </r>
  <r>
    <s v="s1773210207525_raslan"/>
    <s v="raslan_omar_abdelrahman_abdou"/>
    <x v="2"/>
    <n v="1773210207525"/>
    <n v="1773248944368"/>
    <n v="10.760234166666667"/>
    <n v="96.842107499999997"/>
    <x v="4"/>
    <x v="0"/>
    <x v="0"/>
    <x v="0"/>
    <x v="3"/>
    <x v="3"/>
  </r>
  <r>
    <s v="s1773210527956_serag_"/>
    <s v="serag_mohamed_hassan_ali"/>
    <x v="2"/>
    <n v="1773210527956"/>
    <n v="1773243005975"/>
    <n v="9.021671944444444"/>
    <n v="81.195047500000001"/>
    <x v="4"/>
    <x v="0"/>
    <x v="0"/>
    <x v="0"/>
    <x v="3"/>
    <x v="3"/>
  </r>
  <r>
    <s v="s1773210720167_abdelh"/>
    <s v="abdelhady_ahmed_bassem_moustafa_youssef"/>
    <x v="2"/>
    <n v="1773210720167"/>
    <n v="1773241452000"/>
    <n v="8.5366202777777787"/>
    <n v="76.829582500000015"/>
    <x v="4"/>
    <x v="0"/>
    <x v="0"/>
    <x v="0"/>
    <x v="6"/>
    <x v="6"/>
  </r>
  <r>
    <s v="s1773215786283_elakhr"/>
    <s v="elakhras_moustafa_wageh_ahmed_ahmed"/>
    <x v="2"/>
    <n v="1773215786283"/>
    <n v="0"/>
    <n v="0"/>
    <n v="0"/>
    <x v="3"/>
    <x v="0"/>
    <x v="0"/>
    <x v="1"/>
    <x v="3"/>
    <x v="3"/>
  </r>
  <r>
    <s v="s1773233424470_bedir_"/>
    <s v="bedir_ahmed"/>
    <x v="2"/>
    <n v="1773233424470"/>
    <n v="0"/>
    <n v="0"/>
    <n v="0"/>
    <x v="1"/>
    <x v="0"/>
    <x v="0"/>
    <x v="1"/>
    <x v="3"/>
    <x v="3"/>
  </r>
  <r>
    <s v="s1773295200968_radwan"/>
    <s v="radwan_mohamed_atia_ragab_atia"/>
    <x v="3"/>
    <n v="1773295200968"/>
    <n v="0"/>
    <n v="0"/>
    <n v="0"/>
    <x v="1"/>
    <x v="0"/>
    <x v="0"/>
    <x v="1"/>
    <x v="1"/>
    <x v="1"/>
  </r>
  <r>
    <s v="s1773295201210_hussei"/>
    <s v="hussein_mahmoud_hussein_ahmed"/>
    <x v="3"/>
    <n v="1773295201210"/>
    <n v="1773331562902"/>
    <n v="10.10047"/>
    <n v="90.904229999999998"/>
    <x v="4"/>
    <x v="0"/>
    <x v="0"/>
    <x v="0"/>
    <x v="1"/>
    <x v="1"/>
  </r>
  <r>
    <s v="s1773295204833_ahmed_"/>
    <s v="ahmed_sherif_ahmed_hassan"/>
    <x v="3"/>
    <n v="1773295204833"/>
    <n v="1773331552937"/>
    <n v="10.096695555555556"/>
    <n v="72.898141911111111"/>
    <x v="1"/>
    <x v="0"/>
    <x v="0"/>
    <x v="0"/>
    <x v="1"/>
    <x v="1"/>
  </r>
  <r>
    <s v="s1773295214891_basiou"/>
    <s v="basiouni_basiouni_abdelhamid_mohamed"/>
    <x v="3"/>
    <n v="1773295214891"/>
    <n v="0"/>
    <n v="0"/>
    <n v="0"/>
    <x v="6"/>
    <x v="0"/>
    <x v="0"/>
    <x v="1"/>
    <x v="3"/>
    <x v="3"/>
  </r>
  <r>
    <s v="s1773295219417_abdela"/>
    <s v="abdelaati_khattab_ali_abdelgawwad"/>
    <x v="3"/>
    <n v="1773295219417"/>
    <n v="1773331579896"/>
    <n v="10.100133055555556"/>
    <n v="121.20159666666667"/>
    <x v="3"/>
    <x v="0"/>
    <x v="0"/>
    <x v="0"/>
    <x v="1"/>
    <x v="1"/>
  </r>
  <r>
    <s v="s1773295220619_elkasa"/>
    <s v="elkasas_mohamed_moustafa_ahmed_ibrahim"/>
    <x v="3"/>
    <n v="1773295220619"/>
    <n v="1773331677973"/>
    <n v="10.127042777777778"/>
    <n v="73.117248855555559"/>
    <x v="1"/>
    <x v="0"/>
    <x v="0"/>
    <x v="0"/>
    <x v="1"/>
    <x v="1"/>
  </r>
  <r>
    <s v="s1773295242570_khalil"/>
    <s v="khalil_abdelsattar_elsayed_abdelsattar"/>
    <x v="3"/>
    <n v="1773295242570"/>
    <n v="1773331937860"/>
    <n v="10.193136111111111"/>
    <n v="81.545088888888884"/>
    <x v="0"/>
    <x v="0"/>
    <x v="0"/>
    <x v="0"/>
    <x v="1"/>
    <x v="1"/>
  </r>
  <r>
    <s v="s1773295251792_baioum"/>
    <s v="baioumy_mahmoud_abdelaziz_abtelatty"/>
    <x v="3"/>
    <n v="1773295251792"/>
    <n v="1773331576476"/>
    <n v="10.09019"/>
    <n v="100.9019"/>
    <x v="2"/>
    <x v="0"/>
    <x v="0"/>
    <x v="0"/>
    <x v="1"/>
    <x v="1"/>
  </r>
  <r>
    <s v="s1773295285443_kariem"/>
    <s v="kariem_hisham_tarfaya_mohamed"/>
    <x v="3"/>
    <n v="1773295285443"/>
    <n v="1773331940060"/>
    <n v="10.181838055555556"/>
    <n v="81.454704444444445"/>
    <x v="0"/>
    <x v="0"/>
    <x v="0"/>
    <x v="0"/>
    <x v="0"/>
    <x v="0"/>
  </r>
  <r>
    <s v="s1773295820229_ali_es"/>
    <s v="ali_eslam_tarek_saad_sayed"/>
    <x v="3"/>
    <n v="1773295820229"/>
    <n v="1773329077683"/>
    <n v="9.2381816666666658"/>
    <n v="66.699671633333324"/>
    <x v="1"/>
    <x v="0"/>
    <x v="0"/>
    <x v="0"/>
    <x v="5"/>
    <x v="5"/>
  </r>
  <r>
    <s v="s1773295927898_darwis"/>
    <s v="darwish_abdelaziz_refaie_abdelwahed"/>
    <x v="3"/>
    <n v="1773295927898"/>
    <n v="1773329133301"/>
    <n v="9.2237230555555563"/>
    <n v="66.595280461111116"/>
    <x v="1"/>
    <x v="0"/>
    <x v="0"/>
    <x v="0"/>
    <x v="5"/>
    <x v="5"/>
  </r>
  <r>
    <s v="s1773295936368_moursy"/>
    <s v="moursy_tarek_mosaad_kamel_ahmed"/>
    <x v="3"/>
    <n v="1773295936368"/>
    <n v="1773328778472"/>
    <n v="9.1228066666666674"/>
    <n v="82.105260000000001"/>
    <x v="4"/>
    <x v="0"/>
    <x v="0"/>
    <x v="0"/>
    <x v="5"/>
    <x v="5"/>
  </r>
  <r>
    <s v="s1773296021445_ahmed_"/>
    <s v="ahmed_mostafa_sayed_ahmed"/>
    <x v="3"/>
    <n v="1773296021445"/>
    <n v="1773329285454"/>
    <n v="9.2400024999999992"/>
    <n v="73.920019999999994"/>
    <x v="0"/>
    <x v="0"/>
    <x v="0"/>
    <x v="0"/>
    <x v="5"/>
    <x v="5"/>
  </r>
  <r>
    <s v="s1773296109877_issa_i"/>
    <s v="issa_ibrahim_moussa_mohamed"/>
    <x v="3"/>
    <n v="1773296109877"/>
    <n v="1773343818470"/>
    <n v="13.252386944444444"/>
    <n v="159.02864333333332"/>
    <x v="3"/>
    <x v="0"/>
    <x v="0"/>
    <x v="0"/>
    <x v="3"/>
    <x v="3"/>
  </r>
  <r>
    <s v="s1773296124554_abdelh"/>
    <s v="abdelhady_hazem_gouda_mohamed_ahmed"/>
    <x v="3"/>
    <n v="1773296124554"/>
    <n v="0"/>
    <n v="0"/>
    <n v="0"/>
    <x v="5"/>
    <x v="0"/>
    <x v="0"/>
    <x v="1"/>
    <x v="3"/>
    <x v="3"/>
  </r>
  <r>
    <s v="s1773296701875_serag_"/>
    <s v="serag_mohamed_hassan_ali"/>
    <x v="3"/>
    <n v="1773296701875"/>
    <n v="0"/>
    <n v="0"/>
    <n v="0"/>
    <x v="4"/>
    <x v="0"/>
    <x v="0"/>
    <x v="1"/>
    <x v="3"/>
    <x v="3"/>
  </r>
  <r>
    <s v="s1773296939369_abdela"/>
    <s v="abdelaal_omar_dorgham_khalifa"/>
    <x v="3"/>
    <n v="1773296939369"/>
    <n v="0"/>
    <n v="0"/>
    <n v="0"/>
    <x v="4"/>
    <x v="0"/>
    <x v="0"/>
    <x v="1"/>
    <x v="5"/>
    <x v="5"/>
  </r>
  <r>
    <s v="s1773297024600_raslan"/>
    <s v="raslan_omar_abdelrahman_abdou"/>
    <x v="3"/>
    <n v="1773297024600"/>
    <n v="0"/>
    <n v="0"/>
    <n v="0"/>
    <x v="4"/>
    <x v="0"/>
    <x v="0"/>
    <x v="1"/>
    <x v="3"/>
    <x v="3"/>
  </r>
  <r>
    <s v="s1773297213950_bedir_"/>
    <s v="bedir_ahmed"/>
    <x v="3"/>
    <n v="1773297213950"/>
    <n v="1773328091150"/>
    <n v="8.577"/>
    <n v="61.925939999999997"/>
    <x v="1"/>
    <x v="0"/>
    <x v="0"/>
    <x v="0"/>
    <x v="3"/>
    <x v="3"/>
  </r>
  <r>
    <s v="s1773297834836_abdelh"/>
    <s v="abdelhady_ahmed_bassem_moustafa_youssef"/>
    <x v="3"/>
    <n v="1773297834836"/>
    <n v="1773328920649"/>
    <n v="8.6349480555555562"/>
    <n v="77.714532500000004"/>
    <x v="4"/>
    <x v="0"/>
    <x v="0"/>
    <x v="0"/>
    <x v="6"/>
    <x v="6"/>
  </r>
  <r>
    <s v="s1773303664708_rayyan"/>
    <s v="rayyan_mohamed_samir"/>
    <x v="3"/>
    <n v="1773303664708"/>
    <n v="0"/>
    <n v="0"/>
    <n v="0"/>
    <x v="1"/>
    <x v="0"/>
    <x v="0"/>
    <x v="1"/>
    <x v="5"/>
    <x v="5"/>
  </r>
  <r>
    <s v="s1773304230411_abdela"/>
    <s v="abdelaty_mohamed_bakkar_mohamed"/>
    <x v="3"/>
    <n v="1773304230411"/>
    <n v="0"/>
    <n v="0"/>
    <n v="0"/>
    <x v="4"/>
    <x v="0"/>
    <x v="0"/>
    <x v="1"/>
    <x v="0"/>
    <x v="0"/>
  </r>
  <r>
    <s v="s1773304446713_mousa_"/>
    <s v="mousa_karim_mohamed_mahmoud_mohamed"/>
    <x v="3"/>
    <n v="1773304446713"/>
    <n v="0"/>
    <n v="0"/>
    <n v="0"/>
    <x v="2"/>
    <x v="0"/>
    <x v="0"/>
    <x v="1"/>
    <x v="3"/>
    <x v="3"/>
  </r>
  <r>
    <s v="s1773306610654_el_lak"/>
    <s v="el_lakany_ahmed"/>
    <x v="3"/>
    <n v="1773306610654"/>
    <n v="0"/>
    <n v="0"/>
    <n v="0"/>
    <x v="4"/>
    <x v="0"/>
    <x v="0"/>
    <x v="1"/>
    <x v="5"/>
    <x v="5"/>
  </r>
  <r>
    <s v="s1773381601465_ali_es"/>
    <s v="ali_eslam_tarek_saad_sayed"/>
    <x v="4"/>
    <n v="1773381601465"/>
    <n v="1773415549102"/>
    <n v="9.4298991666666669"/>
    <n v="68.083871983333339"/>
    <x v="1"/>
    <x v="0"/>
    <x v="0"/>
    <x v="0"/>
    <x v="5"/>
    <x v="5"/>
  </r>
  <r>
    <s v="s1773381602918_hussei"/>
    <s v="hussein_mahmoud_hussein_ahmed"/>
    <x v="4"/>
    <n v="1773381602918"/>
    <n v="1773418300518"/>
    <n v="10.193777777777777"/>
    <n v="91.744"/>
    <x v="4"/>
    <x v="0"/>
    <x v="0"/>
    <x v="0"/>
    <x v="1"/>
    <x v="1"/>
  </r>
  <r>
    <s v="s1773381639156_radwan"/>
    <s v="radwan_mohamed_atia_ragab_atia"/>
    <x v="4"/>
    <n v="1773381639156"/>
    <n v="1773420919261"/>
    <n v="10.911140277777777"/>
    <n v="78.778432805555553"/>
    <x v="1"/>
    <x v="0"/>
    <x v="0"/>
    <x v="0"/>
    <x v="1"/>
    <x v="1"/>
  </r>
  <r>
    <s v="s1773381656946_elsham"/>
    <s v="elshami_abdelazim_mohamed_abdelazim_khalil"/>
    <x v="4"/>
    <n v="1773381656946"/>
    <n v="1773420934928"/>
    <n v="10.910550555555556"/>
    <n v="78.774175011111112"/>
    <x v="1"/>
    <x v="0"/>
    <x v="0"/>
    <x v="0"/>
    <x v="1"/>
    <x v="1"/>
  </r>
  <r>
    <s v="s1773381666291_khalil"/>
    <s v="khalil_abdelsattar_elsayed_abdelsattar"/>
    <x v="4"/>
    <n v="1773381666291"/>
    <n v="1773418321231"/>
    <n v="10.181927777777778"/>
    <n v="81.455422222222225"/>
    <x v="0"/>
    <x v="0"/>
    <x v="0"/>
    <x v="0"/>
    <x v="1"/>
    <x v="1"/>
  </r>
  <r>
    <s v="s1773381719164_baioum"/>
    <s v="baioumy_mahmoud_abdelaziz_abtelatty"/>
    <x v="4"/>
    <n v="1773381719164"/>
    <n v="1773418290693"/>
    <n v="10.158758055555555"/>
    <n v="101.58758055555555"/>
    <x v="2"/>
    <x v="0"/>
    <x v="0"/>
    <x v="0"/>
    <x v="1"/>
    <x v="1"/>
  </r>
  <r>
    <s v="s1773381734257_kariem"/>
    <s v="kariem_hisham_tarfaya_mohamed"/>
    <x v="4"/>
    <n v="1773381734257"/>
    <n v="1773420927655"/>
    <n v="10.887055"/>
    <n v="87.096440000000001"/>
    <x v="0"/>
    <x v="0"/>
    <x v="0"/>
    <x v="0"/>
    <x v="0"/>
    <x v="0"/>
  </r>
  <r>
    <s v="s1773381739905_abdela"/>
    <s v="abdelaati_khattab_ali_abdelgawwad"/>
    <x v="4"/>
    <n v="1773381739905"/>
    <n v="1773418312226"/>
    <n v="10.158978055555556"/>
    <n v="121.90773666666666"/>
    <x v="3"/>
    <x v="0"/>
    <x v="0"/>
    <x v="0"/>
    <x v="1"/>
    <x v="1"/>
  </r>
  <r>
    <s v="s1773381834183_elkasa"/>
    <s v="elkasas_mohamed_moustafa_ahmed_ibrahim"/>
    <x v="4"/>
    <n v="1773381834183"/>
    <n v="1773418331681"/>
    <n v="10.138193888888889"/>
    <n v="73.19775987777777"/>
    <x v="1"/>
    <x v="0"/>
    <x v="0"/>
    <x v="0"/>
    <x v="1"/>
    <x v="1"/>
  </r>
  <r>
    <s v="s1773382111315_hegazi"/>
    <s v="hegazi_nasser_adel_elsayed_mohamed"/>
    <x v="4"/>
    <n v="1773382111315"/>
    <n v="1773400445800"/>
    <n v="5.0929124999999997"/>
    <n v="61.114949999999993"/>
    <x v="3"/>
    <x v="0"/>
    <x v="0"/>
    <x v="0"/>
    <x v="5"/>
    <x v="5"/>
  </r>
  <r>
    <s v="s1773382282353_darwis"/>
    <s v="darwish_abdelaziz_refaie_abdelwahed"/>
    <x v="4"/>
    <n v="1773382282353"/>
    <n v="1773415100340"/>
    <n v="9.1161075"/>
    <n v="65.818296149999995"/>
    <x v="1"/>
    <x v="0"/>
    <x v="0"/>
    <x v="0"/>
    <x v="5"/>
    <x v="5"/>
  </r>
  <r>
    <s v="s1773382498382_serag_"/>
    <s v="serag_mohamed_hassan_ali"/>
    <x v="4"/>
    <n v="1773382498382"/>
    <n v="1773414332299"/>
    <n v="8.8427547222222227"/>
    <n v="79.584792500000006"/>
    <x v="4"/>
    <x v="0"/>
    <x v="0"/>
    <x v="0"/>
    <x v="3"/>
    <x v="3"/>
  </r>
  <r>
    <s v="s1773382678251_abdela"/>
    <s v="abdelaal_omar_dorgham_khalifa"/>
    <x v="4"/>
    <n v="1773382678251"/>
    <n v="1773415205943"/>
    <n v="9.0354700000000001"/>
    <n v="81.319230000000005"/>
    <x v="4"/>
    <x v="0"/>
    <x v="0"/>
    <x v="0"/>
    <x v="5"/>
    <x v="5"/>
  </r>
  <r>
    <s v="s1773382764452_moursy"/>
    <s v="moursy_tarek_mosaad_kamel_ahmed"/>
    <x v="4"/>
    <n v="1773382764452"/>
    <n v="1773420974127"/>
    <n v="10.613798611111111"/>
    <n v="95.524187499999996"/>
    <x v="4"/>
    <x v="0"/>
    <x v="0"/>
    <x v="0"/>
    <x v="5"/>
    <x v="5"/>
  </r>
  <r>
    <s v="s1773383034754_abdelh"/>
    <s v="abdelhady_hazem_gouda_mohamed_ahmed"/>
    <x v="4"/>
    <n v="1773383034754"/>
    <n v="1773415958181"/>
    <n v="9.1453963888888889"/>
    <n v="118.89015305555556"/>
    <x v="5"/>
    <x v="0"/>
    <x v="0"/>
    <x v="0"/>
    <x v="3"/>
    <x v="3"/>
  </r>
  <r>
    <s v="s1773383061826_basiou"/>
    <s v="basiouni_basiouni_abdelhamid_mohamed"/>
    <x v="4"/>
    <n v="1773383061826"/>
    <n v="1773415982952"/>
    <n v="9.1447572222222231"/>
    <n v="100.59232944444446"/>
    <x v="6"/>
    <x v="0"/>
    <x v="0"/>
    <x v="0"/>
    <x v="3"/>
    <x v="3"/>
  </r>
  <r>
    <s v="s1773383418978_abdela"/>
    <s v="abdelaty_mohamed_bakkar_mohamed"/>
    <x v="4"/>
    <n v="1773383418978"/>
    <n v="1773421008554"/>
    <n v="10.441548888888889"/>
    <n v="93.973939999999999"/>
    <x v="4"/>
    <x v="0"/>
    <x v="0"/>
    <x v="0"/>
    <x v="0"/>
    <x v="0"/>
  </r>
  <r>
    <s v="s1773383611474_bedir_"/>
    <s v="bedir_ahmed"/>
    <x v="4"/>
    <n v="1773383611474"/>
    <n v="1773414335772"/>
    <n v="8.5345272222222217"/>
    <n v="61.619286544444435"/>
    <x v="1"/>
    <x v="0"/>
    <x v="0"/>
    <x v="0"/>
    <x v="3"/>
    <x v="3"/>
  </r>
  <r>
    <s v="s1773383716073_abdelh"/>
    <s v="abdelhady_ahmed_bassem_moustafa_youssef"/>
    <x v="4"/>
    <n v="1773383716073"/>
    <n v="1773420955099"/>
    <n v="10.344173888888889"/>
    <n v="93.097565000000003"/>
    <x v="4"/>
    <x v="0"/>
    <x v="0"/>
    <x v="0"/>
    <x v="6"/>
    <x v="6"/>
  </r>
  <r>
    <s v="s1773384281152_moawad"/>
    <s v="moawad_amro_khaled_amin_mohamed"/>
    <x v="4"/>
    <n v="1773384281152"/>
    <n v="1773414860160"/>
    <n v="8.4941688888888898"/>
    <n v="61.327899377777783"/>
    <x v="1"/>
    <x v="0"/>
    <x v="0"/>
    <x v="0"/>
    <x v="5"/>
    <x v="5"/>
  </r>
  <r>
    <s v="s1773399463469_hassan"/>
    <s v="hassan_islam_hafez_mohamed"/>
    <x v="4"/>
    <n v="1773399463469"/>
    <n v="1773414759634"/>
    <n v="4.2489347222222218"/>
    <n v="46.738281944444438"/>
    <x v="6"/>
    <x v="0"/>
    <x v="0"/>
    <x v="0"/>
    <x v="5"/>
    <x v="5"/>
  </r>
  <r>
    <s v="s1773399637497_serag_"/>
    <s v="serag_omar_naeim_mohamed"/>
    <x v="4"/>
    <n v="1773399637497"/>
    <n v="1773421000156"/>
    <n v="5.9340719444444447"/>
    <n v="47.472575555555558"/>
    <x v="0"/>
    <x v="0"/>
    <x v="0"/>
    <x v="0"/>
    <x v="5"/>
    <x v="5"/>
  </r>
  <r>
    <s v="s1773400332184_mohame"/>
    <s v="mohamed_youssef_abbas"/>
    <x v="4"/>
    <n v="1773400332184"/>
    <n v="1773420948444"/>
    <n v="5.7267388888888888"/>
    <n v="51.540649999999999"/>
    <x v="4"/>
    <x v="0"/>
    <x v="0"/>
    <x v="0"/>
    <x v="0"/>
    <x v="0"/>
  </r>
  <r>
    <s v="s1773400516592_rayyan"/>
    <s v="rayyan_mohamed_samir"/>
    <x v="4"/>
    <n v="1773400516592"/>
    <n v="1773420982337"/>
    <n v="5.6849291666666666"/>
    <n v="41.045188583333328"/>
    <x v="1"/>
    <x v="0"/>
    <x v="0"/>
    <x v="0"/>
    <x v="5"/>
    <x v="5"/>
  </r>
  <r>
    <s v="s1773401120119_hegazi"/>
    <s v="hegazi_nasser_adel_elsayed_mohamed"/>
    <x v="4"/>
    <n v="1773401120119"/>
    <n v="1773420962574"/>
    <n v="5.5117930555555557"/>
    <n v="66.141516666666661"/>
    <x v="3"/>
    <x v="0"/>
    <x v="0"/>
    <x v="0"/>
    <x v="5"/>
    <x v="5"/>
  </r>
  <r>
    <s v="s1773403939150_issa_i"/>
    <s v="issa_ibrahim_moussa_mohamed"/>
    <x v="4"/>
    <n v="1773403939150"/>
    <n v="1773420991194"/>
    <n v="4.7366788888888891"/>
    <n v="56.840146666666669"/>
    <x v="3"/>
    <x v="0"/>
    <x v="0"/>
    <x v="0"/>
    <x v="3"/>
    <x v="3"/>
  </r>
  <r>
    <s v="s1773468003100_abdelh"/>
    <s v="abdelhady_hazem_gouda_mohamed_ahmed"/>
    <x v="5"/>
    <n v="1773468003100"/>
    <n v="0"/>
    <n v="0"/>
    <n v="0"/>
    <x v="5"/>
    <x v="0"/>
    <x v="0"/>
    <x v="1"/>
    <x v="3"/>
    <x v="3"/>
  </r>
  <r>
    <s v="s1773468004629_hussei"/>
    <s v="hussein_mahmoud_hussein_ahmed"/>
    <x v="5"/>
    <n v="1773468004629"/>
    <n v="1773500708316"/>
    <n v="9.0843574999999994"/>
    <n v="81.759217499999991"/>
    <x v="4"/>
    <x v="0"/>
    <x v="0"/>
    <x v="0"/>
    <x v="1"/>
    <x v="1"/>
  </r>
  <r>
    <s v="s1773468005078_radwan"/>
    <s v="radwan_mohamed_atia_ragab_atia"/>
    <x v="5"/>
    <n v="1773468005078"/>
    <n v="0"/>
    <n v="0"/>
    <n v="0"/>
    <x v="1"/>
    <x v="0"/>
    <x v="0"/>
    <x v="1"/>
    <x v="1"/>
    <x v="1"/>
  </r>
  <r>
    <s v="s1773468045712_elkasa"/>
    <s v="elkasas_mohamed_moustafa_ahmed_ibrahim"/>
    <x v="5"/>
    <n v="1773468045712"/>
    <n v="1773500745625"/>
    <n v="9.0833091666666661"/>
    <n v="65.581492183333324"/>
    <x v="1"/>
    <x v="0"/>
    <x v="0"/>
    <x v="0"/>
    <x v="1"/>
    <x v="1"/>
  </r>
  <r>
    <s v="s1773468056864_ahmed_"/>
    <s v="ahmed_sherif_ahmed_hassan"/>
    <x v="5"/>
    <n v="1773468056864"/>
    <n v="1773500655813"/>
    <n v="9.055263611111112"/>
    <n v="65.379003272222221"/>
    <x v="1"/>
    <x v="0"/>
    <x v="0"/>
    <x v="0"/>
    <x v="1"/>
    <x v="1"/>
  </r>
  <r>
    <s v="s1773468070579_khalil"/>
    <s v="khalil_abdelsattar_elsayed_abdelsattar"/>
    <x v="5"/>
    <n v="1773468070579"/>
    <n v="1773500734853"/>
    <n v="9.0734094444444437"/>
    <n v="72.58727555555555"/>
    <x v="0"/>
    <x v="0"/>
    <x v="0"/>
    <x v="0"/>
    <x v="1"/>
    <x v="1"/>
  </r>
  <r>
    <s v="s1773468081143_darwis"/>
    <s v="darwish_abdelaziz_refaie_abdelwahed"/>
    <x v="5"/>
    <n v="1773468081143"/>
    <n v="0"/>
    <n v="0"/>
    <n v="0"/>
    <x v="1"/>
    <x v="0"/>
    <x v="0"/>
    <x v="1"/>
    <x v="5"/>
    <x v="5"/>
  </r>
  <r>
    <s v="s1773468147402_abdela"/>
    <s v="abdelaati_khattab_ali_abdelgawwad"/>
    <x v="5"/>
    <n v="1773468147402"/>
    <n v="1773500672291"/>
    <n v="9.0346913888888896"/>
    <n v="108.41629666666668"/>
    <x v="3"/>
    <x v="0"/>
    <x v="0"/>
    <x v="0"/>
    <x v="1"/>
    <x v="1"/>
  </r>
  <r>
    <s v="s1773468189077_kariem"/>
    <s v="kariem_hisham_tarfaya_mohamed"/>
    <x v="5"/>
    <n v="1773468189077"/>
    <n v="0"/>
    <n v="0"/>
    <n v="0"/>
    <x v="0"/>
    <x v="0"/>
    <x v="0"/>
    <x v="1"/>
    <x v="0"/>
    <x v="0"/>
  </r>
  <r>
    <s v="s1773468223659_baioum"/>
    <s v="baioumy_mahmoud_abdelaziz_abtelatty"/>
    <x v="5"/>
    <n v="1773468223659"/>
    <n v="0"/>
    <n v="0"/>
    <n v="0"/>
    <x v="2"/>
    <x v="0"/>
    <x v="0"/>
    <x v="1"/>
    <x v="1"/>
    <x v="1"/>
  </r>
  <r>
    <s v="s1773468800804_abdela"/>
    <s v="abdelaal_omar_dorgham_khalifa"/>
    <x v="5"/>
    <n v="1773468800804"/>
    <n v="0"/>
    <n v="0"/>
    <n v="0"/>
    <x v="4"/>
    <x v="0"/>
    <x v="0"/>
    <x v="1"/>
    <x v="5"/>
    <x v="5"/>
  </r>
  <r>
    <s v="s1773468824723_moursy"/>
    <s v="moursy_tarek_mosaad_kamel_ahmed"/>
    <x v="5"/>
    <n v="1773468824723"/>
    <n v="0"/>
    <n v="0"/>
    <n v="0"/>
    <x v="4"/>
    <x v="0"/>
    <x v="0"/>
    <x v="1"/>
    <x v="5"/>
    <x v="5"/>
  </r>
  <r>
    <s v="s1773468854649_ali_es"/>
    <s v="ali_eslam_tarek_saad_sayed"/>
    <x v="5"/>
    <n v="1773468854649"/>
    <n v="1773496892328"/>
    <n v="7.7882441666666669"/>
    <n v="56.231122883333335"/>
    <x v="1"/>
    <x v="0"/>
    <x v="0"/>
    <x v="0"/>
    <x v="5"/>
    <x v="5"/>
  </r>
  <r>
    <s v="s1773468899979_basiou"/>
    <s v="basiouni_basiouni_abdelhamid_mohamed"/>
    <x v="5"/>
    <n v="1773468899979"/>
    <n v="0"/>
    <n v="0"/>
    <n v="0"/>
    <x v="6"/>
    <x v="0"/>
    <x v="0"/>
    <x v="1"/>
    <x v="3"/>
    <x v="3"/>
  </r>
  <r>
    <s v="s1773469014685_mahrou"/>
    <s v="mahrous_mohamed_moftah_ahmed"/>
    <x v="5"/>
    <n v="1773469014685"/>
    <n v="1773498694924"/>
    <n v="8.244510833333333"/>
    <n v="82.445108333333337"/>
    <x v="2"/>
    <x v="0"/>
    <x v="0"/>
    <x v="0"/>
    <x v="3"/>
    <x v="3"/>
  </r>
  <r>
    <s v="s1773469505445_raslan"/>
    <s v="raslan_omar_abdelrahman_abdou"/>
    <x v="5"/>
    <n v="1773469505445"/>
    <n v="0"/>
    <n v="0"/>
    <n v="0"/>
    <x v="4"/>
    <x v="0"/>
    <x v="0"/>
    <x v="1"/>
    <x v="3"/>
    <x v="3"/>
  </r>
  <r>
    <s v="s1773469580195_serag_"/>
    <s v="serag_mohamed_hassan_ali"/>
    <x v="5"/>
    <n v="1773469580195"/>
    <n v="1773491430355"/>
    <n v="6.0694888888888885"/>
    <n v="54.625399999999999"/>
    <x v="4"/>
    <x v="0"/>
    <x v="0"/>
    <x v="0"/>
    <x v="3"/>
    <x v="3"/>
  </r>
  <r>
    <s v="s1773469679617_moawad"/>
    <s v="moawad_amro_khaled_amin_mohamed"/>
    <x v="5"/>
    <n v="1773469679617"/>
    <n v="1773494883983"/>
    <n v="7.001212777777778"/>
    <n v="50.548756255555553"/>
    <x v="1"/>
    <x v="0"/>
    <x v="0"/>
    <x v="0"/>
    <x v="5"/>
    <x v="5"/>
  </r>
  <r>
    <s v="s1773469833680_issa_i"/>
    <s v="issa_ibrahim_moussa_mohamed"/>
    <x v="5"/>
    <n v="1773469833680"/>
    <n v="1773495569252"/>
    <n v="7.1487699999999998"/>
    <n v="85.785240000000002"/>
    <x v="3"/>
    <x v="0"/>
    <x v="0"/>
    <x v="0"/>
    <x v="3"/>
    <x v="3"/>
  </r>
  <r>
    <s v="s1773469857435_mousa_"/>
    <s v="mousa_karim_mohamed_mahmoud_mohamed"/>
    <x v="5"/>
    <n v="1773469857435"/>
    <n v="0"/>
    <n v="0"/>
    <n v="0"/>
    <x v="2"/>
    <x v="0"/>
    <x v="0"/>
    <x v="1"/>
    <x v="3"/>
    <x v="3"/>
  </r>
  <r>
    <s v="s1773470047458_hegazi"/>
    <s v="hegazi_nasser_adel_elsayed_mohamed"/>
    <x v="5"/>
    <n v="1773470047458"/>
    <n v="1773484479802"/>
    <n v="4.0089844444444447"/>
    <n v="48.10781333333334"/>
    <x v="3"/>
    <x v="0"/>
    <x v="0"/>
    <x v="0"/>
    <x v="5"/>
    <x v="5"/>
  </r>
  <r>
    <s v="s1773470342169_abdela"/>
    <s v="abdelaty_mohamed_bakkar_mohamed"/>
    <x v="5"/>
    <n v="1773470342169"/>
    <n v="0"/>
    <n v="0"/>
    <n v="0"/>
    <x v="4"/>
    <x v="0"/>
    <x v="0"/>
    <x v="1"/>
    <x v="0"/>
    <x v="0"/>
  </r>
  <r>
    <s v="s1773471694418_elsham"/>
    <s v="elshami_abdelazim_mohamed_abdelazim_khalil"/>
    <x v="5"/>
    <n v="1773471694418"/>
    <n v="0"/>
    <n v="0"/>
    <n v="0"/>
    <x v="1"/>
    <x v="0"/>
    <x v="0"/>
    <x v="1"/>
    <x v="1"/>
    <x v="1"/>
  </r>
  <r>
    <s v="s1773577344317_shalab"/>
    <s v="shalaby_abdalla_mohamed_khodry_mohamed"/>
    <x v="6"/>
    <n v="1773577344317"/>
    <n v="1773577468608"/>
    <n v="3.452527777777778E-2"/>
    <n v="0.3452527777777778"/>
    <x v="2"/>
    <x v="0"/>
    <x v="0"/>
    <x v="0"/>
    <x v="7"/>
    <x v="7"/>
  </r>
  <r>
    <s v="s1773577514708_shalab"/>
    <s v="shalaby_abdalla_mohamed_khodry_mohamed"/>
    <x v="6"/>
    <n v="1773577514708"/>
    <n v="0"/>
    <n v="0"/>
    <n v="0"/>
    <x v="2"/>
    <x v="0"/>
    <x v="0"/>
    <x v="1"/>
    <x v="7"/>
    <x v="7"/>
  </r>
  <r>
    <s v="s1773640801348_ahmed_"/>
    <s v="ahmed_sherif_ahmed_hassan"/>
    <x v="7"/>
    <n v="1773640801348"/>
    <n v="0"/>
    <n v="0"/>
    <n v="0"/>
    <x v="1"/>
    <x v="0"/>
    <x v="0"/>
    <x v="1"/>
    <x v="1"/>
    <x v="1"/>
  </r>
  <r>
    <s v="s1773640805490_hussei"/>
    <s v="hussein_mahmoud_hussein_ahmed"/>
    <x v="7"/>
    <n v="1773640805490"/>
    <n v="0"/>
    <n v="0"/>
    <n v="0"/>
    <x v="4"/>
    <x v="0"/>
    <x v="0"/>
    <x v="1"/>
    <x v="1"/>
    <x v="1"/>
  </r>
  <r>
    <s v="s1773640806003_baioum"/>
    <s v="baioumy_mahmoud_abdelaziz_abtelatty"/>
    <x v="7"/>
    <n v="1773640806003"/>
    <n v="1773677166823"/>
    <n v="10.100227777777778"/>
    <n v="101.00227777777778"/>
    <x v="2"/>
    <x v="0"/>
    <x v="0"/>
    <x v="0"/>
    <x v="1"/>
    <x v="1"/>
  </r>
  <r>
    <s v="s1773640821154_khalil"/>
    <s v="khalil_abdelsattar_elsayed_abdelsattar"/>
    <x v="7"/>
    <n v="1773640821154"/>
    <n v="1773677045672"/>
    <n v="10.06236611111111"/>
    <n v="80.498928888888884"/>
    <x v="0"/>
    <x v="0"/>
    <x v="0"/>
    <x v="0"/>
    <x v="1"/>
    <x v="1"/>
  </r>
  <r>
    <s v="s1773640821905_kariem"/>
    <s v="kariem_hisham_tarfaya_mohamed"/>
    <x v="7"/>
    <n v="1773640821905"/>
    <n v="0"/>
    <n v="0"/>
    <n v="0"/>
    <x v="0"/>
    <x v="0"/>
    <x v="0"/>
    <x v="1"/>
    <x v="0"/>
    <x v="0"/>
  </r>
  <r>
    <s v="s1773640880229_radwan"/>
    <s v="radwan_mohamed_atia_ragab_atia"/>
    <x v="7"/>
    <n v="1773640880229"/>
    <n v="1773677149577"/>
    <n v="10.074818888888888"/>
    <n v="72.740192377777774"/>
    <x v="1"/>
    <x v="0"/>
    <x v="0"/>
    <x v="0"/>
    <x v="1"/>
    <x v="1"/>
  </r>
  <r>
    <s v="s1773640886353_abdela"/>
    <s v="abdelaati_khattab_ali_abdelgawwad"/>
    <x v="7"/>
    <n v="1773640886353"/>
    <n v="1773677112981"/>
    <n v="10.062952222222222"/>
    <n v="120.75542666666666"/>
    <x v="3"/>
    <x v="0"/>
    <x v="0"/>
    <x v="0"/>
    <x v="1"/>
    <x v="1"/>
  </r>
  <r>
    <s v="s1773641000431_darwis"/>
    <s v="darwish_abdelaziz_refaie_abdelwahed"/>
    <x v="7"/>
    <n v="1773641000431"/>
    <n v="0"/>
    <n v="0"/>
    <n v="0"/>
    <x v="1"/>
    <x v="0"/>
    <x v="0"/>
    <x v="1"/>
    <x v="5"/>
    <x v="5"/>
  </r>
  <r>
    <s v="s1773641038301_elsham"/>
    <s v="elshami_abdelazim_mohamed_abdelazim_khalil"/>
    <x v="7"/>
    <n v="1773641038301"/>
    <n v="1773677187074"/>
    <n v="10.041325833333334"/>
    <n v="72.498372516666663"/>
    <x v="1"/>
    <x v="0"/>
    <x v="0"/>
    <x v="0"/>
    <x v="1"/>
    <x v="1"/>
  </r>
  <r>
    <s v="s1773641417851_abdela"/>
    <s v="abdelaal_omar_dorgham_khalifa"/>
    <x v="7"/>
    <n v="1773641417851"/>
    <n v="1773674444859"/>
    <n v="9.1741688888888895"/>
    <n v="82.567520000000002"/>
    <x v="4"/>
    <x v="0"/>
    <x v="0"/>
    <x v="0"/>
    <x v="5"/>
    <x v="5"/>
  </r>
  <r>
    <s v="s1773641458120_moursy"/>
    <s v="moursy_tarek_mosaad_kamel_ahmed"/>
    <x v="7"/>
    <n v="1773641458120"/>
    <n v="1773674575993"/>
    <n v="9.1994091666666673"/>
    <n v="82.794682500000008"/>
    <x v="4"/>
    <x v="0"/>
    <x v="0"/>
    <x v="0"/>
    <x v="5"/>
    <x v="5"/>
  </r>
  <r>
    <s v="s1773641480378_mahrou"/>
    <s v="mahrous_mohamed_moftah_ahmed"/>
    <x v="7"/>
    <n v="1773641480378"/>
    <n v="1773675335187"/>
    <n v="9.4041136111111108"/>
    <n v="94.041136111111115"/>
    <x v="2"/>
    <x v="0"/>
    <x v="0"/>
    <x v="0"/>
    <x v="3"/>
    <x v="3"/>
  </r>
  <r>
    <s v="s1773641556356_abdelh"/>
    <s v="abdelhady_hazem_gouda_mohamed_ahmed"/>
    <x v="7"/>
    <n v="1773641556356"/>
    <n v="1773675198111"/>
    <n v="9.3449319444444452"/>
    <n v="121.48411527777779"/>
    <x v="5"/>
    <x v="0"/>
    <x v="0"/>
    <x v="0"/>
    <x v="3"/>
    <x v="3"/>
  </r>
  <r>
    <s v="s1773641906604_hegazi"/>
    <s v="hegazi_nasser_adel_elsayed_mohamed"/>
    <x v="7"/>
    <n v="1773641906604"/>
    <n v="0"/>
    <n v="0"/>
    <n v="0"/>
    <x v="3"/>
    <x v="0"/>
    <x v="0"/>
    <x v="1"/>
    <x v="5"/>
    <x v="5"/>
  </r>
  <r>
    <s v="s1773642110274_basiou"/>
    <s v="basiouni_basiouni_abdelhamid_mohamed"/>
    <x v="7"/>
    <n v="1773642110274"/>
    <n v="1773675098802"/>
    <n v="9.1634799999999998"/>
    <n v="100.79828000000001"/>
    <x v="6"/>
    <x v="0"/>
    <x v="0"/>
    <x v="0"/>
    <x v="3"/>
    <x v="3"/>
  </r>
  <r>
    <s v="s1773642314725_issa_i"/>
    <s v="issa_ibrahim_moussa_mohamed"/>
    <x v="7"/>
    <n v="1773642314725"/>
    <n v="0"/>
    <n v="0"/>
    <n v="0"/>
    <x v="3"/>
    <x v="0"/>
    <x v="0"/>
    <x v="1"/>
    <x v="3"/>
    <x v="3"/>
  </r>
  <r>
    <s v="s1773642533180_abdela"/>
    <s v="abdelaty_mohamed_bakkar_mohamed"/>
    <x v="7"/>
    <n v="1773642533180"/>
    <n v="1773673103485"/>
    <n v="8.491751388888888"/>
    <n v="76.42576249999999"/>
    <x v="4"/>
    <x v="0"/>
    <x v="0"/>
    <x v="0"/>
    <x v="0"/>
    <x v="0"/>
  </r>
  <r>
    <s v="s1773642708864_raslan"/>
    <s v="raslan_omar_abdelrahman_abdou"/>
    <x v="7"/>
    <n v="1773642708864"/>
    <n v="0"/>
    <n v="0"/>
    <n v="0"/>
    <x v="4"/>
    <x v="0"/>
    <x v="0"/>
    <x v="1"/>
    <x v="3"/>
    <x v="3"/>
  </r>
  <r>
    <s v="s1773642821827_bedir_"/>
    <s v="bedir_ahmed"/>
    <x v="7"/>
    <n v="1773642821827"/>
    <n v="1773673118120"/>
    <n v="8.4156369444444437"/>
    <n v="60.760898738888883"/>
    <x v="1"/>
    <x v="0"/>
    <x v="0"/>
    <x v="0"/>
    <x v="3"/>
    <x v="3"/>
  </r>
  <r>
    <s v="s1773642881520_abdelh"/>
    <s v="abdelhady_ahmed_bassem_moustafa_youssef"/>
    <x v="7"/>
    <n v="1773642881520"/>
    <n v="1773673367662"/>
    <n v="8.4683727777777786"/>
    <n v="76.215355000000002"/>
    <x v="4"/>
    <x v="0"/>
    <x v="0"/>
    <x v="0"/>
    <x v="6"/>
    <x v="6"/>
  </r>
  <r>
    <s v="s1773642932623_mousa_"/>
    <s v="mousa_karim_mohamed_mahmoud_mohamed"/>
    <x v="7"/>
    <n v="1773642932623"/>
    <n v="1773675364413"/>
    <n v="9.008830555555555"/>
    <n v="90.08830555555555"/>
    <x v="2"/>
    <x v="0"/>
    <x v="0"/>
    <x v="0"/>
    <x v="3"/>
    <x v="3"/>
  </r>
  <r>
    <s v="s1773645444631_serag_"/>
    <s v="serag_mohamed_hassan_ali"/>
    <x v="7"/>
    <n v="1773645444631"/>
    <n v="1773675204126"/>
    <n v="8.266526388888888"/>
    <n v="74.398737499999996"/>
    <x v="4"/>
    <x v="0"/>
    <x v="0"/>
    <x v="0"/>
    <x v="3"/>
    <x v="3"/>
  </r>
  <r>
    <s v="s1773727201402_elsham"/>
    <s v="elshami_abdelazim_mohamed_abdelazim_khalil"/>
    <x v="8"/>
    <n v="1773727201402"/>
    <n v="0"/>
    <n v="0"/>
    <n v="0"/>
    <x v="1"/>
    <x v="0"/>
    <x v="0"/>
    <x v="1"/>
    <x v="1"/>
    <x v="1"/>
  </r>
  <r>
    <s v="s1773727202342_abdela"/>
    <s v="abdelaati_khattab_ali_abdelgawwad"/>
    <x v="8"/>
    <n v="1773727202342"/>
    <n v="1773763293602"/>
    <n v="10.02535"/>
    <n v="120.30419999999999"/>
    <x v="3"/>
    <x v="0"/>
    <x v="0"/>
    <x v="0"/>
    <x v="1"/>
    <x v="1"/>
  </r>
  <r>
    <s v="s1773727203222_hussei"/>
    <s v="hussein_mahmoud_hussein_ahmed"/>
    <x v="8"/>
    <n v="1773727203222"/>
    <n v="0"/>
    <n v="0"/>
    <n v="0"/>
    <x v="4"/>
    <x v="0"/>
    <x v="0"/>
    <x v="1"/>
    <x v="1"/>
    <x v="1"/>
  </r>
  <r>
    <s v="s1773727213650_ahmed_"/>
    <s v="ahmed_sherif_ahmed_hassan"/>
    <x v="8"/>
    <n v="1773727213650"/>
    <n v="1773763273718"/>
    <n v="10.016685555555556"/>
    <n v="72.320469711111116"/>
    <x v="1"/>
    <x v="0"/>
    <x v="0"/>
    <x v="0"/>
    <x v="1"/>
    <x v="1"/>
  </r>
  <r>
    <s v="s1773727245880_khalil"/>
    <s v="khalil_abdelsattar_elsayed_abdelsattar"/>
    <x v="8"/>
    <n v="1773727245880"/>
    <n v="1773763357332"/>
    <n v="10.03095888888889"/>
    <n v="80.247671111111117"/>
    <x v="0"/>
    <x v="0"/>
    <x v="0"/>
    <x v="0"/>
    <x v="1"/>
    <x v="1"/>
  </r>
  <r>
    <s v="s1773727246952_radwan"/>
    <s v="radwan_mohamed_atia_ragab_atia"/>
    <x v="8"/>
    <n v="1773727246952"/>
    <n v="0"/>
    <n v="0"/>
    <n v="0"/>
    <x v="1"/>
    <x v="0"/>
    <x v="0"/>
    <x v="1"/>
    <x v="1"/>
    <x v="1"/>
  </r>
  <r>
    <s v="s1773727269713_baioum"/>
    <s v="baioumy_mahmoud_abdelaziz_abtelatty"/>
    <x v="8"/>
    <n v="1773727269713"/>
    <n v="1773763301511"/>
    <n v="10.008832777777778"/>
    <n v="100.08832777777778"/>
    <x v="2"/>
    <x v="0"/>
    <x v="0"/>
    <x v="0"/>
    <x v="1"/>
    <x v="1"/>
  </r>
  <r>
    <s v="s1773727434663_kariem"/>
    <s v="kariem_hisham_tarfaya_mohamed"/>
    <x v="8"/>
    <n v="1773727434663"/>
    <n v="0"/>
    <n v="0"/>
    <n v="0"/>
    <x v="0"/>
    <x v="0"/>
    <x v="0"/>
    <x v="1"/>
    <x v="0"/>
    <x v="0"/>
  </r>
  <r>
    <s v="s1773727867999_abdela"/>
    <s v="abdelaal_omar_dorgham_khalifa"/>
    <x v="8"/>
    <n v="1773727867999"/>
    <n v="1773760450879"/>
    <n v="9.0508000000000006"/>
    <n v="81.4572"/>
    <x v="4"/>
    <x v="0"/>
    <x v="0"/>
    <x v="0"/>
    <x v="5"/>
    <x v="5"/>
  </r>
  <r>
    <s v="s1773728176754_basiou"/>
    <s v="basiouni_basiouni_abdelhamid_mohamed"/>
    <x v="8"/>
    <n v="1773728176754"/>
    <n v="1773761635215"/>
    <n v="9.2940169444444436"/>
    <n v="102.23418638888887"/>
    <x v="6"/>
    <x v="0"/>
    <x v="0"/>
    <x v="0"/>
    <x v="3"/>
    <x v="3"/>
  </r>
  <r>
    <s v="s1773728217173_serag_"/>
    <s v="serag_mohamed_hassan_ali"/>
    <x v="8"/>
    <n v="1773728217173"/>
    <n v="1773761439187"/>
    <n v="9.2283372222222226"/>
    <n v="83.055035000000004"/>
    <x v="4"/>
    <x v="0"/>
    <x v="0"/>
    <x v="0"/>
    <x v="3"/>
    <x v="3"/>
  </r>
  <r>
    <s v="s1773728507900_mousa_"/>
    <s v="mousa_karim_mohamed_mahmoud_mohamed"/>
    <x v="8"/>
    <n v="1773728507900"/>
    <n v="1773761600047"/>
    <n v="9.1922630555555553"/>
    <n v="91.922630555555557"/>
    <x v="2"/>
    <x v="0"/>
    <x v="0"/>
    <x v="0"/>
    <x v="3"/>
    <x v="3"/>
  </r>
  <r>
    <s v="s1773728533606_mahrou"/>
    <s v="mahrous_mohamed_moftah_ahmed"/>
    <x v="8"/>
    <n v="1773728533606"/>
    <n v="1773767340673"/>
    <n v="10.779740833333333"/>
    <n v="107.79740833333334"/>
    <x v="2"/>
    <x v="0"/>
    <x v="0"/>
    <x v="0"/>
    <x v="3"/>
    <x v="3"/>
  </r>
  <r>
    <s v="s1773728547070_issa_i"/>
    <s v="issa_ibrahim_moussa_mohamed"/>
    <x v="8"/>
    <n v="1773728547070"/>
    <n v="1773761600736"/>
    <n v="9.181573888888888"/>
    <n v="110.17888666666666"/>
    <x v="3"/>
    <x v="0"/>
    <x v="0"/>
    <x v="0"/>
    <x v="3"/>
    <x v="3"/>
  </r>
  <r>
    <s v="s1773728622343_raslan"/>
    <s v="raslan_omar_abdelrahman_abdou"/>
    <x v="8"/>
    <n v="1773728622343"/>
    <n v="1773769325448"/>
    <n v="11.306418055555556"/>
    <n v="101.7577625"/>
    <x v="4"/>
    <x v="0"/>
    <x v="0"/>
    <x v="0"/>
    <x v="3"/>
    <x v="3"/>
  </r>
  <r>
    <s v="s1773728993476_moursy"/>
    <s v="moursy_tarek_mosaad_kamel_ahmed"/>
    <x v="8"/>
    <n v="1773728993476"/>
    <n v="1773761403849"/>
    <n v="9.0028813888888894"/>
    <n v="81.02593250000001"/>
    <x v="4"/>
    <x v="0"/>
    <x v="0"/>
    <x v="0"/>
    <x v="5"/>
    <x v="5"/>
  </r>
  <r>
    <s v="s1773729039792_ali_es"/>
    <s v="ali_eslam_tarek_saad_sayed"/>
    <x v="8"/>
    <n v="1773729039792"/>
    <n v="0"/>
    <n v="0"/>
    <n v="0"/>
    <x v="1"/>
    <x v="0"/>
    <x v="0"/>
    <x v="1"/>
    <x v="5"/>
    <x v="5"/>
  </r>
  <r>
    <s v="s1773729129267_abdela"/>
    <s v="abdelaty_mohamed_bakkar_mohamed"/>
    <x v="8"/>
    <n v="1773729129267"/>
    <n v="0"/>
    <n v="0"/>
    <n v="0"/>
    <x v="4"/>
    <x v="0"/>
    <x v="0"/>
    <x v="1"/>
    <x v="0"/>
    <x v="0"/>
  </r>
  <r>
    <s v="s1773729157476_hegazi"/>
    <s v="hegazi_nasser_adel_elsayed_mohamed"/>
    <x v="8"/>
    <n v="1773729157476"/>
    <n v="0"/>
    <n v="0"/>
    <n v="0"/>
    <x v="3"/>
    <x v="0"/>
    <x v="0"/>
    <x v="1"/>
    <x v="5"/>
    <x v="5"/>
  </r>
  <r>
    <s v="s1773729364067_abdelh"/>
    <s v="abdelhady_ahmed_bassem_moustafa_youssef"/>
    <x v="8"/>
    <n v="1773729364067"/>
    <n v="1773760097388"/>
    <n v="8.5370336111111111"/>
    <n v="76.833302500000002"/>
    <x v="4"/>
    <x v="0"/>
    <x v="0"/>
    <x v="0"/>
    <x v="6"/>
    <x v="6"/>
  </r>
  <r>
    <s v="s1773729640424_bedir_"/>
    <s v="bedir_ahmed"/>
    <x v="8"/>
    <n v="1773729640424"/>
    <n v="1773760337171"/>
    <n v="8.5268741666666674"/>
    <n v="61.564031483333338"/>
    <x v="1"/>
    <x v="0"/>
    <x v="0"/>
    <x v="0"/>
    <x v="3"/>
    <x v="3"/>
  </r>
  <r>
    <s v="s1773745876936_shalab"/>
    <s v="shalaby_abdalla_mohamed_khodry_mohamed"/>
    <x v="8"/>
    <n v="1773745876936"/>
    <n v="0"/>
    <n v="0"/>
    <n v="0"/>
    <x v="2"/>
    <x v="0"/>
    <x v="0"/>
    <x v="1"/>
    <x v="8"/>
    <x v="8"/>
  </r>
  <r>
    <s v="s1773746010500_awad_m"/>
    <s v="awad_mohamed_mahmoud_ahmed"/>
    <x v="8"/>
    <n v="1773746010500"/>
    <n v="0"/>
    <n v="0"/>
    <n v="0"/>
    <x v="4"/>
    <x v="0"/>
    <x v="0"/>
    <x v="1"/>
    <x v="8"/>
    <x v="8"/>
  </r>
  <r>
    <s v="s1773746088175_aboukh"/>
    <s v="aboukharib_abdalla"/>
    <x v="8"/>
    <n v="1773746088175"/>
    <n v="0"/>
    <n v="0"/>
    <n v="0"/>
    <x v="2"/>
    <x v="0"/>
    <x v="0"/>
    <x v="1"/>
    <x v="8"/>
    <x v="8"/>
  </r>
  <r>
    <s v="s1773813601726_abdela"/>
    <s v="abdelaati_khattab_ali_abdelgawwad"/>
    <x v="9"/>
    <n v="1773813601726"/>
    <n v="1773849771776"/>
    <n v="10.047236111111111"/>
    <n v="120.56683333333334"/>
    <x v="3"/>
    <x v="0"/>
    <x v="0"/>
    <x v="0"/>
    <x v="1"/>
    <x v="1"/>
  </r>
  <r>
    <s v="s1773813603575_hussei"/>
    <s v="hussein_mahmoud_hussein_ahmed"/>
    <x v="9"/>
    <n v="1773813603575"/>
    <n v="1773849917438"/>
    <n v="10.087184166666667"/>
    <n v="90.784657500000009"/>
    <x v="4"/>
    <x v="0"/>
    <x v="0"/>
    <x v="0"/>
    <x v="1"/>
    <x v="1"/>
  </r>
  <r>
    <s v="s1773813604508_basiou"/>
    <s v="basiouni_basiouni_abdelhamid_mohamed"/>
    <x v="9"/>
    <n v="1773813604508"/>
    <n v="0"/>
    <n v="0"/>
    <n v="0"/>
    <x v="6"/>
    <x v="0"/>
    <x v="0"/>
    <x v="1"/>
    <x v="3"/>
    <x v="3"/>
  </r>
  <r>
    <s v="s1773813604678_elsham"/>
    <s v="elshami_abdelazim_mohamed_abdelazim_khalil"/>
    <x v="9"/>
    <n v="1773813604678"/>
    <n v="1773849731846"/>
    <n v="10.035324444444445"/>
    <n v="72.455042488888893"/>
    <x v="1"/>
    <x v="0"/>
    <x v="0"/>
    <x v="0"/>
    <x v="1"/>
    <x v="1"/>
  </r>
  <r>
    <s v="s1773813606632_darwis"/>
    <s v="darwish_abdelaziz_refaie_abdelwahed"/>
    <x v="9"/>
    <n v="1773813606632"/>
    <n v="0"/>
    <n v="0"/>
    <n v="0"/>
    <x v="1"/>
    <x v="0"/>
    <x v="0"/>
    <x v="1"/>
    <x v="5"/>
    <x v="5"/>
  </r>
  <r>
    <s v="s1773813622269_radwan"/>
    <s v="radwan_mohamed_atia_ragab_atia"/>
    <x v="9"/>
    <n v="1773813622269"/>
    <n v="1773849770926"/>
    <n v="10.041293611111112"/>
    <n v="72.498139872222225"/>
    <x v="1"/>
    <x v="0"/>
    <x v="0"/>
    <x v="0"/>
    <x v="1"/>
    <x v="1"/>
  </r>
  <r>
    <s v="s1773813633420_ahmed_"/>
    <s v="ahmed_sherif_ahmed_hassan"/>
    <x v="9"/>
    <n v="1773813633420"/>
    <n v="0"/>
    <n v="0"/>
    <n v="0"/>
    <x v="1"/>
    <x v="0"/>
    <x v="0"/>
    <x v="1"/>
    <x v="1"/>
    <x v="1"/>
  </r>
  <r>
    <s v="s1773813661238_khalil"/>
    <s v="khalil_abdelsattar_elsayed_abdelsattar"/>
    <x v="9"/>
    <n v="1773813661238"/>
    <n v="1773849766431"/>
    <n v="10.029220277777778"/>
    <n v="80.233762222222225"/>
    <x v="0"/>
    <x v="0"/>
    <x v="0"/>
    <x v="0"/>
    <x v="1"/>
    <x v="1"/>
  </r>
  <r>
    <s v="s1773813686533_baioum"/>
    <s v="baioumy_mahmoud_abdelaziz_abtelatty"/>
    <x v="9"/>
    <n v="1773813686533"/>
    <n v="1773849813612"/>
    <n v="10.035299722222222"/>
    <n v="100.35299722222221"/>
    <x v="2"/>
    <x v="0"/>
    <x v="0"/>
    <x v="0"/>
    <x v="1"/>
    <x v="1"/>
  </r>
  <r>
    <s v="s1773813716397_kariem"/>
    <s v="kariem_hisham_tarfaya_mohamed"/>
    <x v="9"/>
    <n v="1773813716397"/>
    <n v="0"/>
    <n v="0"/>
    <n v="0"/>
    <x v="0"/>
    <x v="0"/>
    <x v="0"/>
    <x v="1"/>
    <x v="0"/>
    <x v="0"/>
  </r>
  <r>
    <s v="s1773813753481_shalab"/>
    <s v="shalaby_abdalla_mohamed_khodry_mohamed"/>
    <x v="9"/>
    <n v="1773813753481"/>
    <n v="1773846158752"/>
    <n v="9.0014641666666666"/>
    <n v="90.014641666666662"/>
    <x v="2"/>
    <x v="0"/>
    <x v="0"/>
    <x v="0"/>
    <x v="8"/>
    <x v="8"/>
  </r>
  <r>
    <s v="s1773813824380_aboukh"/>
    <s v="aboukharib_abdalla"/>
    <x v="9"/>
    <n v="1773813824380"/>
    <n v="1773846080829"/>
    <n v="8.960124722222222"/>
    <n v="89.601247222222213"/>
    <x v="2"/>
    <x v="0"/>
    <x v="0"/>
    <x v="0"/>
    <x v="8"/>
    <x v="8"/>
  </r>
  <r>
    <s v="s1773813875100_awad_m"/>
    <s v="awad_mohamed_mahmoud_ahmed"/>
    <x v="9"/>
    <n v="1773813875100"/>
    <n v="1773846329773"/>
    <n v="9.0151869444444444"/>
    <n v="81.136682500000006"/>
    <x v="4"/>
    <x v="0"/>
    <x v="0"/>
    <x v="0"/>
    <x v="8"/>
    <x v="8"/>
  </r>
  <r>
    <s v="s1773814111278_moursy"/>
    <s v="moursy_tarek_mosaad_kamel_ahmed"/>
    <x v="9"/>
    <n v="1773814111278"/>
    <n v="0"/>
    <n v="0"/>
    <n v="0"/>
    <x v="4"/>
    <x v="0"/>
    <x v="0"/>
    <x v="1"/>
    <x v="5"/>
    <x v="5"/>
  </r>
  <r>
    <s v="s1773814111641_abdela"/>
    <s v="abdelaal_omar_dorgham_khalifa"/>
    <x v="9"/>
    <n v="1773814111641"/>
    <n v="0"/>
    <n v="0"/>
    <n v="0"/>
    <x v="4"/>
    <x v="0"/>
    <x v="0"/>
    <x v="1"/>
    <x v="5"/>
    <x v="5"/>
  </r>
  <r>
    <s v="s1773814221444_ali_es"/>
    <s v="ali_eslam_tarek_saad_sayed"/>
    <x v="9"/>
    <n v="1773814221444"/>
    <n v="0"/>
    <n v="0"/>
    <n v="0"/>
    <x v="1"/>
    <x v="0"/>
    <x v="0"/>
    <x v="1"/>
    <x v="5"/>
    <x v="5"/>
  </r>
  <r>
    <s v="s1773814345947_hegazi"/>
    <s v="hegazi_nasser_adel_elsayed_mohamed"/>
    <x v="9"/>
    <n v="1773814345947"/>
    <n v="0"/>
    <n v="0"/>
    <n v="0"/>
    <x v="3"/>
    <x v="0"/>
    <x v="0"/>
    <x v="1"/>
    <x v="5"/>
    <x v="5"/>
  </r>
  <r>
    <s v="s1773814391443_serag_"/>
    <s v="serag_mohamed_hassan_ali"/>
    <x v="9"/>
    <n v="1773814391443"/>
    <n v="1773847825460"/>
    <n v="9.2872269444444449"/>
    <n v="83.5850425"/>
    <x v="4"/>
    <x v="0"/>
    <x v="0"/>
    <x v="0"/>
    <x v="3"/>
    <x v="3"/>
  </r>
  <r>
    <s v="s1773814406265_ahmed_"/>
    <s v="ahmed_mostafa_sayed_ahmed"/>
    <x v="9"/>
    <n v="1773814406265"/>
    <n v="1773847443816"/>
    <n v="9.1770975000000004"/>
    <n v="73.416780000000003"/>
    <x v="0"/>
    <x v="0"/>
    <x v="0"/>
    <x v="0"/>
    <x v="5"/>
    <x v="5"/>
  </r>
  <r>
    <s v="s1773814646388_issa_i"/>
    <s v="issa_ibrahim_moussa_mohamed"/>
    <x v="9"/>
    <n v="1773814646388"/>
    <n v="1773848027096"/>
    <n v="9.2724188888888897"/>
    <n v="111.26902666666668"/>
    <x v="3"/>
    <x v="0"/>
    <x v="0"/>
    <x v="0"/>
    <x v="3"/>
    <x v="3"/>
  </r>
  <r>
    <s v="s1773815017575_mousa_"/>
    <s v="mousa_karim_mohamed_mahmoud_mohamed"/>
    <x v="9"/>
    <n v="1773815017575"/>
    <n v="1773848093130"/>
    <n v="9.1876541666666665"/>
    <n v="91.876541666666668"/>
    <x v="2"/>
    <x v="0"/>
    <x v="0"/>
    <x v="0"/>
    <x v="3"/>
    <x v="3"/>
  </r>
  <r>
    <s v="s1773815110072_mahrou"/>
    <s v="mahrous_mohamed_moftah_ahmed"/>
    <x v="9"/>
    <n v="1773815110072"/>
    <n v="1773853406820"/>
    <n v="10.637985555555556"/>
    <n v="106.37985555555557"/>
    <x v="2"/>
    <x v="0"/>
    <x v="0"/>
    <x v="0"/>
    <x v="3"/>
    <x v="3"/>
  </r>
  <r>
    <s v="s1773815174399_raslan"/>
    <s v="raslan_omar_abdelrahman_abdou"/>
    <x v="9"/>
    <n v="1773815174399"/>
    <n v="1773850059985"/>
    <n v="9.6904405555555559"/>
    <n v="87.213965000000002"/>
    <x v="4"/>
    <x v="0"/>
    <x v="0"/>
    <x v="0"/>
    <x v="3"/>
    <x v="3"/>
  </r>
  <r>
    <s v="s1773815505500_abdela"/>
    <s v="abdelaty_mohamed_bakkar_mohamed"/>
    <x v="9"/>
    <n v="1773815505500"/>
    <n v="0"/>
    <n v="0"/>
    <n v="0"/>
    <x v="4"/>
    <x v="0"/>
    <x v="0"/>
    <x v="1"/>
    <x v="0"/>
    <x v="0"/>
  </r>
  <r>
    <s v="s1773815608615_abdelh"/>
    <s v="abdelhady_ahmed_bassem_moustafa_youssef"/>
    <x v="9"/>
    <n v="1773815608615"/>
    <n v="1773846012947"/>
    <n v="8.4456477777777774"/>
    <n v="76.010829999999999"/>
    <x v="4"/>
    <x v="0"/>
    <x v="0"/>
    <x v="0"/>
    <x v="6"/>
    <x v="6"/>
  </r>
  <r>
    <s v="s1773817064566_bedir_"/>
    <s v="bedir_ahmed"/>
    <x v="9"/>
    <n v="1773817064566"/>
    <n v="1773847958050"/>
    <n v="8.5815233333333332"/>
    <n v="61.958598466666665"/>
    <x v="1"/>
    <x v="0"/>
    <x v="0"/>
    <x v="0"/>
    <x v="3"/>
    <x v="3"/>
  </r>
  <r>
    <s v="s1773900009002_kariem"/>
    <s v="kariem_hisham_tarfaya_mohamed"/>
    <x v="10"/>
    <n v="1773900009002"/>
    <n v="0"/>
    <n v="0"/>
    <n v="0"/>
    <x v="0"/>
    <x v="0"/>
    <x v="0"/>
    <x v="1"/>
    <x v="0"/>
    <x v="0"/>
  </r>
  <r>
    <s v="s1773900042469_hussei"/>
    <s v="hussein_mahmoud_hussein_ahmed"/>
    <x v="10"/>
    <n v="1773900042469"/>
    <n v="1773936348952"/>
    <n v="10.085134166666666"/>
    <n v="90.766207499999993"/>
    <x v="4"/>
    <x v="0"/>
    <x v="0"/>
    <x v="0"/>
    <x v="1"/>
    <x v="1"/>
  </r>
  <r>
    <s v="s1773900058791_ahmed_"/>
    <s v="ahmed_sherif_ahmed_hassan"/>
    <x v="10"/>
    <n v="1773900058791"/>
    <n v="0"/>
    <n v="0"/>
    <n v="0"/>
    <x v="1"/>
    <x v="0"/>
    <x v="0"/>
    <x v="1"/>
    <x v="1"/>
    <x v="1"/>
  </r>
  <r>
    <s v="s1773900060384_elsham"/>
    <s v="elshami_abdelazim_mohamed_abdelazim_khalil"/>
    <x v="10"/>
    <n v="1773900060384"/>
    <n v="1773936253685"/>
    <n v="10.053694722222222"/>
    <n v="72.587675894444445"/>
    <x v="1"/>
    <x v="0"/>
    <x v="0"/>
    <x v="0"/>
    <x v="1"/>
    <x v="1"/>
  </r>
  <r>
    <s v="s1773900063627_abdela"/>
    <s v="abdelaati_khattab_ali_abdelgawwad"/>
    <x v="10"/>
    <n v="1773900063627"/>
    <n v="1773936245121"/>
    <n v="10.050414999999999"/>
    <n v="120.60497999999998"/>
    <x v="3"/>
    <x v="0"/>
    <x v="0"/>
    <x v="0"/>
    <x v="1"/>
    <x v="1"/>
  </r>
  <r>
    <s v="s1773900071921_elkasa"/>
    <s v="elkasas_mohamed_moustafa_ahmed_ibrahim"/>
    <x v="10"/>
    <n v="1773900071921"/>
    <n v="1773936424889"/>
    <n v="10.098046666666667"/>
    <n v="72.907896933333333"/>
    <x v="1"/>
    <x v="0"/>
    <x v="0"/>
    <x v="0"/>
    <x v="1"/>
    <x v="1"/>
  </r>
  <r>
    <s v="s1773900087751_darwis"/>
    <s v="darwish_abdelaziz_refaie_abdelwahed"/>
    <x v="10"/>
    <n v="1773900087751"/>
    <n v="0"/>
    <n v="0"/>
    <n v="0"/>
    <x v="1"/>
    <x v="0"/>
    <x v="0"/>
    <x v="1"/>
    <x v="5"/>
    <x v="5"/>
  </r>
  <r>
    <s v="s1773900128761_radwan"/>
    <s v="radwan_mohamed_atia_ragab_atia"/>
    <x v="10"/>
    <n v="1773900128761"/>
    <n v="0"/>
    <n v="0"/>
    <n v="0"/>
    <x v="1"/>
    <x v="0"/>
    <x v="0"/>
    <x v="1"/>
    <x v="1"/>
    <x v="1"/>
  </r>
  <r>
    <s v="s1773900135928_baioum"/>
    <s v="baioumy_mahmoud_abdelaziz_abtelatty"/>
    <x v="10"/>
    <n v="1773900135928"/>
    <n v="1773936399903"/>
    <n v="10.073326388888889"/>
    <n v="100.73326388888889"/>
    <x v="2"/>
    <x v="0"/>
    <x v="0"/>
    <x v="0"/>
    <x v="1"/>
    <x v="1"/>
  </r>
  <r>
    <s v="s1773900508224_basiou"/>
    <s v="basiouni_basiouni_abdelhamid_mohamed"/>
    <x v="10"/>
    <n v="1773900508224"/>
    <n v="0"/>
    <n v="0"/>
    <n v="0"/>
    <x v="6"/>
    <x v="0"/>
    <x v="0"/>
    <x v="1"/>
    <x v="3"/>
    <x v="3"/>
  </r>
  <r>
    <s v="s1773900564752_abdela"/>
    <s v="abdelaal_omar_dorgham_khalifa"/>
    <x v="10"/>
    <n v="1773900564752"/>
    <n v="0"/>
    <n v="0"/>
    <n v="0"/>
    <x v="4"/>
    <x v="0"/>
    <x v="0"/>
    <x v="1"/>
    <x v="5"/>
    <x v="5"/>
  </r>
  <r>
    <s v="s1773900573567_moursy"/>
    <s v="moursy_tarek_mosaad_kamel_ahmed"/>
    <x v="10"/>
    <n v="1773900573567"/>
    <n v="0"/>
    <n v="0"/>
    <n v="0"/>
    <x v="4"/>
    <x v="0"/>
    <x v="0"/>
    <x v="1"/>
    <x v="5"/>
    <x v="5"/>
  </r>
  <r>
    <s v="s1773900713930_ahmed_"/>
    <s v="ahmed_mostafa_sayed_ahmed"/>
    <x v="10"/>
    <n v="1773900713930"/>
    <n v="1773930905627"/>
    <n v="8.3865824999999994"/>
    <n v="67.092659999999995"/>
    <x v="0"/>
    <x v="0"/>
    <x v="0"/>
    <x v="0"/>
    <x v="5"/>
    <x v="5"/>
  </r>
  <r>
    <s v="s1773900785842_hegazi"/>
    <s v="hegazi_nasser_adel_elsayed_mohamed"/>
    <x v="10"/>
    <n v="1773900785842"/>
    <n v="0"/>
    <n v="0"/>
    <n v="0"/>
    <x v="3"/>
    <x v="0"/>
    <x v="0"/>
    <x v="1"/>
    <x v="5"/>
    <x v="5"/>
  </r>
  <r>
    <s v="s1773901512292_abdelh"/>
    <s v="abdelhady_ahmed_bassem_moustafa_youssef"/>
    <x v="10"/>
    <n v="1773901512292"/>
    <n v="0"/>
    <n v="0"/>
    <n v="0"/>
    <x v="4"/>
    <x v="0"/>
    <x v="0"/>
    <x v="1"/>
    <x v="6"/>
    <x v="6"/>
  </r>
  <r>
    <s v="s1773901556051_issa_i"/>
    <s v="issa_ibrahim_moussa_mohamed"/>
    <x v="10"/>
    <n v="1773901556051"/>
    <n v="1773934413180"/>
    <n v="9.1269802777777773"/>
    <n v="109.52376333333333"/>
    <x v="3"/>
    <x v="0"/>
    <x v="0"/>
    <x v="0"/>
    <x v="3"/>
    <x v="3"/>
  </r>
  <r>
    <s v="s1773901722168_raslan"/>
    <s v="raslan_omar_abdelrahman_abdou"/>
    <x v="10"/>
    <n v="1773901722168"/>
    <n v="0"/>
    <n v="0"/>
    <n v="0"/>
    <x v="4"/>
    <x v="0"/>
    <x v="0"/>
    <x v="1"/>
    <x v="3"/>
    <x v="3"/>
  </r>
  <r>
    <s v="s1773901730593_mahrou"/>
    <s v="mahrous_mohamed_moftah_ahmed"/>
    <x v="10"/>
    <n v="1773901730593"/>
    <n v="1773939755179"/>
    <n v="10.562385000000001"/>
    <n v="105.62385"/>
    <x v="2"/>
    <x v="0"/>
    <x v="0"/>
    <x v="0"/>
    <x v="3"/>
    <x v="3"/>
  </r>
  <r>
    <s v="s1773902075346_abdela"/>
    <s v="abdelaty_mohamed_bakkar_mohamed"/>
    <x v="10"/>
    <n v="1773902075346"/>
    <n v="0"/>
    <n v="0"/>
    <n v="0"/>
    <x v="4"/>
    <x v="0"/>
    <x v="0"/>
    <x v="1"/>
    <x v="0"/>
    <x v="0"/>
  </r>
  <r>
    <s v="s1773903295552_serag_"/>
    <s v="serag_mohamed_hassan_ali"/>
    <x v="10"/>
    <n v="1773903295552"/>
    <n v="1773930792354"/>
    <n v="7.6380005555555552"/>
    <n v="68.742004999999992"/>
    <x v="4"/>
    <x v="0"/>
    <x v="0"/>
    <x v="0"/>
    <x v="3"/>
    <x v="3"/>
  </r>
  <r>
    <s v="s1773986489531_hussei"/>
    <s v="hussein_mahmoud_hussein_ahmed"/>
    <x v="11"/>
    <n v="1773986489531"/>
    <n v="0"/>
    <n v="0"/>
    <n v="0"/>
    <x v="4"/>
    <x v="0"/>
    <x v="0"/>
    <x v="1"/>
    <x v="1"/>
    <x v="1"/>
  </r>
  <r>
    <s v="s1773986494685_ahmed_"/>
    <s v="ahmed_sherif_ahmed_hassan"/>
    <x v="11"/>
    <n v="1773986494685"/>
    <n v="1774024597633"/>
    <n v="10.584152222222222"/>
    <n v="76.417579044444437"/>
    <x v="1"/>
    <x v="0"/>
    <x v="0"/>
    <x v="0"/>
    <x v="1"/>
    <x v="1"/>
  </r>
  <r>
    <s v="s1773986618205_baioum"/>
    <s v="baioumy_mahmoud_abdelaziz_abtelatty"/>
    <x v="11"/>
    <n v="1773986618205"/>
    <n v="1774024501061"/>
    <n v="10.523015555555556"/>
    <n v="105.23015555555557"/>
    <x v="2"/>
    <x v="0"/>
    <x v="0"/>
    <x v="0"/>
    <x v="1"/>
    <x v="1"/>
  </r>
  <r>
    <s v="s1773986639841_elsham"/>
    <s v="elshami_abdelazim_mohamed_abdelazim_khalil"/>
    <x v="11"/>
    <n v="1773986639841"/>
    <n v="0"/>
    <n v="0"/>
    <n v="0"/>
    <x v="1"/>
    <x v="0"/>
    <x v="0"/>
    <x v="1"/>
    <x v="1"/>
    <x v="1"/>
  </r>
  <r>
    <s v="s1773987834645_mahrou"/>
    <s v="mahrous_mohamed_moftah_ahmed"/>
    <x v="11"/>
    <n v="1773987834645"/>
    <n v="1774019055609"/>
    <n v="8.6724899999999998"/>
    <n v="86.724899999999991"/>
    <x v="2"/>
    <x v="0"/>
    <x v="0"/>
    <x v="0"/>
    <x v="3"/>
    <x v="3"/>
  </r>
  <r>
    <s v="s1774072802638_elsham"/>
    <s v="elshami_abdelazim_mohamed_abdelazim_khalil"/>
    <x v="12"/>
    <n v="1774072802638"/>
    <n v="1774107175107"/>
    <n v="9.5479080555555562"/>
    <n v="68.935896161111117"/>
    <x v="1"/>
    <x v="0"/>
    <x v="0"/>
    <x v="0"/>
    <x v="1"/>
    <x v="1"/>
  </r>
  <r>
    <s v="s1774072808453_abdela"/>
    <s v="abdelaati_khattab_ali_abdelgawwad"/>
    <x v="12"/>
    <n v="1774072808453"/>
    <n v="0"/>
    <n v="0"/>
    <n v="0"/>
    <x v="3"/>
    <x v="0"/>
    <x v="0"/>
    <x v="1"/>
    <x v="1"/>
    <x v="1"/>
  </r>
  <r>
    <s v="s1774072856139_baioum"/>
    <s v="baioumy_mahmoud_abdelaziz_abtelatty"/>
    <x v="12"/>
    <n v="1774072856139"/>
    <n v="1774107135126"/>
    <n v="9.5219408333333337"/>
    <n v="95.219408333333334"/>
    <x v="2"/>
    <x v="0"/>
    <x v="0"/>
    <x v="0"/>
    <x v="1"/>
    <x v="1"/>
  </r>
  <r>
    <s v="s1774073364987_ahmed_"/>
    <s v="ahmed_sherif_ahmed_hassan"/>
    <x v="12"/>
    <n v="1774073364987"/>
    <n v="1774107017619"/>
    <n v="9.3479533333333329"/>
    <n v="67.492223066666668"/>
    <x v="1"/>
    <x v="0"/>
    <x v="0"/>
    <x v="0"/>
    <x v="1"/>
    <x v="1"/>
  </r>
  <r>
    <s v="s1774073543198_ali_es"/>
    <s v="ali_eslam_tarek_saad_sayed"/>
    <x v="12"/>
    <n v="1774073543198"/>
    <n v="1774101713516"/>
    <n v="7.8250883333333334"/>
    <n v="56.497137766666668"/>
    <x v="1"/>
    <x v="0"/>
    <x v="0"/>
    <x v="0"/>
    <x v="5"/>
    <x v="5"/>
  </r>
  <r>
    <s v="s1774073691840_abdela"/>
    <s v="abdelaal_omar_dorgham_khalifa"/>
    <x v="12"/>
    <n v="1774073691840"/>
    <n v="0"/>
    <n v="0"/>
    <n v="0"/>
    <x v="4"/>
    <x v="0"/>
    <x v="0"/>
    <x v="1"/>
    <x v="5"/>
    <x v="5"/>
  </r>
  <r>
    <s v="s1774074826748_hegazi"/>
    <s v="hegazi_nasser_adel_elsayed_mohamed"/>
    <x v="12"/>
    <n v="1774074826748"/>
    <n v="0"/>
    <n v="0"/>
    <n v="0"/>
    <x v="3"/>
    <x v="0"/>
    <x v="0"/>
    <x v="1"/>
    <x v="5"/>
    <x v="5"/>
  </r>
  <r>
    <s v="s1774075068196_ahmed_"/>
    <s v="ahmed_mostafa_sayed_ahmed"/>
    <x v="12"/>
    <n v="1774075068196"/>
    <n v="1774105790640"/>
    <n v="8.5340122222222217"/>
    <n v="68.272097777777773"/>
    <x v="0"/>
    <x v="0"/>
    <x v="0"/>
    <x v="0"/>
    <x v="5"/>
    <x v="5"/>
  </r>
  <r>
    <s v="s1774075392843_abdelh"/>
    <s v="abdelhady_ahmed_bassem_moustafa_youssef"/>
    <x v="12"/>
    <n v="1774075392843"/>
    <n v="1774091499157"/>
    <n v="4.4739761111111109"/>
    <n v="40.265785000000001"/>
    <x v="4"/>
    <x v="0"/>
    <x v="0"/>
    <x v="0"/>
    <x v="6"/>
    <x v="6"/>
  </r>
  <r>
    <s v="s1774245607183_ahmed_"/>
    <s v="ahmed_mostafa_sayed_ahmed"/>
    <x v="13"/>
    <n v="1774245607183"/>
    <n v="1774284347365"/>
    <n v="10.761161666666666"/>
    <n v="86.08929333333333"/>
    <x v="0"/>
    <x v="0"/>
    <x v="0"/>
    <x v="0"/>
    <x v="5"/>
    <x v="5"/>
  </r>
  <r>
    <s v="s1774245632057_hussei"/>
    <s v="hussein_mahmoud_hussein_ahmed"/>
    <x v="13"/>
    <n v="1774245632057"/>
    <n v="1774283744073"/>
    <n v="10.58667111111111"/>
    <n v="95.28004"/>
    <x v="4"/>
    <x v="0"/>
    <x v="0"/>
    <x v="0"/>
    <x v="1"/>
    <x v="1"/>
  </r>
  <r>
    <s v="s1774245675268_radwan"/>
    <s v="radwan_mohamed_atia_ragab_atia"/>
    <x v="13"/>
    <n v="1774245675268"/>
    <n v="0"/>
    <n v="0"/>
    <n v="0"/>
    <x v="1"/>
    <x v="0"/>
    <x v="0"/>
    <x v="1"/>
    <x v="1"/>
    <x v="1"/>
  </r>
  <r>
    <s v="s1774245692248_elsham"/>
    <s v="elshami_abdelazim_mohamed_abdelazim_khalil"/>
    <x v="13"/>
    <n v="1774245692248"/>
    <n v="1774283712338"/>
    <n v="10.561136111111111"/>
    <n v="76.251402722222224"/>
    <x v="1"/>
    <x v="0"/>
    <x v="0"/>
    <x v="0"/>
    <x v="1"/>
    <x v="1"/>
  </r>
  <r>
    <s v="s1774245782786_baioum"/>
    <s v="baioumy_mahmoud_abdelaziz_abtelatty"/>
    <x v="13"/>
    <n v="1774245782786"/>
    <n v="0"/>
    <n v="0"/>
    <n v="0"/>
    <x v="2"/>
    <x v="0"/>
    <x v="0"/>
    <x v="1"/>
    <x v="1"/>
    <x v="1"/>
  </r>
  <r>
    <s v="s1774245784981_ahmed_"/>
    <s v="ahmed_sherif_ahmed_hassan"/>
    <x v="13"/>
    <n v="1774245784981"/>
    <n v="0"/>
    <n v="0"/>
    <n v="0"/>
    <x v="1"/>
    <x v="0"/>
    <x v="0"/>
    <x v="1"/>
    <x v="1"/>
    <x v="1"/>
  </r>
  <r>
    <s v="s1774246110099_abdela"/>
    <s v="abdelaal_omar_dorgham_khalifa"/>
    <x v="13"/>
    <n v="1774246110099"/>
    <n v="1774283191334"/>
    <n v="10.300343055555556"/>
    <n v="92.703087500000009"/>
    <x v="4"/>
    <x v="0"/>
    <x v="0"/>
    <x v="0"/>
    <x v="5"/>
    <x v="5"/>
  </r>
  <r>
    <s v="s1774246228276_ali_es"/>
    <s v="ali_eslam_tarek_saad_sayed"/>
    <x v="13"/>
    <n v="1774246228276"/>
    <n v="1774282801210"/>
    <n v="10.159148333333333"/>
    <n v="73.349050966666653"/>
    <x v="1"/>
    <x v="0"/>
    <x v="0"/>
    <x v="0"/>
    <x v="5"/>
    <x v="5"/>
  </r>
  <r>
    <s v="s1774246319228_issa_i"/>
    <s v="issa_ibrahim_moussa_mohamed"/>
    <x v="13"/>
    <n v="1774246319228"/>
    <n v="1774287346743"/>
    <n v="11.396531944444444"/>
    <n v="136.75838333333331"/>
    <x v="3"/>
    <x v="0"/>
    <x v="0"/>
    <x v="0"/>
    <x v="3"/>
    <x v="3"/>
  </r>
  <r>
    <s v="s1774246505033_serag_"/>
    <s v="serag_mohamed_hassan_ali"/>
    <x v="13"/>
    <n v="1774246505033"/>
    <n v="0"/>
    <n v="0"/>
    <n v="0"/>
    <x v="4"/>
    <x v="0"/>
    <x v="0"/>
    <x v="1"/>
    <x v="3"/>
    <x v="3"/>
  </r>
  <r>
    <s v="s1774247237697_abdela"/>
    <s v="abdelaty_mohamed_bakkar_mohamed"/>
    <x v="13"/>
    <n v="1774247237697"/>
    <n v="0"/>
    <n v="0"/>
    <n v="0"/>
    <x v="4"/>
    <x v="0"/>
    <x v="0"/>
    <x v="1"/>
    <x v="0"/>
    <x v="0"/>
  </r>
  <r>
    <s v="s1774247339576_hegazi"/>
    <s v="hegazi_nasser_adel_elsayed_mohamed"/>
    <x v="13"/>
    <n v="1774247339576"/>
    <n v="0"/>
    <n v="0"/>
    <n v="0"/>
    <x v="3"/>
    <x v="0"/>
    <x v="0"/>
    <x v="1"/>
    <x v="5"/>
    <x v="5"/>
  </r>
  <r>
    <s v="s1774247604177_mahrou"/>
    <s v="mahrous_mohamed_moftah_ahmed"/>
    <x v="13"/>
    <n v="1774247604177"/>
    <n v="1774287109170"/>
    <n v="10.973609166666666"/>
    <n v="109.73609166666665"/>
    <x v="2"/>
    <x v="0"/>
    <x v="0"/>
    <x v="0"/>
    <x v="3"/>
    <x v="3"/>
  </r>
  <r>
    <s v="s1774247864150_abdelh"/>
    <s v="abdelhady_ahmed_bassem_moustafa_youssef"/>
    <x v="13"/>
    <n v="1774247864150"/>
    <n v="1774281905263"/>
    <n v="9.4558647222222216"/>
    <n v="85.102782499999989"/>
    <x v="4"/>
    <x v="0"/>
    <x v="0"/>
    <x v="0"/>
    <x v="6"/>
    <x v="6"/>
  </r>
  <r>
    <s v="s1774332003904_abdela"/>
    <s v="abdelaati_khattab_ali_abdelgawwad"/>
    <x v="14"/>
    <n v="1774332003904"/>
    <n v="1774370097829"/>
    <n v="10.581645833333333"/>
    <n v="126.97975"/>
    <x v="3"/>
    <x v="0"/>
    <x v="0"/>
    <x v="0"/>
    <x v="1"/>
    <x v="1"/>
  </r>
  <r>
    <s v="s1774332021874_elsham"/>
    <s v="elshami_abdelazim_mohamed_abdelazim_khalil"/>
    <x v="14"/>
    <n v="1774332021874"/>
    <n v="1774370245089"/>
    <n v="10.617559722222222"/>
    <n v="76.658781194444444"/>
    <x v="1"/>
    <x v="0"/>
    <x v="0"/>
    <x v="0"/>
    <x v="1"/>
    <x v="1"/>
  </r>
  <r>
    <s v="s1774332044574_baioum"/>
    <s v="baioumy_mahmoud_abdelaziz_abtelatty"/>
    <x v="14"/>
    <n v="1774332044574"/>
    <n v="1774370090682"/>
    <n v="10.568363333333334"/>
    <n v="105.68363333333335"/>
    <x v="2"/>
    <x v="0"/>
    <x v="0"/>
    <x v="0"/>
    <x v="1"/>
    <x v="1"/>
  </r>
  <r>
    <s v="s1774332052882_radwan"/>
    <s v="radwan_mohamed_atia_ragab_atia"/>
    <x v="14"/>
    <n v="1774332052882"/>
    <n v="1774363205945"/>
    <n v="8.6536286111111114"/>
    <n v="62.479198572222224"/>
    <x v="1"/>
    <x v="0"/>
    <x v="0"/>
    <x v="0"/>
    <x v="1"/>
    <x v="1"/>
  </r>
  <r>
    <s v="s1774332061101_khalil"/>
    <s v="khalil_abdelsattar_elsayed_abdelsattar"/>
    <x v="14"/>
    <n v="1774332061101"/>
    <n v="1774370150096"/>
    <n v="10.580276388888889"/>
    <n v="84.642211111111109"/>
    <x v="0"/>
    <x v="0"/>
    <x v="0"/>
    <x v="0"/>
    <x v="1"/>
    <x v="1"/>
  </r>
  <r>
    <s v="s1774332150290_ahmed_"/>
    <s v="ahmed_sherif_ahmed_hassan"/>
    <x v="14"/>
    <n v="1774332120000"/>
    <n v="1774371600000"/>
    <n v="10.966666666666667"/>
    <n v="79.179333333333332"/>
    <x v="1"/>
    <x v="0"/>
    <x v="0"/>
    <x v="0"/>
    <x v="1"/>
    <x v="1"/>
  </r>
  <r>
    <s v="s1774332621989_ali_es"/>
    <s v="ali_eslam_tarek_saad_sayed"/>
    <x v="14"/>
    <n v="1774332621989"/>
    <n v="1774368062794"/>
    <n v="9.8446680555555552"/>
    <n v="71.078503361111103"/>
    <x v="1"/>
    <x v="0"/>
    <x v="0"/>
    <x v="0"/>
    <x v="5"/>
    <x v="5"/>
  </r>
  <r>
    <s v="s1774332633090_ahmed_"/>
    <s v="ahmed_mostafa_sayed_ahmed"/>
    <x v="14"/>
    <n v="1774332600000"/>
    <n v="1774371600000"/>
    <n v="10.833333333333334"/>
    <n v="86.666666666666671"/>
    <x v="0"/>
    <x v="0"/>
    <x v="0"/>
    <x v="0"/>
    <x v="5"/>
    <x v="5"/>
  </r>
  <r>
    <s v="s1774332890032_issa_i"/>
    <s v="issa_ibrahim_moussa_mohamed"/>
    <x v="14"/>
    <n v="1774332890032"/>
    <n v="1774373411230"/>
    <n v="11.255888333333333"/>
    <n v="135.07066"/>
    <x v="3"/>
    <x v="0"/>
    <x v="0"/>
    <x v="0"/>
    <x v="3"/>
    <x v="3"/>
  </r>
  <r>
    <s v="s1774333076447_serag_"/>
    <s v="serag_mohamed_hassan_ali"/>
    <x v="14"/>
    <n v="1774333076447"/>
    <n v="1774373402322"/>
    <n v="11.201631944444445"/>
    <n v="100.81468750000001"/>
    <x v="4"/>
    <x v="0"/>
    <x v="0"/>
    <x v="0"/>
    <x v="3"/>
    <x v="3"/>
  </r>
  <r>
    <s v="s1774333082942_raslan"/>
    <s v="raslan_omar_abdelrahman_abdou"/>
    <x v="14"/>
    <n v="1774333082942"/>
    <n v="1774373648340"/>
    <n v="11.26816611111111"/>
    <n v="101.413495"/>
    <x v="4"/>
    <x v="0"/>
    <x v="0"/>
    <x v="0"/>
    <x v="3"/>
    <x v="3"/>
  </r>
  <r>
    <s v="s1774333189157_abdela"/>
    <s v="abdelaal_omar_dorgham_khalifa"/>
    <x v="14"/>
    <n v="1774333189157"/>
    <n v="1774363215058"/>
    <n v="8.3405280555555557"/>
    <n v="75.064752499999997"/>
    <x v="4"/>
    <x v="0"/>
    <x v="0"/>
    <x v="0"/>
    <x v="5"/>
    <x v="5"/>
  </r>
  <r>
    <s v="s1774333355685_abdela"/>
    <s v="abdelaty_mohamed_bakkar_mohamed"/>
    <x v="14"/>
    <n v="1774333355685"/>
    <n v="1774363566177"/>
    <n v="8.3918033333333337"/>
    <n v="75.526229999999998"/>
    <x v="4"/>
    <x v="0"/>
    <x v="0"/>
    <x v="0"/>
    <x v="0"/>
    <x v="0"/>
  </r>
  <r>
    <s v="s1774333644609_bedir_"/>
    <s v="bedir_ahmed"/>
    <x v="14"/>
    <n v="1774333644609"/>
    <n v="1774373374066"/>
    <n v="11.035960277777777"/>
    <n v="79.679633205555547"/>
    <x v="1"/>
    <x v="0"/>
    <x v="0"/>
    <x v="0"/>
    <x v="3"/>
    <x v="3"/>
  </r>
  <r>
    <s v="s1774334015293_abdelh"/>
    <s v="abdelhady_ahmed_bassem_moustafa_youssef"/>
    <x v="14"/>
    <n v="1774334015293"/>
    <n v="1774361882966"/>
    <n v="7.7410202777777775"/>
    <n v="69.669182499999991"/>
    <x v="4"/>
    <x v="0"/>
    <x v="0"/>
    <x v="0"/>
    <x v="6"/>
    <x v="6"/>
  </r>
  <r>
    <s v="s1774334260197_mahrou"/>
    <s v="mahrous_mohamed_moftah_ahmed"/>
    <x v="14"/>
    <n v="1774334260197"/>
    <n v="1774384224697"/>
    <n v="13.879027777777777"/>
    <n v="138.79027777777776"/>
    <x v="2"/>
    <x v="0"/>
    <x v="0"/>
    <x v="0"/>
    <x v="3"/>
    <x v="3"/>
  </r>
  <r>
    <s v="s1774335505536_moursy"/>
    <s v="moursy_tarek_mosaad_kamel_ahmed"/>
    <x v="14"/>
    <n v="1774335505536"/>
    <n v="1774384219068"/>
    <n v="13.531536666666666"/>
    <n v="121.78382999999999"/>
    <x v="4"/>
    <x v="0"/>
    <x v="0"/>
    <x v="0"/>
    <x v="5"/>
    <x v="5"/>
  </r>
  <r>
    <s v="s1774335870514_mohame"/>
    <s v="mohamed_mohamed_makram"/>
    <x v="14"/>
    <n v="1774335870514"/>
    <n v="1774368053500"/>
    <n v="8.9397183333333334"/>
    <n v="75.987605833333333"/>
    <x v="8"/>
    <x v="0"/>
    <x v="0"/>
    <x v="0"/>
    <x v="6"/>
    <x v="6"/>
  </r>
  <r>
    <s v="s1774344224856_faraga"/>
    <s v="faragalla_gamal_sami_ahmed"/>
    <x v="14"/>
    <n v="1774344224856"/>
    <n v="1774373789716"/>
    <n v="8.2124611111111108"/>
    <n v="73.912149999999997"/>
    <x v="4"/>
    <x v="0"/>
    <x v="0"/>
    <x v="0"/>
    <x v="9"/>
    <x v="9"/>
  </r>
  <r>
    <s v="s1774344672822_elabia"/>
    <s v="elabiad_ahmed_adel_ahmed_amin"/>
    <x v="14"/>
    <n v="1774344672822"/>
    <n v="1774363199494"/>
    <n v="5.1462977777777779"/>
    <n v="41.170382222222223"/>
    <x v="0"/>
    <x v="0"/>
    <x v="0"/>
    <x v="0"/>
    <x v="9"/>
    <x v="9"/>
  </r>
  <r>
    <s v="s1774347537484_amara_"/>
    <s v="amara_wagih_salama_ibrahim"/>
    <x v="14"/>
    <n v="1774332000000"/>
    <n v="1774369808195"/>
    <n v="10.502276388888889"/>
    <n v="105.02276388888889"/>
    <x v="2"/>
    <x v="0"/>
    <x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s v="s1773036002679_kariem"/>
    <x v="0"/>
    <d v="2026-03-09T00:00:00"/>
    <n v="1773036002679"/>
    <n v="1773040817617"/>
    <n v="1.3374827777777778"/>
    <n v="10.699862222222222"/>
    <n v="8"/>
    <s v="No"/>
    <s v="No"/>
    <s v="completed"/>
    <s v="Non_Location"/>
    <s v="Non_Location"/>
    <n v="10.699862222222222"/>
  </r>
  <r>
    <s v="s1773036003284_radwan"/>
    <x v="1"/>
    <d v="2026-03-09T00:00:00"/>
    <n v="1773036003284"/>
    <n v="1773057302102"/>
    <n v="5.916338333333333"/>
    <n v="42.715962766666664"/>
    <n v="7.22"/>
    <s v="No"/>
    <s v="No"/>
    <s v="completed"/>
    <s v="UDINE"/>
    <s v="loc_1772541573672"/>
    <n v="42.715962766666664"/>
  </r>
  <r>
    <s v="s1773036066209_baioum"/>
    <x v="2"/>
    <d v="2026-03-09T00:00:00"/>
    <n v="1773036066209"/>
    <n v="1773057313161"/>
    <n v="5.9019311111111108"/>
    <n v="59.019311111111108"/>
    <n v="10"/>
    <s v="No"/>
    <s v="No"/>
    <s v="completed"/>
    <s v="UDINE"/>
    <s v="loc_1772541573672"/>
    <n v="59.019311111111108"/>
  </r>
  <r>
    <s v="s1773036088786_khalil"/>
    <x v="3"/>
    <d v="2026-03-09T00:00:00"/>
    <n v="1773036088786"/>
    <n v="1773057327405"/>
    <n v="5.8996163888888891"/>
    <n v="47.196931111111113"/>
    <n v="8"/>
    <s v="No"/>
    <s v="No"/>
    <s v="completed"/>
    <s v="UDINE"/>
    <s v="loc_1772541573672"/>
    <n v="47.196931111111113"/>
  </r>
  <r>
    <s v="s1773036157051_elsham"/>
    <x v="4"/>
    <d v="2026-03-09T00:00:00"/>
    <n v="1773036157051"/>
    <n v="1773057334055"/>
    <n v="5.882501111111111"/>
    <n v="42.471658022222222"/>
    <n v="7.22"/>
    <s v="No"/>
    <s v="No"/>
    <s v="completed"/>
    <s v="UDINE"/>
    <s v="loc_1772541573672"/>
    <n v="42.471658022222222"/>
  </r>
  <r>
    <s v="s1773036519923_ahmed_"/>
    <x v="5"/>
    <d v="2026-03-09T00:00:00"/>
    <n v="1773036519923"/>
    <n v="1773057339785"/>
    <n v="5.7832949999999999"/>
    <n v="41.755389899999997"/>
    <n v="7.22"/>
    <s v="No"/>
    <s v="No"/>
    <s v="completed"/>
    <s v="UDINE"/>
    <s v="loc_1772541573672"/>
    <n v="41.755389899999997"/>
  </r>
  <r>
    <s v="s1773038055050_fayed_"/>
    <x v="6"/>
    <d v="2026-03-09T00:00:00"/>
    <n v="1773038055050"/>
    <n v="1773057296264"/>
    <n v="5.344781666666667"/>
    <n v="64.137380000000007"/>
    <n v="12"/>
    <s v="No"/>
    <s v="No"/>
    <s v="completed"/>
    <s v="Non_Location"/>
    <s v="Non_Location"/>
    <n v="64.137380000000007"/>
  </r>
  <r>
    <s v="s1773038156557_mahmou"/>
    <x v="7"/>
    <d v="2026-03-09T00:00:00"/>
    <n v="1773038156557"/>
    <n v="1773075635672"/>
    <n v="10.410865277777777"/>
    <n v="124.93038333333332"/>
    <n v="12"/>
    <s v="No"/>
    <s v="No"/>
    <s v="completed"/>
    <s v="CAGLIARI EDILE"/>
    <s v="loc_1773021227313"/>
    <n v="124.93038333333332"/>
  </r>
  <r>
    <s v="s1773122400824_elsham"/>
    <x v="4"/>
    <d v="2026-03-10T00:00:00"/>
    <n v="1773122400824"/>
    <n v="1773158468195"/>
    <n v="10.018714166666667"/>
    <n v="72.335116283333335"/>
    <n v="7.22"/>
    <s v="No"/>
    <s v="No"/>
    <s v="completed"/>
    <s v="UDINE"/>
    <s v="loc_1772541573672"/>
    <n v="72.335116283333335"/>
  </r>
  <r>
    <s v="s1773122401827_radwan"/>
    <x v="1"/>
    <d v="2026-03-10T00:00:00"/>
    <n v="1773122401827"/>
    <n v="1773158494860"/>
    <n v="10.0258425"/>
    <n v="72.386582849999996"/>
    <n v="7.22"/>
    <s v="No"/>
    <s v="No"/>
    <s v="completed"/>
    <s v="UDINE"/>
    <s v="loc_1772541573672"/>
    <n v="72.386582849999996"/>
  </r>
  <r>
    <s v="s1773122402033_kariem"/>
    <x v="0"/>
    <d v="2026-03-10T00:00:00"/>
    <n v="1773122402033"/>
    <n v="1773158637797"/>
    <n v="10.06549"/>
    <n v="80.523920000000004"/>
    <n v="8"/>
    <s v="No"/>
    <s v="No"/>
    <s v="completed"/>
    <s v="Non_Location"/>
    <s v="Non_Location"/>
    <n v="80.523920000000004"/>
  </r>
  <r>
    <s v="s1773122403016_khalil"/>
    <x v="3"/>
    <d v="2026-03-10T00:00:00"/>
    <n v="1773122403016"/>
    <n v="1773158442654"/>
    <n v="10.011010555555556"/>
    <n v="80.088084444444448"/>
    <n v="8"/>
    <s v="No"/>
    <s v="No"/>
    <s v="completed"/>
    <s v="UDINE"/>
    <s v="loc_1772541573672"/>
    <n v="80.088084444444448"/>
  </r>
  <r>
    <s v="s1773122406795_abdela"/>
    <x v="8"/>
    <d v="2026-03-10T00:00:00"/>
    <n v="1773122406795"/>
    <n v="1773158451383"/>
    <n v="10.012385555555555"/>
    <n v="120.14862666666667"/>
    <n v="12"/>
    <s v="No"/>
    <s v="No"/>
    <s v="completed"/>
    <s v="UDINE"/>
    <s v="loc_1772541573672"/>
    <n v="120.14862666666667"/>
  </r>
  <r>
    <s v="s1773122412831_baioum"/>
    <x v="2"/>
    <d v="2026-03-10T00:00:00"/>
    <n v="1773122412831"/>
    <n v="1773158469344"/>
    <n v="10.015698055555555"/>
    <n v="100.15698055555555"/>
    <n v="10"/>
    <s v="No"/>
    <s v="No"/>
    <s v="completed"/>
    <s v="UDINE"/>
    <s v="loc_1772541573672"/>
    <n v="100.15698055555555"/>
  </r>
  <r>
    <s v="s1773137208902_raslan"/>
    <x v="9"/>
    <d v="2026-03-10T00:00:00"/>
    <n v="1773137208902"/>
    <n v="1773137349706"/>
    <n v="3.9112222222222222E-2"/>
    <n v="0.35200999999999999"/>
    <n v="9"/>
    <s v="No"/>
    <s v="No"/>
    <s v="completed"/>
    <s v="OSSPEDALE SACCO  SIME"/>
    <s v="loc_1772970162054"/>
    <n v="0.35200999999999999"/>
  </r>
  <r>
    <s v="s1773137243804_mousa_"/>
    <x v="10"/>
    <d v="2026-03-10T00:00:00"/>
    <n v="1773137243804"/>
    <n v="1773137455921"/>
    <n v="5.8921388888888891E-2"/>
    <n v="0.58921388888888893"/>
    <n v="10"/>
    <s v="No"/>
    <s v="No"/>
    <s v="completed"/>
    <s v="OSSPEDALE SACCO  SIME"/>
    <s v="loc_1772970162054"/>
    <n v="0.58921388888888893"/>
  </r>
  <r>
    <s v="s1773137611982_abdelh"/>
    <x v="11"/>
    <d v="2026-03-10T00:00:00"/>
    <n v="1773137611982"/>
    <n v="1773161435304"/>
    <n v="6.6175894444444445"/>
    <n v="86.028662777777782"/>
    <n v="13"/>
    <s v="No"/>
    <s v="No"/>
    <s v="completed"/>
    <s v="OSSPEDALE SACCO  SIME"/>
    <s v="loc_1772970162054"/>
    <n v="86.028662777777782"/>
  </r>
  <r>
    <s v="s1773137626511_basiou"/>
    <x v="12"/>
    <d v="2026-03-10T00:00:00"/>
    <n v="1773137626511"/>
    <n v="1773137919598"/>
    <n v="8.1413055555555558E-2"/>
    <n v="0.89554361111111114"/>
    <n v="11"/>
    <s v="No"/>
    <s v="No"/>
    <s v="completed"/>
    <s v="OSSPEDALE SACCO  SIME"/>
    <s v="loc_1772970162054"/>
    <n v="0.89554361111111114"/>
  </r>
  <r>
    <s v="s1773137714126_serag_"/>
    <x v="13"/>
    <d v="2026-03-10T00:00:00"/>
    <n v="1773137714126"/>
    <n v="1773161580090"/>
    <n v="6.6294344444444446"/>
    <n v="59.664909999999999"/>
    <n v="9"/>
    <s v="No"/>
    <s v="No"/>
    <s v="completed"/>
    <s v="OSSPEDALE SACCO  SIME"/>
    <s v="loc_1772970162054"/>
    <n v="59.664909999999999"/>
  </r>
  <r>
    <s v="s1773137933114_elakhr"/>
    <x v="14"/>
    <d v="2026-03-10T00:00:00"/>
    <n v="1773137933114"/>
    <n v="1773161450649"/>
    <n v="6.5326486111111111"/>
    <n v="78.391783333333336"/>
    <n v="12"/>
    <s v="No"/>
    <s v="No"/>
    <s v="completed"/>
    <s v="OSSPEDALE SACCO  SIME"/>
    <s v="loc_1772970162054"/>
    <n v="78.391783333333336"/>
  </r>
  <r>
    <s v="s1773138565575_nouh_s"/>
    <x v="15"/>
    <d v="2026-03-10T00:00:00"/>
    <n v="1773138565575"/>
    <n v="1773161520898"/>
    <n v="6.3764786111111107"/>
    <n v="57.388307499999996"/>
    <n v="9"/>
    <s v="No"/>
    <s v="No"/>
    <s v="completed"/>
    <s v="OSSPEDALE SACCO  SIME"/>
    <s v="loc_1772970162054"/>
    <n v="57.388307499999996"/>
  </r>
  <r>
    <s v="s1773138649254_raslan"/>
    <x v="9"/>
    <d v="2026-03-10T00:00:00"/>
    <n v="1773138649254"/>
    <n v="1773138742370"/>
    <n v="2.5865555555555555E-2"/>
    <n v="0.23279"/>
    <n v="9"/>
    <s v="No"/>
    <s v="No"/>
    <s v="completed"/>
    <s v="OSSPEDALE SACCO  SIME"/>
    <s v="loc_1772970162054"/>
    <n v="0.23279"/>
  </r>
  <r>
    <s v="s1773138669249_issa_i"/>
    <x v="16"/>
    <d v="2026-03-10T00:00:00"/>
    <n v="1773138669249"/>
    <n v="1773145699870"/>
    <n v="1.9529502777777779"/>
    <n v="23.435403333333333"/>
    <n v="12"/>
    <s v="No"/>
    <s v="No"/>
    <s v="completed"/>
    <s v="OSSPEDALE SACCO  SIME"/>
    <s v="loc_1772970162054"/>
    <n v="23.435403333333333"/>
  </r>
  <r>
    <s v="s1773138829374_raslan"/>
    <x v="9"/>
    <d v="2026-03-10T00:00:00"/>
    <n v="1773138829374"/>
    <n v="1773139002017"/>
    <n v="4.7956388888888889E-2"/>
    <n v="0.43160749999999998"/>
    <n v="9"/>
    <s v="No"/>
    <s v="No"/>
    <s v="completed"/>
    <s v="OSSPEDALE SACCO  SIME"/>
    <s v="loc_1772970162054"/>
    <n v="0.43160749999999998"/>
  </r>
  <r>
    <s v="s1773139828996_raslan"/>
    <x v="9"/>
    <d v="2026-03-10T00:00:00"/>
    <n v="1773139828996"/>
    <n v="1773145645273"/>
    <n v="1.6156325"/>
    <n v="14.5406925"/>
    <n v="9"/>
    <s v="No"/>
    <s v="No"/>
    <s v="completed"/>
    <s v="OSSPEDALE SACCO  SIME"/>
    <s v="loc_1772970162054"/>
    <n v="14.5406925"/>
  </r>
  <r>
    <s v="s1773139839730_omar"/>
    <x v="17"/>
    <d v="2026-03-10T00:00:00"/>
    <n v="1773139839730"/>
    <n v="1773161525205"/>
    <n v="6.0237430555555553"/>
    <n v="90.356145833333329"/>
    <n v="15"/>
    <s v="No"/>
    <s v="No"/>
    <s v="completed"/>
    <s v="SACCO NOUVO"/>
    <s v="loc_1773139160196"/>
    <n v="90.356145833333329"/>
  </r>
  <r>
    <s v="s1773141321199_abdela"/>
    <x v="18"/>
    <d v="2026-03-10T00:00:00"/>
    <n v="1773141321199"/>
    <n v="1773161509430"/>
    <n v="5.6078419444444441"/>
    <n v="50.470577499999997"/>
    <n v="9"/>
    <s v="No"/>
    <s v="No"/>
    <s v="completed"/>
    <s v="OSSPEDALE SACCO IDRA"/>
    <s v="loc_1772970100030"/>
    <n v="50.470577499999997"/>
  </r>
  <r>
    <s v="s1773141376770_darwis"/>
    <x v="19"/>
    <d v="2026-03-10T00:00:00"/>
    <n v="1773141376770"/>
    <n v="1773155493416"/>
    <n v="3.9212905555555557"/>
    <n v="28.311717811111112"/>
    <n v="7.22"/>
    <s v="No"/>
    <s v="No"/>
    <s v="completed"/>
    <s v="OSSPEDALE SACCO IDRA"/>
    <s v="loc_1772970100030"/>
    <n v="28.311717811111112"/>
  </r>
  <r>
    <s v="s1773141724042_ahmed_"/>
    <x v="20"/>
    <d v="2026-03-10T00:00:00"/>
    <n v="1773141724042"/>
    <n v="1773155175349"/>
    <n v="3.7364741666666665"/>
    <n v="29.891793333333332"/>
    <n v="8"/>
    <s v="No"/>
    <s v="No"/>
    <s v="completed"/>
    <s v="OSSPEDALE SACCO IDRA"/>
    <s v="loc_1772970100030"/>
    <n v="29.891793333333332"/>
  </r>
  <r>
    <s v="s1773141727438_hegazi"/>
    <x v="21"/>
    <d v="2026-03-10T00:00:00"/>
    <n v="1773141727438"/>
    <n v="1773141735984"/>
    <n v="2.3738888888888889E-3"/>
    <n v="2.8486666666666667E-2"/>
    <n v="12"/>
    <s v="No"/>
    <s v="No"/>
    <s v="completed"/>
    <s v="OSSPEDALE SACCO IDRA"/>
    <s v="loc_1772970100030"/>
    <n v="2.8486666666666667E-2"/>
  </r>
  <r>
    <s v="s1773142582867_moursy"/>
    <x v="22"/>
    <d v="2026-03-10T00:00:00"/>
    <n v="1773142582867"/>
    <n v="1773161530525"/>
    <n v="5.2632383333333337"/>
    <n v="47.369145000000003"/>
    <n v="9"/>
    <s v="No"/>
    <s v="No"/>
    <s v="completed"/>
    <s v="OSSPEDALE SACCO IDRA"/>
    <s v="loc_1772970100030"/>
    <n v="47.369145000000003"/>
  </r>
  <r>
    <s v="s1773143809571_serag_"/>
    <x v="23"/>
    <d v="2026-03-10T00:00:00"/>
    <n v="1773143809571"/>
    <n v="1773161516086"/>
    <n v="4.9184763888888892"/>
    <n v="59.02171666666667"/>
    <n v="12"/>
    <s v="No"/>
    <s v="No"/>
    <s v="completed"/>
    <s v="OSSPEDALE SACCO IDRA"/>
    <s v="loc_1772970100030"/>
    <n v="59.02171666666667"/>
  </r>
  <r>
    <s v="s1773145676609_hassan"/>
    <x v="24"/>
    <d v="2026-03-10T00:00:00"/>
    <n v="1773145676609"/>
    <n v="1773161543020"/>
    <n v="4.407336388888889"/>
    <n v="48.480700277777778"/>
    <n v="11"/>
    <s v="No"/>
    <s v="No"/>
    <s v="completed"/>
    <s v="OSSPEDALE SACCO IDRA"/>
    <s v="loc_1772970100030"/>
    <n v="48.480700277777778"/>
  </r>
  <r>
    <s v="s1773146440174_ali_es"/>
    <x v="25"/>
    <d v="2026-03-10T00:00:00"/>
    <n v="1773146440174"/>
    <n v="1773155468814"/>
    <n v="2.5079555555555557"/>
    <n v="18.107439111111113"/>
    <n v="7.22"/>
    <s v="No"/>
    <s v="No"/>
    <s v="completed"/>
    <s v="OSSPEDALE SACCO IDRA"/>
    <s v="loc_1772970100030"/>
    <n v="18.107439111111113"/>
  </r>
  <r>
    <s v="s1773155178511_rayyan"/>
    <x v="26"/>
    <d v="2026-03-10T00:00:00"/>
    <n v="1773155178511"/>
    <n v="1773155575075"/>
    <n v="0.11015666666666667"/>
    <n v="0.79533113333333327"/>
    <n v="7.22"/>
    <s v="No"/>
    <s v="No"/>
    <s v="completed"/>
    <s v="OSSPEDALE SACCO IDRA"/>
    <s v="loc_1772970100030"/>
    <n v="0.79533113333333327"/>
  </r>
  <r>
    <s v="s1773158466040_elkasa"/>
    <x v="27"/>
    <d v="2026-03-10T00:00:00"/>
    <n v="1773158466040"/>
    <n v="1773158493720"/>
    <n v="7.6888888888888892E-3"/>
    <n v="5.551377777777778E-2"/>
    <n v="7.22"/>
    <s v="No"/>
    <s v="No"/>
    <s v="completed"/>
    <s v="UDINE"/>
    <s v="loc_1772541573672"/>
    <n v="5.551377777777778E-2"/>
  </r>
  <r>
    <s v="s1773208813845_baioum"/>
    <x v="2"/>
    <d v="2026-03-11T00:00:00"/>
    <n v="1773208813845"/>
    <n v="1773244889291"/>
    <n v="10.020957222222222"/>
    <n v="100.20957222222222"/>
    <n v="10"/>
    <s v="No"/>
    <s v="No"/>
    <s v="completed"/>
    <s v="UDINE"/>
    <s v="loc_1772541573672"/>
    <n v="100.20957222222222"/>
  </r>
  <r>
    <s v="s1773208816153_radwan"/>
    <x v="1"/>
    <d v="2026-03-11T00:00:00"/>
    <n v="1773208816153"/>
    <n v="1773245378866"/>
    <n v="10.156309166666666"/>
    <n v="73.328552183333329"/>
    <n v="7.22"/>
    <s v="No"/>
    <s v="No"/>
    <s v="completed"/>
    <s v="UDINE"/>
    <s v="loc_1772541573672"/>
    <n v="73.328552183333329"/>
  </r>
  <r>
    <s v="s1773208820350_ali_es"/>
    <x v="25"/>
    <d v="2026-03-11T00:00:00"/>
    <n v="1773208820350"/>
    <n v="1773242258140"/>
    <n v="9.2882750000000005"/>
    <n v="67.061345500000002"/>
    <n v="7.22"/>
    <s v="No"/>
    <s v="No"/>
    <s v="completed"/>
    <s v="OSSPEDALE SACCO IDRA"/>
    <s v="loc_1772970100030"/>
    <n v="67.061345500000002"/>
  </r>
  <r>
    <s v="s1773208822934_kariem"/>
    <x v="0"/>
    <d v="2026-03-11T00:00:00"/>
    <n v="1773208822934"/>
    <n v="1773245500774"/>
    <n v="10.18828888888889"/>
    <n v="81.506311111111117"/>
    <n v="8"/>
    <s v="No"/>
    <s v="No"/>
    <s v="completed"/>
    <s v="Non_Location"/>
    <s v="Non_Location"/>
    <n v="81.506311111111117"/>
  </r>
  <r>
    <s v="s1773208839621_khalil"/>
    <x v="3"/>
    <d v="2026-03-11T00:00:00"/>
    <n v="1773208839621"/>
    <n v="1773245212445"/>
    <n v="10.103562222222223"/>
    <n v="80.828497777777784"/>
    <n v="8"/>
    <s v="No"/>
    <s v="No"/>
    <s v="completed"/>
    <s v="UDINE"/>
    <s v="loc_1772541573672"/>
    <n v="80.828497777777784"/>
  </r>
  <r>
    <s v="s1773208858504_hussei"/>
    <x v="28"/>
    <d v="2026-03-11T00:00:00"/>
    <n v="1773208858504"/>
    <n v="1773245194825"/>
    <n v="10.093422500000001"/>
    <n v="90.840802500000009"/>
    <n v="9"/>
    <s v="No"/>
    <s v="No"/>
    <s v="completed"/>
    <s v="UDINE"/>
    <s v="loc_1772541573672"/>
    <n v="90.840802500000009"/>
  </r>
  <r>
    <s v="s1773208863683_abdela"/>
    <x v="8"/>
    <d v="2026-03-11T00:00:00"/>
    <n v="1773208863683"/>
    <n v="1773245203603"/>
    <n v="10.094422222222223"/>
    <n v="121.13306666666668"/>
    <n v="12"/>
    <s v="No"/>
    <s v="No"/>
    <s v="completed"/>
    <s v="UDINE"/>
    <s v="loc_1772541573672"/>
    <n v="121.13306666666668"/>
  </r>
  <r>
    <s v="s1773208863728_ahmed_"/>
    <x v="20"/>
    <d v="2026-03-11T00:00:00"/>
    <n v="1773208863728"/>
    <n v="1773243134762"/>
    <n v="9.5197316666666669"/>
    <n v="76.157853333333335"/>
    <n v="8"/>
    <s v="No"/>
    <s v="No"/>
    <s v="completed"/>
    <s v="OSSPEDALE SACCO IDRA"/>
    <s v="loc_1772970100030"/>
    <n v="76.157853333333335"/>
  </r>
  <r>
    <s v="s1773208883113_ahmed_"/>
    <x v="5"/>
    <d v="2026-03-11T00:00:00"/>
    <n v="1773208883113"/>
    <n v="1773245190609"/>
    <n v="10.085415555555555"/>
    <n v="72.816700311111106"/>
    <n v="7.22"/>
    <s v="No"/>
    <s v="No"/>
    <s v="completed"/>
    <s v="UDINE"/>
    <s v="loc_1772541573672"/>
    <n v="72.816700311111106"/>
  </r>
  <r>
    <s v="s1773208890186_elkasa"/>
    <x v="27"/>
    <d v="2026-03-11T00:00:00"/>
    <n v="1773208890186"/>
    <n v="1773245139434"/>
    <n v="10.069235555555556"/>
    <n v="72.699880711111106"/>
    <n v="7.22"/>
    <s v="No"/>
    <s v="No"/>
    <s v="completed"/>
    <s v="UDINE"/>
    <s v="loc_1772541573672"/>
    <n v="72.699880711111106"/>
  </r>
  <r>
    <s v="s1773209420086_basiou"/>
    <x v="12"/>
    <d v="2026-03-11T00:00:00"/>
    <n v="1773209420086"/>
    <n v="1773242989531"/>
    <n v="9.3248458333333328"/>
    <n v="102.57330416666666"/>
    <n v="11"/>
    <s v="No"/>
    <s v="No"/>
    <s v="completed"/>
    <s v="OSSPEDALE SACCO  SIME"/>
    <s v="loc_1772970162054"/>
    <n v="102.57330416666666"/>
  </r>
  <r>
    <s v="s1773209441491_moursy"/>
    <x v="22"/>
    <d v="2026-03-11T00:00:00"/>
    <n v="1773209441491"/>
    <n v="0"/>
    <n v="0"/>
    <n v="0"/>
    <n v="9"/>
    <s v="No"/>
    <s v="No"/>
    <s v="working"/>
    <s v="OSSPEDALE SACCO IDRA"/>
    <s v="loc_1772970100030"/>
    <n v="0"/>
  </r>
  <r>
    <s v="s1773209499586_darwis"/>
    <x v="19"/>
    <d v="2026-03-11T00:00:00"/>
    <n v="1773209499586"/>
    <n v="0"/>
    <n v="0"/>
    <n v="0"/>
    <n v="7.22"/>
    <s v="No"/>
    <s v="No"/>
    <s v="working"/>
    <s v="OSSPEDALE SACCO IDRA"/>
    <s v="loc_1772970100030"/>
    <n v="0"/>
  </r>
  <r>
    <s v="s1773209510918_abdelh"/>
    <x v="11"/>
    <d v="2026-03-11T00:00:00"/>
    <n v="1773209510918"/>
    <n v="1773243019564"/>
    <n v="9.3079572222222229"/>
    <n v="121.0034438888889"/>
    <n v="13"/>
    <s v="No"/>
    <s v="No"/>
    <s v="completed"/>
    <s v="OSSPEDALE SACCO  SIME"/>
    <s v="loc_1772970162054"/>
    <n v="121.0034438888889"/>
  </r>
  <r>
    <s v="s1773209511068_abdela"/>
    <x v="18"/>
    <d v="2026-03-11T00:00:00"/>
    <n v="1773209511068"/>
    <n v="1773243067845"/>
    <n v="9.3213269444444453"/>
    <n v="83.891942500000013"/>
    <n v="9"/>
    <s v="No"/>
    <s v="No"/>
    <s v="completed"/>
    <s v="OSSPEDALE SACCO IDRA"/>
    <s v="loc_1772970100030"/>
    <n v="83.891942500000013"/>
  </r>
  <r>
    <s v="s1773210026126_issa_i"/>
    <x v="16"/>
    <d v="2026-03-11T00:00:00"/>
    <n v="1773210026126"/>
    <n v="0"/>
    <n v="0"/>
    <n v="0"/>
    <n v="12"/>
    <s v="No"/>
    <s v="No"/>
    <s v="working"/>
    <s v="OSSPEDALE SACCO  SIME"/>
    <s v="loc_1772970162054"/>
    <n v="0"/>
  </r>
  <r>
    <s v="s1773210207525_raslan"/>
    <x v="9"/>
    <d v="2026-03-11T00:00:00"/>
    <n v="1773210207525"/>
    <n v="1773248944368"/>
    <n v="10.760234166666667"/>
    <n v="96.842107499999997"/>
    <n v="9"/>
    <s v="No"/>
    <s v="No"/>
    <s v="completed"/>
    <s v="OSSPEDALE SACCO  SIME"/>
    <s v="loc_1772970162054"/>
    <n v="96.842107499999997"/>
  </r>
  <r>
    <s v="s1773210527956_serag_"/>
    <x v="13"/>
    <d v="2026-03-11T00:00:00"/>
    <n v="1773210527956"/>
    <n v="1773243005975"/>
    <n v="9.021671944444444"/>
    <n v="81.195047500000001"/>
    <n v="9"/>
    <s v="No"/>
    <s v="No"/>
    <s v="completed"/>
    <s v="OSSPEDALE SACCO  SIME"/>
    <s v="loc_1772970162054"/>
    <n v="81.195047500000001"/>
  </r>
  <r>
    <s v="s1773210720167_abdelh"/>
    <x v="29"/>
    <d v="2026-03-11T00:00:00"/>
    <n v="1773210720167"/>
    <n v="1773241452000"/>
    <n v="8.5366202777777787"/>
    <n v="76.829582500000015"/>
    <n v="9"/>
    <s v="No"/>
    <s v="No"/>
    <s v="completed"/>
    <s v="HOTEL BRERA"/>
    <s v="loc_1773020385053"/>
    <n v="76.829582500000015"/>
  </r>
  <r>
    <s v="s1773215786283_elakhr"/>
    <x v="14"/>
    <d v="2026-03-11T00:00:00"/>
    <n v="1773215786283"/>
    <n v="0"/>
    <n v="0"/>
    <n v="0"/>
    <n v="12"/>
    <s v="No"/>
    <s v="No"/>
    <s v="working"/>
    <s v="OSSPEDALE SACCO  SIME"/>
    <s v="loc_1772970162054"/>
    <n v="0"/>
  </r>
  <r>
    <s v="s1773233424470_bedir_"/>
    <x v="30"/>
    <d v="2026-03-11T00:00:00"/>
    <n v="1773233424470"/>
    <n v="0"/>
    <n v="0"/>
    <n v="0"/>
    <n v="7.22"/>
    <s v="No"/>
    <s v="No"/>
    <s v="working"/>
    <s v="OSSPEDALE SACCO  SIME"/>
    <s v="loc_1772970162054"/>
    <n v="0"/>
  </r>
  <r>
    <s v="s1773295200968_radwan"/>
    <x v="1"/>
    <d v="2026-03-12T00:00:00"/>
    <n v="1773295200968"/>
    <n v="0"/>
    <n v="0"/>
    <n v="0"/>
    <n v="7.22"/>
    <s v="No"/>
    <s v="No"/>
    <s v="working"/>
    <s v="UDINE"/>
    <s v="loc_1772541573672"/>
    <n v="0"/>
  </r>
  <r>
    <s v="s1773295201210_hussei"/>
    <x v="28"/>
    <d v="2026-03-12T00:00:00"/>
    <n v="1773295201210"/>
    <n v="1773331562902"/>
    <n v="10.10047"/>
    <n v="90.904229999999998"/>
    <n v="9"/>
    <s v="No"/>
    <s v="No"/>
    <s v="completed"/>
    <s v="UDINE"/>
    <s v="loc_1772541573672"/>
    <n v="90.904229999999998"/>
  </r>
  <r>
    <s v="s1773295204833_ahmed_"/>
    <x v="5"/>
    <d v="2026-03-12T00:00:00"/>
    <n v="1773295204833"/>
    <n v="1773331552937"/>
    <n v="10.096695555555556"/>
    <n v="72.898141911111111"/>
    <n v="7.22"/>
    <s v="No"/>
    <s v="No"/>
    <s v="completed"/>
    <s v="UDINE"/>
    <s v="loc_1772541573672"/>
    <n v="72.898141911111111"/>
  </r>
  <r>
    <s v="s1773295214891_basiou"/>
    <x v="12"/>
    <d v="2026-03-12T00:00:00"/>
    <n v="1773295214891"/>
    <n v="0"/>
    <n v="0"/>
    <n v="0"/>
    <n v="11"/>
    <s v="No"/>
    <s v="No"/>
    <s v="working"/>
    <s v="OSSPEDALE SACCO  SIME"/>
    <s v="loc_1772970162054"/>
    <n v="0"/>
  </r>
  <r>
    <s v="s1773295219417_abdela"/>
    <x v="8"/>
    <d v="2026-03-12T00:00:00"/>
    <n v="1773295219417"/>
    <n v="1773331579896"/>
    <n v="10.100133055555556"/>
    <n v="121.20159666666667"/>
    <n v="12"/>
    <s v="No"/>
    <s v="No"/>
    <s v="completed"/>
    <s v="UDINE"/>
    <s v="loc_1772541573672"/>
    <n v="121.20159666666667"/>
  </r>
  <r>
    <s v="s1773295220619_elkasa"/>
    <x v="27"/>
    <d v="2026-03-12T00:00:00"/>
    <n v="1773295220619"/>
    <n v="1773331677973"/>
    <n v="10.127042777777778"/>
    <n v="73.117248855555559"/>
    <n v="7.22"/>
    <s v="No"/>
    <s v="No"/>
    <s v="completed"/>
    <s v="UDINE"/>
    <s v="loc_1772541573672"/>
    <n v="73.117248855555559"/>
  </r>
  <r>
    <s v="s1773295242570_khalil"/>
    <x v="3"/>
    <d v="2026-03-12T00:00:00"/>
    <n v="1773295242570"/>
    <n v="1773331937860"/>
    <n v="10.193136111111111"/>
    <n v="81.545088888888884"/>
    <n v="8"/>
    <s v="No"/>
    <s v="No"/>
    <s v="completed"/>
    <s v="UDINE"/>
    <s v="loc_1772541573672"/>
    <n v="81.545088888888884"/>
  </r>
  <r>
    <s v="s1773295251792_baioum"/>
    <x v="2"/>
    <d v="2026-03-12T00:00:00"/>
    <n v="1773295251792"/>
    <n v="1773331576476"/>
    <n v="10.09019"/>
    <n v="100.9019"/>
    <n v="10"/>
    <s v="No"/>
    <s v="No"/>
    <s v="completed"/>
    <s v="UDINE"/>
    <s v="loc_1772541573672"/>
    <n v="100.9019"/>
  </r>
  <r>
    <s v="s1773295285443_kariem"/>
    <x v="0"/>
    <d v="2026-03-12T00:00:00"/>
    <n v="1773295285443"/>
    <n v="1773331940060"/>
    <n v="10.181838055555556"/>
    <n v="81.454704444444445"/>
    <n v="8"/>
    <s v="No"/>
    <s v="No"/>
    <s v="completed"/>
    <s v="Non_Location"/>
    <s v="Non_Location"/>
    <n v="81.454704444444445"/>
  </r>
  <r>
    <s v="s1773295820229_ali_es"/>
    <x v="25"/>
    <d v="2026-03-12T00:00:00"/>
    <n v="1773295820229"/>
    <n v="1773329077683"/>
    <n v="9.2381816666666658"/>
    <n v="66.699671633333324"/>
    <n v="7.22"/>
    <s v="No"/>
    <s v="No"/>
    <s v="completed"/>
    <s v="OSSPEDALE SACCO IDRA"/>
    <s v="loc_1772970100030"/>
    <n v="66.699671633333324"/>
  </r>
  <r>
    <s v="s1773295927898_darwis"/>
    <x v="19"/>
    <d v="2026-03-12T00:00:00"/>
    <n v="1773295927898"/>
    <n v="1773329133301"/>
    <n v="9.2237230555555563"/>
    <n v="66.595280461111116"/>
    <n v="7.22"/>
    <s v="No"/>
    <s v="No"/>
    <s v="completed"/>
    <s v="OSSPEDALE SACCO IDRA"/>
    <s v="loc_1772970100030"/>
    <n v="66.595280461111116"/>
  </r>
  <r>
    <s v="s1773295936368_moursy"/>
    <x v="22"/>
    <d v="2026-03-12T00:00:00"/>
    <n v="1773295936368"/>
    <n v="1773328778472"/>
    <n v="9.1228066666666674"/>
    <n v="82.105260000000001"/>
    <n v="9"/>
    <s v="No"/>
    <s v="No"/>
    <s v="completed"/>
    <s v="OSSPEDALE SACCO IDRA"/>
    <s v="loc_1772970100030"/>
    <n v="82.105260000000001"/>
  </r>
  <r>
    <s v="s1773296021445_ahmed_"/>
    <x v="20"/>
    <d v="2026-03-12T00:00:00"/>
    <n v="1773296021445"/>
    <n v="1773329285454"/>
    <n v="9.2400024999999992"/>
    <n v="73.920019999999994"/>
    <n v="8"/>
    <s v="No"/>
    <s v="No"/>
    <s v="completed"/>
    <s v="OSSPEDALE SACCO IDRA"/>
    <s v="loc_1772970100030"/>
    <n v="73.920019999999994"/>
  </r>
  <r>
    <s v="s1773296109877_issa_i"/>
    <x v="16"/>
    <d v="2026-03-12T00:00:00"/>
    <n v="1773296109877"/>
    <n v="1773343818470"/>
    <n v="13.252386944444444"/>
    <n v="159.02864333333332"/>
    <n v="12"/>
    <s v="No"/>
    <s v="No"/>
    <s v="completed"/>
    <s v="OSSPEDALE SACCO  SIME"/>
    <s v="loc_1772970162054"/>
    <n v="159.02864333333332"/>
  </r>
  <r>
    <s v="s1773296124554_abdelh"/>
    <x v="11"/>
    <d v="2026-03-12T00:00:00"/>
    <n v="1773296124554"/>
    <n v="0"/>
    <n v="0"/>
    <n v="0"/>
    <n v="13"/>
    <s v="No"/>
    <s v="No"/>
    <s v="working"/>
    <s v="OSSPEDALE SACCO  SIME"/>
    <s v="loc_1772970162054"/>
    <n v="0"/>
  </r>
  <r>
    <s v="s1773296701875_serag_"/>
    <x v="13"/>
    <d v="2026-03-12T00:00:00"/>
    <n v="1773296701875"/>
    <n v="0"/>
    <n v="0"/>
    <n v="0"/>
    <n v="9"/>
    <s v="No"/>
    <s v="No"/>
    <s v="working"/>
    <s v="OSSPEDALE SACCO  SIME"/>
    <s v="loc_1772970162054"/>
    <n v="0"/>
  </r>
  <r>
    <s v="s1773296939369_abdela"/>
    <x v="18"/>
    <d v="2026-03-12T00:00:00"/>
    <n v="1773296939369"/>
    <n v="0"/>
    <n v="0"/>
    <n v="0"/>
    <n v="9"/>
    <s v="No"/>
    <s v="No"/>
    <s v="working"/>
    <s v="OSSPEDALE SACCO IDRA"/>
    <s v="loc_1772970100030"/>
    <n v="0"/>
  </r>
  <r>
    <s v="s1773297024600_raslan"/>
    <x v="9"/>
    <d v="2026-03-12T00:00:00"/>
    <n v="1773297024600"/>
    <n v="0"/>
    <n v="0"/>
    <n v="0"/>
    <n v="9"/>
    <s v="No"/>
    <s v="No"/>
    <s v="working"/>
    <s v="OSSPEDALE SACCO  SIME"/>
    <s v="loc_1772970162054"/>
    <n v="0"/>
  </r>
  <r>
    <s v="s1773297213950_bedir_"/>
    <x v="30"/>
    <d v="2026-03-12T00:00:00"/>
    <n v="1773297213950"/>
    <n v="1773328091150"/>
    <n v="8.577"/>
    <n v="61.925939999999997"/>
    <n v="7.22"/>
    <s v="No"/>
    <s v="No"/>
    <s v="completed"/>
    <s v="OSSPEDALE SACCO  SIME"/>
    <s v="loc_1772970162054"/>
    <n v="61.925939999999997"/>
  </r>
  <r>
    <s v="s1773297834836_abdelh"/>
    <x v="29"/>
    <d v="2026-03-12T00:00:00"/>
    <n v="1773297834836"/>
    <n v="1773328920649"/>
    <n v="8.6349480555555562"/>
    <n v="77.714532500000004"/>
    <n v="9"/>
    <s v="No"/>
    <s v="No"/>
    <s v="completed"/>
    <s v="HOTEL BRERA"/>
    <s v="loc_1773020385053"/>
    <n v="77.714532500000004"/>
  </r>
  <r>
    <s v="s1773303664708_rayyan"/>
    <x v="26"/>
    <d v="2026-03-12T00:00:00"/>
    <n v="1773303664708"/>
    <n v="0"/>
    <n v="0"/>
    <n v="0"/>
    <n v="7.22"/>
    <s v="No"/>
    <s v="No"/>
    <s v="working"/>
    <s v="OSSPEDALE SACCO IDRA"/>
    <s v="loc_1772970100030"/>
    <n v="0"/>
  </r>
  <r>
    <s v="s1773304230411_abdela"/>
    <x v="31"/>
    <d v="2026-03-12T00:00:00"/>
    <n v="1773304230411"/>
    <n v="0"/>
    <n v="0"/>
    <n v="0"/>
    <n v="9"/>
    <s v="No"/>
    <s v="No"/>
    <s v="working"/>
    <s v="Non_Location"/>
    <s v="Non_Location"/>
    <n v="0"/>
  </r>
  <r>
    <s v="s1773304446713_mousa_"/>
    <x v="10"/>
    <d v="2026-03-12T00:00:00"/>
    <n v="1773304446713"/>
    <n v="0"/>
    <n v="0"/>
    <n v="0"/>
    <n v="10"/>
    <s v="No"/>
    <s v="No"/>
    <s v="working"/>
    <s v="OSSPEDALE SACCO  SIME"/>
    <s v="loc_1772970162054"/>
    <n v="0"/>
  </r>
  <r>
    <s v="s1773306610654_el_lak"/>
    <x v="32"/>
    <d v="2026-03-12T00:00:00"/>
    <n v="1773306610654"/>
    <n v="0"/>
    <n v="0"/>
    <n v="0"/>
    <n v="9"/>
    <s v="No"/>
    <s v="No"/>
    <s v="working"/>
    <s v="OSSPEDALE SACCO IDRA"/>
    <s v="loc_1772970100030"/>
    <n v="0"/>
  </r>
  <r>
    <s v="s1773381601465_ali_es"/>
    <x v="25"/>
    <d v="2026-03-13T00:00:00"/>
    <n v="1773381601465"/>
    <n v="1773415549102"/>
    <n v="9.4298991666666669"/>
    <n v="68.083871983333339"/>
    <n v="7.22"/>
    <s v="No"/>
    <s v="No"/>
    <s v="completed"/>
    <s v="OSSPEDALE SACCO IDRA"/>
    <s v="loc_1772970100030"/>
    <n v="68.083871983333339"/>
  </r>
  <r>
    <s v="s1773381602918_hussei"/>
    <x v="28"/>
    <d v="2026-03-13T00:00:00"/>
    <n v="1773381602918"/>
    <n v="1773418300518"/>
    <n v="10.193777777777777"/>
    <n v="91.744"/>
    <n v="9"/>
    <s v="No"/>
    <s v="No"/>
    <s v="completed"/>
    <s v="UDINE"/>
    <s v="loc_1772541573672"/>
    <n v="91.744"/>
  </r>
  <r>
    <s v="s1773381639156_radwan"/>
    <x v="1"/>
    <d v="2026-03-13T00:00:00"/>
    <n v="1773381639156"/>
    <n v="1773420919261"/>
    <n v="10.911140277777777"/>
    <n v="78.778432805555553"/>
    <n v="7.22"/>
    <s v="No"/>
    <s v="No"/>
    <s v="completed"/>
    <s v="UDINE"/>
    <s v="loc_1772541573672"/>
    <n v="78.778432805555553"/>
  </r>
  <r>
    <s v="s1773381656946_elsham"/>
    <x v="4"/>
    <d v="2026-03-13T00:00:00"/>
    <n v="1773381656946"/>
    <n v="1773420934928"/>
    <n v="10.910550555555556"/>
    <n v="78.774175011111112"/>
    <n v="7.22"/>
    <s v="No"/>
    <s v="No"/>
    <s v="completed"/>
    <s v="UDINE"/>
    <s v="loc_1772541573672"/>
    <n v="78.774175011111112"/>
  </r>
  <r>
    <s v="s1773381666291_khalil"/>
    <x v="3"/>
    <d v="2026-03-13T00:00:00"/>
    <n v="1773381666291"/>
    <n v="1773418321231"/>
    <n v="10.181927777777778"/>
    <n v="81.455422222222225"/>
    <n v="8"/>
    <s v="No"/>
    <s v="No"/>
    <s v="completed"/>
    <s v="UDINE"/>
    <s v="loc_1772541573672"/>
    <n v="81.455422222222225"/>
  </r>
  <r>
    <s v="s1773381719164_baioum"/>
    <x v="2"/>
    <d v="2026-03-13T00:00:00"/>
    <n v="1773381719164"/>
    <n v="1773418290693"/>
    <n v="10.158758055555555"/>
    <n v="101.58758055555555"/>
    <n v="10"/>
    <s v="No"/>
    <s v="No"/>
    <s v="completed"/>
    <s v="UDINE"/>
    <s v="loc_1772541573672"/>
    <n v="101.58758055555555"/>
  </r>
  <r>
    <s v="s1773381734257_kariem"/>
    <x v="0"/>
    <d v="2026-03-13T00:00:00"/>
    <n v="1773381734257"/>
    <n v="1773420927655"/>
    <n v="10.887055"/>
    <n v="87.096440000000001"/>
    <n v="8"/>
    <s v="No"/>
    <s v="No"/>
    <s v="completed"/>
    <s v="Non_Location"/>
    <s v="Non_Location"/>
    <n v="87.096440000000001"/>
  </r>
  <r>
    <s v="s1773381739905_abdela"/>
    <x v="8"/>
    <d v="2026-03-13T00:00:00"/>
    <n v="1773381739905"/>
    <n v="1773418312226"/>
    <n v="10.158978055555556"/>
    <n v="121.90773666666666"/>
    <n v="12"/>
    <s v="No"/>
    <s v="No"/>
    <s v="completed"/>
    <s v="UDINE"/>
    <s v="loc_1772541573672"/>
    <n v="121.90773666666666"/>
  </r>
  <r>
    <s v="s1773381834183_elkasa"/>
    <x v="27"/>
    <d v="2026-03-13T00:00:00"/>
    <n v="1773381834183"/>
    <n v="1773418331681"/>
    <n v="10.138193888888889"/>
    <n v="73.19775987777777"/>
    <n v="7.22"/>
    <s v="No"/>
    <s v="No"/>
    <s v="completed"/>
    <s v="UDINE"/>
    <s v="loc_1772541573672"/>
    <n v="73.19775987777777"/>
  </r>
  <r>
    <s v="s1773382111315_hegazi"/>
    <x v="21"/>
    <d v="2026-03-13T00:00:00"/>
    <n v="1773382111315"/>
    <n v="1773400445800"/>
    <n v="5.0929124999999997"/>
    <n v="61.114949999999993"/>
    <n v="12"/>
    <s v="No"/>
    <s v="No"/>
    <s v="completed"/>
    <s v="OSSPEDALE SACCO IDRA"/>
    <s v="loc_1772970100030"/>
    <n v="61.114949999999993"/>
  </r>
  <r>
    <s v="s1773382282353_darwis"/>
    <x v="19"/>
    <d v="2026-03-13T00:00:00"/>
    <n v="1773382282353"/>
    <n v="1773415100340"/>
    <n v="9.1161075"/>
    <n v="65.818296149999995"/>
    <n v="7.22"/>
    <s v="No"/>
    <s v="No"/>
    <s v="completed"/>
    <s v="OSSPEDALE SACCO IDRA"/>
    <s v="loc_1772970100030"/>
    <n v="65.818296149999995"/>
  </r>
  <r>
    <s v="s1773382498382_serag_"/>
    <x v="13"/>
    <d v="2026-03-13T00:00:00"/>
    <n v="1773382498382"/>
    <n v="1773414332299"/>
    <n v="8.8427547222222227"/>
    <n v="79.584792500000006"/>
    <n v="9"/>
    <s v="No"/>
    <s v="No"/>
    <s v="completed"/>
    <s v="OSSPEDALE SACCO  SIME"/>
    <s v="loc_1772970162054"/>
    <n v="79.584792500000006"/>
  </r>
  <r>
    <s v="s1773382678251_abdela"/>
    <x v="18"/>
    <d v="2026-03-13T00:00:00"/>
    <n v="1773382678251"/>
    <n v="1773415205943"/>
    <n v="9.0354700000000001"/>
    <n v="81.319230000000005"/>
    <n v="9"/>
    <s v="No"/>
    <s v="No"/>
    <s v="completed"/>
    <s v="OSSPEDALE SACCO IDRA"/>
    <s v="loc_1772970100030"/>
    <n v="81.319230000000005"/>
  </r>
  <r>
    <s v="s1773382764452_moursy"/>
    <x v="22"/>
    <d v="2026-03-13T00:00:00"/>
    <n v="1773382764452"/>
    <n v="1773420974127"/>
    <n v="10.613798611111111"/>
    <n v="95.524187499999996"/>
    <n v="9"/>
    <s v="No"/>
    <s v="No"/>
    <s v="completed"/>
    <s v="OSSPEDALE SACCO IDRA"/>
    <s v="loc_1772970100030"/>
    <n v="95.524187499999996"/>
  </r>
  <r>
    <s v="s1773383034754_abdelh"/>
    <x v="11"/>
    <d v="2026-03-13T00:00:00"/>
    <n v="1773383034754"/>
    <n v="1773415958181"/>
    <n v="9.1453963888888889"/>
    <n v="118.89015305555556"/>
    <n v="13"/>
    <s v="No"/>
    <s v="No"/>
    <s v="completed"/>
    <s v="OSSPEDALE SACCO  SIME"/>
    <s v="loc_1772970162054"/>
    <n v="118.89015305555556"/>
  </r>
  <r>
    <s v="s1773383061826_basiou"/>
    <x v="12"/>
    <d v="2026-03-13T00:00:00"/>
    <n v="1773383061826"/>
    <n v="1773415982952"/>
    <n v="9.1447572222222231"/>
    <n v="100.59232944444446"/>
    <n v="11"/>
    <s v="No"/>
    <s v="No"/>
    <s v="completed"/>
    <s v="OSSPEDALE SACCO  SIME"/>
    <s v="loc_1772970162054"/>
    <n v="100.59232944444446"/>
  </r>
  <r>
    <s v="s1773383418978_abdela"/>
    <x v="31"/>
    <d v="2026-03-13T00:00:00"/>
    <n v="1773383418978"/>
    <n v="1773421008554"/>
    <n v="10.441548888888889"/>
    <n v="93.973939999999999"/>
    <n v="9"/>
    <s v="No"/>
    <s v="No"/>
    <s v="completed"/>
    <s v="Non_Location"/>
    <s v="Non_Location"/>
    <n v="93.973939999999999"/>
  </r>
  <r>
    <s v="s1773383611474_bedir_"/>
    <x v="30"/>
    <d v="2026-03-13T00:00:00"/>
    <n v="1773383611474"/>
    <n v="1773414335772"/>
    <n v="8.5345272222222217"/>
    <n v="61.619286544444435"/>
    <n v="7.22"/>
    <s v="No"/>
    <s v="No"/>
    <s v="completed"/>
    <s v="OSSPEDALE SACCO  SIME"/>
    <s v="loc_1772970162054"/>
    <n v="61.619286544444435"/>
  </r>
  <r>
    <s v="s1773383716073_abdelh"/>
    <x v="29"/>
    <d v="2026-03-13T00:00:00"/>
    <n v="1773383716073"/>
    <n v="1773420955099"/>
    <n v="10.344173888888889"/>
    <n v="93.097565000000003"/>
    <n v="9"/>
    <s v="No"/>
    <s v="No"/>
    <s v="completed"/>
    <s v="HOTEL BRERA"/>
    <s v="loc_1773020385053"/>
    <n v="93.097565000000003"/>
  </r>
  <r>
    <s v="s1773384281152_moawad"/>
    <x v="33"/>
    <d v="2026-03-13T00:00:00"/>
    <n v="1773384281152"/>
    <n v="1773414860160"/>
    <n v="8.4941688888888898"/>
    <n v="61.327899377777783"/>
    <n v="7.22"/>
    <s v="No"/>
    <s v="No"/>
    <s v="completed"/>
    <s v="OSSPEDALE SACCO IDRA"/>
    <s v="loc_1772970100030"/>
    <n v="61.327899377777783"/>
  </r>
  <r>
    <s v="s1773399463469_hassan"/>
    <x v="24"/>
    <d v="2026-03-13T00:00:00"/>
    <n v="1773399463469"/>
    <n v="1773414759634"/>
    <n v="4.2489347222222218"/>
    <n v="46.738281944444438"/>
    <n v="11"/>
    <s v="No"/>
    <s v="No"/>
    <s v="completed"/>
    <s v="OSSPEDALE SACCO IDRA"/>
    <s v="loc_1772970100030"/>
    <n v="46.738281944444438"/>
  </r>
  <r>
    <s v="s1773399637497_serag_"/>
    <x v="34"/>
    <d v="2026-03-13T00:00:00"/>
    <n v="1773399637497"/>
    <n v="1773421000156"/>
    <n v="5.9340719444444447"/>
    <n v="47.472575555555558"/>
    <n v="8"/>
    <s v="No"/>
    <s v="No"/>
    <s v="completed"/>
    <s v="OSSPEDALE SACCO IDRA"/>
    <s v="loc_1772970100030"/>
    <n v="47.472575555555558"/>
  </r>
  <r>
    <s v="s1773400332184_mohame"/>
    <x v="35"/>
    <d v="2026-03-13T00:00:00"/>
    <n v="1773400332184"/>
    <n v="1773420948444"/>
    <n v="5.7267388888888888"/>
    <n v="51.540649999999999"/>
    <n v="9"/>
    <s v="No"/>
    <s v="No"/>
    <s v="completed"/>
    <s v="Non_Location"/>
    <s v="Non_Location"/>
    <n v="51.540649999999999"/>
  </r>
  <r>
    <s v="s1773400516592_rayyan"/>
    <x v="26"/>
    <d v="2026-03-13T00:00:00"/>
    <n v="1773400516592"/>
    <n v="1773420982337"/>
    <n v="5.6849291666666666"/>
    <n v="41.045188583333328"/>
    <n v="7.22"/>
    <s v="No"/>
    <s v="No"/>
    <s v="completed"/>
    <s v="OSSPEDALE SACCO IDRA"/>
    <s v="loc_1772970100030"/>
    <n v="41.045188583333328"/>
  </r>
  <r>
    <s v="s1773401120119_hegazi"/>
    <x v="21"/>
    <d v="2026-03-13T00:00:00"/>
    <n v="1773401120119"/>
    <n v="1773420962574"/>
    <n v="5.5117930555555557"/>
    <n v="66.141516666666661"/>
    <n v="12"/>
    <s v="No"/>
    <s v="No"/>
    <s v="completed"/>
    <s v="OSSPEDALE SACCO IDRA"/>
    <s v="loc_1772970100030"/>
    <n v="66.141516666666661"/>
  </r>
  <r>
    <s v="s1773403939150_issa_i"/>
    <x v="16"/>
    <d v="2026-03-13T00:00:00"/>
    <n v="1773403939150"/>
    <n v="1773420991194"/>
    <n v="4.7366788888888891"/>
    <n v="56.840146666666669"/>
    <n v="12"/>
    <s v="No"/>
    <s v="No"/>
    <s v="completed"/>
    <s v="OSSPEDALE SACCO  SIME"/>
    <s v="loc_1772970162054"/>
    <n v="56.840146666666669"/>
  </r>
  <r>
    <s v="s1773468003100_abdelh"/>
    <x v="11"/>
    <d v="2026-03-14T00:00:00"/>
    <n v="1773468003100"/>
    <n v="0"/>
    <n v="0"/>
    <n v="0"/>
    <n v="13"/>
    <s v="No"/>
    <s v="No"/>
    <s v="working"/>
    <s v="OSSPEDALE SACCO  SIME"/>
    <s v="loc_1772970162054"/>
    <n v="0"/>
  </r>
  <r>
    <s v="s1773468004629_hussei"/>
    <x v="28"/>
    <d v="2026-03-14T00:00:00"/>
    <n v="1773468004629"/>
    <n v="1773500708316"/>
    <n v="9.0843574999999994"/>
    <n v="81.759217499999991"/>
    <n v="9"/>
    <s v="No"/>
    <s v="No"/>
    <s v="completed"/>
    <s v="UDINE"/>
    <s v="loc_1772541573672"/>
    <n v="81.759217499999991"/>
  </r>
  <r>
    <s v="s1773468005078_radwan"/>
    <x v="1"/>
    <d v="2026-03-14T00:00:00"/>
    <n v="1773468005078"/>
    <n v="0"/>
    <n v="0"/>
    <n v="0"/>
    <n v="7.22"/>
    <s v="No"/>
    <s v="No"/>
    <s v="working"/>
    <s v="UDINE"/>
    <s v="loc_1772541573672"/>
    <n v="0"/>
  </r>
  <r>
    <s v="s1773468045712_elkasa"/>
    <x v="27"/>
    <d v="2026-03-14T00:00:00"/>
    <n v="1773468045712"/>
    <n v="1773500745625"/>
    <n v="9.0833091666666661"/>
    <n v="65.581492183333324"/>
    <n v="7.22"/>
    <s v="No"/>
    <s v="No"/>
    <s v="completed"/>
    <s v="UDINE"/>
    <s v="loc_1772541573672"/>
    <n v="65.581492183333324"/>
  </r>
  <r>
    <s v="s1773468056864_ahmed_"/>
    <x v="5"/>
    <d v="2026-03-14T00:00:00"/>
    <n v="1773468056864"/>
    <n v="1773500655813"/>
    <n v="9.055263611111112"/>
    <n v="65.379003272222221"/>
    <n v="7.22"/>
    <s v="No"/>
    <s v="No"/>
    <s v="completed"/>
    <s v="UDINE"/>
    <s v="loc_1772541573672"/>
    <n v="65.379003272222221"/>
  </r>
  <r>
    <s v="s1773468070579_khalil"/>
    <x v="3"/>
    <d v="2026-03-14T00:00:00"/>
    <n v="1773468070579"/>
    <n v="1773500734853"/>
    <n v="9.0734094444444437"/>
    <n v="72.58727555555555"/>
    <n v="8"/>
    <s v="No"/>
    <s v="No"/>
    <s v="completed"/>
    <s v="UDINE"/>
    <s v="loc_1772541573672"/>
    <n v="72.58727555555555"/>
  </r>
  <r>
    <s v="s1773468081143_darwis"/>
    <x v="19"/>
    <d v="2026-03-14T00:00:00"/>
    <n v="1773468081143"/>
    <n v="0"/>
    <n v="0"/>
    <n v="0"/>
    <n v="7.22"/>
    <s v="No"/>
    <s v="No"/>
    <s v="working"/>
    <s v="OSSPEDALE SACCO IDRA"/>
    <s v="loc_1772970100030"/>
    <n v="0"/>
  </r>
  <r>
    <s v="s1773468147402_abdela"/>
    <x v="8"/>
    <d v="2026-03-14T00:00:00"/>
    <n v="1773468147402"/>
    <n v="1773500672291"/>
    <n v="9.0346913888888896"/>
    <n v="108.41629666666668"/>
    <n v="12"/>
    <s v="No"/>
    <s v="No"/>
    <s v="completed"/>
    <s v="UDINE"/>
    <s v="loc_1772541573672"/>
    <n v="108.41629666666668"/>
  </r>
  <r>
    <s v="s1773468189077_kariem"/>
    <x v="0"/>
    <d v="2026-03-14T00:00:00"/>
    <n v="1773468189077"/>
    <n v="0"/>
    <n v="0"/>
    <n v="0"/>
    <n v="8"/>
    <s v="No"/>
    <s v="No"/>
    <s v="working"/>
    <s v="Non_Location"/>
    <s v="Non_Location"/>
    <n v="0"/>
  </r>
  <r>
    <s v="s1773468223659_baioum"/>
    <x v="2"/>
    <d v="2026-03-14T00:00:00"/>
    <n v="1773468223659"/>
    <n v="0"/>
    <n v="0"/>
    <n v="0"/>
    <n v="10"/>
    <s v="No"/>
    <s v="No"/>
    <s v="working"/>
    <s v="UDINE"/>
    <s v="loc_1772541573672"/>
    <n v="0"/>
  </r>
  <r>
    <s v="s1773468800804_abdela"/>
    <x v="18"/>
    <d v="2026-03-14T00:00:00"/>
    <n v="1773468800804"/>
    <n v="0"/>
    <n v="0"/>
    <n v="0"/>
    <n v="9"/>
    <s v="No"/>
    <s v="No"/>
    <s v="working"/>
    <s v="OSSPEDALE SACCO IDRA"/>
    <s v="loc_1772970100030"/>
    <n v="0"/>
  </r>
  <r>
    <s v="s1773468824723_moursy"/>
    <x v="22"/>
    <d v="2026-03-14T00:00:00"/>
    <n v="1773468824723"/>
    <n v="0"/>
    <n v="0"/>
    <n v="0"/>
    <n v="9"/>
    <s v="No"/>
    <s v="No"/>
    <s v="working"/>
    <s v="OSSPEDALE SACCO IDRA"/>
    <s v="loc_1772970100030"/>
    <n v="0"/>
  </r>
  <r>
    <s v="s1773468854649_ali_es"/>
    <x v="25"/>
    <d v="2026-03-14T00:00:00"/>
    <n v="1773468854649"/>
    <n v="1773496892328"/>
    <n v="7.7882441666666669"/>
    <n v="56.231122883333335"/>
    <n v="7.22"/>
    <s v="No"/>
    <s v="No"/>
    <s v="completed"/>
    <s v="OSSPEDALE SACCO IDRA"/>
    <s v="loc_1772970100030"/>
    <n v="56.231122883333335"/>
  </r>
  <r>
    <s v="s1773468899979_basiou"/>
    <x v="12"/>
    <d v="2026-03-14T00:00:00"/>
    <n v="1773468899979"/>
    <n v="0"/>
    <n v="0"/>
    <n v="0"/>
    <n v="11"/>
    <s v="No"/>
    <s v="No"/>
    <s v="working"/>
    <s v="OSSPEDALE SACCO  SIME"/>
    <s v="loc_1772970162054"/>
    <n v="0"/>
  </r>
  <r>
    <s v="s1773469014685_mahrou"/>
    <x v="36"/>
    <d v="2026-03-14T00:00:00"/>
    <n v="1773469014685"/>
    <n v="1773498694924"/>
    <n v="8.244510833333333"/>
    <n v="82.445108333333337"/>
    <n v="10"/>
    <s v="No"/>
    <s v="No"/>
    <s v="completed"/>
    <s v="OSSPEDALE SACCO  SIME"/>
    <s v="loc_1772970162054"/>
    <n v="82.445108333333337"/>
  </r>
  <r>
    <s v="s1773469505445_raslan"/>
    <x v="9"/>
    <d v="2026-03-14T00:00:00"/>
    <n v="1773469505445"/>
    <n v="0"/>
    <n v="0"/>
    <n v="0"/>
    <n v="9"/>
    <s v="No"/>
    <s v="No"/>
    <s v="working"/>
    <s v="OSSPEDALE SACCO  SIME"/>
    <s v="loc_1772970162054"/>
    <n v="0"/>
  </r>
  <r>
    <s v="s1773469580195_serag_"/>
    <x v="13"/>
    <d v="2026-03-14T00:00:00"/>
    <n v="1773469580195"/>
    <n v="1773491430355"/>
    <n v="6.0694888888888885"/>
    <n v="54.625399999999999"/>
    <n v="9"/>
    <s v="No"/>
    <s v="No"/>
    <s v="completed"/>
    <s v="OSSPEDALE SACCO  SIME"/>
    <s v="loc_1772970162054"/>
    <n v="54.625399999999999"/>
  </r>
  <r>
    <s v="s1773469679617_moawad"/>
    <x v="33"/>
    <d v="2026-03-14T00:00:00"/>
    <n v="1773469679617"/>
    <n v="1773494883983"/>
    <n v="7.001212777777778"/>
    <n v="50.548756255555553"/>
    <n v="7.22"/>
    <s v="No"/>
    <s v="No"/>
    <s v="completed"/>
    <s v="OSSPEDALE SACCO IDRA"/>
    <s v="loc_1772970100030"/>
    <n v="50.548756255555553"/>
  </r>
  <r>
    <s v="s1773469833680_issa_i"/>
    <x v="16"/>
    <d v="2026-03-14T00:00:00"/>
    <n v="1773469833680"/>
    <n v="1773495569252"/>
    <n v="7.1487699999999998"/>
    <n v="85.785240000000002"/>
    <n v="12"/>
    <s v="No"/>
    <s v="No"/>
    <s v="completed"/>
    <s v="OSSPEDALE SACCO  SIME"/>
    <s v="loc_1772970162054"/>
    <n v="85.785240000000002"/>
  </r>
  <r>
    <s v="s1773469857435_mousa_"/>
    <x v="10"/>
    <d v="2026-03-14T00:00:00"/>
    <n v="1773469857435"/>
    <n v="0"/>
    <n v="0"/>
    <n v="0"/>
    <n v="10"/>
    <s v="No"/>
    <s v="No"/>
    <s v="working"/>
    <s v="OSSPEDALE SACCO  SIME"/>
    <s v="loc_1772970162054"/>
    <n v="0"/>
  </r>
  <r>
    <s v="s1773470047458_hegazi"/>
    <x v="21"/>
    <d v="2026-03-14T00:00:00"/>
    <n v="1773470047458"/>
    <n v="1773484479802"/>
    <n v="4.0089844444444447"/>
    <n v="48.10781333333334"/>
    <n v="12"/>
    <s v="No"/>
    <s v="No"/>
    <s v="completed"/>
    <s v="OSSPEDALE SACCO IDRA"/>
    <s v="loc_1772970100030"/>
    <n v="48.10781333333334"/>
  </r>
  <r>
    <s v="s1773470342169_abdela"/>
    <x v="31"/>
    <d v="2026-03-14T00:00:00"/>
    <n v="1773470342169"/>
    <n v="0"/>
    <n v="0"/>
    <n v="0"/>
    <n v="9"/>
    <s v="No"/>
    <s v="No"/>
    <s v="working"/>
    <s v="Non_Location"/>
    <s v="Non_Location"/>
    <n v="0"/>
  </r>
  <r>
    <s v="s1773471694418_elsham"/>
    <x v="4"/>
    <d v="2026-03-14T00:00:00"/>
    <n v="1773471694418"/>
    <n v="0"/>
    <n v="0"/>
    <n v="0"/>
    <n v="7.22"/>
    <s v="No"/>
    <s v="No"/>
    <s v="working"/>
    <s v="UDINE"/>
    <s v="loc_1772541573672"/>
    <n v="0"/>
  </r>
  <r>
    <s v="s1773577344317_shalab"/>
    <x v="37"/>
    <d v="2026-03-15T00:00:00"/>
    <n v="1773577344317"/>
    <n v="1773577468608"/>
    <n v="3.452527777777778E-2"/>
    <n v="0.3452527777777778"/>
    <n v="10"/>
    <s v="No"/>
    <s v="No"/>
    <s v="completed"/>
    <s v="SHALABI PROVA"/>
    <s v="loc_1773577096179"/>
    <n v="0.3452527777777778"/>
  </r>
  <r>
    <s v="s1773577514708_shalab"/>
    <x v="37"/>
    <d v="2026-03-15T00:00:00"/>
    <n v="1773577514708"/>
    <n v="0"/>
    <n v="0"/>
    <n v="0"/>
    <n v="10"/>
    <s v="No"/>
    <s v="No"/>
    <s v="working"/>
    <s v="SHALABI PROVA"/>
    <s v="loc_1773577096179"/>
    <n v="0"/>
  </r>
  <r>
    <s v="s1773640801348_ahmed_"/>
    <x v="5"/>
    <d v="2026-03-16T00:00:00"/>
    <n v="1773640801348"/>
    <n v="0"/>
    <n v="0"/>
    <n v="0"/>
    <n v="7.22"/>
    <s v="No"/>
    <s v="No"/>
    <s v="working"/>
    <s v="UDINE"/>
    <s v="loc_1772541573672"/>
    <n v="0"/>
  </r>
  <r>
    <s v="s1773640805490_hussei"/>
    <x v="28"/>
    <d v="2026-03-16T00:00:00"/>
    <n v="1773640805490"/>
    <n v="0"/>
    <n v="0"/>
    <n v="0"/>
    <n v="9"/>
    <s v="No"/>
    <s v="No"/>
    <s v="working"/>
    <s v="UDINE"/>
    <s v="loc_1772541573672"/>
    <n v="0"/>
  </r>
  <r>
    <s v="s1773640806003_baioum"/>
    <x v="2"/>
    <d v="2026-03-16T00:00:00"/>
    <n v="1773640806003"/>
    <n v="1773677166823"/>
    <n v="10.100227777777778"/>
    <n v="101.00227777777778"/>
    <n v="10"/>
    <s v="No"/>
    <s v="No"/>
    <s v="completed"/>
    <s v="UDINE"/>
    <s v="loc_1772541573672"/>
    <n v="101.00227777777778"/>
  </r>
  <r>
    <s v="s1773640821154_khalil"/>
    <x v="3"/>
    <d v="2026-03-16T00:00:00"/>
    <n v="1773640821154"/>
    <n v="1773677045672"/>
    <n v="10.06236611111111"/>
    <n v="80.498928888888884"/>
    <n v="8"/>
    <s v="No"/>
    <s v="No"/>
    <s v="completed"/>
    <s v="UDINE"/>
    <s v="loc_1772541573672"/>
    <n v="80.498928888888884"/>
  </r>
  <r>
    <s v="s1773640821905_kariem"/>
    <x v="0"/>
    <d v="2026-03-16T00:00:00"/>
    <n v="1773640821905"/>
    <n v="0"/>
    <n v="0"/>
    <n v="0"/>
    <n v="8"/>
    <s v="No"/>
    <s v="No"/>
    <s v="working"/>
    <s v="Non_Location"/>
    <s v="Non_Location"/>
    <n v="0"/>
  </r>
  <r>
    <s v="s1773640880229_radwan"/>
    <x v="1"/>
    <d v="2026-03-16T00:00:00"/>
    <n v="1773640880229"/>
    <n v="1773677149577"/>
    <n v="10.074818888888888"/>
    <n v="72.740192377777774"/>
    <n v="7.22"/>
    <s v="No"/>
    <s v="No"/>
    <s v="completed"/>
    <s v="UDINE"/>
    <s v="loc_1772541573672"/>
    <n v="72.740192377777774"/>
  </r>
  <r>
    <s v="s1773640886353_abdela"/>
    <x v="8"/>
    <d v="2026-03-16T00:00:00"/>
    <n v="1773640886353"/>
    <n v="1773677112981"/>
    <n v="10.062952222222222"/>
    <n v="120.75542666666666"/>
    <n v="12"/>
    <s v="No"/>
    <s v="No"/>
    <s v="completed"/>
    <s v="UDINE"/>
    <s v="loc_1772541573672"/>
    <n v="120.75542666666666"/>
  </r>
  <r>
    <s v="s1773641000431_darwis"/>
    <x v="19"/>
    <d v="2026-03-16T00:00:00"/>
    <n v="1773641000431"/>
    <n v="0"/>
    <n v="0"/>
    <n v="0"/>
    <n v="7.22"/>
    <s v="No"/>
    <s v="No"/>
    <s v="working"/>
    <s v="OSSPEDALE SACCO IDRA"/>
    <s v="loc_1772970100030"/>
    <n v="0"/>
  </r>
  <r>
    <s v="s1773641038301_elsham"/>
    <x v="4"/>
    <d v="2026-03-16T00:00:00"/>
    <n v="1773641038301"/>
    <n v="1773677187074"/>
    <n v="10.041325833333334"/>
    <n v="72.498372516666663"/>
    <n v="7.22"/>
    <s v="No"/>
    <s v="No"/>
    <s v="completed"/>
    <s v="UDINE"/>
    <s v="loc_1772541573672"/>
    <n v="72.498372516666663"/>
  </r>
  <r>
    <s v="s1773641417851_abdela"/>
    <x v="18"/>
    <d v="2026-03-16T00:00:00"/>
    <n v="1773641417851"/>
    <n v="1773674444859"/>
    <n v="9.1741688888888895"/>
    <n v="82.567520000000002"/>
    <n v="9"/>
    <s v="No"/>
    <s v="No"/>
    <s v="completed"/>
    <s v="OSSPEDALE SACCO IDRA"/>
    <s v="loc_1772970100030"/>
    <n v="82.567520000000002"/>
  </r>
  <r>
    <s v="s1773641458120_moursy"/>
    <x v="22"/>
    <d v="2026-03-16T00:00:00"/>
    <n v="1773641458120"/>
    <n v="1773674575993"/>
    <n v="9.1994091666666673"/>
    <n v="82.794682500000008"/>
    <n v="9"/>
    <s v="No"/>
    <s v="No"/>
    <s v="completed"/>
    <s v="OSSPEDALE SACCO IDRA"/>
    <s v="loc_1772970100030"/>
    <n v="82.794682500000008"/>
  </r>
  <r>
    <s v="s1773641480378_mahrou"/>
    <x v="36"/>
    <d v="2026-03-16T00:00:00"/>
    <n v="1773641480378"/>
    <n v="1773675335187"/>
    <n v="9.4041136111111108"/>
    <n v="94.041136111111115"/>
    <n v="10"/>
    <s v="No"/>
    <s v="No"/>
    <s v="completed"/>
    <s v="OSSPEDALE SACCO  SIME"/>
    <s v="loc_1772970162054"/>
    <n v="94.041136111111115"/>
  </r>
  <r>
    <s v="s1773641556356_abdelh"/>
    <x v="11"/>
    <d v="2026-03-16T00:00:00"/>
    <n v="1773641556356"/>
    <n v="1773675198111"/>
    <n v="9.3449319444444452"/>
    <n v="121.48411527777779"/>
    <n v="13"/>
    <s v="No"/>
    <s v="No"/>
    <s v="completed"/>
    <s v="OSSPEDALE SACCO  SIME"/>
    <s v="loc_1772970162054"/>
    <n v="121.48411527777779"/>
  </r>
  <r>
    <s v="s1773641906604_hegazi"/>
    <x v="21"/>
    <d v="2026-03-16T00:00:00"/>
    <n v="1773641906604"/>
    <n v="0"/>
    <n v="0"/>
    <n v="0"/>
    <n v="12"/>
    <s v="No"/>
    <s v="No"/>
    <s v="working"/>
    <s v="OSSPEDALE SACCO IDRA"/>
    <s v="loc_1772970100030"/>
    <n v="0"/>
  </r>
  <r>
    <s v="s1773642110274_basiou"/>
    <x v="12"/>
    <d v="2026-03-16T00:00:00"/>
    <n v="1773642110274"/>
    <n v="1773675098802"/>
    <n v="9.1634799999999998"/>
    <n v="100.79828000000001"/>
    <n v="11"/>
    <s v="No"/>
    <s v="No"/>
    <s v="completed"/>
    <s v="OSSPEDALE SACCO  SIME"/>
    <s v="loc_1772970162054"/>
    <n v="100.79828000000001"/>
  </r>
  <r>
    <s v="s1773642314725_issa_i"/>
    <x v="16"/>
    <d v="2026-03-16T00:00:00"/>
    <n v="1773642314725"/>
    <n v="0"/>
    <n v="0"/>
    <n v="0"/>
    <n v="12"/>
    <s v="No"/>
    <s v="No"/>
    <s v="working"/>
    <s v="OSSPEDALE SACCO  SIME"/>
    <s v="loc_1772970162054"/>
    <n v="0"/>
  </r>
  <r>
    <s v="s1773642533180_abdela"/>
    <x v="31"/>
    <d v="2026-03-16T00:00:00"/>
    <n v="1773642533180"/>
    <n v="1773673103485"/>
    <n v="8.491751388888888"/>
    <n v="76.42576249999999"/>
    <n v="9"/>
    <s v="No"/>
    <s v="No"/>
    <s v="completed"/>
    <s v="Non_Location"/>
    <s v="Non_Location"/>
    <n v="76.42576249999999"/>
  </r>
  <r>
    <s v="s1773642708864_raslan"/>
    <x v="9"/>
    <d v="2026-03-16T00:00:00"/>
    <n v="1773642708864"/>
    <n v="0"/>
    <n v="0"/>
    <n v="0"/>
    <n v="9"/>
    <s v="No"/>
    <s v="No"/>
    <s v="working"/>
    <s v="OSSPEDALE SACCO  SIME"/>
    <s v="loc_1772970162054"/>
    <n v="0"/>
  </r>
  <r>
    <s v="s1773642821827_bedir_"/>
    <x v="30"/>
    <d v="2026-03-16T00:00:00"/>
    <n v="1773642821827"/>
    <n v="1773673118120"/>
    <n v="8.4156369444444437"/>
    <n v="60.760898738888883"/>
    <n v="7.22"/>
    <s v="No"/>
    <s v="No"/>
    <s v="completed"/>
    <s v="OSSPEDALE SACCO  SIME"/>
    <s v="loc_1772970162054"/>
    <n v="60.760898738888883"/>
  </r>
  <r>
    <s v="s1773642881520_abdelh"/>
    <x v="29"/>
    <d v="2026-03-16T00:00:00"/>
    <n v="1773642881520"/>
    <n v="1773673367662"/>
    <n v="8.4683727777777786"/>
    <n v="76.215355000000002"/>
    <n v="9"/>
    <s v="No"/>
    <s v="No"/>
    <s v="completed"/>
    <s v="HOTEL BRERA"/>
    <s v="loc_1773020385053"/>
    <n v="76.215355000000002"/>
  </r>
  <r>
    <s v="s1773642932623_mousa_"/>
    <x v="10"/>
    <d v="2026-03-16T00:00:00"/>
    <n v="1773642932623"/>
    <n v="1773675364413"/>
    <n v="9.008830555555555"/>
    <n v="90.08830555555555"/>
    <n v="10"/>
    <s v="No"/>
    <s v="No"/>
    <s v="completed"/>
    <s v="OSSPEDALE SACCO  SIME"/>
    <s v="loc_1772970162054"/>
    <n v="90.08830555555555"/>
  </r>
  <r>
    <s v="s1773645444631_serag_"/>
    <x v="13"/>
    <d v="2026-03-16T00:00:00"/>
    <n v="1773645444631"/>
    <n v="1773675204126"/>
    <n v="8.266526388888888"/>
    <n v="74.398737499999996"/>
    <n v="9"/>
    <s v="No"/>
    <s v="No"/>
    <s v="completed"/>
    <s v="OSSPEDALE SACCO  SIME"/>
    <s v="loc_1772970162054"/>
    <n v="74.398737499999996"/>
  </r>
  <r>
    <s v="s1773727201402_elsham"/>
    <x v="4"/>
    <d v="2026-03-17T00:00:00"/>
    <n v="1773727201402"/>
    <n v="0"/>
    <n v="0"/>
    <n v="0"/>
    <n v="7.22"/>
    <s v="No"/>
    <s v="No"/>
    <s v="working"/>
    <s v="UDINE"/>
    <s v="loc_1772541573672"/>
    <n v="0"/>
  </r>
  <r>
    <s v="s1773727202342_abdela"/>
    <x v="8"/>
    <d v="2026-03-17T00:00:00"/>
    <n v="1773727202342"/>
    <n v="1773763293602"/>
    <n v="10.02535"/>
    <n v="120.30419999999999"/>
    <n v="12"/>
    <s v="No"/>
    <s v="No"/>
    <s v="completed"/>
    <s v="UDINE"/>
    <s v="loc_1772541573672"/>
    <n v="120.30419999999999"/>
  </r>
  <r>
    <s v="s1773727203222_hussei"/>
    <x v="28"/>
    <d v="2026-03-17T00:00:00"/>
    <n v="1773727203222"/>
    <n v="0"/>
    <n v="0"/>
    <n v="0"/>
    <n v="9"/>
    <s v="No"/>
    <s v="No"/>
    <s v="working"/>
    <s v="UDINE"/>
    <s v="loc_1772541573672"/>
    <n v="0"/>
  </r>
  <r>
    <s v="s1773727213650_ahmed_"/>
    <x v="5"/>
    <d v="2026-03-17T00:00:00"/>
    <n v="1773727213650"/>
    <n v="1773763273718"/>
    <n v="10.016685555555556"/>
    <n v="72.320469711111116"/>
    <n v="7.22"/>
    <s v="No"/>
    <s v="No"/>
    <s v="completed"/>
    <s v="UDINE"/>
    <s v="loc_1772541573672"/>
    <n v="72.320469711111116"/>
  </r>
  <r>
    <s v="s1773727245880_khalil"/>
    <x v="3"/>
    <d v="2026-03-17T00:00:00"/>
    <n v="1773727245880"/>
    <n v="1773763357332"/>
    <n v="10.03095888888889"/>
    <n v="80.247671111111117"/>
    <n v="8"/>
    <s v="No"/>
    <s v="No"/>
    <s v="completed"/>
    <s v="UDINE"/>
    <s v="loc_1772541573672"/>
    <n v="80.247671111111117"/>
  </r>
  <r>
    <s v="s1773727246952_radwan"/>
    <x v="1"/>
    <d v="2026-03-17T00:00:00"/>
    <n v="1773727246952"/>
    <n v="0"/>
    <n v="0"/>
    <n v="0"/>
    <n v="7.22"/>
    <s v="No"/>
    <s v="No"/>
    <s v="working"/>
    <s v="UDINE"/>
    <s v="loc_1772541573672"/>
    <n v="0"/>
  </r>
  <r>
    <s v="s1773727269713_baioum"/>
    <x v="2"/>
    <d v="2026-03-17T00:00:00"/>
    <n v="1773727269713"/>
    <n v="1773763301511"/>
    <n v="10.008832777777778"/>
    <n v="100.08832777777778"/>
    <n v="10"/>
    <s v="No"/>
    <s v="No"/>
    <s v="completed"/>
    <s v="UDINE"/>
    <s v="loc_1772541573672"/>
    <n v="100.08832777777778"/>
  </r>
  <r>
    <s v="s1773727434663_kariem"/>
    <x v="0"/>
    <d v="2026-03-17T00:00:00"/>
    <n v="1773727434663"/>
    <n v="0"/>
    <n v="0"/>
    <n v="0"/>
    <n v="8"/>
    <s v="No"/>
    <s v="No"/>
    <s v="working"/>
    <s v="Non_Location"/>
    <s v="Non_Location"/>
    <n v="0"/>
  </r>
  <r>
    <s v="s1773727867999_abdela"/>
    <x v="18"/>
    <d v="2026-03-17T00:00:00"/>
    <n v="1773727867999"/>
    <n v="1773760450879"/>
    <n v="9.0508000000000006"/>
    <n v="81.4572"/>
    <n v="9"/>
    <s v="No"/>
    <s v="No"/>
    <s v="completed"/>
    <s v="OSSPEDALE SACCO IDRA"/>
    <s v="loc_1772970100030"/>
    <n v="81.4572"/>
  </r>
  <r>
    <s v="s1773728176754_basiou"/>
    <x v="12"/>
    <d v="2026-03-17T00:00:00"/>
    <n v="1773728176754"/>
    <n v="1773761635215"/>
    <n v="9.2940169444444436"/>
    <n v="102.23418638888887"/>
    <n v="11"/>
    <s v="No"/>
    <s v="No"/>
    <s v="completed"/>
    <s v="OSSPEDALE SACCO  SIME"/>
    <s v="loc_1772970162054"/>
    <n v="102.23418638888887"/>
  </r>
  <r>
    <s v="s1773728217173_serag_"/>
    <x v="13"/>
    <d v="2026-03-17T00:00:00"/>
    <n v="1773728217173"/>
    <n v="1773761439187"/>
    <n v="9.2283372222222226"/>
    <n v="83.055035000000004"/>
    <n v="9"/>
    <s v="No"/>
    <s v="No"/>
    <s v="completed"/>
    <s v="OSSPEDALE SACCO  SIME"/>
    <s v="loc_1772970162054"/>
    <n v="83.055035000000004"/>
  </r>
  <r>
    <s v="s1773728507900_mousa_"/>
    <x v="10"/>
    <d v="2026-03-17T00:00:00"/>
    <n v="1773728507900"/>
    <n v="1773761600047"/>
    <n v="9.1922630555555553"/>
    <n v="91.922630555555557"/>
    <n v="10"/>
    <s v="No"/>
    <s v="No"/>
    <s v="completed"/>
    <s v="OSSPEDALE SACCO  SIME"/>
    <s v="loc_1772970162054"/>
    <n v="91.922630555555557"/>
  </r>
  <r>
    <s v="s1773728533606_mahrou"/>
    <x v="36"/>
    <d v="2026-03-17T00:00:00"/>
    <n v="1773728533606"/>
    <n v="1773767340673"/>
    <n v="10.779740833333333"/>
    <n v="107.79740833333334"/>
    <n v="10"/>
    <s v="No"/>
    <s v="No"/>
    <s v="completed"/>
    <s v="OSSPEDALE SACCO  SIME"/>
    <s v="loc_1772970162054"/>
    <n v="107.79740833333334"/>
  </r>
  <r>
    <s v="s1773728547070_issa_i"/>
    <x v="16"/>
    <d v="2026-03-17T00:00:00"/>
    <n v="1773728547070"/>
    <n v="1773761600736"/>
    <n v="9.181573888888888"/>
    <n v="110.17888666666666"/>
    <n v="12"/>
    <s v="No"/>
    <s v="No"/>
    <s v="completed"/>
    <s v="OSSPEDALE SACCO  SIME"/>
    <s v="loc_1772970162054"/>
    <n v="110.17888666666666"/>
  </r>
  <r>
    <s v="s1773728622343_raslan"/>
    <x v="9"/>
    <d v="2026-03-17T00:00:00"/>
    <n v="1773728622343"/>
    <n v="1773769325448"/>
    <n v="11.306418055555556"/>
    <n v="101.7577625"/>
    <n v="9"/>
    <s v="No"/>
    <s v="No"/>
    <s v="completed"/>
    <s v="OSSPEDALE SACCO  SIME"/>
    <s v="loc_1772970162054"/>
    <n v="101.7577625"/>
  </r>
  <r>
    <s v="s1773728993476_moursy"/>
    <x v="22"/>
    <d v="2026-03-17T00:00:00"/>
    <n v="1773728993476"/>
    <n v="1773761403849"/>
    <n v="9.0028813888888894"/>
    <n v="81.02593250000001"/>
    <n v="9"/>
    <s v="No"/>
    <s v="No"/>
    <s v="completed"/>
    <s v="OSSPEDALE SACCO IDRA"/>
    <s v="loc_1772970100030"/>
    <n v="81.02593250000001"/>
  </r>
  <r>
    <s v="s1773729039792_ali_es"/>
    <x v="25"/>
    <d v="2026-03-17T00:00:00"/>
    <n v="1773729039792"/>
    <n v="0"/>
    <n v="0"/>
    <n v="0"/>
    <n v="7.22"/>
    <s v="No"/>
    <s v="No"/>
    <s v="working"/>
    <s v="OSSPEDALE SACCO IDRA"/>
    <s v="loc_1772970100030"/>
    <n v="0"/>
  </r>
  <r>
    <s v="s1773729129267_abdela"/>
    <x v="31"/>
    <d v="2026-03-17T00:00:00"/>
    <n v="1773729129267"/>
    <n v="0"/>
    <n v="0"/>
    <n v="0"/>
    <n v="9"/>
    <s v="No"/>
    <s v="No"/>
    <s v="working"/>
    <s v="Non_Location"/>
    <s v="Non_Location"/>
    <n v="0"/>
  </r>
  <r>
    <s v="s1773729157476_hegazi"/>
    <x v="21"/>
    <d v="2026-03-17T00:00:00"/>
    <n v="1773729157476"/>
    <n v="0"/>
    <n v="0"/>
    <n v="0"/>
    <n v="12"/>
    <s v="No"/>
    <s v="No"/>
    <s v="working"/>
    <s v="OSSPEDALE SACCO IDRA"/>
    <s v="loc_1772970100030"/>
    <n v="0"/>
  </r>
  <r>
    <s v="s1773729364067_abdelh"/>
    <x v="29"/>
    <d v="2026-03-17T00:00:00"/>
    <n v="1773729364067"/>
    <n v="1773760097388"/>
    <n v="8.5370336111111111"/>
    <n v="76.833302500000002"/>
    <n v="9"/>
    <s v="No"/>
    <s v="No"/>
    <s v="completed"/>
    <s v="HOTEL BRERA"/>
    <s v="loc_1773020385053"/>
    <n v="76.833302500000002"/>
  </r>
  <r>
    <s v="s1773729640424_bedir_"/>
    <x v="30"/>
    <d v="2026-03-17T00:00:00"/>
    <n v="1773729640424"/>
    <n v="1773760337171"/>
    <n v="8.5268741666666674"/>
    <n v="61.564031483333338"/>
    <n v="7.22"/>
    <s v="No"/>
    <s v="No"/>
    <s v="completed"/>
    <s v="OSSPEDALE SACCO  SIME"/>
    <s v="loc_1772970162054"/>
    <n v="61.564031483333338"/>
  </r>
  <r>
    <s v="s1773745876936_shalab"/>
    <x v="37"/>
    <d v="2026-03-17T00:00:00"/>
    <n v="1773745876936"/>
    <n v="0"/>
    <n v="0"/>
    <n v="0"/>
    <n v="10"/>
    <s v="No"/>
    <s v="No"/>
    <s v="working"/>
    <s v="TIRANO -KMARK-"/>
    <s v="loc_1773659207129"/>
    <n v="0"/>
  </r>
  <r>
    <s v="s1773746010500_awad_m"/>
    <x v="38"/>
    <d v="2026-03-17T00:00:00"/>
    <n v="1773746010500"/>
    <n v="0"/>
    <n v="0"/>
    <n v="0"/>
    <n v="9"/>
    <s v="No"/>
    <s v="No"/>
    <s v="working"/>
    <s v="TIRANO -KMARK-"/>
    <s v="loc_1773659207129"/>
    <n v="0"/>
  </r>
  <r>
    <s v="s1773746088175_aboukh"/>
    <x v="39"/>
    <d v="2026-03-17T00:00:00"/>
    <n v="1773746088175"/>
    <n v="0"/>
    <n v="0"/>
    <n v="0"/>
    <n v="10"/>
    <s v="No"/>
    <s v="No"/>
    <s v="working"/>
    <s v="TIRANO -KMARK-"/>
    <s v="loc_1773659207129"/>
    <n v="0"/>
  </r>
  <r>
    <s v="s1773813601726_abdela"/>
    <x v="8"/>
    <d v="2026-03-18T00:00:00"/>
    <n v="1773813601726"/>
    <n v="1773849771776"/>
    <n v="10.047236111111111"/>
    <n v="120.56683333333334"/>
    <n v="12"/>
    <s v="No"/>
    <s v="No"/>
    <s v="completed"/>
    <s v="UDINE"/>
    <s v="loc_1772541573672"/>
    <n v="120.56683333333334"/>
  </r>
  <r>
    <s v="s1773813603575_hussei"/>
    <x v="28"/>
    <d v="2026-03-18T00:00:00"/>
    <n v="1773813603575"/>
    <n v="1773849917438"/>
    <n v="10.087184166666667"/>
    <n v="90.784657500000009"/>
    <n v="9"/>
    <s v="No"/>
    <s v="No"/>
    <s v="completed"/>
    <s v="UDINE"/>
    <s v="loc_1772541573672"/>
    <n v="90.784657500000009"/>
  </r>
  <r>
    <s v="s1773813604508_basiou"/>
    <x v="12"/>
    <d v="2026-03-18T00:00:00"/>
    <n v="1773813604508"/>
    <n v="0"/>
    <n v="0"/>
    <n v="0"/>
    <n v="11"/>
    <s v="No"/>
    <s v="No"/>
    <s v="working"/>
    <s v="OSSPEDALE SACCO  SIME"/>
    <s v="loc_1772970162054"/>
    <n v="0"/>
  </r>
  <r>
    <s v="s1773813604678_elsham"/>
    <x v="4"/>
    <d v="2026-03-18T00:00:00"/>
    <n v="1773813604678"/>
    <n v="1773849731846"/>
    <n v="10.035324444444445"/>
    <n v="72.455042488888893"/>
    <n v="7.22"/>
    <s v="No"/>
    <s v="No"/>
    <s v="completed"/>
    <s v="UDINE"/>
    <s v="loc_1772541573672"/>
    <n v="72.455042488888893"/>
  </r>
  <r>
    <s v="s1773813606632_darwis"/>
    <x v="19"/>
    <d v="2026-03-18T00:00:00"/>
    <n v="1773813606632"/>
    <n v="0"/>
    <n v="0"/>
    <n v="0"/>
    <n v="7.22"/>
    <s v="No"/>
    <s v="No"/>
    <s v="working"/>
    <s v="OSSPEDALE SACCO IDRA"/>
    <s v="loc_1772970100030"/>
    <n v="0"/>
  </r>
  <r>
    <s v="s1773813622269_radwan"/>
    <x v="1"/>
    <d v="2026-03-18T00:00:00"/>
    <n v="1773813622269"/>
    <n v="1773849770926"/>
    <n v="10.041293611111112"/>
    <n v="72.498139872222225"/>
    <n v="7.22"/>
    <s v="No"/>
    <s v="No"/>
    <s v="completed"/>
    <s v="UDINE"/>
    <s v="loc_1772541573672"/>
    <n v="72.498139872222225"/>
  </r>
  <r>
    <s v="s1773813633420_ahmed_"/>
    <x v="5"/>
    <d v="2026-03-18T00:00:00"/>
    <n v="1773813633420"/>
    <n v="0"/>
    <n v="0"/>
    <n v="0"/>
    <n v="7.22"/>
    <s v="No"/>
    <s v="No"/>
    <s v="working"/>
    <s v="UDINE"/>
    <s v="loc_1772541573672"/>
    <n v="0"/>
  </r>
  <r>
    <s v="s1773813661238_khalil"/>
    <x v="3"/>
    <d v="2026-03-18T00:00:00"/>
    <n v="1773813661238"/>
    <n v="1773849766431"/>
    <n v="10.029220277777778"/>
    <n v="80.233762222222225"/>
    <n v="8"/>
    <s v="No"/>
    <s v="No"/>
    <s v="completed"/>
    <s v="UDINE"/>
    <s v="loc_1772541573672"/>
    <n v="80.233762222222225"/>
  </r>
  <r>
    <s v="s1773813686533_baioum"/>
    <x v="2"/>
    <d v="2026-03-18T00:00:00"/>
    <n v="1773813686533"/>
    <n v="1773849813612"/>
    <n v="10.035299722222222"/>
    <n v="100.35299722222221"/>
    <n v="10"/>
    <s v="No"/>
    <s v="No"/>
    <s v="completed"/>
    <s v="UDINE"/>
    <s v="loc_1772541573672"/>
    <n v="100.35299722222221"/>
  </r>
  <r>
    <s v="s1773813716397_kariem"/>
    <x v="0"/>
    <d v="2026-03-18T00:00:00"/>
    <n v="1773813716397"/>
    <n v="0"/>
    <n v="0"/>
    <n v="0"/>
    <n v="8"/>
    <s v="No"/>
    <s v="No"/>
    <s v="working"/>
    <s v="Non_Location"/>
    <s v="Non_Location"/>
    <n v="0"/>
  </r>
  <r>
    <s v="s1773813753481_shalab"/>
    <x v="37"/>
    <d v="2026-03-18T00:00:00"/>
    <n v="1773813753481"/>
    <n v="1773846158752"/>
    <n v="9.0014641666666666"/>
    <n v="90.014641666666662"/>
    <n v="10"/>
    <s v="No"/>
    <s v="No"/>
    <s v="completed"/>
    <s v="TIRANO -KMARK-"/>
    <s v="loc_1773659207129"/>
    <n v="90.014641666666662"/>
  </r>
  <r>
    <s v="s1773813824380_aboukh"/>
    <x v="39"/>
    <d v="2026-03-18T00:00:00"/>
    <n v="1773813824380"/>
    <n v="1773846080829"/>
    <n v="8.960124722222222"/>
    <n v="89.601247222222213"/>
    <n v="10"/>
    <s v="No"/>
    <s v="No"/>
    <s v="completed"/>
    <s v="TIRANO -KMARK-"/>
    <s v="loc_1773659207129"/>
    <n v="89.601247222222213"/>
  </r>
  <r>
    <s v="s1773813875100_awad_m"/>
    <x v="38"/>
    <d v="2026-03-18T00:00:00"/>
    <n v="1773813875100"/>
    <n v="1773846329773"/>
    <n v="9.0151869444444444"/>
    <n v="81.136682500000006"/>
    <n v="9"/>
    <s v="No"/>
    <s v="No"/>
    <s v="completed"/>
    <s v="TIRANO -KMARK-"/>
    <s v="loc_1773659207129"/>
    <n v="81.136682500000006"/>
  </r>
  <r>
    <s v="s1773814111278_moursy"/>
    <x v="22"/>
    <d v="2026-03-18T00:00:00"/>
    <n v="1773814111278"/>
    <n v="0"/>
    <n v="0"/>
    <n v="0"/>
    <n v="9"/>
    <s v="No"/>
    <s v="No"/>
    <s v="working"/>
    <s v="OSSPEDALE SACCO IDRA"/>
    <s v="loc_1772970100030"/>
    <n v="0"/>
  </r>
  <r>
    <s v="s1773814111641_abdela"/>
    <x v="18"/>
    <d v="2026-03-18T00:00:00"/>
    <n v="1773814111641"/>
    <n v="0"/>
    <n v="0"/>
    <n v="0"/>
    <n v="9"/>
    <s v="No"/>
    <s v="No"/>
    <s v="working"/>
    <s v="OSSPEDALE SACCO IDRA"/>
    <s v="loc_1772970100030"/>
    <n v="0"/>
  </r>
  <r>
    <s v="s1773814221444_ali_es"/>
    <x v="25"/>
    <d v="2026-03-18T00:00:00"/>
    <n v="1773814221444"/>
    <n v="0"/>
    <n v="0"/>
    <n v="0"/>
    <n v="7.22"/>
    <s v="No"/>
    <s v="No"/>
    <s v="working"/>
    <s v="OSSPEDALE SACCO IDRA"/>
    <s v="loc_1772970100030"/>
    <n v="0"/>
  </r>
  <r>
    <s v="s1773814345947_hegazi"/>
    <x v="21"/>
    <d v="2026-03-18T00:00:00"/>
    <n v="1773814345947"/>
    <n v="0"/>
    <n v="0"/>
    <n v="0"/>
    <n v="12"/>
    <s v="No"/>
    <s v="No"/>
    <s v="working"/>
    <s v="OSSPEDALE SACCO IDRA"/>
    <s v="loc_1772970100030"/>
    <n v="0"/>
  </r>
  <r>
    <s v="s1773814391443_serag_"/>
    <x v="13"/>
    <d v="2026-03-18T00:00:00"/>
    <n v="1773814391443"/>
    <n v="1773847825460"/>
    <n v="9.2872269444444449"/>
    <n v="83.5850425"/>
    <n v="9"/>
    <s v="No"/>
    <s v="No"/>
    <s v="completed"/>
    <s v="OSSPEDALE SACCO  SIME"/>
    <s v="loc_1772970162054"/>
    <n v="83.5850425"/>
  </r>
  <r>
    <s v="s1773814406265_ahmed_"/>
    <x v="20"/>
    <d v="2026-03-18T00:00:00"/>
    <n v="1773814406265"/>
    <n v="1773847443816"/>
    <n v="9.1770975000000004"/>
    <n v="73.416780000000003"/>
    <n v="8"/>
    <s v="No"/>
    <s v="No"/>
    <s v="completed"/>
    <s v="OSSPEDALE SACCO IDRA"/>
    <s v="loc_1772970100030"/>
    <n v="73.416780000000003"/>
  </r>
  <r>
    <s v="s1773814646388_issa_i"/>
    <x v="16"/>
    <d v="2026-03-18T00:00:00"/>
    <n v="1773814646388"/>
    <n v="1773848027096"/>
    <n v="9.2724188888888897"/>
    <n v="111.26902666666668"/>
    <n v="12"/>
    <s v="No"/>
    <s v="No"/>
    <s v="completed"/>
    <s v="OSSPEDALE SACCO  SIME"/>
    <s v="loc_1772970162054"/>
    <n v="111.26902666666668"/>
  </r>
  <r>
    <s v="s1773815017575_mousa_"/>
    <x v="10"/>
    <d v="2026-03-18T00:00:00"/>
    <n v="1773815017575"/>
    <n v="1773848093130"/>
    <n v="9.1876541666666665"/>
    <n v="91.876541666666668"/>
    <n v="10"/>
    <s v="No"/>
    <s v="No"/>
    <s v="completed"/>
    <s v="OSSPEDALE SACCO  SIME"/>
    <s v="loc_1772970162054"/>
    <n v="91.876541666666668"/>
  </r>
  <r>
    <s v="s1773815110072_mahrou"/>
    <x v="36"/>
    <d v="2026-03-18T00:00:00"/>
    <n v="1773815110072"/>
    <n v="1773853406820"/>
    <n v="10.637985555555556"/>
    <n v="106.37985555555557"/>
    <n v="10"/>
    <s v="No"/>
    <s v="No"/>
    <s v="completed"/>
    <s v="OSSPEDALE SACCO  SIME"/>
    <s v="loc_1772970162054"/>
    <n v="106.37985555555557"/>
  </r>
  <r>
    <s v="s1773815174399_raslan"/>
    <x v="9"/>
    <d v="2026-03-18T00:00:00"/>
    <n v="1773815174399"/>
    <n v="1773850059985"/>
    <n v="9.6904405555555559"/>
    <n v="87.213965000000002"/>
    <n v="9"/>
    <s v="No"/>
    <s v="No"/>
    <s v="completed"/>
    <s v="OSSPEDALE SACCO  SIME"/>
    <s v="loc_1772970162054"/>
    <n v="87.213965000000002"/>
  </r>
  <r>
    <s v="s1773815505500_abdela"/>
    <x v="31"/>
    <d v="2026-03-18T00:00:00"/>
    <n v="1773815505500"/>
    <n v="0"/>
    <n v="0"/>
    <n v="0"/>
    <n v="9"/>
    <s v="No"/>
    <s v="No"/>
    <s v="working"/>
    <s v="Non_Location"/>
    <s v="Non_Location"/>
    <n v="0"/>
  </r>
  <r>
    <s v="s1773815608615_abdelh"/>
    <x v="29"/>
    <d v="2026-03-18T00:00:00"/>
    <n v="1773815608615"/>
    <n v="1773846012947"/>
    <n v="8.4456477777777774"/>
    <n v="76.010829999999999"/>
    <n v="9"/>
    <s v="No"/>
    <s v="No"/>
    <s v="completed"/>
    <s v="HOTEL BRERA"/>
    <s v="loc_1773020385053"/>
    <n v="76.010829999999999"/>
  </r>
  <r>
    <s v="s1773817064566_bedir_"/>
    <x v="30"/>
    <d v="2026-03-18T00:00:00"/>
    <n v="1773817064566"/>
    <n v="1773847958050"/>
    <n v="8.5815233333333332"/>
    <n v="61.958598466666665"/>
    <n v="7.22"/>
    <s v="No"/>
    <s v="No"/>
    <s v="completed"/>
    <s v="OSSPEDALE SACCO  SIME"/>
    <s v="loc_1772970162054"/>
    <n v="61.958598466666665"/>
  </r>
  <r>
    <s v="s1773900009002_kariem"/>
    <x v="0"/>
    <d v="2026-03-19T00:00:00"/>
    <n v="1773900009002"/>
    <n v="0"/>
    <n v="0"/>
    <n v="0"/>
    <n v="8"/>
    <s v="No"/>
    <s v="No"/>
    <s v="working"/>
    <s v="Non_Location"/>
    <s v="Non_Location"/>
    <n v="0"/>
  </r>
  <r>
    <s v="s1773900042469_hussei"/>
    <x v="28"/>
    <d v="2026-03-19T00:00:00"/>
    <n v="1773900042469"/>
    <n v="1773936348952"/>
    <n v="10.085134166666666"/>
    <n v="90.766207499999993"/>
    <n v="9"/>
    <s v="No"/>
    <s v="No"/>
    <s v="completed"/>
    <s v="UDINE"/>
    <s v="loc_1772541573672"/>
    <n v="90.766207499999993"/>
  </r>
  <r>
    <s v="s1773900058791_ahmed_"/>
    <x v="5"/>
    <d v="2026-03-19T00:00:00"/>
    <n v="1773900058791"/>
    <n v="0"/>
    <n v="0"/>
    <n v="0"/>
    <n v="7.22"/>
    <s v="No"/>
    <s v="No"/>
    <s v="working"/>
    <s v="UDINE"/>
    <s v="loc_1772541573672"/>
    <n v="0"/>
  </r>
  <r>
    <s v="s1773900060384_elsham"/>
    <x v="4"/>
    <d v="2026-03-19T00:00:00"/>
    <n v="1773900060384"/>
    <n v="1773936253685"/>
    <n v="10.053694722222222"/>
    <n v="72.587675894444445"/>
    <n v="7.22"/>
    <s v="No"/>
    <s v="No"/>
    <s v="completed"/>
    <s v="UDINE"/>
    <s v="loc_1772541573672"/>
    <n v="72.587675894444445"/>
  </r>
  <r>
    <s v="s1773900063627_abdela"/>
    <x v="8"/>
    <d v="2026-03-19T00:00:00"/>
    <n v="1773900063627"/>
    <n v="1773936245121"/>
    <n v="10.050414999999999"/>
    <n v="120.60497999999998"/>
    <n v="12"/>
    <s v="No"/>
    <s v="No"/>
    <s v="completed"/>
    <s v="UDINE"/>
    <s v="loc_1772541573672"/>
    <n v="120.60497999999998"/>
  </r>
  <r>
    <s v="s1773900071921_elkasa"/>
    <x v="27"/>
    <d v="2026-03-19T00:00:00"/>
    <n v="1773900071921"/>
    <n v="1773936424889"/>
    <n v="10.098046666666667"/>
    <n v="72.907896933333333"/>
    <n v="7.22"/>
    <s v="No"/>
    <s v="No"/>
    <s v="completed"/>
    <s v="UDINE"/>
    <s v="loc_1772541573672"/>
    <n v="72.907896933333333"/>
  </r>
  <r>
    <s v="s1773900087751_darwis"/>
    <x v="19"/>
    <d v="2026-03-19T00:00:00"/>
    <n v="1773900087751"/>
    <n v="0"/>
    <n v="0"/>
    <n v="0"/>
    <n v="7.22"/>
    <s v="No"/>
    <s v="No"/>
    <s v="working"/>
    <s v="OSSPEDALE SACCO IDRA"/>
    <s v="loc_1772970100030"/>
    <n v="0"/>
  </r>
  <r>
    <s v="s1773900128761_radwan"/>
    <x v="1"/>
    <d v="2026-03-19T00:00:00"/>
    <n v="1773900128761"/>
    <n v="0"/>
    <n v="0"/>
    <n v="0"/>
    <n v="7.22"/>
    <s v="No"/>
    <s v="No"/>
    <s v="working"/>
    <s v="UDINE"/>
    <s v="loc_1772541573672"/>
    <n v="0"/>
  </r>
  <r>
    <s v="s1773900135928_baioum"/>
    <x v="2"/>
    <d v="2026-03-19T00:00:00"/>
    <n v="1773900135928"/>
    <n v="1773936399903"/>
    <n v="10.073326388888889"/>
    <n v="100.73326388888889"/>
    <n v="10"/>
    <s v="No"/>
    <s v="No"/>
    <s v="completed"/>
    <s v="UDINE"/>
    <s v="loc_1772541573672"/>
    <n v="100.73326388888889"/>
  </r>
  <r>
    <s v="s1773900508224_basiou"/>
    <x v="12"/>
    <d v="2026-03-19T00:00:00"/>
    <n v="1773900508224"/>
    <n v="0"/>
    <n v="0"/>
    <n v="0"/>
    <n v="11"/>
    <s v="No"/>
    <s v="No"/>
    <s v="working"/>
    <s v="OSSPEDALE SACCO  SIME"/>
    <s v="loc_1772970162054"/>
    <n v="0"/>
  </r>
  <r>
    <s v="s1773900564752_abdela"/>
    <x v="18"/>
    <d v="2026-03-19T00:00:00"/>
    <n v="1773900564752"/>
    <n v="0"/>
    <n v="0"/>
    <n v="0"/>
    <n v="9"/>
    <s v="No"/>
    <s v="No"/>
    <s v="working"/>
    <s v="OSSPEDALE SACCO IDRA"/>
    <s v="loc_1772970100030"/>
    <n v="0"/>
  </r>
  <r>
    <s v="s1773900573567_moursy"/>
    <x v="22"/>
    <d v="2026-03-19T00:00:00"/>
    <n v="1773900573567"/>
    <n v="0"/>
    <n v="0"/>
    <n v="0"/>
    <n v="9"/>
    <s v="No"/>
    <s v="No"/>
    <s v="working"/>
    <s v="OSSPEDALE SACCO IDRA"/>
    <s v="loc_1772970100030"/>
    <n v="0"/>
  </r>
  <r>
    <s v="s1773900713930_ahmed_"/>
    <x v="20"/>
    <d v="2026-03-19T00:00:00"/>
    <n v="1773900713930"/>
    <n v="1773930905627"/>
    <n v="8.3865824999999994"/>
    <n v="67.092659999999995"/>
    <n v="8"/>
    <s v="No"/>
    <s v="No"/>
    <s v="completed"/>
    <s v="OSSPEDALE SACCO IDRA"/>
    <s v="loc_1772970100030"/>
    <n v="67.092659999999995"/>
  </r>
  <r>
    <s v="s1773900785842_hegazi"/>
    <x v="21"/>
    <d v="2026-03-19T00:00:00"/>
    <n v="1773900785842"/>
    <n v="0"/>
    <n v="0"/>
    <n v="0"/>
    <n v="12"/>
    <s v="No"/>
    <s v="No"/>
    <s v="working"/>
    <s v="OSSPEDALE SACCO IDRA"/>
    <s v="loc_1772970100030"/>
    <n v="0"/>
  </r>
  <r>
    <s v="s1773901512292_abdelh"/>
    <x v="29"/>
    <d v="2026-03-19T00:00:00"/>
    <n v="1773901512292"/>
    <n v="0"/>
    <n v="0"/>
    <n v="0"/>
    <n v="9"/>
    <s v="No"/>
    <s v="No"/>
    <s v="working"/>
    <s v="HOTEL BRERA"/>
    <s v="loc_1773020385053"/>
    <n v="0"/>
  </r>
  <r>
    <s v="s1773901556051_issa_i"/>
    <x v="16"/>
    <d v="2026-03-19T00:00:00"/>
    <n v="1773901556051"/>
    <n v="1773934413180"/>
    <n v="9.1269802777777773"/>
    <n v="109.52376333333333"/>
    <n v="12"/>
    <s v="No"/>
    <s v="No"/>
    <s v="completed"/>
    <s v="OSSPEDALE SACCO  SIME"/>
    <s v="loc_1772970162054"/>
    <n v="109.52376333333333"/>
  </r>
  <r>
    <s v="s1773901722168_raslan"/>
    <x v="9"/>
    <d v="2026-03-19T00:00:00"/>
    <n v="1773901722168"/>
    <n v="0"/>
    <n v="0"/>
    <n v="0"/>
    <n v="9"/>
    <s v="No"/>
    <s v="No"/>
    <s v="working"/>
    <s v="OSSPEDALE SACCO  SIME"/>
    <s v="loc_1772970162054"/>
    <n v="0"/>
  </r>
  <r>
    <s v="s1773901730593_mahrou"/>
    <x v="36"/>
    <d v="2026-03-19T00:00:00"/>
    <n v="1773901730593"/>
    <n v="1773939755179"/>
    <n v="10.562385000000001"/>
    <n v="105.62385"/>
    <n v="10"/>
    <s v="No"/>
    <s v="No"/>
    <s v="completed"/>
    <s v="OSSPEDALE SACCO  SIME"/>
    <s v="loc_1772970162054"/>
    <n v="105.62385"/>
  </r>
  <r>
    <s v="s1773902075346_abdela"/>
    <x v="31"/>
    <d v="2026-03-19T00:00:00"/>
    <n v="1773902075346"/>
    <n v="0"/>
    <n v="0"/>
    <n v="0"/>
    <n v="9"/>
    <s v="No"/>
    <s v="No"/>
    <s v="working"/>
    <s v="Non_Location"/>
    <s v="Non_Location"/>
    <n v="0"/>
  </r>
  <r>
    <s v="s1773903295552_serag_"/>
    <x v="13"/>
    <d v="2026-03-19T00:00:00"/>
    <n v="1773903295552"/>
    <n v="1773930792354"/>
    <n v="7.6380005555555552"/>
    <n v="68.742004999999992"/>
    <n v="9"/>
    <s v="No"/>
    <s v="No"/>
    <s v="completed"/>
    <s v="OSSPEDALE SACCO  SIME"/>
    <s v="loc_1772970162054"/>
    <n v="68.742004999999992"/>
  </r>
  <r>
    <s v="s1773986489531_hussei"/>
    <x v="28"/>
    <d v="2026-03-20T00:00:00"/>
    <n v="1773986489531"/>
    <n v="0"/>
    <n v="0"/>
    <n v="0"/>
    <n v="9"/>
    <s v="No"/>
    <s v="No"/>
    <s v="working"/>
    <s v="UDINE"/>
    <s v="loc_1772541573672"/>
    <n v="0"/>
  </r>
  <r>
    <s v="s1773986494685_ahmed_"/>
    <x v="5"/>
    <d v="2026-03-20T00:00:00"/>
    <n v="1773986494685"/>
    <n v="1774024597633"/>
    <n v="10.584152222222222"/>
    <n v="76.417579044444437"/>
    <n v="7.22"/>
    <s v="No"/>
    <s v="No"/>
    <s v="completed"/>
    <s v="UDINE"/>
    <s v="loc_1772541573672"/>
    <n v="76.417579044444437"/>
  </r>
  <r>
    <s v="s1773986618205_baioum"/>
    <x v="2"/>
    <d v="2026-03-20T00:00:00"/>
    <n v="1773986618205"/>
    <n v="1774024501061"/>
    <n v="10.523015555555556"/>
    <n v="105.23015555555557"/>
    <n v="10"/>
    <s v="No"/>
    <s v="No"/>
    <s v="completed"/>
    <s v="UDINE"/>
    <s v="loc_1772541573672"/>
    <n v="105.23015555555557"/>
  </r>
  <r>
    <s v="s1773986639841_elsham"/>
    <x v="4"/>
    <d v="2026-03-20T00:00:00"/>
    <n v="1773986639841"/>
    <n v="0"/>
    <n v="0"/>
    <n v="0"/>
    <n v="7.22"/>
    <s v="No"/>
    <s v="No"/>
    <s v="working"/>
    <s v="UDINE"/>
    <s v="loc_1772541573672"/>
    <n v="0"/>
  </r>
  <r>
    <s v="s1773987834645_mahrou"/>
    <x v="36"/>
    <d v="2026-03-20T00:00:00"/>
    <n v="1773987834645"/>
    <n v="1774019055609"/>
    <n v="8.6724899999999998"/>
    <n v="86.724899999999991"/>
    <n v="10"/>
    <s v="No"/>
    <s v="No"/>
    <s v="completed"/>
    <s v="OSSPEDALE SACCO  SIME"/>
    <s v="loc_1772970162054"/>
    <n v="86.724899999999991"/>
  </r>
  <r>
    <s v="s1774072802638_elsham"/>
    <x v="4"/>
    <d v="2026-03-21T00:00:00"/>
    <n v="1774072802638"/>
    <n v="1774107175107"/>
    <n v="9.5479080555555562"/>
    <n v="68.935896161111117"/>
    <n v="7.22"/>
    <s v="No"/>
    <s v="No"/>
    <s v="completed"/>
    <s v="UDINE"/>
    <s v="loc_1772541573672"/>
    <n v="68.935896161111117"/>
  </r>
  <r>
    <s v="s1774072808453_abdela"/>
    <x v="8"/>
    <d v="2026-03-21T00:00:00"/>
    <n v="1774072808453"/>
    <n v="0"/>
    <n v="0"/>
    <n v="0"/>
    <n v="12"/>
    <s v="No"/>
    <s v="No"/>
    <s v="working"/>
    <s v="UDINE"/>
    <s v="loc_1772541573672"/>
    <n v="0"/>
  </r>
  <r>
    <s v="s1774072856139_baioum"/>
    <x v="2"/>
    <d v="2026-03-21T00:00:00"/>
    <n v="1774072856139"/>
    <n v="1774107135126"/>
    <n v="9.5219408333333337"/>
    <n v="95.219408333333334"/>
    <n v="10"/>
    <s v="No"/>
    <s v="No"/>
    <s v="completed"/>
    <s v="UDINE"/>
    <s v="loc_1772541573672"/>
    <n v="95.219408333333334"/>
  </r>
  <r>
    <s v="s1774073364987_ahmed_"/>
    <x v="5"/>
    <d v="2026-03-21T00:00:00"/>
    <n v="1774073364987"/>
    <n v="1774107017619"/>
    <n v="9.3479533333333329"/>
    <n v="67.492223066666668"/>
    <n v="7.22"/>
    <s v="No"/>
    <s v="No"/>
    <s v="completed"/>
    <s v="UDINE"/>
    <s v="loc_1772541573672"/>
    <n v="67.492223066666668"/>
  </r>
  <r>
    <s v="s1774073543198_ali_es"/>
    <x v="25"/>
    <d v="2026-03-21T00:00:00"/>
    <n v="1774073543198"/>
    <n v="1774101713516"/>
    <n v="7.8250883333333334"/>
    <n v="56.497137766666668"/>
    <n v="7.22"/>
    <s v="No"/>
    <s v="No"/>
    <s v="completed"/>
    <s v="OSSPEDALE SACCO IDRA"/>
    <s v="loc_1772970100030"/>
    <n v="56.497137766666668"/>
  </r>
  <r>
    <s v="s1774073691840_abdela"/>
    <x v="18"/>
    <d v="2026-03-21T00:00:00"/>
    <n v="1774073691840"/>
    <n v="0"/>
    <n v="0"/>
    <n v="0"/>
    <n v="9"/>
    <s v="No"/>
    <s v="No"/>
    <s v="working"/>
    <s v="OSSPEDALE SACCO IDRA"/>
    <s v="loc_1772970100030"/>
    <n v="0"/>
  </r>
  <r>
    <s v="s1774074826748_hegazi"/>
    <x v="21"/>
    <d v="2026-03-21T00:00:00"/>
    <n v="1774074826748"/>
    <n v="0"/>
    <n v="0"/>
    <n v="0"/>
    <n v="12"/>
    <s v="No"/>
    <s v="No"/>
    <s v="working"/>
    <s v="OSSPEDALE SACCO IDRA"/>
    <s v="loc_1772970100030"/>
    <n v="0"/>
  </r>
  <r>
    <s v="s1774075068196_ahmed_"/>
    <x v="20"/>
    <d v="2026-03-21T00:00:00"/>
    <n v="1774075068196"/>
    <n v="1774105790640"/>
    <n v="8.5340122222222217"/>
    <n v="68.272097777777773"/>
    <n v="8"/>
    <s v="No"/>
    <s v="No"/>
    <s v="completed"/>
    <s v="OSSPEDALE SACCO IDRA"/>
    <s v="loc_1772970100030"/>
    <n v="68.272097777777773"/>
  </r>
  <r>
    <s v="s1774075392843_abdelh"/>
    <x v="29"/>
    <d v="2026-03-21T00:00:00"/>
    <n v="1774075392843"/>
    <n v="1774091499157"/>
    <n v="4.4739761111111109"/>
    <n v="40.265785000000001"/>
    <n v="9"/>
    <s v="No"/>
    <s v="No"/>
    <s v="completed"/>
    <s v="HOTEL BRERA"/>
    <s v="loc_1773020385053"/>
    <n v="40.265785000000001"/>
  </r>
  <r>
    <s v="s1774245607183_ahmed_"/>
    <x v="20"/>
    <d v="2026-03-23T00:00:00"/>
    <n v="1774245607183"/>
    <n v="1774284347365"/>
    <n v="10.761161666666666"/>
    <n v="86.08929333333333"/>
    <n v="8"/>
    <s v="No"/>
    <s v="No"/>
    <s v="completed"/>
    <s v="OSSPEDALE SACCO IDRA"/>
    <s v="loc_1772970100030"/>
    <n v="86.08929333333333"/>
  </r>
  <r>
    <s v="s1774245632057_hussei"/>
    <x v="28"/>
    <d v="2026-03-23T00:00:00"/>
    <n v="1774245632057"/>
    <n v="1774283744073"/>
    <n v="10.58667111111111"/>
    <n v="95.28004"/>
    <n v="9"/>
    <s v="No"/>
    <s v="No"/>
    <s v="completed"/>
    <s v="UDINE"/>
    <s v="loc_1772541573672"/>
    <n v="95.28004"/>
  </r>
  <r>
    <s v="s1774245675268_radwan"/>
    <x v="1"/>
    <d v="2026-03-23T00:00:00"/>
    <n v="1774245675268"/>
    <n v="0"/>
    <n v="0"/>
    <n v="0"/>
    <n v="7.22"/>
    <s v="No"/>
    <s v="No"/>
    <s v="working"/>
    <s v="UDINE"/>
    <s v="loc_1772541573672"/>
    <n v="0"/>
  </r>
  <r>
    <s v="s1774245692248_elsham"/>
    <x v="4"/>
    <d v="2026-03-23T00:00:00"/>
    <n v="1774245692248"/>
    <n v="1774283712338"/>
    <n v="10.561136111111111"/>
    <n v="76.251402722222224"/>
    <n v="7.22"/>
    <s v="No"/>
    <s v="No"/>
    <s v="completed"/>
    <s v="UDINE"/>
    <s v="loc_1772541573672"/>
    <n v="76.251402722222224"/>
  </r>
  <r>
    <s v="s1774245782786_baioum"/>
    <x v="2"/>
    <d v="2026-03-23T00:00:00"/>
    <n v="1774245782786"/>
    <n v="0"/>
    <n v="0"/>
    <n v="0"/>
    <n v="10"/>
    <s v="No"/>
    <s v="No"/>
    <s v="working"/>
    <s v="UDINE"/>
    <s v="loc_1772541573672"/>
    <n v="0"/>
  </r>
  <r>
    <s v="s1774245784981_ahmed_"/>
    <x v="5"/>
    <d v="2026-03-23T00:00:00"/>
    <n v="1774245784981"/>
    <n v="0"/>
    <n v="0"/>
    <n v="0"/>
    <n v="7.22"/>
    <s v="No"/>
    <s v="No"/>
    <s v="working"/>
    <s v="UDINE"/>
    <s v="loc_1772541573672"/>
    <n v="0"/>
  </r>
  <r>
    <s v="s1774246110099_abdela"/>
    <x v="18"/>
    <d v="2026-03-23T00:00:00"/>
    <n v="1774246110099"/>
    <n v="1774283191334"/>
    <n v="10.300343055555556"/>
    <n v="92.703087500000009"/>
    <n v="9"/>
    <s v="No"/>
    <s v="No"/>
    <s v="completed"/>
    <s v="OSSPEDALE SACCO IDRA"/>
    <s v="loc_1772970100030"/>
    <n v="92.703087500000009"/>
  </r>
  <r>
    <s v="s1774246228276_ali_es"/>
    <x v="25"/>
    <d v="2026-03-23T00:00:00"/>
    <n v="1774246228276"/>
    <n v="1774282801210"/>
    <n v="10.159148333333333"/>
    <n v="73.349050966666653"/>
    <n v="7.22"/>
    <s v="No"/>
    <s v="No"/>
    <s v="completed"/>
    <s v="OSSPEDALE SACCO IDRA"/>
    <s v="loc_1772970100030"/>
    <n v="73.349050966666653"/>
  </r>
  <r>
    <s v="s1774246319228_issa_i"/>
    <x v="16"/>
    <d v="2026-03-23T00:00:00"/>
    <n v="1774246319228"/>
    <n v="1774287346743"/>
    <n v="11.396531944444444"/>
    <n v="136.75838333333331"/>
    <n v="12"/>
    <s v="No"/>
    <s v="No"/>
    <s v="completed"/>
    <s v="OSSPEDALE SACCO  SIME"/>
    <s v="loc_1772970162054"/>
    <n v="136.75838333333331"/>
  </r>
  <r>
    <s v="s1774246505033_serag_"/>
    <x v="13"/>
    <d v="2026-03-23T00:00:00"/>
    <n v="1774246505033"/>
    <n v="0"/>
    <n v="0"/>
    <n v="0"/>
    <n v="9"/>
    <s v="No"/>
    <s v="No"/>
    <s v="working"/>
    <s v="OSSPEDALE SACCO  SIME"/>
    <s v="loc_1772970162054"/>
    <n v="0"/>
  </r>
  <r>
    <s v="s1774247237697_abdela"/>
    <x v="31"/>
    <d v="2026-03-23T00:00:00"/>
    <n v="1774247237697"/>
    <n v="0"/>
    <n v="0"/>
    <n v="0"/>
    <n v="9"/>
    <s v="No"/>
    <s v="No"/>
    <s v="working"/>
    <s v="Non_Location"/>
    <s v="Non_Location"/>
    <n v="0"/>
  </r>
  <r>
    <s v="s1774247339576_hegazi"/>
    <x v="21"/>
    <d v="2026-03-23T00:00:00"/>
    <n v="1774247339576"/>
    <n v="0"/>
    <n v="0"/>
    <n v="0"/>
    <n v="12"/>
    <s v="No"/>
    <s v="No"/>
    <s v="working"/>
    <s v="OSSPEDALE SACCO IDRA"/>
    <s v="loc_1772970100030"/>
    <n v="0"/>
  </r>
  <r>
    <s v="s1774247604177_mahrou"/>
    <x v="36"/>
    <d v="2026-03-23T00:00:00"/>
    <n v="1774247604177"/>
    <n v="1774287109170"/>
    <n v="10.973609166666666"/>
    <n v="109.73609166666665"/>
    <n v="10"/>
    <s v="No"/>
    <s v="No"/>
    <s v="completed"/>
    <s v="OSSPEDALE SACCO  SIME"/>
    <s v="loc_1772970162054"/>
    <n v="109.73609166666665"/>
  </r>
  <r>
    <s v="s1774247864150_abdelh"/>
    <x v="29"/>
    <d v="2026-03-23T00:00:00"/>
    <n v="1774247864150"/>
    <n v="1774281905263"/>
    <n v="9.4558647222222216"/>
    <n v="85.102782499999989"/>
    <n v="9"/>
    <s v="No"/>
    <s v="No"/>
    <s v="completed"/>
    <s v="HOTEL BRERA"/>
    <s v="loc_1773020385053"/>
    <n v="85.102782499999989"/>
  </r>
  <r>
    <s v="s1774332003904_abdela"/>
    <x v="8"/>
    <d v="2026-03-24T00:00:00"/>
    <n v="1774332003904"/>
    <n v="1774370097829"/>
    <n v="10.581645833333333"/>
    <n v="126.97975"/>
    <n v="12"/>
    <s v="No"/>
    <s v="No"/>
    <s v="completed"/>
    <s v="UDINE"/>
    <s v="loc_1772541573672"/>
    <n v="126.97975"/>
  </r>
  <r>
    <s v="s1774332021874_elsham"/>
    <x v="4"/>
    <d v="2026-03-24T00:00:00"/>
    <n v="1774332021874"/>
    <n v="1774370245089"/>
    <n v="10.617559722222222"/>
    <n v="76.658781194444444"/>
    <n v="7.22"/>
    <s v="No"/>
    <s v="No"/>
    <s v="completed"/>
    <s v="UDINE"/>
    <s v="loc_1772541573672"/>
    <n v="76.658781194444444"/>
  </r>
  <r>
    <s v="s1774332044574_baioum"/>
    <x v="2"/>
    <d v="2026-03-24T00:00:00"/>
    <n v="1774332044574"/>
    <n v="1774370090682"/>
    <n v="10.568363333333334"/>
    <n v="105.68363333333335"/>
    <n v="10"/>
    <s v="No"/>
    <s v="No"/>
    <s v="completed"/>
    <s v="UDINE"/>
    <s v="loc_1772541573672"/>
    <n v="105.68363333333335"/>
  </r>
  <r>
    <s v="s1774332052882_radwan"/>
    <x v="1"/>
    <d v="2026-03-24T00:00:00"/>
    <n v="1774332052882"/>
    <n v="1774363205945"/>
    <n v="8.6536286111111114"/>
    <n v="62.479198572222224"/>
    <n v="7.22"/>
    <s v="No"/>
    <s v="No"/>
    <s v="completed"/>
    <s v="UDINE"/>
    <s v="loc_1772541573672"/>
    <n v="62.479198572222224"/>
  </r>
  <r>
    <s v="s1774332061101_khalil"/>
    <x v="3"/>
    <d v="2026-03-24T00:00:00"/>
    <n v="1774332061101"/>
    <n v="1774370150096"/>
    <n v="10.580276388888889"/>
    <n v="84.642211111111109"/>
    <n v="8"/>
    <s v="No"/>
    <s v="No"/>
    <s v="completed"/>
    <s v="UDINE"/>
    <s v="loc_1772541573672"/>
    <n v="84.642211111111109"/>
  </r>
  <r>
    <s v="s1774332150290_ahmed_"/>
    <x v="5"/>
    <d v="2026-03-24T00:00:00"/>
    <n v="1774332120000"/>
    <n v="1774371600000"/>
    <n v="10.966666666666667"/>
    <n v="79.179333333333332"/>
    <n v="7.22"/>
    <s v="No"/>
    <s v="No"/>
    <s v="completed"/>
    <s v="UDINE"/>
    <s v="loc_1772541573672"/>
    <n v="79.179333333333332"/>
  </r>
  <r>
    <s v="s1774332621989_ali_es"/>
    <x v="25"/>
    <d v="2026-03-24T00:00:00"/>
    <n v="1774332621989"/>
    <n v="1774368062794"/>
    <n v="9.8446680555555552"/>
    <n v="71.078503361111103"/>
    <n v="7.22"/>
    <s v="No"/>
    <s v="No"/>
    <s v="completed"/>
    <s v="OSSPEDALE SACCO IDRA"/>
    <s v="loc_1772970100030"/>
    <n v="71.078503361111103"/>
  </r>
  <r>
    <s v="s1774332633090_ahmed_"/>
    <x v="20"/>
    <d v="2026-03-24T00:00:00"/>
    <n v="1774332600000"/>
    <n v="1774371600000"/>
    <n v="10.833333333333334"/>
    <n v="86.666666666666671"/>
    <n v="8"/>
    <s v="No"/>
    <s v="No"/>
    <s v="completed"/>
    <s v="OSSPEDALE SACCO IDRA"/>
    <s v="loc_1772970100030"/>
    <n v="86.666666666666671"/>
  </r>
  <r>
    <s v="s1774332890032_issa_i"/>
    <x v="16"/>
    <d v="2026-03-24T00:00:00"/>
    <n v="1774332890032"/>
    <n v="1774373411230"/>
    <n v="11.255888333333333"/>
    <n v="135.07066"/>
    <n v="12"/>
    <s v="No"/>
    <s v="No"/>
    <s v="completed"/>
    <s v="OSSPEDALE SACCO  SIME"/>
    <s v="loc_1772970162054"/>
    <n v="135.07066"/>
  </r>
  <r>
    <s v="s1774333076447_serag_"/>
    <x v="13"/>
    <d v="2026-03-24T00:00:00"/>
    <n v="1774333076447"/>
    <n v="1774373402322"/>
    <n v="11.201631944444445"/>
    <n v="100.81468750000001"/>
    <n v="9"/>
    <s v="No"/>
    <s v="No"/>
    <s v="completed"/>
    <s v="OSSPEDALE SACCO  SIME"/>
    <s v="loc_1772970162054"/>
    <n v="100.81468750000001"/>
  </r>
  <r>
    <s v="s1774333082942_raslan"/>
    <x v="9"/>
    <d v="2026-03-24T00:00:00"/>
    <n v="1774333082942"/>
    <n v="1774373648340"/>
    <n v="11.26816611111111"/>
    <n v="101.413495"/>
    <n v="9"/>
    <s v="No"/>
    <s v="No"/>
    <s v="completed"/>
    <s v="OSSPEDALE SACCO  SIME"/>
    <s v="loc_1772970162054"/>
    <n v="101.413495"/>
  </r>
  <r>
    <s v="s1774333189157_abdela"/>
    <x v="18"/>
    <d v="2026-03-24T00:00:00"/>
    <n v="1774333189157"/>
    <n v="1774363215058"/>
    <n v="8.3405280555555557"/>
    <n v="75.064752499999997"/>
    <n v="9"/>
    <s v="No"/>
    <s v="No"/>
    <s v="completed"/>
    <s v="OSSPEDALE SACCO IDRA"/>
    <s v="loc_1772970100030"/>
    <n v="75.064752499999997"/>
  </r>
  <r>
    <s v="s1774333355685_abdela"/>
    <x v="31"/>
    <d v="2026-03-24T00:00:00"/>
    <n v="1774333355685"/>
    <n v="1774363566177"/>
    <n v="8.3918033333333337"/>
    <n v="75.526229999999998"/>
    <n v="9"/>
    <s v="No"/>
    <s v="No"/>
    <s v="completed"/>
    <s v="Non_Location"/>
    <s v="Non_Location"/>
    <n v="75.526229999999998"/>
  </r>
  <r>
    <s v="s1774333644609_bedir_"/>
    <x v="30"/>
    <d v="2026-03-24T00:00:00"/>
    <n v="1774333644609"/>
    <n v="1774373374066"/>
    <n v="11.035960277777777"/>
    <n v="79.679633205555547"/>
    <n v="7.22"/>
    <s v="No"/>
    <s v="No"/>
    <s v="completed"/>
    <s v="OSSPEDALE SACCO  SIME"/>
    <s v="loc_1772970162054"/>
    <n v="79.679633205555547"/>
  </r>
  <r>
    <s v="s1774334015293_abdelh"/>
    <x v="29"/>
    <d v="2026-03-24T00:00:00"/>
    <n v="1774334015293"/>
    <n v="1774361882966"/>
    <n v="7.7410202777777775"/>
    <n v="69.669182499999991"/>
    <n v="9"/>
    <s v="No"/>
    <s v="No"/>
    <s v="completed"/>
    <s v="HOTEL BRERA"/>
    <s v="loc_1773020385053"/>
    <n v="69.669182499999991"/>
  </r>
  <r>
    <s v="s1774334260197_mahrou"/>
    <x v="36"/>
    <d v="2026-03-24T00:00:00"/>
    <n v="1774334260197"/>
    <n v="1774384224697"/>
    <n v="13.879027777777777"/>
    <n v="138.79027777777776"/>
    <n v="10"/>
    <s v="No"/>
    <s v="No"/>
    <s v="completed"/>
    <s v="OSSPEDALE SACCO  SIME"/>
    <s v="loc_1772970162054"/>
    <n v="138.79027777777776"/>
  </r>
  <r>
    <s v="s1774335505536_moursy"/>
    <x v="22"/>
    <d v="2026-03-24T00:00:00"/>
    <n v="1774335505536"/>
    <n v="1774384219068"/>
    <n v="13.531536666666666"/>
    <n v="121.78382999999999"/>
    <n v="9"/>
    <s v="No"/>
    <s v="No"/>
    <s v="completed"/>
    <s v="OSSPEDALE SACCO IDRA"/>
    <s v="loc_1772970100030"/>
    <n v="121.78382999999999"/>
  </r>
  <r>
    <s v="s1774335870514_mohame"/>
    <x v="40"/>
    <d v="2026-03-24T00:00:00"/>
    <n v="1774335870514"/>
    <n v="1774368053500"/>
    <n v="8.9397183333333334"/>
    <n v="75.987605833333333"/>
    <n v="8.5"/>
    <s v="No"/>
    <s v="No"/>
    <s v="completed"/>
    <s v="HOTEL BRERA"/>
    <s v="loc_1773020385053"/>
    <n v="75.987605833333333"/>
  </r>
  <r>
    <s v="s1774344224856_faraga"/>
    <x v="41"/>
    <d v="2026-03-24T00:00:00"/>
    <n v="1774344224856"/>
    <n v="1774373789716"/>
    <n v="8.2124611111111108"/>
    <n v="73.912149999999997"/>
    <n v="9"/>
    <s v="No"/>
    <s v="No"/>
    <s v="completed"/>
    <s v="Parcheggio ATM"/>
    <s v="loc_1774338450283"/>
    <n v="73.912149999999997"/>
  </r>
  <r>
    <s v="s1774344672822_elabia"/>
    <x v="42"/>
    <d v="2026-03-24T00:00:00"/>
    <n v="1774344672822"/>
    <n v="1774363199494"/>
    <n v="5.1462977777777779"/>
    <n v="41.170382222222223"/>
    <n v="8"/>
    <s v="No"/>
    <s v="No"/>
    <s v="completed"/>
    <s v="Parcheggio ATM"/>
    <s v="loc_1774338450283"/>
    <n v="41.170382222222223"/>
  </r>
  <r>
    <s v="s1774347537484_amara_"/>
    <x v="43"/>
    <d v="2026-03-24T00:00:00"/>
    <n v="1774332000000"/>
    <n v="1774369808195"/>
    <n v="10.502276388888889"/>
    <n v="105.02276388888889"/>
    <n v="10"/>
    <s v="No"/>
    <s v="No"/>
    <s v="completed"/>
    <s v="Non_Location"/>
    <s v="Non_Location"/>
    <n v="105.022763888888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7DB555-95E7-4D53-B3ED-1F009FBEDE69}" name="PivotTable10"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1:U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location_name" fld="0" subtotal="count" baseField="0" baseItem="0">
      <extLst>
        <ext xmlns:x15="http://schemas.microsoft.com/office/spreadsheetml/2010/11/main" uri="{FABC7310-3BB5-11E1-824E-6D434824019B}">
          <x15:dataField isCountDistinct="1"/>
        </ext>
      </extLst>
    </dataField>
  </dataField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location_na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E9A647-6C68-4854-A7C8-ECCD0724AAD0}" name="PivotTable15" cacheId="87" applyNumberFormats="0" applyBorderFormats="0" applyFontFormats="0" applyPatternFormats="0" applyAlignmentFormats="0" applyWidthHeightFormats="1" dataCaption="Values" tag="f9c50f8f-4fd3-4918-9d3e-f378f44464bb" updatedVersion="8" minRefreshableVersion="3" useAutoFormatting="1" itemPrintTitles="1" createdVersion="8" indent="0" outline="1" outlineData="1" multipleFieldFilters="0" chartFormat="15">
  <location ref="AK4:AL6"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total shifts" fld="1" subtotal="count" baseField="0" baseItem="0"/>
  </dataFields>
  <chartFormats count="5">
    <chartFormat chart="0"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cost"/>
    <pivotHierarchy dragToData="1"/>
    <pivotHierarchy dragToData="1"/>
    <pivotHierarchy dragToData="1"/>
    <pivotHierarchy dragToData="1"/>
    <pivotHierarchy dragToData="1"/>
    <pivotHierarchy dragToData="1"/>
    <pivotHierarchy dragToData="1" caption="Count of worker_username"/>
    <pivotHierarchy dragToData="1" caption="total shif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activeTabTopLevelEntity name="[wf_users]"/>
        <x15:activeTabTopLevelEntity name="[wf_locations]"/>
        <x15:activeTabTopLevelEntity name="[wf_phones]"/>
        <x15:activeTabTopLevelEntity name="[wf_assignments]"/>
        <x15:activeTabTopLevelEntity name="[wf_shift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EB680D-FE63-47D2-A9AC-D18021667258}" name="total workers &amp; total cost by city " cacheId="111" applyNumberFormats="0" applyBorderFormats="0" applyFontFormats="0" applyPatternFormats="0" applyAlignmentFormats="0" applyWidthHeightFormats="1" dataCaption="Values" tag="dfa13047-9a16-4990-86bf-47b973efb696" updatedVersion="8" minRefreshableVersion="3" itemPrintTitles="1" createdVersion="8" indent="0" outline="1" outlineData="1" multipleFieldFilters="0" chartFormat="21">
  <location ref="B3:D16" firstHeaderRow="0" firstDataRow="1" firstDataCol="1" rowPageCount="1" colPageCount="1"/>
  <pivotFields count="4">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13">
    <i>
      <x v="9"/>
    </i>
    <i>
      <x v="1"/>
    </i>
    <i>
      <x v="5"/>
    </i>
    <i>
      <x/>
    </i>
    <i>
      <x v="8"/>
    </i>
    <i>
      <x v="4"/>
    </i>
    <i>
      <x v="3"/>
    </i>
    <i>
      <x v="10"/>
    </i>
    <i>
      <x v="2"/>
    </i>
    <i>
      <x v="6"/>
    </i>
    <i>
      <x v="11"/>
    </i>
    <i>
      <x v="7"/>
    </i>
    <i t="grand">
      <x/>
    </i>
  </rowItems>
  <colFields count="1">
    <field x="-2"/>
  </colFields>
  <colItems count="2">
    <i>
      <x/>
    </i>
    <i i="1">
      <x v="1"/>
    </i>
  </colItems>
  <pageFields count="1">
    <pageField fld="3" hier="18" name="[wf_shifts].[worker].&amp;[omar]" cap="omar"/>
  </pageFields>
  <dataFields count="2">
    <dataField name="Count of worker_username" fld="2" subtotal="count" baseField="0" baseItem="0"/>
    <dataField name="Sum of total_cost" fld="1" baseField="0" baseItem="0" numFmtId="2"/>
  </dataFields>
  <formats count="1">
    <format dxfId="13">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worker_username"/>
    <pivotHierarchy dragToData="1" caption="Count of Shif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activeTabTopLevelEntity name="[wf_users]"/>
        <x15:activeTabTopLevelEntity name="[wf_locations]"/>
        <x15:activeTabTopLevelEntity name="[wf_phones]"/>
        <x15:activeTabTopLevelEntity name="[wf_assignments]"/>
        <x15:activeTabTopLevelEntity name="[wf_shift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572C80-9A26-4873-8918-8E424AECA8FF}" name="PivotTable14" cacheId="8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Q34:Q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user_name" fld="0" subtotal="count" baseField="0" baseItem="0" numFmtId="169">
      <extLst>
        <ext xmlns:x15="http://schemas.microsoft.com/office/spreadsheetml/2010/11/main" uri="{FABC7310-3BB5-11E1-824E-6D434824019B}">
          <x15:dataField isCountDistinct="1"/>
        </ext>
      </extLst>
    </dataField>
  </dataField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worker"/>
    <pivotHierarchy dragToData="1"/>
    <pivotHierarchy dragToData="1"/>
    <pivotHierarchy dragToData="1"/>
    <pivotHierarchy dragToData="1"/>
    <pivotHierarchy dragToData="1"/>
    <pivotHierarchy dragToData="1" caption="Distinct Count of user_na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activeTabTopLevelEntity name="[wf_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EABF07-9927-4270-B821-B1D18B325F6D}" name="Total Cost"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8:Q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cost" fld="0" baseField="0" baseItem="0" numFmtId="168"/>
  </dataField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490124-DB59-4A82-933F-113A2685EFC8}" name="Average of hourly rate" cacheId="7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31:S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hourly_rate" fld="0" subtotal="average" baseField="0" baseItem="0" numFmtId="168"/>
  </dataFields>
  <formats count="1">
    <format dxfId="14">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ly_rat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21D973-F648-43CC-9E04-E2B421D535A1}" name="PivotTable13"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64:R66"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Average of hourly_rate" fld="1" subtotal="average" baseField="0" baseItem="0" numFmtId="170"/>
  </dataFields>
  <chartFormats count="13">
    <chartFormat chart="0"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6"/>
          </reference>
        </references>
      </pivotArea>
    </chartFormat>
    <chartFormat chart="9" format="14">
      <pivotArea type="data" outline="0" fieldPosition="0">
        <references count="2">
          <reference field="4294967294" count="1" selected="0">
            <x v="0"/>
          </reference>
          <reference field="0" count="1" selected="0">
            <x v="9"/>
          </reference>
        </references>
      </pivotArea>
    </chartFormat>
    <chartFormat chart="9" format="15">
      <pivotArea type="data" outline="0" fieldPosition="0">
        <references count="2">
          <reference field="4294967294" count="1" selected="0">
            <x v="0"/>
          </reference>
          <reference field="0" count="1" selected="0">
            <x v="3"/>
          </reference>
        </references>
      </pivotArea>
    </chartFormat>
    <chartFormat chart="9" format="16">
      <pivotArea type="data" outline="0" fieldPosition="0">
        <references count="2">
          <reference field="4294967294" count="1" selected="0">
            <x v="0"/>
          </reference>
          <reference field="0" count="1" selected="0">
            <x v="5"/>
          </reference>
        </references>
      </pivotArea>
    </chartFormat>
    <chartFormat chart="9" format="17">
      <pivotArea type="data" outline="0" fieldPosition="0">
        <references count="2">
          <reference field="4294967294" count="1" selected="0">
            <x v="0"/>
          </reference>
          <reference field="0" count="1" selected="0">
            <x v="2"/>
          </reference>
        </references>
      </pivotArea>
    </chartFormat>
    <chartFormat chart="9" format="18">
      <pivotArea type="data" outline="0" fieldPosition="0">
        <references count="2">
          <reference field="4294967294" count="1" selected="0">
            <x v="0"/>
          </reference>
          <reference field="0" count="1" selected="0">
            <x v="8"/>
          </reference>
        </references>
      </pivotArea>
    </chartFormat>
    <chartFormat chart="9" format="19">
      <pivotArea type="data" outline="0" fieldPosition="0">
        <references count="2">
          <reference field="4294967294" count="1" selected="0">
            <x v="0"/>
          </reference>
          <reference field="0" count="1" selected="0">
            <x v="7"/>
          </reference>
        </references>
      </pivotArea>
    </chartFormat>
    <chartFormat chart="9" format="20">
      <pivotArea type="data" outline="0" fieldPosition="0">
        <references count="2">
          <reference field="4294967294" count="1" selected="0">
            <x v="0"/>
          </reference>
          <reference field="0" count="1" selected="0">
            <x v="4"/>
          </reference>
        </references>
      </pivotArea>
    </chartFormat>
    <chartFormat chart="9" format="21">
      <pivotArea type="data" outline="0" fieldPosition="0">
        <references count="2">
          <reference field="4294967294" count="1" selected="0">
            <x v="0"/>
          </reference>
          <reference field="0" count="1" selected="0">
            <x v="1"/>
          </reference>
        </references>
      </pivotArea>
    </chartFormat>
    <chartFormat chart="9" format="22">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ly_rat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activeTabTopLevelEntity name="[wf_shifts  3]"/>
        <x15:activeTabTopLevelEntity name="[wf_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C6961C-D6CE-46DD-84F2-B89C0FD879ED}" name="PivotTable7" cacheId="99" applyNumberFormats="0" applyBorderFormats="0" applyFontFormats="0" applyPatternFormats="0" applyAlignmentFormats="0" applyWidthHeightFormats="1" dataCaption="Values" tag="f9c50f8f-4fd3-4918-9d3e-f378f44464bb" updatedVersion="8" minRefreshableVersion="3" useAutoFormatting="1" itemPrintTitles="1" createdVersion="8" indent="0" outline="1" outlineData="1" multipleFieldFilters="0" chartFormat="12">
  <location ref="AA4:AB6" firstHeaderRow="1" firstDataRow="1" firstDataCol="1"/>
  <pivotFields count="3">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colItems count="1">
    <i/>
  </colItems>
  <dataFields count="1">
    <dataField name="total cost" fld="0" baseField="1" baseItem="0" numFmtId="2"/>
  </dataFields>
  <formats count="1">
    <format dxfId="15">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cost"/>
    <pivotHierarchy dragToData="1"/>
    <pivotHierarchy dragToData="1"/>
    <pivotHierarchy dragToData="1"/>
    <pivotHierarchy dragToData="1"/>
    <pivotHierarchy dragToData="1"/>
    <pivotHierarchy dragToData="1"/>
    <pivotHierarchy dragToData="1" caption="Count of worker_username"/>
    <pivotHierarchy dragToData="1" caption="total shif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activeTabTopLevelEntity name="[wf_users]"/>
        <x15:activeTabTopLevelEntity name="[wf_locations]"/>
        <x15:activeTabTopLevelEntity name="[wf_phones]"/>
        <x15:activeTabTopLevelEntity name="[wf_assignments]"/>
        <x15:activeTabTopLevelEntity name="[wf_shift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B1D14E-023E-4BA7-9D2C-FC0F357FE671}" name="Total shifts"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1:Q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26E89D-11C8-477F-AF4B-33A5C8D85E87}" name="PivotTable6" cacheId="96" applyNumberFormats="0" applyBorderFormats="0" applyFontFormats="0" applyPatternFormats="0" applyAlignmentFormats="0" applyWidthHeightFormats="1" dataCaption="Values" tag="8123008c-752f-48c2-8c49-3d571489db54" updatedVersion="8" minRefreshableVersion="3" itemPrintTitles="1" createdVersion="8" indent="0" outline="1" outlineData="1" multipleFieldFilters="0" chartFormat="12">
  <location ref="P3:Q5" firstHeaderRow="1" firstDataRow="1" firstDataCol="1"/>
  <pivotFields count="3">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earnings" fld="0" baseField="1" baseItem="9" numFmtId="169"/>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cost"/>
    <pivotHierarchy dragToData="1"/>
    <pivotHierarchy dragToData="1"/>
    <pivotHierarchy dragToData="1"/>
    <pivotHierarchy dragToData="1"/>
    <pivotHierarchy dragToData="1"/>
    <pivotHierarchy dragToData="1"/>
    <pivotHierarchy dragToData="1" caption="Count of worker_username"/>
    <pivotHierarchy dragToData="1" caption="total shif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activeTabTopLevelEntity name="[wf_users]"/>
        <x15:activeTabTopLevelEntity name="[wf_locations]"/>
        <x15:activeTabTopLevelEntity name="[wf_phones]"/>
        <x15:activeTabTopLevelEntity name="[wf_assign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88C8D7-0ADD-46F3-B65B-275611F3D23D}" name="Total Working hours"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8:U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work_hours" fld="0" baseField="0" baseItem="0" numFmtId="1"/>
  </dataField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F0F47D-9745-412A-85EA-207884EAAC05}" name="PivotTable12"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42:R44" firstHeaderRow="1" firstDataRow="1" firstDataCol="1"/>
  <pivotFields count="3">
    <pivotField axis="axisRow" allDrilled="1" subtotalTop="0" showAll="0"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work_hours" fld="1" baseField="0" baseItem="7"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5498EA-BC37-428F-BAE0-C9AF2171F4C7}" name="Total activ workers" cacheId="10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28:S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worker" fld="0" subtotal="count" baseField="0" baseItem="0">
      <extLst>
        <ext xmlns:x15="http://schemas.microsoft.com/office/spreadsheetml/2010/11/main" uri="{FABC7310-3BB5-11E1-824E-6D434824019B}">
          <x15:dataField isCountDistinct="1"/>
        </ext>
      </extLst>
    </dataField>
  </dataField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work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0241A1-FE6D-4083-BC94-22F7C44BB211}" name="PivotTable4" cacheId="93" applyNumberFormats="0" applyBorderFormats="0" applyFontFormats="0" applyPatternFormats="0" applyAlignmentFormats="0" applyWidthHeightFormats="1" dataCaption="Values" tag="d60edb56-805b-44ee-a9b2-3d46767b88f1" updatedVersion="8" minRefreshableVersion="3" useAutoFormatting="1" itemPrintTitles="1" createdVersion="8" indent="0" outline="1" outlineData="1" multipleFieldFilters="0">
  <location ref="B25:F27" firstHeaderRow="0" firstDataRow="1" firstDataCol="1"/>
  <pivotFields count="6">
    <pivotField dataField="1" subtotalTop="0" showAll="0" defaultSubtotal="0"/>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2">
    <i>
      <x/>
    </i>
    <i t="grand">
      <x/>
    </i>
  </rowItems>
  <colFields count="1">
    <field x="-2"/>
  </colFields>
  <colItems count="4">
    <i>
      <x/>
    </i>
    <i i="1">
      <x v="1"/>
    </i>
    <i i="2">
      <x v="2"/>
    </i>
    <i i="3">
      <x v="3"/>
    </i>
  </colItems>
  <dataFields count="4">
    <dataField name="total cost" fld="0" baseField="1" baseItem="0" numFmtId="2"/>
    <dataField name="total shifts" fld="2" subtotal="count" baseField="1" baseItem="0"/>
    <dataField name="Avg cost per shift" fld="3" subtotal="average" baseField="1" baseItem="0" numFmtId="2"/>
    <dataField name="work hours" fld="4" baseField="1" baseItem="0" numFmtId="2"/>
  </dataFields>
  <formats count="3">
    <format dxfId="18">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3"/>
          </reference>
        </references>
      </pivotArea>
    </format>
  </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cost"/>
    <pivotHierarchy dragToData="1"/>
    <pivotHierarchy dragToData="1"/>
    <pivotHierarchy dragToData="1" caption="work hours"/>
    <pivotHierarchy dragToData="1"/>
    <pivotHierarchy dragToData="1"/>
    <pivotHierarchy dragToData="1"/>
    <pivotHierarchy dragToData="1" caption="Count of worker_username"/>
    <pivotHierarchy dragToData="1" caption="total shifts"/>
    <pivotHierarchy dragToData="1"/>
    <pivotHierarchy dragToData="1" caption="Avg cost per shif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activeTabTopLevelEntity name="[wf_users]"/>
        <x15:activeTabTopLevelEntity name="[wf_locations]"/>
        <x15:activeTabTopLevelEntity name="[wf_phones]"/>
        <x15:activeTabTopLevelEntity name="[wf_assignments]"/>
        <x15:activeTabTopLevelEntity name="[wf_shift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F811F9-CC26-4637-B716-045544EA1FDC}" name="PivotTable11"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1:C63" firstHeaderRow="1" firstDataRow="1" firstDataCol="1" rowPageCount="1" colPageCount="1"/>
  <pivotFields count="3">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2">
    <i>
      <x/>
    </i>
    <i t="grand">
      <x/>
    </i>
  </rowItems>
  <colItems count="1">
    <i/>
  </colItems>
  <pageFields count="1">
    <pageField fld="2" hier="28" name="[wf_shifts].[location_name].[All]" cap="All"/>
  </pageFields>
  <dataFields count="1">
    <dataField name="Count of location_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FF5C024-7A18-4BAD-AFBE-31F4A34F1EC9}" name="PivotTable2" cacheId="90" applyNumberFormats="0" applyBorderFormats="0" applyFontFormats="0" applyPatternFormats="0" applyAlignmentFormats="0" applyWidthHeightFormats="1" dataCaption="Values" tag="d60edb56-805b-44ee-a9b2-3d46767b88f1" updatedVersion="8" minRefreshableVersion="3" useAutoFormatting="1" itemPrintTitles="1" createdVersion="8" indent="0" outline="1" outlineData="1" multipleFieldFilters="0" chartFormat="15">
  <location ref="B42:C44" firstHeaderRow="1" firstDataRow="1" firstDataCol="1"/>
  <pivotFields count="3">
    <pivotField axis="axisRow" allDrilled="1" subtotalTop="0" showAll="0"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total shifts" fld="1" subtotal="count" baseField="0" baseItem="0"/>
  </dataFields>
  <chartFormats count="2">
    <chartFormat chart="0"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wf_shifts].[worker].&amp;[oma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cost"/>
    <pivotHierarchy dragToData="1"/>
    <pivotHierarchy dragToData="1"/>
    <pivotHierarchy dragToData="1" caption="work hours"/>
    <pivotHierarchy dragToData="1"/>
    <pivotHierarchy dragToData="1"/>
    <pivotHierarchy dragToData="1"/>
    <pivotHierarchy dragToData="1" caption="Count of worker_username"/>
    <pivotHierarchy dragToData="1" caption="total shifts"/>
    <pivotHierarchy dragToData="1"/>
    <pivotHierarchy dragToData="1" caption="Avg cost per shif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f_shifts]"/>
        <x15:activeTabTopLevelEntity name="[wf_users]"/>
        <x15:activeTabTopLevelEntity name="[wf_locations]"/>
        <x15:activeTabTopLevelEntity name="[wf_phones]"/>
        <x15:activeTabTopLevelEntity name="[wf_assignments]"/>
        <x15:activeTabTopLevelEntity name="[wf_shift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242CE3F-646A-478C-8A0C-AFB87E84ECF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J48" firstHeaderRow="0" firstDataRow="1" firstDataCol="1"/>
  <pivotFields count="14">
    <pivotField showAll="0"/>
    <pivotField axis="axisRow" showAll="0">
      <items count="45">
        <item x="18"/>
        <item x="8"/>
        <item x="31"/>
        <item x="29"/>
        <item x="11"/>
        <item x="39"/>
        <item x="20"/>
        <item x="5"/>
        <item x="25"/>
        <item x="43"/>
        <item x="38"/>
        <item x="2"/>
        <item x="12"/>
        <item x="30"/>
        <item x="19"/>
        <item x="32"/>
        <item x="42"/>
        <item x="14"/>
        <item x="27"/>
        <item x="4"/>
        <item x="41"/>
        <item x="6"/>
        <item x="24"/>
        <item x="21"/>
        <item x="28"/>
        <item x="16"/>
        <item x="0"/>
        <item x="3"/>
        <item x="7"/>
        <item x="36"/>
        <item x="33"/>
        <item x="40"/>
        <item x="35"/>
        <item x="22"/>
        <item x="10"/>
        <item x="15"/>
        <item x="17"/>
        <item x="1"/>
        <item x="9"/>
        <item x="26"/>
        <item x="13"/>
        <item x="23"/>
        <item x="34"/>
        <item x="37"/>
        <item t="default"/>
      </items>
    </pivotField>
    <pivotField numFmtId="14" showAll="0"/>
    <pivotField showAll="0"/>
    <pivotField showAll="0"/>
    <pivotField dataField="1" showAll="0"/>
    <pivotField dataField="1" showAll="0"/>
    <pivotField showAll="0"/>
    <pivotField showAll="0"/>
    <pivotField showAll="0"/>
    <pivotField showAll="0"/>
    <pivotField dataField="1" showAll="0"/>
    <pivotField showAll="0"/>
    <pivotField showAll="0"/>
  </pivotFields>
  <rowFields count="1">
    <field x="1"/>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2"/>
  </colFields>
  <colItems count="3">
    <i>
      <x/>
    </i>
    <i i="1">
      <x v="1"/>
    </i>
    <i i="2">
      <x v="2"/>
    </i>
  </colItems>
  <dataFields count="3">
    <dataField name="Sum of work_hours" fld="5" baseField="0" baseItem="0" numFmtId="2"/>
    <dataField name="Sum of earnings" fld="6" baseField="0" baseItem="0" numFmtId="2"/>
    <dataField name="Count of location_name" fld="11" subtotal="count" baseField="0" baseItem="0"/>
  </dataFields>
  <formats count="13">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outline="0" fieldPosition="0">
        <references count="1">
          <reference field="4294967294" count="3">
            <x v="0"/>
            <x v="1"/>
            <x v="2"/>
          </reference>
        </references>
      </pivotArea>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fieldPosition="0">
        <references count="1">
          <reference field="4294967294" count="3">
            <x v="0"/>
            <x v="1"/>
            <x v="2"/>
          </reference>
        </references>
      </pivotArea>
    </format>
    <format dxfId="0">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8E83A3B-EC1D-44B3-AFAB-77121D7E980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P20" firstHeaderRow="1" firstDataRow="1" firstDataCol="0"/>
  <pivotFields count="1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898B478-A066-4F54-A7B9-073EC01557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fieldListSortAscending="1">
  <location ref="A3:C14" firstHeaderRow="0" firstDataRow="1" firstDataCol="1"/>
  <pivotFields count="13">
    <pivotField showAll="0"/>
    <pivotField showAll="0"/>
    <pivotField showAll="0"/>
    <pivotField showAll="0"/>
    <pivotField showAll="0"/>
    <pivotField showAll="0"/>
    <pivotField dataField="1" showAll="0"/>
    <pivotField showAll="0"/>
    <pivotField showAll="0"/>
    <pivotField showAll="0"/>
    <pivotField dataField="1" showAll="0"/>
    <pivotField axis="axisRow" showAll="0">
      <items count="11">
        <item x="2"/>
        <item x="6"/>
        <item x="0"/>
        <item x="3"/>
        <item x="5"/>
        <item x="9"/>
        <item x="4"/>
        <item x="7"/>
        <item x="8"/>
        <item x="1"/>
        <item t="default"/>
      </items>
    </pivotField>
    <pivotField showAll="0"/>
  </pivotFields>
  <rowFields count="1">
    <field x="11"/>
  </rowFields>
  <rowItems count="11">
    <i>
      <x/>
    </i>
    <i>
      <x v="1"/>
    </i>
    <i>
      <x v="2"/>
    </i>
    <i>
      <x v="3"/>
    </i>
    <i>
      <x v="4"/>
    </i>
    <i>
      <x v="5"/>
    </i>
    <i>
      <x v="6"/>
    </i>
    <i>
      <x v="7"/>
    </i>
    <i>
      <x v="8"/>
    </i>
    <i>
      <x v="9"/>
    </i>
    <i t="grand">
      <x/>
    </i>
  </rowItems>
  <colFields count="1">
    <field x="-2"/>
  </colFields>
  <colItems count="2">
    <i>
      <x/>
    </i>
    <i i="1">
      <x v="1"/>
    </i>
  </colItems>
  <dataFields count="2">
    <dataField name="Sum of earnings" fld="6" baseField="11" baseItem="0" numFmtId="165"/>
    <dataField name="Count of status" fld="1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7" xr16:uid="{11836B80-CE59-468B-8B28-E9E020E0DEAB}" autoFormatId="16" applyNumberFormats="0" applyBorderFormats="0" applyFontFormats="0" applyPatternFormats="0" applyAlignmentFormats="0" applyWidthHeightFormats="0">
  <queryTableRefresh nextId="10">
    <queryTableFields count="9">
      <queryTableField id="1" name="user_name" tableColumnId="1"/>
      <queryTableField id="2" name="password" tableColumnId="2"/>
      <queryTableField id="3" name="role" tableColumnId="3"/>
      <queryTableField id="4" name="phone" tableColumnId="4"/>
      <queryTableField id="5" name="hourly_rate" tableColumnId="5"/>
      <queryTableField id="6" name="shift_start" tableColumnId="6"/>
      <queryTableField id="7" name="device_id" tableColumnId="7"/>
      <queryTableField id="8" name="can_restart" tableColumnId="8"/>
      <queryTableField id="9" name="gps_bypas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C200F35E-D50F-4501-B04B-97570DBECDAE}" autoFormatId="16" applyNumberFormats="0" applyBorderFormats="0" applyFontFormats="0" applyPatternFormats="0" applyAlignmentFormats="0" applyWidthHeightFormats="0">
  <queryTableRefresh nextId="7">
    <queryTableFields count="6">
      <queryTableField id="1" name="norm" tableColumnId="1"/>
      <queryTableField id="2" name="phone" tableColumnId="2"/>
      <queryTableField id="3" name="Worker Name" tableColumnId="3"/>
      <queryTableField id="4" name="rate" tableColumnId="4"/>
      <queryTableField id="5" name="used" tableColumnId="5"/>
      <queryTableField id="6" name="added_a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1662D054-8A62-4747-A4B9-B8A4C126E000}" autoFormatId="16" applyNumberFormats="0" applyBorderFormats="0" applyFontFormats="0" applyPatternFormats="0" applyAlignmentFormats="0" applyWidthHeightFormats="0">
  <queryTableRefresh nextId="10">
    <queryTableFields count="9">
      <queryTableField id="1" name="id" tableColumnId="1"/>
      <queryTableField id="2" name="Location" tableColumnId="2"/>
      <queryTableField id="3" name="lat" tableColumnId="3"/>
      <queryTableField id="4" name="lng" tableColumnId="4"/>
      <queryTableField id="5" name="map_link" tableColumnId="5"/>
      <queryTableField id="6" name="added_at" tableColumnId="6"/>
      <queryTableField id="7" name="is_open" tableColumnId="7"/>
      <queryTableField id="8" name="end_time" tableColumnId="8"/>
      <queryTableField id="9" name="start_tim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 xr16:uid="{AF86A73F-AC25-44B5-A69A-CE28FCC92B0D}" autoFormatId="16" applyNumberFormats="0" applyBorderFormats="0" applyFontFormats="0" applyPatternFormats="0" applyAlignmentFormats="0" applyWidthHeightFormats="0">
  <queryTableRefresh nextId="3">
    <queryTableFields count="2">
      <queryTableField id="1" name="worker_username" tableColumnId="1"/>
      <queryTableField id="2" name="loc_id"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16C7588C-4CF8-431F-8B1E-9FD1C37837BB}" autoFormatId="16" applyNumberFormats="0" applyBorderFormats="0" applyFontFormats="0" applyPatternFormats="0" applyAlignmentFormats="0" applyWidthHeightFormats="0">
  <queryTableRefresh nextId="323" unboundColumnsRight="3">
    <queryTableFields count="16">
      <queryTableField id="307" name="id" tableColumnId="307"/>
      <queryTableField id="308" name="worker" tableColumnId="308"/>
      <queryTableField id="309" name="date" tableColumnId="309"/>
      <queryTableField id="310" name="start_time" tableColumnId="310"/>
      <queryTableField id="311" name="end_time" tableColumnId="311"/>
      <queryTableField id="312" name="work_hours" tableColumnId="312"/>
      <queryTableField id="313" name="earnings" tableColumnId="313"/>
      <queryTableField id="314" name="hourly_rate" tableColumnId="314"/>
      <queryTableField id="315" name="is_late" tableColumnId="315"/>
      <queryTableField id="316" name="late_mins" tableColumnId="316"/>
      <queryTableField id="317" name="status" tableColumnId="317"/>
      <queryTableField id="318" name="location_name" tableColumnId="318"/>
      <queryTableField id="319" name="location_id" tableColumnId="319"/>
      <queryTableField id="320" dataBound="0" tableColumnId="320"/>
      <queryTableField id="321" dataBound="0" tableColumnId="1"/>
      <queryTableField id="322" dataBound="0"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er" xr10:uid="{C4BE670C-9B07-4A01-8DFD-06B5FE7409CF}" sourceName="[wf_shifts].[worker]">
  <pivotTables>
    <pivotTable tabId="11" name="PivotTable12"/>
    <pivotTable tabId="11" name="Average of hourly rate"/>
    <pivotTable tabId="11" name="PivotTable10"/>
    <pivotTable tabId="11" name="PivotTable11"/>
    <pivotTable tabId="11" name="PivotTable13"/>
    <pivotTable tabId="11" name="PivotTable14"/>
    <pivotTable tabId="11" name="PivotTable15"/>
    <pivotTable tabId="11" name="PivotTable2"/>
    <pivotTable tabId="11" name="PivotTable4"/>
    <pivotTable tabId="11" name="PivotTable6"/>
    <pivotTable tabId="11" name="PivotTable7"/>
    <pivotTable tabId="11" name="Total activ workers"/>
    <pivotTable tabId="11" name="Total Cost"/>
    <pivotTable tabId="11" name="Total shifts"/>
    <pivotTable tabId="11" name="total workers &amp; total cost by city "/>
    <pivotTable tabId="11" name="Total Working hours"/>
  </pivotTables>
  <data>
    <olap pivotCacheId="847512657">
      <levels count="2">
        <level uniqueName="[wf_shifts].[worker].[(All)]" sourceCaption="(All)" count="0"/>
        <level uniqueName="[wf_shifts].[worker].[worker]" sourceCaption="worker" count="44">
          <ranges>
            <range startItem="0">
              <i n="[wf_shifts].[worker].&amp;[abdelaal_omar_dorgham_khalifa]" c="abdelaal_omar_dorgham_khalifa"/>
              <i n="[wf_shifts].[worker].&amp;[abdelaati_khattab_ali_abdelgawwad]" c="abdelaati_khattab_ali_abdelgawwad"/>
              <i n="[wf_shifts].[worker].&amp;[abdelaty_mohamed_bakkar_mohamed]" c="abdelaty_mohamed_bakkar_mohamed"/>
              <i n="[wf_shifts].[worker].&amp;[abdelhady_ahmed_bassem_moustafa_youssef]" c="abdelhady_ahmed_bassem_moustafa_youssef"/>
              <i n="[wf_shifts].[worker].&amp;[abdelhady_hazem_gouda_mohamed_ahmed]" c="abdelhady_hazem_gouda_mohamed_ahmed"/>
              <i n="[wf_shifts].[worker].&amp;[aboukharib_abdalla]" c="aboukharib_abdalla"/>
              <i n="[wf_shifts].[worker].&amp;[ahmed_mostafa_sayed_ahmed]" c="ahmed_mostafa_sayed_ahmed"/>
              <i n="[wf_shifts].[worker].&amp;[ahmed_sherif_ahmed_hassan]" c="ahmed_sherif_ahmed_hassan"/>
              <i n="[wf_shifts].[worker].&amp;[ali_eslam_tarek_saad_sayed]" c="ali_eslam_tarek_saad_sayed"/>
              <i n="[wf_shifts].[worker].&amp;[amara_wagih_salama_ibrahim]" c="amara_wagih_salama_ibrahim"/>
              <i n="[wf_shifts].[worker].&amp;[awad_mohamed_mahmoud_ahmed]" c="awad_mohamed_mahmoud_ahmed"/>
              <i n="[wf_shifts].[worker].&amp;[baioumy_mahmoud_abdelaziz_abtelatty]" c="baioumy_mahmoud_abdelaziz_abtelatty"/>
              <i n="[wf_shifts].[worker].&amp;[basiouni_basiouni_abdelhamid_mohamed]" c="basiouni_basiouni_abdelhamid_mohamed"/>
              <i n="[wf_shifts].[worker].&amp;[bedir_ahmed]" c="bedir_ahmed"/>
              <i n="[wf_shifts].[worker].&amp;[darwish_abdelaziz_refaie_abdelwahed]" c="darwish_abdelaziz_refaie_abdelwahed"/>
              <i n="[wf_shifts].[worker].&amp;[el_lakany_ahmed]" c="el_lakany_ahmed"/>
              <i n="[wf_shifts].[worker].&amp;[elabiad_ahmed_adel_ahmed_amin]" c="elabiad_ahmed_adel_ahmed_amin"/>
              <i n="[wf_shifts].[worker].&amp;[elakhras_moustafa_wageh_ahmed_ahmed]" c="elakhras_moustafa_wageh_ahmed_ahmed"/>
              <i n="[wf_shifts].[worker].&amp;[elkasas_mohamed_moustafa_ahmed_ibrahim]" c="elkasas_mohamed_moustafa_ahmed_ibrahim"/>
              <i n="[wf_shifts].[worker].&amp;[elshami_abdelazim_mohamed_abdelazim_khalil]" c="elshami_abdelazim_mohamed_abdelazim_khalil"/>
              <i n="[wf_shifts].[worker].&amp;[faragalla_gamal_sami_ahmed]" c="faragalla_gamal_sami_ahmed"/>
              <i n="[wf_shifts].[worker].&amp;[fayed_22]" c="fayed_22"/>
              <i n="[wf_shifts].[worker].&amp;[hassan_islam_hafez_mohamed]" c="hassan_islam_hafez_mohamed"/>
              <i n="[wf_shifts].[worker].&amp;[hegazi_nasser_adel_elsayed_mohamed]" c="hegazi_nasser_adel_elsayed_mohamed"/>
              <i n="[wf_shifts].[worker].&amp;[hussein_mahmoud_hussein_ahmed]" c="hussein_mahmoud_hussein_ahmed"/>
              <i n="[wf_shifts].[worker].&amp;[issa_ibrahim_moussa_mohamed]" c="issa_ibrahim_moussa_mohamed"/>
              <i n="[wf_shifts].[worker].&amp;[kariem_hisham_tarfaya_mohamed]" c="kariem_hisham_tarfaya_mohamed"/>
              <i n="[wf_shifts].[worker].&amp;[khalil_abdelsattar_elsayed_abdelsattar]" c="khalil_abdelsattar_elsayed_abdelsattar"/>
              <i n="[wf_shifts].[worker].&amp;[mahmoud_ali_hemeda_mohamed]" c="mahmoud_ali_hemeda_mohamed"/>
              <i n="[wf_shifts].[worker].&amp;[mahrous_mohamed_moftah_ahmed]" c="mahrous_mohamed_moftah_ahmed"/>
              <i n="[wf_shifts].[worker].&amp;[moawad_amro_khaled_amin_mohamed]" c="moawad_amro_khaled_amin_mohamed"/>
              <i n="[wf_shifts].[worker].&amp;[mohamed_mohamed_makram]" c="mohamed_mohamed_makram"/>
              <i n="[wf_shifts].[worker].&amp;[mohamed_youssef_abbas]" c="mohamed_youssef_abbas"/>
              <i n="[wf_shifts].[worker].&amp;[moursy_tarek_mosaad_kamel_ahmed]" c="moursy_tarek_mosaad_kamel_ahmed"/>
              <i n="[wf_shifts].[worker].&amp;[mousa_karim_mohamed_mahmoud_mohamed]" c="mousa_karim_mohamed_mahmoud_mohamed"/>
              <i n="[wf_shifts].[worker].&amp;[nouh_said_mohamed_amin]" c="nouh_said_mohamed_amin"/>
              <i n="[wf_shifts].[worker].&amp;[omar]" c="omar"/>
              <i n="[wf_shifts].[worker].&amp;[radwan_mohamed_atia_ragab_atia]" c="radwan_mohamed_atia_ragab_atia"/>
              <i n="[wf_shifts].[worker].&amp;[raslan_omar_abdelrahman_abdou]" c="raslan_omar_abdelrahman_abdou"/>
              <i n="[wf_shifts].[worker].&amp;[rayyan_mohamed_samir]" c="rayyan_mohamed_samir"/>
              <i n="[wf_shifts].[worker].&amp;[serag_mohamed_hassan_ali]" c="serag_mohamed_hassan_ali"/>
              <i n="[wf_shifts].[worker].&amp;[serag_naeim]" c="serag_naeim"/>
              <i n="[wf_shifts].[worker].&amp;[serag_omar_naeim_mohamed]" c="serag_omar_naeim_mohamed"/>
              <i n="[wf_shifts].[worker].&amp;[shalaby_abdalla_mohamed_khodry_mohamed]" c="shalaby_abdalla_mohamed_khodry_mohamed"/>
            </range>
          </ranges>
        </level>
      </levels>
      <selections count="1">
        <selection n="[wf_shifts].[worker].&amp;[o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FC3F3AC-3F39-4AA9-ABE7-942CC2918081}" sourceName="[wf_shifts].[date]">
  <pivotTables>
    <pivotTable tabId="11" name="PivotTable2"/>
    <pivotTable tabId="11" name="Average of hourly rate"/>
    <pivotTable tabId="11" name="PivotTable10"/>
    <pivotTable tabId="11" name="PivotTable11"/>
    <pivotTable tabId="11" name="PivotTable12"/>
    <pivotTable tabId="11" name="PivotTable13"/>
    <pivotTable tabId="11" name="PivotTable14"/>
    <pivotTable tabId="11" name="PivotTable15"/>
    <pivotTable tabId="11" name="PivotTable4"/>
    <pivotTable tabId="11" name="PivotTable6"/>
    <pivotTable tabId="11" name="PivotTable7"/>
    <pivotTable tabId="11" name="Total activ workers"/>
    <pivotTable tabId="11" name="Total Cost"/>
    <pivotTable tabId="11" name="Total shifts"/>
    <pivotTable tabId="11" name="total workers &amp; total cost by city "/>
    <pivotTable tabId="11" name="Total Working hours"/>
  </pivotTables>
  <data>
    <olap pivotCacheId="847512657">
      <levels count="2">
        <level uniqueName="[wf_shifts].[date].[(All)]" sourceCaption="(All)" count="0"/>
        <level uniqueName="[wf_shifts].[date].[date]" sourceCaption="date" count="15">
          <ranges>
            <range startItem="0">
              <i n="[wf_shifts].[date].&amp;[2026-03-10T00:00:00]" c="3/10/2026"/>
              <i n="[wf_shifts].[date].&amp;[2026-03-09T00:00:00]" c="3/9/2026" nd="1"/>
              <i n="[wf_shifts].[date].&amp;[2026-03-11T00:00:00]" c="3/11/2026" nd="1"/>
              <i n="[wf_shifts].[date].&amp;[2026-03-12T00:00:00]" c="3/12/2026" nd="1"/>
              <i n="[wf_shifts].[date].&amp;[2026-03-13T00:00:00]" c="3/13/2026" nd="1"/>
              <i n="[wf_shifts].[date].&amp;[2026-03-14T00:00:00]" c="3/14/2026" nd="1"/>
              <i n="[wf_shifts].[date].&amp;[2026-03-15T00:00:00]" c="3/15/2026" nd="1"/>
              <i n="[wf_shifts].[date].&amp;[2026-03-16T00:00:00]" c="3/16/2026" nd="1"/>
              <i n="[wf_shifts].[date].&amp;[2026-03-17T00:00:00]" c="3/17/2026" nd="1"/>
              <i n="[wf_shifts].[date].&amp;[2026-03-18T00:00:00]" c="3/18/2026" nd="1"/>
              <i n="[wf_shifts].[date].&amp;[2026-03-19T00:00:00]" c="3/19/2026" nd="1"/>
              <i n="[wf_shifts].[date].&amp;[2026-03-20T00:00:00]" c="3/20/2026" nd="1"/>
              <i n="[wf_shifts].[date].&amp;[2026-03-21T00:00:00]" c="3/21/2026" nd="1"/>
              <i n="[wf_shifts].[date].&amp;[2026-03-23T00:00:00]" c="3/23/2026" nd="1"/>
              <i n="[wf_shifts].[date].&amp;[2026-03-24T00:00:00]" c="3/24/2026" nd="1"/>
            </range>
          </ranges>
        </level>
      </levels>
      <selections count="1">
        <selection n="[wf_shifts].[d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02D42C-F809-47D4-AB7F-FB400C42CB00}" sourceName="[wf_shifts  3].[status]">
  <pivotTables>
    <pivotTable tabId="11" name="total workers &amp; total cost by city "/>
    <pivotTable tabId="11" name="Average of hourly rate"/>
    <pivotTable tabId="11" name="PivotTable10"/>
    <pivotTable tabId="11" name="PivotTable11"/>
    <pivotTable tabId="11" name="PivotTable12"/>
    <pivotTable tabId="11" name="PivotTable13"/>
    <pivotTable tabId="11" name="PivotTable14"/>
    <pivotTable tabId="11" name="PivotTable15"/>
    <pivotTable tabId="11" name="PivotTable2"/>
    <pivotTable tabId="11" name="PivotTable4"/>
    <pivotTable tabId="11" name="PivotTable6"/>
    <pivotTable tabId="11" name="PivotTable7"/>
    <pivotTable tabId="11" name="Total activ workers"/>
    <pivotTable tabId="11" name="Total Cost"/>
    <pivotTable tabId="11" name="Total shifts"/>
    <pivotTable tabId="11" name="Total Working hours"/>
  </pivotTables>
  <data>
    <olap pivotCacheId="847512657">
      <levels count="2">
        <level uniqueName="[wf_shifts  3].[status].[(All)]" sourceCaption="(All)" count="0"/>
        <level uniqueName="[wf_shifts  3].[status].[status]" sourceCaption="status" count="2">
          <ranges>
            <range startItem="0">
              <i n="[wf_shifts  3].[status].&amp;[completed]" c="completed"/>
              <i n="[wf_shifts  3].[status].&amp;[working]" c="working"/>
            </range>
          </ranges>
        </level>
      </levels>
      <selections count="1">
        <selection n="[wf_shifts  3].[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ly_rate" xr10:uid="{619939BB-7B51-4DE1-9053-CCEAD511733B}" sourceName="[wf_shifts  3].[hourly_rate]">
  <pivotTables>
    <pivotTable tabId="11" name="total workers &amp; total cost by city "/>
    <pivotTable tabId="11" name="Average of hourly rate"/>
    <pivotTable tabId="11" name="PivotTable10"/>
    <pivotTable tabId="11" name="PivotTable11"/>
    <pivotTable tabId="11" name="PivotTable12"/>
    <pivotTable tabId="11" name="PivotTable13"/>
    <pivotTable tabId="11" name="PivotTable14"/>
    <pivotTable tabId="11" name="PivotTable15"/>
    <pivotTable tabId="11" name="PivotTable2"/>
    <pivotTable tabId="11" name="PivotTable4"/>
    <pivotTable tabId="11" name="PivotTable6"/>
    <pivotTable tabId="11" name="PivotTable7"/>
    <pivotTable tabId="11" name="Total activ workers"/>
    <pivotTable tabId="11" name="Total Cost"/>
    <pivotTable tabId="11" name="Total shifts"/>
    <pivotTable tabId="11" name="Total Working hours"/>
  </pivotTables>
  <data>
    <olap pivotCacheId="847512657">
      <levels count="2">
        <level uniqueName="[wf_shifts  3].[hourly_rate].[(All)]" sourceCaption="(All)" count="0"/>
        <level uniqueName="[wf_shifts  3].[hourly_rate].[hourly_rate]" sourceCaption="hourly_rate" count="9">
          <ranges>
            <range startItem="0">
              <i n="[wf_shifts  3].[hourly_rate].&amp;[7.22]" c="7.22"/>
              <i n="[wf_shifts  3].[hourly_rate].&amp;[8.]" c="8"/>
              <i n="[wf_shifts  3].[hourly_rate].&amp;[8.5]" c="8.5"/>
              <i n="[wf_shifts  3].[hourly_rate].&amp;[9.]" c="9"/>
              <i n="[wf_shifts  3].[hourly_rate].&amp;[1.E1]" c="10"/>
              <i n="[wf_shifts  3].[hourly_rate].&amp;[1.1E1]" c="11"/>
              <i n="[wf_shifts  3].[hourly_rate].&amp;[1.2E1]" c="12"/>
              <i n="[wf_shifts  3].[hourly_rate].&amp;[1.3E1]" c="13"/>
              <i n="[wf_shifts  3].[hourly_rate].&amp;[1.5E1]" c="15"/>
            </range>
          </ranges>
        </level>
      </levels>
      <selections count="1">
        <selection n="[wf_shifts  3].[hourly_rat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open" xr10:uid="{57265B6B-109F-4172-BA0F-3532E1FBAC54}" sourceName="[wf_locations].[is_open]">
  <pivotTables>
    <pivotTable tabId="11" name="PivotTable6"/>
    <pivotTable tabId="11" name="Average of hourly rate"/>
    <pivotTable tabId="11" name="PivotTable10"/>
    <pivotTable tabId="11" name="PivotTable11"/>
    <pivotTable tabId="11" name="PivotTable12"/>
    <pivotTable tabId="11" name="PivotTable13"/>
    <pivotTable tabId="11" name="PivotTable14"/>
    <pivotTable tabId="11" name="PivotTable15"/>
    <pivotTable tabId="11" name="PivotTable2"/>
    <pivotTable tabId="11" name="PivotTable4"/>
    <pivotTable tabId="11" name="PivotTable7"/>
    <pivotTable tabId="11" name="Total activ workers"/>
    <pivotTable tabId="11" name="Total Cost"/>
    <pivotTable tabId="11" name="Total shifts"/>
    <pivotTable tabId="11" name="total workers &amp; total cost by city "/>
    <pivotTable tabId="11" name="Total Working hours"/>
  </pivotTables>
  <data>
    <olap pivotCacheId="847512657">
      <levels count="2">
        <level uniqueName="[wf_locations].[is_open].[(All)]" sourceCaption="(All)" count="0"/>
        <level uniqueName="[wf_locations].[is_open].[is_open]" sourceCaption="is_open" count="2">
          <ranges>
            <range startItem="0">
              <i n="[wf_locations].[is_open].&amp;[True]" c="TRUE"/>
              <i n="[wf_locations].[is_open].&amp;" c="(blank)"/>
            </range>
          </ranges>
        </level>
      </levels>
      <selections count="1">
        <selection n="[wf_locations].[is_ope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er" xr10:uid="{4B2554C9-7D41-43B0-A3F5-E7FEB05AB502}" cache="Slicer_worker" caption="worker" startItem="31" level="1" rowHeight="257175"/>
  <slicer name="date" xr10:uid="{5E45BD64-ACF3-4241-806D-A042514B02D2}" cache="Slicer_date" caption="date" level="1" rowHeight="257175"/>
  <slicer name="status" xr10:uid="{2D6DD5F0-0511-407B-830B-6F9F94A3F02E}" cache="Slicer_status" caption="status" level="1" rowHeight="257175"/>
  <slicer name="hourly_rate" xr10:uid="{A94EA940-BA4F-4459-96D1-B3CD781FFF9D}" cache="Slicer_hourly_rate" caption="hourly_rate" startItem="1" level="1" rowHeight="257175"/>
  <slicer name="is_open" xr10:uid="{A137588C-117C-4AC8-BE73-37AC0CE2D315}" cache="Slicer_is_open" caption="is_ope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AA88A0-4D72-43C8-8E1C-9B5B6A449254}" name="wf_users" displayName="wf_users" ref="A1:I96" tableType="queryTable" totalsRowShown="0">
  <autoFilter ref="A1:I96" xr:uid="{E1AA88A0-4D72-43C8-8E1C-9B5B6A449254}"/>
  <tableColumns count="9">
    <tableColumn id="1" xr3:uid="{1C30C154-6C00-480D-88EB-E9D319FEEFCF}" uniqueName="1" name="user_name" queryTableFieldId="1" dataDxfId="45"/>
    <tableColumn id="2" xr3:uid="{946F9C24-14E0-4C09-8129-0CE9CC3F89DF}" uniqueName="2" name="password" queryTableFieldId="2" dataDxfId="44"/>
    <tableColumn id="3" xr3:uid="{0D7F7F92-8D2D-46CA-963B-69B103A1CFE2}" uniqueName="3" name="role" queryTableFieldId="3" dataDxfId="43"/>
    <tableColumn id="4" xr3:uid="{52686AAA-05DA-49D2-AD70-66AD1A187EE5}" uniqueName="4" name="phone" queryTableFieldId="4" dataDxfId="42"/>
    <tableColumn id="5" xr3:uid="{BB7F8427-D91F-4F39-89D2-5BA7651C92DC}" uniqueName="5" name="hourly_rate" queryTableFieldId="5"/>
    <tableColumn id="6" xr3:uid="{AD12097F-A7EB-4575-B7A2-0431F4A05114}" uniqueName="6" name="shift_start" queryTableFieldId="6" dataDxfId="41"/>
    <tableColumn id="7" xr3:uid="{9EF9C118-6A6F-4E86-8FDD-AFB489EBA9E8}" uniqueName="7" name="device_id" queryTableFieldId="7" dataDxfId="40"/>
    <tableColumn id="8" xr3:uid="{80497C21-2CFF-4F5A-81BE-353D16ECD2F0}" uniqueName="8" name="can_restart" queryTableFieldId="8"/>
    <tableColumn id="9" xr3:uid="{19F2405A-194D-4AE0-80EE-1253049670B6}" uniqueName="9" name="gps_bypass"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8844CA-50C2-4680-AF69-E20E3CAD6304}" name="wf_phones" displayName="wf_phones" ref="A1:F95" tableType="queryTable" totalsRowShown="0">
  <autoFilter ref="A1:F95" xr:uid="{A38844CA-50C2-4680-AF69-E20E3CAD6304}"/>
  <tableColumns count="6">
    <tableColumn id="1" xr3:uid="{70448D08-5F2E-4817-9D42-F17D69A031BD}" uniqueName="1" name="norm" queryTableFieldId="1"/>
    <tableColumn id="2" xr3:uid="{3BA37F0C-DA71-47D4-A47E-3518050005A8}" uniqueName="2" name="phone" queryTableFieldId="2" dataDxfId="39"/>
    <tableColumn id="3" xr3:uid="{FB8A7A28-A69B-44F1-8BE6-E18FF5F2689C}" uniqueName="3" name="Worker Name" queryTableFieldId="3" dataDxfId="38"/>
    <tableColumn id="4" xr3:uid="{301125A9-8875-4EB5-9F03-0FBA701C225D}" uniqueName="4" name="rate" queryTableFieldId="4"/>
    <tableColumn id="5" xr3:uid="{6126A57B-685C-4D60-A8C2-2BD094385796}" uniqueName="5" name="used" queryTableFieldId="5"/>
    <tableColumn id="6" xr3:uid="{B9908836-10A7-416D-958B-69B35211C487}" uniqueName="6" name="added_a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B0FB2B-AE11-498F-BE4E-D3C25FC28D04}" name="wf_locations" displayName="wf_locations" ref="A1:I16" tableType="queryTable" totalsRowShown="0">
  <autoFilter ref="A1:I16" xr:uid="{34B0FB2B-AE11-498F-BE4E-D3C25FC28D04}"/>
  <tableColumns count="9">
    <tableColumn id="1" xr3:uid="{73F23BED-0A3D-4F61-88E7-52EBD68955BA}" uniqueName="1" name="id" queryTableFieldId="1" dataDxfId="37"/>
    <tableColumn id="2" xr3:uid="{7077C017-7A93-4433-A0FB-84CCB1B40117}" uniqueName="2" name="Location" queryTableFieldId="2" dataDxfId="36"/>
    <tableColumn id="3" xr3:uid="{B65CDCB5-DE7C-4B98-A737-347E5B594A64}" uniqueName="3" name="lat" queryTableFieldId="3"/>
    <tableColumn id="4" xr3:uid="{82D0B9F4-3174-4CEC-A0BA-510B3DFFF6C0}" uniqueName="4" name="lng" queryTableFieldId="4"/>
    <tableColumn id="5" xr3:uid="{AF5B5E2C-B21A-40D1-BB17-1235D4EAC054}" uniqueName="5" name="map_link" queryTableFieldId="5" dataDxfId="35"/>
    <tableColumn id="6" xr3:uid="{DE1242A6-4CF0-4379-95C1-E014D0879456}" uniqueName="6" name="added_at" queryTableFieldId="6"/>
    <tableColumn id="7" xr3:uid="{0E565A20-BE91-489E-AF28-82248802DDA0}" uniqueName="7" name="is_open" queryTableFieldId="7"/>
    <tableColumn id="8" xr3:uid="{1328580D-87A9-464F-8190-8892CC4F1C88}" uniqueName="8" name="end_time" queryTableFieldId="8" dataDxfId="34"/>
    <tableColumn id="9" xr3:uid="{9867190C-F13A-4A98-B039-6AA0E37A5316}" uniqueName="9" name="start_time" queryTableFieldId="9" dataDxfId="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C6F26A-4AF1-40B7-A51C-FD446592D336}" name="wf_assignments" displayName="wf_assignments" ref="A1:B59" tableType="queryTable" totalsRowShown="0">
  <autoFilter ref="A1:B59" xr:uid="{83C6F26A-4AF1-40B7-A51C-FD446592D336}"/>
  <tableColumns count="2">
    <tableColumn id="1" xr3:uid="{8835AE17-DE38-4CB8-9BD8-C5BE49D362E9}" uniqueName="1" name="worker_username" queryTableFieldId="1"/>
    <tableColumn id="2" xr3:uid="{D1B9B811-20A2-46FB-A017-D3F11AFD0415}" uniqueName="2" name="loc_id" queryTableFieldId="2" dataDxfId="3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764432-779B-4A37-AC4F-04C9E2FC4C03}" name="wf_shifts" displayName="wf_shifts" ref="A1:P274" tableType="queryTable" totalsRowShown="0">
  <autoFilter ref="A1:P274" xr:uid="{3D764432-779B-4A37-AC4F-04C9E2FC4C03}"/>
  <tableColumns count="16">
    <tableColumn id="307" xr3:uid="{57B55384-B895-4996-806D-4473F74DA40B}" uniqueName="307" name="id" queryTableFieldId="307" dataDxfId="31"/>
    <tableColumn id="308" xr3:uid="{6DBB2872-CE25-412B-BB13-B91C67545E12}" uniqueName="308" name="worker" queryTableFieldId="308" dataDxfId="30"/>
    <tableColumn id="309" xr3:uid="{C60A6D21-0C76-4BED-AC0A-A479113A8947}" uniqueName="309" name="date" queryTableFieldId="309" dataDxfId="29"/>
    <tableColumn id="310" xr3:uid="{B0B3A4BE-A6F0-464B-B8F4-CDD9E38EFF49}" uniqueName="310" name="start_time" queryTableFieldId="310"/>
    <tableColumn id="311" xr3:uid="{C0B21E03-00A8-4F02-91D1-09C882D6F3FA}" uniqueName="311" name="end_time" queryTableFieldId="311"/>
    <tableColumn id="312" xr3:uid="{1A23093F-BB4D-4982-A390-532C84BD0354}" uniqueName="312" name="work_hours" queryTableFieldId="312" dataDxfId="28"/>
    <tableColumn id="313" xr3:uid="{653AB530-3778-427C-9C78-53DA2876B0F2}" uniqueName="313" name="earnings" queryTableFieldId="313" dataDxfId="27"/>
    <tableColumn id="314" xr3:uid="{011A2E14-D058-47AA-B0E0-0CB604E21A0B}" uniqueName="314" name="hourly_rate" queryTableFieldId="314"/>
    <tableColumn id="315" xr3:uid="{2325D917-5E17-45EB-A596-C7A5B09B6B7F}" uniqueName="315" name="is_late" queryTableFieldId="315" dataDxfId="26"/>
    <tableColumn id="316" xr3:uid="{62EFAFFA-B4A1-43EA-9F62-D25BED424708}" uniqueName="316" name="late_mins" queryTableFieldId="316" dataDxfId="25"/>
    <tableColumn id="317" xr3:uid="{5D855C27-4D9A-4E79-A436-5B4DE292C308}" uniqueName="317" name="status" queryTableFieldId="317" dataDxfId="24"/>
    <tableColumn id="318" xr3:uid="{289D938A-4F9A-4EE7-883A-4AB759A54CF9}" uniqueName="318" name="location_name" queryTableFieldId="318" dataDxfId="23"/>
    <tableColumn id="319" xr3:uid="{AC5A19C4-B91F-4FF2-82B2-0C00D2432BA8}" uniqueName="319" name="location_id" queryTableFieldId="319" dataDxfId="22"/>
    <tableColumn id="320" xr3:uid="{D513F2E2-F4F9-4358-8A8F-2C7B5D613978}" uniqueName="320" name="total_cost" queryTableFieldId="320" dataDxfId="21">
      <calculatedColumnFormula>wf_shifts[[#This Row],[work_hours]]*wf_shifts[[#This Row],[hourly_rate]]</calculatedColumnFormula>
    </tableColumn>
    <tableColumn id="1" xr3:uid="{C06B9776-BD21-43E6-9582-757AAF445B2D}" uniqueName="1" name="Sart time" queryTableFieldId="321" dataDxfId="20">
      <calculatedColumnFormula>(wf_shifts[[#This Row],[start_time]]/1000)/86400+DATE(1970,1,1)</calculatedColumnFormula>
    </tableColumn>
    <tableColumn id="2" xr3:uid="{19A7C6FB-A4BA-4424-A837-E66718C5E50B}" uniqueName="2" name="End time" queryTableFieldId="322" dataDxfId="19">
      <calculatedColumnFormula>(wf_shifts[[#This Row],[end_time]]/1000)/86400+DATE(1970,1,1)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0C2B-2DC0-411D-A97D-FD024A111487}">
  <dimension ref="A1:I96"/>
  <sheetViews>
    <sheetView tabSelected="1" zoomScale="102" workbookViewId="0">
      <selection activeCell="K17" sqref="A1:XFD1048576"/>
    </sheetView>
  </sheetViews>
  <sheetFormatPr defaultRowHeight="15" x14ac:dyDescent="0.25"/>
  <cols>
    <col min="1" max="1" width="52.28515625" bestFit="1" customWidth="1"/>
    <col min="2" max="2" width="16.140625" bestFit="1" customWidth="1"/>
    <col min="3" max="3" width="8.85546875" bestFit="1" customWidth="1"/>
    <col min="4" max="4" width="12" bestFit="1" customWidth="1"/>
    <col min="5" max="5" width="13.42578125" bestFit="1" customWidth="1"/>
    <col min="6" max="6" width="12.42578125" bestFit="1" customWidth="1"/>
    <col min="7" max="7" width="29.140625" bestFit="1" customWidth="1"/>
    <col min="8" max="8" width="13.28515625" bestFit="1" customWidth="1"/>
    <col min="9" max="9" width="13.5703125" bestFit="1" customWidth="1"/>
  </cols>
  <sheetData>
    <row r="1" spans="1:9" x14ac:dyDescent="0.25">
      <c r="A1" t="s">
        <v>582</v>
      </c>
      <c r="B1" t="s">
        <v>583</v>
      </c>
      <c r="C1" t="s">
        <v>584</v>
      </c>
      <c r="D1" t="s">
        <v>390</v>
      </c>
      <c r="E1" t="s">
        <v>8</v>
      </c>
      <c r="F1" t="s">
        <v>585</v>
      </c>
      <c r="G1" t="s">
        <v>586</v>
      </c>
      <c r="H1" t="s">
        <v>587</v>
      </c>
      <c r="I1" t="s">
        <v>588</v>
      </c>
    </row>
    <row r="2" spans="1:9" x14ac:dyDescent="0.25">
      <c r="A2" t="s">
        <v>70</v>
      </c>
      <c r="B2" t="s">
        <v>502</v>
      </c>
      <c r="C2" t="s">
        <v>2</v>
      </c>
      <c r="D2" t="s">
        <v>502</v>
      </c>
      <c r="E2">
        <v>9</v>
      </c>
      <c r="F2" t="s">
        <v>0</v>
      </c>
      <c r="G2" t="s">
        <v>589</v>
      </c>
      <c r="H2" t="b">
        <v>1</v>
      </c>
      <c r="I2" t="b">
        <v>0</v>
      </c>
    </row>
    <row r="3" spans="1:9" x14ac:dyDescent="0.25">
      <c r="A3" t="s">
        <v>42</v>
      </c>
      <c r="B3" t="s">
        <v>406</v>
      </c>
      <c r="C3" t="s">
        <v>2</v>
      </c>
      <c r="D3" t="s">
        <v>406</v>
      </c>
      <c r="E3">
        <v>12</v>
      </c>
      <c r="F3" t="s">
        <v>0</v>
      </c>
      <c r="G3" t="s">
        <v>590</v>
      </c>
      <c r="H3" t="b">
        <v>1</v>
      </c>
      <c r="I3" t="b">
        <v>0</v>
      </c>
    </row>
    <row r="4" spans="1:9" x14ac:dyDescent="0.25">
      <c r="A4" t="s">
        <v>140</v>
      </c>
      <c r="B4" t="s">
        <v>454</v>
      </c>
      <c r="C4" t="s">
        <v>2</v>
      </c>
      <c r="D4" t="s">
        <v>454</v>
      </c>
      <c r="E4">
        <v>9</v>
      </c>
      <c r="F4" t="s">
        <v>0</v>
      </c>
      <c r="G4" t="s">
        <v>591</v>
      </c>
      <c r="H4" t="b">
        <v>0</v>
      </c>
      <c r="I4" t="b">
        <v>1</v>
      </c>
    </row>
    <row r="5" spans="1:9" x14ac:dyDescent="0.25">
      <c r="A5" t="s">
        <v>592</v>
      </c>
      <c r="B5" t="s">
        <v>422</v>
      </c>
      <c r="C5" t="s">
        <v>2</v>
      </c>
      <c r="D5" t="s">
        <v>422</v>
      </c>
      <c r="E5">
        <v>14</v>
      </c>
      <c r="F5" t="s">
        <v>0</v>
      </c>
      <c r="G5" t="s">
        <v>0</v>
      </c>
      <c r="H5" t="b">
        <v>0</v>
      </c>
      <c r="I5" t="b">
        <v>0</v>
      </c>
    </row>
    <row r="6" spans="1:9" x14ac:dyDescent="0.25">
      <c r="A6" t="s">
        <v>593</v>
      </c>
      <c r="B6" t="s">
        <v>462</v>
      </c>
      <c r="C6" t="s">
        <v>2</v>
      </c>
      <c r="D6" t="s">
        <v>462</v>
      </c>
      <c r="E6">
        <v>9</v>
      </c>
      <c r="F6" t="s">
        <v>0</v>
      </c>
      <c r="G6" t="s">
        <v>0</v>
      </c>
      <c r="H6" t="b">
        <v>0</v>
      </c>
      <c r="I6" t="b">
        <v>0</v>
      </c>
    </row>
    <row r="7" spans="1:9" x14ac:dyDescent="0.25">
      <c r="A7" t="s">
        <v>594</v>
      </c>
      <c r="B7" t="s">
        <v>580</v>
      </c>
      <c r="C7" t="s">
        <v>2</v>
      </c>
      <c r="D7" t="s">
        <v>580</v>
      </c>
      <c r="E7">
        <v>8.5</v>
      </c>
      <c r="F7" t="s">
        <v>0</v>
      </c>
      <c r="G7" t="s">
        <v>0</v>
      </c>
      <c r="H7" t="b">
        <v>0</v>
      </c>
      <c r="I7" t="b">
        <v>0</v>
      </c>
    </row>
    <row r="8" spans="1:9" x14ac:dyDescent="0.25">
      <c r="A8" t="s">
        <v>112</v>
      </c>
      <c r="B8" t="s">
        <v>404</v>
      </c>
      <c r="C8" t="s">
        <v>2</v>
      </c>
      <c r="D8" t="s">
        <v>404</v>
      </c>
      <c r="E8">
        <v>9</v>
      </c>
      <c r="F8" t="s">
        <v>0</v>
      </c>
      <c r="G8" t="s">
        <v>595</v>
      </c>
      <c r="H8" t="b">
        <v>0</v>
      </c>
      <c r="I8" t="b">
        <v>0</v>
      </c>
    </row>
    <row r="9" spans="1:9" x14ac:dyDescent="0.25">
      <c r="A9" t="s">
        <v>51</v>
      </c>
      <c r="B9" t="s">
        <v>530</v>
      </c>
      <c r="C9" t="s">
        <v>2</v>
      </c>
      <c r="D9" t="s">
        <v>530</v>
      </c>
      <c r="E9">
        <v>13</v>
      </c>
      <c r="F9" t="s">
        <v>0</v>
      </c>
      <c r="G9" t="s">
        <v>596</v>
      </c>
      <c r="H9" t="b">
        <v>0</v>
      </c>
      <c r="I9" t="b">
        <v>0</v>
      </c>
    </row>
    <row r="10" spans="1:9" x14ac:dyDescent="0.25">
      <c r="A10" t="s">
        <v>597</v>
      </c>
      <c r="B10" t="s">
        <v>452</v>
      </c>
      <c r="C10" t="s">
        <v>2</v>
      </c>
      <c r="D10" t="s">
        <v>452</v>
      </c>
      <c r="E10">
        <v>10</v>
      </c>
      <c r="F10" t="s">
        <v>0</v>
      </c>
      <c r="G10" t="s">
        <v>0</v>
      </c>
      <c r="H10" t="b">
        <v>0</v>
      </c>
      <c r="I10" t="b">
        <v>0</v>
      </c>
    </row>
    <row r="11" spans="1:9" x14ac:dyDescent="0.25">
      <c r="A11" t="s">
        <v>598</v>
      </c>
      <c r="B11" t="s">
        <v>564</v>
      </c>
      <c r="C11" t="s">
        <v>2</v>
      </c>
      <c r="D11" t="s">
        <v>564</v>
      </c>
      <c r="E11">
        <v>12</v>
      </c>
      <c r="F11" t="s">
        <v>0</v>
      </c>
      <c r="G11" t="s">
        <v>0</v>
      </c>
      <c r="H11" t="b">
        <v>0</v>
      </c>
      <c r="I11" t="b">
        <v>0</v>
      </c>
    </row>
    <row r="12" spans="1:9" x14ac:dyDescent="0.25">
      <c r="A12" t="s">
        <v>599</v>
      </c>
      <c r="B12" t="s">
        <v>442</v>
      </c>
      <c r="C12" t="s">
        <v>2</v>
      </c>
      <c r="D12" t="s">
        <v>442</v>
      </c>
      <c r="E12">
        <v>9.5</v>
      </c>
      <c r="F12" t="s">
        <v>0</v>
      </c>
      <c r="G12" t="s">
        <v>0</v>
      </c>
      <c r="H12" t="b">
        <v>0</v>
      </c>
      <c r="I12" t="b">
        <v>0</v>
      </c>
    </row>
    <row r="13" spans="1:9" x14ac:dyDescent="0.25">
      <c r="A13" t="s">
        <v>600</v>
      </c>
      <c r="B13" t="s">
        <v>456</v>
      </c>
      <c r="C13" t="s">
        <v>2</v>
      </c>
      <c r="D13" t="s">
        <v>456</v>
      </c>
      <c r="E13">
        <v>10</v>
      </c>
      <c r="F13" t="s">
        <v>0</v>
      </c>
      <c r="G13" t="s">
        <v>0</v>
      </c>
      <c r="H13" t="b">
        <v>0</v>
      </c>
      <c r="I13" t="b">
        <v>0</v>
      </c>
    </row>
    <row r="14" spans="1:9" x14ac:dyDescent="0.25">
      <c r="A14" t="s">
        <v>601</v>
      </c>
      <c r="B14" t="s">
        <v>476</v>
      </c>
      <c r="C14" t="s">
        <v>2</v>
      </c>
      <c r="D14" t="s">
        <v>476</v>
      </c>
      <c r="E14">
        <v>10.5</v>
      </c>
      <c r="F14" t="s">
        <v>0</v>
      </c>
      <c r="G14" t="s">
        <v>602</v>
      </c>
      <c r="H14" t="b">
        <v>0</v>
      </c>
      <c r="I14" t="b">
        <v>0</v>
      </c>
    </row>
    <row r="15" spans="1:9" x14ac:dyDescent="0.25">
      <c r="A15" t="s">
        <v>603</v>
      </c>
      <c r="B15" t="s">
        <v>534</v>
      </c>
      <c r="C15" t="s">
        <v>2</v>
      </c>
      <c r="D15" t="s">
        <v>534</v>
      </c>
      <c r="E15">
        <v>9</v>
      </c>
      <c r="F15" t="s">
        <v>0</v>
      </c>
      <c r="G15" t="s">
        <v>0</v>
      </c>
      <c r="H15" t="b">
        <v>0</v>
      </c>
      <c r="I15" t="b">
        <v>0</v>
      </c>
    </row>
    <row r="16" spans="1:9" x14ac:dyDescent="0.25">
      <c r="A16" t="s">
        <v>251</v>
      </c>
      <c r="B16" t="s">
        <v>518</v>
      </c>
      <c r="C16" t="s">
        <v>2</v>
      </c>
      <c r="D16" t="s">
        <v>518</v>
      </c>
      <c r="E16">
        <v>10</v>
      </c>
      <c r="F16" t="s">
        <v>0</v>
      </c>
      <c r="G16" t="s">
        <v>604</v>
      </c>
      <c r="H16" t="b">
        <v>0</v>
      </c>
      <c r="I16" t="b">
        <v>0</v>
      </c>
    </row>
    <row r="17" spans="1:9" x14ac:dyDescent="0.25">
      <c r="A17" t="s">
        <v>605</v>
      </c>
      <c r="B17" t="s">
        <v>514</v>
      </c>
      <c r="C17" t="s">
        <v>2</v>
      </c>
      <c r="D17" t="s">
        <v>514</v>
      </c>
      <c r="E17">
        <v>10</v>
      </c>
      <c r="F17" t="s">
        <v>0</v>
      </c>
      <c r="G17" t="s">
        <v>0</v>
      </c>
      <c r="H17" t="b">
        <v>0</v>
      </c>
      <c r="I17" t="b">
        <v>0</v>
      </c>
    </row>
    <row r="18" spans="1:9" x14ac:dyDescent="0.25">
      <c r="A18" t="s">
        <v>606</v>
      </c>
      <c r="B18" t="s">
        <v>546</v>
      </c>
      <c r="C18" t="s">
        <v>2</v>
      </c>
      <c r="D18" t="s">
        <v>546</v>
      </c>
      <c r="E18">
        <v>7.22</v>
      </c>
      <c r="F18" t="s">
        <v>0</v>
      </c>
      <c r="G18" t="s">
        <v>0</v>
      </c>
      <c r="H18" t="b">
        <v>0</v>
      </c>
      <c r="I18" t="b">
        <v>0</v>
      </c>
    </row>
    <row r="19" spans="1:9" x14ac:dyDescent="0.25">
      <c r="A19" t="s">
        <v>607</v>
      </c>
      <c r="B19" t="s">
        <v>560</v>
      </c>
      <c r="C19" t="s">
        <v>2</v>
      </c>
      <c r="D19" t="s">
        <v>560</v>
      </c>
      <c r="E19">
        <v>10</v>
      </c>
      <c r="F19" t="s">
        <v>0</v>
      </c>
      <c r="G19" t="s">
        <v>0</v>
      </c>
      <c r="H19" t="b">
        <v>0</v>
      </c>
      <c r="I19" t="b">
        <v>0</v>
      </c>
    </row>
    <row r="20" spans="1:9" x14ac:dyDescent="0.25">
      <c r="A20" t="s">
        <v>76</v>
      </c>
      <c r="B20" t="s">
        <v>520</v>
      </c>
      <c r="C20" t="s">
        <v>2</v>
      </c>
      <c r="D20" t="s">
        <v>520</v>
      </c>
      <c r="E20">
        <v>8</v>
      </c>
      <c r="F20" t="s">
        <v>0</v>
      </c>
      <c r="G20" t="s">
        <v>608</v>
      </c>
      <c r="H20" t="b">
        <v>0</v>
      </c>
      <c r="I20" t="b">
        <v>0</v>
      </c>
    </row>
    <row r="21" spans="1:9" x14ac:dyDescent="0.25">
      <c r="A21" t="s">
        <v>609</v>
      </c>
      <c r="B21" t="s">
        <v>576</v>
      </c>
      <c r="C21" t="s">
        <v>2</v>
      </c>
      <c r="D21" t="s">
        <v>576</v>
      </c>
      <c r="E21">
        <v>8</v>
      </c>
      <c r="F21" t="s">
        <v>0</v>
      </c>
      <c r="G21" t="s">
        <v>0</v>
      </c>
      <c r="H21" t="b">
        <v>0</v>
      </c>
      <c r="I21" t="b">
        <v>0</v>
      </c>
    </row>
    <row r="22" spans="1:9" x14ac:dyDescent="0.25">
      <c r="A22" t="s">
        <v>30</v>
      </c>
      <c r="B22" t="s">
        <v>570</v>
      </c>
      <c r="C22" t="s">
        <v>2</v>
      </c>
      <c r="D22" t="s">
        <v>570</v>
      </c>
      <c r="E22">
        <v>7.22</v>
      </c>
      <c r="F22" t="s">
        <v>0</v>
      </c>
      <c r="G22" t="s">
        <v>610</v>
      </c>
      <c r="H22" t="b">
        <v>0</v>
      </c>
      <c r="I22" t="b">
        <v>0</v>
      </c>
    </row>
    <row r="23" spans="1:9" x14ac:dyDescent="0.25">
      <c r="A23" t="s">
        <v>86</v>
      </c>
      <c r="B23" t="s">
        <v>448</v>
      </c>
      <c r="C23" t="s">
        <v>2</v>
      </c>
      <c r="D23" t="s">
        <v>448</v>
      </c>
      <c r="E23">
        <v>7.22</v>
      </c>
      <c r="F23" t="s">
        <v>0</v>
      </c>
      <c r="G23" t="s">
        <v>611</v>
      </c>
      <c r="H23" t="b">
        <v>0</v>
      </c>
      <c r="I23" t="b">
        <v>0</v>
      </c>
    </row>
    <row r="24" spans="1:9" x14ac:dyDescent="0.25">
      <c r="A24" t="s">
        <v>612</v>
      </c>
      <c r="B24" t="s">
        <v>490</v>
      </c>
      <c r="C24" t="s">
        <v>2</v>
      </c>
      <c r="D24" t="s">
        <v>490</v>
      </c>
      <c r="E24">
        <v>10</v>
      </c>
      <c r="F24" t="s">
        <v>0</v>
      </c>
      <c r="G24" t="s">
        <v>0</v>
      </c>
      <c r="H24" t="b">
        <v>0</v>
      </c>
      <c r="I24" t="b">
        <v>0</v>
      </c>
    </row>
    <row r="25" spans="1:9" x14ac:dyDescent="0.25">
      <c r="A25" t="s">
        <v>352</v>
      </c>
      <c r="B25" t="s">
        <v>426</v>
      </c>
      <c r="C25" t="s">
        <v>2</v>
      </c>
      <c r="D25" t="s">
        <v>426</v>
      </c>
      <c r="E25">
        <v>10</v>
      </c>
      <c r="F25" t="s">
        <v>0</v>
      </c>
      <c r="G25" t="s">
        <v>613</v>
      </c>
      <c r="H25" t="b">
        <v>0</v>
      </c>
      <c r="I25" t="b">
        <v>1</v>
      </c>
    </row>
    <row r="26" spans="1:9" x14ac:dyDescent="0.25">
      <c r="A26" t="s">
        <v>614</v>
      </c>
      <c r="B26" t="s">
        <v>440</v>
      </c>
      <c r="C26" t="s">
        <v>2</v>
      </c>
      <c r="D26" t="s">
        <v>440</v>
      </c>
      <c r="E26">
        <v>12</v>
      </c>
      <c r="F26" t="s">
        <v>0</v>
      </c>
      <c r="G26" t="s">
        <v>0</v>
      </c>
      <c r="H26" t="b">
        <v>0</v>
      </c>
      <c r="I26" t="b">
        <v>0</v>
      </c>
    </row>
    <row r="27" spans="1:9" x14ac:dyDescent="0.25">
      <c r="A27" t="s">
        <v>615</v>
      </c>
      <c r="B27" t="s">
        <v>418</v>
      </c>
      <c r="C27" t="s">
        <v>2</v>
      </c>
      <c r="D27" t="s">
        <v>418</v>
      </c>
      <c r="E27">
        <v>8</v>
      </c>
      <c r="F27" t="s">
        <v>0</v>
      </c>
      <c r="G27" t="s">
        <v>0</v>
      </c>
      <c r="H27" t="b">
        <v>0</v>
      </c>
      <c r="I27" t="b">
        <v>0</v>
      </c>
    </row>
    <row r="28" spans="1:9" x14ac:dyDescent="0.25">
      <c r="A28" t="s">
        <v>249</v>
      </c>
      <c r="B28" t="s">
        <v>566</v>
      </c>
      <c r="C28" t="s">
        <v>2</v>
      </c>
      <c r="D28" t="s">
        <v>566</v>
      </c>
      <c r="E28">
        <v>9</v>
      </c>
      <c r="F28" t="s">
        <v>0</v>
      </c>
      <c r="G28" t="s">
        <v>616</v>
      </c>
      <c r="H28" t="b">
        <v>0</v>
      </c>
      <c r="I28" t="b">
        <v>0</v>
      </c>
    </row>
    <row r="29" spans="1:9" x14ac:dyDescent="0.25">
      <c r="A29" t="s">
        <v>24</v>
      </c>
      <c r="B29" t="s">
        <v>550</v>
      </c>
      <c r="C29" t="s">
        <v>2</v>
      </c>
      <c r="D29" t="s">
        <v>550</v>
      </c>
      <c r="E29">
        <v>10</v>
      </c>
      <c r="F29" t="s">
        <v>0</v>
      </c>
      <c r="G29" t="s">
        <v>617</v>
      </c>
      <c r="H29" t="b">
        <v>0</v>
      </c>
      <c r="I29" t="b">
        <v>0</v>
      </c>
    </row>
    <row r="30" spans="1:9" x14ac:dyDescent="0.25">
      <c r="A30" t="s">
        <v>53</v>
      </c>
      <c r="B30" t="s">
        <v>450</v>
      </c>
      <c r="C30" t="s">
        <v>2</v>
      </c>
      <c r="D30" t="s">
        <v>450</v>
      </c>
      <c r="E30">
        <v>11</v>
      </c>
      <c r="F30" t="s">
        <v>0</v>
      </c>
      <c r="G30" t="s">
        <v>618</v>
      </c>
      <c r="H30" t="b">
        <v>0</v>
      </c>
      <c r="I30" t="b">
        <v>0</v>
      </c>
    </row>
    <row r="31" spans="1:9" x14ac:dyDescent="0.25">
      <c r="A31" t="s">
        <v>117</v>
      </c>
      <c r="B31" t="s">
        <v>460</v>
      </c>
      <c r="C31" t="s">
        <v>2</v>
      </c>
      <c r="D31" t="s">
        <v>460</v>
      </c>
      <c r="E31">
        <v>7.22</v>
      </c>
      <c r="F31" t="s">
        <v>0</v>
      </c>
      <c r="G31" t="s">
        <v>619</v>
      </c>
      <c r="H31" t="b">
        <v>0</v>
      </c>
      <c r="I31" t="b">
        <v>0</v>
      </c>
    </row>
    <row r="32" spans="1:9" x14ac:dyDescent="0.25">
      <c r="A32" t="s">
        <v>74</v>
      </c>
      <c r="B32" t="s">
        <v>464</v>
      </c>
      <c r="C32" t="s">
        <v>2</v>
      </c>
      <c r="D32" t="s">
        <v>464</v>
      </c>
      <c r="E32">
        <v>7.22</v>
      </c>
      <c r="F32" t="s">
        <v>0</v>
      </c>
      <c r="G32" t="s">
        <v>620</v>
      </c>
      <c r="H32" t="b">
        <v>0</v>
      </c>
      <c r="I32" t="b">
        <v>0</v>
      </c>
    </row>
    <row r="33" spans="1:9" x14ac:dyDescent="0.25">
      <c r="A33" t="s">
        <v>621</v>
      </c>
      <c r="B33" t="s">
        <v>492</v>
      </c>
      <c r="C33" t="s">
        <v>2</v>
      </c>
      <c r="D33" t="s">
        <v>492</v>
      </c>
      <c r="E33">
        <v>11</v>
      </c>
      <c r="F33" t="s">
        <v>0</v>
      </c>
      <c r="G33" t="s">
        <v>0</v>
      </c>
      <c r="H33" t="b">
        <v>0</v>
      </c>
      <c r="I33" t="b">
        <v>0</v>
      </c>
    </row>
    <row r="34" spans="1:9" x14ac:dyDescent="0.25">
      <c r="A34" t="s">
        <v>622</v>
      </c>
      <c r="B34" t="s">
        <v>532</v>
      </c>
      <c r="C34" t="s">
        <v>2</v>
      </c>
      <c r="D34" t="s">
        <v>532</v>
      </c>
      <c r="E34">
        <v>8</v>
      </c>
      <c r="F34" t="s">
        <v>0</v>
      </c>
      <c r="G34" t="s">
        <v>0</v>
      </c>
      <c r="H34" t="b">
        <v>0</v>
      </c>
      <c r="I34" t="b">
        <v>0</v>
      </c>
    </row>
    <row r="35" spans="1:9" x14ac:dyDescent="0.25">
      <c r="A35" t="s">
        <v>623</v>
      </c>
      <c r="B35" t="s">
        <v>480</v>
      </c>
      <c r="C35" t="s">
        <v>2</v>
      </c>
      <c r="D35" t="s">
        <v>480</v>
      </c>
      <c r="E35">
        <v>14</v>
      </c>
      <c r="F35" t="s">
        <v>0</v>
      </c>
      <c r="G35" t="s">
        <v>0</v>
      </c>
      <c r="H35" t="b">
        <v>0</v>
      </c>
      <c r="I35" t="b">
        <v>0</v>
      </c>
    </row>
    <row r="36" spans="1:9" x14ac:dyDescent="0.25">
      <c r="A36" t="s">
        <v>624</v>
      </c>
      <c r="B36" t="s">
        <v>458</v>
      </c>
      <c r="C36" t="s">
        <v>2</v>
      </c>
      <c r="D36" t="s">
        <v>458</v>
      </c>
      <c r="E36">
        <v>8</v>
      </c>
      <c r="F36" t="s">
        <v>0</v>
      </c>
      <c r="G36" t="s">
        <v>0</v>
      </c>
      <c r="H36" t="b">
        <v>0</v>
      </c>
      <c r="I36" t="b">
        <v>0</v>
      </c>
    </row>
    <row r="37" spans="1:9" x14ac:dyDescent="0.25">
      <c r="A37" t="s">
        <v>143</v>
      </c>
      <c r="B37" t="s">
        <v>420</v>
      </c>
      <c r="C37" t="s">
        <v>2</v>
      </c>
      <c r="D37" t="s">
        <v>420</v>
      </c>
      <c r="E37">
        <v>9</v>
      </c>
      <c r="F37" t="s">
        <v>0</v>
      </c>
      <c r="G37" t="s">
        <v>625</v>
      </c>
      <c r="H37" t="b">
        <v>0</v>
      </c>
      <c r="I37" t="b">
        <v>0</v>
      </c>
    </row>
    <row r="38" spans="1:9" x14ac:dyDescent="0.25">
      <c r="A38" t="s">
        <v>350</v>
      </c>
      <c r="B38" t="s">
        <v>544</v>
      </c>
      <c r="C38" t="s">
        <v>2</v>
      </c>
      <c r="D38" t="s">
        <v>544</v>
      </c>
      <c r="E38">
        <v>8</v>
      </c>
      <c r="F38" t="s">
        <v>0</v>
      </c>
      <c r="G38" t="s">
        <v>626</v>
      </c>
      <c r="H38" t="b">
        <v>0</v>
      </c>
      <c r="I38" t="b">
        <v>0</v>
      </c>
    </row>
    <row r="39" spans="1:9" x14ac:dyDescent="0.25">
      <c r="A39" t="s">
        <v>57</v>
      </c>
      <c r="B39" t="s">
        <v>508</v>
      </c>
      <c r="C39" t="s">
        <v>2</v>
      </c>
      <c r="D39" t="s">
        <v>508</v>
      </c>
      <c r="E39">
        <v>12</v>
      </c>
      <c r="F39" t="s">
        <v>0</v>
      </c>
      <c r="G39" t="s">
        <v>627</v>
      </c>
      <c r="H39" t="b">
        <v>0</v>
      </c>
      <c r="I39" t="b">
        <v>0</v>
      </c>
    </row>
    <row r="40" spans="1:9" x14ac:dyDescent="0.25">
      <c r="A40" t="s">
        <v>628</v>
      </c>
      <c r="B40" t="s">
        <v>428</v>
      </c>
      <c r="C40" t="s">
        <v>2</v>
      </c>
      <c r="D40" t="s">
        <v>428</v>
      </c>
      <c r="E40">
        <v>11</v>
      </c>
      <c r="F40" t="s">
        <v>0</v>
      </c>
      <c r="G40" t="s">
        <v>629</v>
      </c>
      <c r="H40" t="b">
        <v>0</v>
      </c>
      <c r="I40" t="b">
        <v>0</v>
      </c>
    </row>
    <row r="41" spans="1:9" x14ac:dyDescent="0.25">
      <c r="A41" t="s">
        <v>630</v>
      </c>
      <c r="B41" t="s">
        <v>470</v>
      </c>
      <c r="C41" t="s">
        <v>2</v>
      </c>
      <c r="D41" t="s">
        <v>470</v>
      </c>
      <c r="E41">
        <v>13</v>
      </c>
      <c r="F41" t="s">
        <v>0</v>
      </c>
      <c r="G41" t="s">
        <v>0</v>
      </c>
      <c r="H41" t="b">
        <v>0</v>
      </c>
      <c r="I41" t="b">
        <v>0</v>
      </c>
    </row>
    <row r="42" spans="1:9" x14ac:dyDescent="0.25">
      <c r="A42" t="s">
        <v>90</v>
      </c>
      <c r="B42" t="s">
        <v>400</v>
      </c>
      <c r="C42" t="s">
        <v>2</v>
      </c>
      <c r="D42" t="s">
        <v>400</v>
      </c>
      <c r="E42">
        <v>7.22</v>
      </c>
      <c r="F42" t="s">
        <v>0</v>
      </c>
      <c r="G42" t="s">
        <v>631</v>
      </c>
      <c r="H42" t="b">
        <v>0</v>
      </c>
      <c r="I42" t="b">
        <v>0</v>
      </c>
    </row>
    <row r="43" spans="1:9" x14ac:dyDescent="0.25">
      <c r="A43" t="s">
        <v>632</v>
      </c>
      <c r="B43" t="s">
        <v>424</v>
      </c>
      <c r="C43" t="s">
        <v>2</v>
      </c>
      <c r="D43" t="s">
        <v>424</v>
      </c>
      <c r="E43">
        <v>15</v>
      </c>
      <c r="F43" t="s">
        <v>0</v>
      </c>
      <c r="G43" t="s">
        <v>0</v>
      </c>
      <c r="H43" t="b">
        <v>0</v>
      </c>
      <c r="I43" t="b">
        <v>0</v>
      </c>
    </row>
    <row r="44" spans="1:9" x14ac:dyDescent="0.25">
      <c r="A44" t="s">
        <v>633</v>
      </c>
      <c r="B44" t="s">
        <v>494</v>
      </c>
      <c r="C44" t="s">
        <v>2</v>
      </c>
      <c r="D44" t="s">
        <v>494</v>
      </c>
      <c r="E44">
        <v>10</v>
      </c>
      <c r="F44" t="s">
        <v>0</v>
      </c>
      <c r="G44" t="s">
        <v>0</v>
      </c>
      <c r="H44" t="b">
        <v>0</v>
      </c>
      <c r="I44" t="b">
        <v>0</v>
      </c>
    </row>
    <row r="45" spans="1:9" x14ac:dyDescent="0.25">
      <c r="A45" t="s">
        <v>634</v>
      </c>
      <c r="B45" t="s">
        <v>468</v>
      </c>
      <c r="C45" t="s">
        <v>2</v>
      </c>
      <c r="D45" t="s">
        <v>468</v>
      </c>
      <c r="E45">
        <v>8</v>
      </c>
      <c r="F45" t="s">
        <v>0</v>
      </c>
      <c r="G45" t="s">
        <v>635</v>
      </c>
      <c r="H45" t="b">
        <v>0</v>
      </c>
      <c r="I45" t="b">
        <v>0</v>
      </c>
    </row>
    <row r="46" spans="1:9" x14ac:dyDescent="0.25">
      <c r="A46" t="s">
        <v>28</v>
      </c>
      <c r="B46" t="s">
        <v>636</v>
      </c>
      <c r="C46" t="s">
        <v>2</v>
      </c>
      <c r="D46" t="s">
        <v>414</v>
      </c>
      <c r="E46">
        <v>7.22</v>
      </c>
      <c r="F46" t="s">
        <v>0</v>
      </c>
      <c r="G46" t="s">
        <v>637</v>
      </c>
      <c r="H46" t="b">
        <v>0</v>
      </c>
      <c r="I46" t="b">
        <v>0</v>
      </c>
    </row>
    <row r="47" spans="1:9" x14ac:dyDescent="0.25">
      <c r="A47" t="s">
        <v>638</v>
      </c>
      <c r="B47" t="s">
        <v>536</v>
      </c>
      <c r="C47" t="s">
        <v>2</v>
      </c>
      <c r="D47" t="s">
        <v>536</v>
      </c>
      <c r="E47">
        <v>7.22</v>
      </c>
      <c r="F47" t="s">
        <v>0</v>
      </c>
      <c r="G47" t="s">
        <v>0</v>
      </c>
      <c r="H47" t="b">
        <v>0</v>
      </c>
      <c r="I47" t="b">
        <v>0</v>
      </c>
    </row>
    <row r="48" spans="1:9" x14ac:dyDescent="0.25">
      <c r="A48" t="s">
        <v>639</v>
      </c>
      <c r="B48" t="s">
        <v>416</v>
      </c>
      <c r="C48" t="s">
        <v>2</v>
      </c>
      <c r="D48" t="s">
        <v>416</v>
      </c>
      <c r="E48">
        <v>10</v>
      </c>
      <c r="F48" t="s">
        <v>0</v>
      </c>
      <c r="G48" t="s">
        <v>0</v>
      </c>
      <c r="H48" t="b">
        <v>0</v>
      </c>
      <c r="I48" t="b">
        <v>0</v>
      </c>
    </row>
    <row r="49" spans="1:9" x14ac:dyDescent="0.25">
      <c r="A49" t="s">
        <v>640</v>
      </c>
      <c r="B49" t="s">
        <v>408</v>
      </c>
      <c r="C49" t="s">
        <v>2</v>
      </c>
      <c r="D49" t="s">
        <v>408</v>
      </c>
      <c r="E49">
        <v>11</v>
      </c>
      <c r="F49" t="s">
        <v>0</v>
      </c>
      <c r="G49" t="s">
        <v>0</v>
      </c>
      <c r="H49" t="b">
        <v>0</v>
      </c>
      <c r="I49" t="b">
        <v>0</v>
      </c>
    </row>
    <row r="50" spans="1:9" x14ac:dyDescent="0.25">
      <c r="A50" t="s">
        <v>641</v>
      </c>
      <c r="B50" t="s">
        <v>436</v>
      </c>
      <c r="C50" t="s">
        <v>2</v>
      </c>
      <c r="D50" t="s">
        <v>436</v>
      </c>
      <c r="E50">
        <v>11</v>
      </c>
      <c r="F50" t="s">
        <v>0</v>
      </c>
      <c r="G50" t="s">
        <v>0</v>
      </c>
      <c r="H50" t="b">
        <v>0</v>
      </c>
      <c r="I50" t="b">
        <v>0</v>
      </c>
    </row>
    <row r="51" spans="1:9" x14ac:dyDescent="0.25">
      <c r="A51" t="s">
        <v>346</v>
      </c>
      <c r="B51" t="s">
        <v>542</v>
      </c>
      <c r="C51" t="s">
        <v>2</v>
      </c>
      <c r="D51" t="s">
        <v>542</v>
      </c>
      <c r="E51">
        <v>9</v>
      </c>
      <c r="F51" t="s">
        <v>0</v>
      </c>
      <c r="G51" t="s">
        <v>642</v>
      </c>
      <c r="H51" t="b">
        <v>0</v>
      </c>
      <c r="I51" t="b">
        <v>0</v>
      </c>
    </row>
    <row r="52" spans="1:9" x14ac:dyDescent="0.25">
      <c r="A52" t="s">
        <v>32</v>
      </c>
      <c r="B52" t="s">
        <v>398</v>
      </c>
      <c r="C52" t="s">
        <v>2</v>
      </c>
      <c r="D52" t="s">
        <v>398</v>
      </c>
      <c r="E52">
        <v>12</v>
      </c>
      <c r="F52" t="s">
        <v>0</v>
      </c>
      <c r="G52" t="s">
        <v>643</v>
      </c>
      <c r="H52" t="b">
        <v>0</v>
      </c>
      <c r="I52" t="b">
        <v>1</v>
      </c>
    </row>
    <row r="53" spans="1:9" x14ac:dyDescent="0.25">
      <c r="A53" t="s">
        <v>644</v>
      </c>
      <c r="B53" t="s">
        <v>558</v>
      </c>
      <c r="C53" t="s">
        <v>2</v>
      </c>
      <c r="D53" t="s">
        <v>558</v>
      </c>
      <c r="E53">
        <v>9</v>
      </c>
      <c r="F53" t="s">
        <v>0</v>
      </c>
      <c r="G53" t="s">
        <v>0</v>
      </c>
      <c r="H53" t="b">
        <v>0</v>
      </c>
      <c r="I53" t="b">
        <v>0</v>
      </c>
    </row>
    <row r="54" spans="1:9" x14ac:dyDescent="0.25">
      <c r="A54" t="s">
        <v>645</v>
      </c>
      <c r="B54" t="s">
        <v>646</v>
      </c>
      <c r="C54" t="s">
        <v>2</v>
      </c>
      <c r="D54" t="s">
        <v>510</v>
      </c>
      <c r="E54">
        <v>8</v>
      </c>
      <c r="F54" t="s">
        <v>0</v>
      </c>
      <c r="G54" t="s">
        <v>0</v>
      </c>
      <c r="H54" t="b">
        <v>0</v>
      </c>
      <c r="I54" t="b">
        <v>0</v>
      </c>
    </row>
    <row r="55" spans="1:9" x14ac:dyDescent="0.25">
      <c r="A55" t="s">
        <v>84</v>
      </c>
      <c r="B55" t="s">
        <v>574</v>
      </c>
      <c r="C55" t="s">
        <v>2</v>
      </c>
      <c r="D55" t="s">
        <v>574</v>
      </c>
      <c r="E55">
        <v>11</v>
      </c>
      <c r="F55" t="s">
        <v>0</v>
      </c>
      <c r="G55" t="s">
        <v>647</v>
      </c>
      <c r="H55" t="b">
        <v>0</v>
      </c>
      <c r="I55" t="b">
        <v>0</v>
      </c>
    </row>
    <row r="56" spans="1:9" x14ac:dyDescent="0.25">
      <c r="A56" t="s">
        <v>648</v>
      </c>
      <c r="B56" t="s">
        <v>484</v>
      </c>
      <c r="C56" t="s">
        <v>2</v>
      </c>
      <c r="D56" t="s">
        <v>484</v>
      </c>
      <c r="E56">
        <v>8</v>
      </c>
      <c r="F56" t="s">
        <v>0</v>
      </c>
      <c r="G56" t="s">
        <v>0</v>
      </c>
      <c r="H56" t="b">
        <v>0</v>
      </c>
      <c r="I56" t="b">
        <v>0</v>
      </c>
    </row>
    <row r="57" spans="1:9" x14ac:dyDescent="0.25">
      <c r="A57" t="s">
        <v>78</v>
      </c>
      <c r="B57" t="s">
        <v>528</v>
      </c>
      <c r="C57" t="s">
        <v>2</v>
      </c>
      <c r="D57" t="s">
        <v>528</v>
      </c>
      <c r="E57">
        <v>12</v>
      </c>
      <c r="F57" t="s">
        <v>0</v>
      </c>
      <c r="G57" t="s">
        <v>649</v>
      </c>
      <c r="H57" t="b">
        <v>0</v>
      </c>
      <c r="I57" t="b">
        <v>0</v>
      </c>
    </row>
    <row r="58" spans="1:9" x14ac:dyDescent="0.25">
      <c r="A58" t="s">
        <v>97</v>
      </c>
      <c r="B58" t="s">
        <v>554</v>
      </c>
      <c r="C58" t="s">
        <v>2</v>
      </c>
      <c r="D58" t="s">
        <v>554</v>
      </c>
      <c r="E58">
        <v>9</v>
      </c>
      <c r="F58" t="s">
        <v>0</v>
      </c>
      <c r="G58" t="s">
        <v>650</v>
      </c>
      <c r="H58" t="b">
        <v>0</v>
      </c>
      <c r="I58" t="b">
        <v>0</v>
      </c>
    </row>
    <row r="59" spans="1:9" x14ac:dyDescent="0.25">
      <c r="A59" t="s">
        <v>651</v>
      </c>
      <c r="B59" t="s">
        <v>410</v>
      </c>
      <c r="C59" t="s">
        <v>2</v>
      </c>
      <c r="D59" t="s">
        <v>410</v>
      </c>
      <c r="E59">
        <v>11</v>
      </c>
      <c r="F59" t="s">
        <v>0</v>
      </c>
      <c r="G59" t="s">
        <v>0</v>
      </c>
      <c r="H59" t="b">
        <v>0</v>
      </c>
      <c r="I59" t="b">
        <v>0</v>
      </c>
    </row>
    <row r="60" spans="1:9" x14ac:dyDescent="0.25">
      <c r="A60" t="s">
        <v>652</v>
      </c>
      <c r="B60" t="s">
        <v>578</v>
      </c>
      <c r="C60" t="s">
        <v>2</v>
      </c>
      <c r="D60" t="s">
        <v>578</v>
      </c>
      <c r="E60">
        <v>7.22</v>
      </c>
      <c r="F60" t="s">
        <v>0</v>
      </c>
      <c r="G60" t="s">
        <v>0</v>
      </c>
      <c r="H60" t="b">
        <v>0</v>
      </c>
      <c r="I60" t="b">
        <v>0</v>
      </c>
    </row>
    <row r="61" spans="1:9" x14ac:dyDescent="0.25">
      <c r="A61" t="s">
        <v>653</v>
      </c>
      <c r="B61" t="s">
        <v>438</v>
      </c>
      <c r="C61" t="s">
        <v>2</v>
      </c>
      <c r="D61" t="s">
        <v>438</v>
      </c>
      <c r="E61">
        <v>10</v>
      </c>
      <c r="F61" t="s">
        <v>0</v>
      </c>
      <c r="G61" t="s">
        <v>0</v>
      </c>
      <c r="H61" t="b">
        <v>0</v>
      </c>
      <c r="I61" t="b">
        <v>0</v>
      </c>
    </row>
    <row r="62" spans="1:9" x14ac:dyDescent="0.25">
      <c r="A62" t="s">
        <v>654</v>
      </c>
      <c r="B62" t="s">
        <v>402</v>
      </c>
      <c r="C62" t="s">
        <v>2</v>
      </c>
      <c r="D62" t="s">
        <v>402</v>
      </c>
      <c r="E62">
        <v>10</v>
      </c>
      <c r="F62" t="s">
        <v>0</v>
      </c>
      <c r="G62" t="s">
        <v>0</v>
      </c>
      <c r="H62" t="b">
        <v>0</v>
      </c>
      <c r="I62" t="b">
        <v>0</v>
      </c>
    </row>
    <row r="63" spans="1:9" x14ac:dyDescent="0.25">
      <c r="A63" t="s">
        <v>655</v>
      </c>
      <c r="B63" t="s">
        <v>522</v>
      </c>
      <c r="C63" t="s">
        <v>2</v>
      </c>
      <c r="D63" t="s">
        <v>522</v>
      </c>
      <c r="E63">
        <v>8</v>
      </c>
      <c r="F63" t="s">
        <v>0</v>
      </c>
      <c r="G63" t="s">
        <v>0</v>
      </c>
      <c r="H63" t="b">
        <v>0</v>
      </c>
      <c r="I63" t="b">
        <v>0</v>
      </c>
    </row>
    <row r="64" spans="1:9" x14ac:dyDescent="0.25">
      <c r="A64" t="s">
        <v>62</v>
      </c>
      <c r="B64" t="s">
        <v>540</v>
      </c>
      <c r="C64" t="s">
        <v>2</v>
      </c>
      <c r="D64" t="s">
        <v>540</v>
      </c>
      <c r="E64">
        <v>12</v>
      </c>
      <c r="F64" t="s">
        <v>0</v>
      </c>
      <c r="G64" t="s">
        <v>656</v>
      </c>
      <c r="H64" t="b">
        <v>0</v>
      </c>
      <c r="I64" t="b">
        <v>0</v>
      </c>
    </row>
    <row r="65" spans="1:9" x14ac:dyDescent="0.25">
      <c r="A65" t="s">
        <v>15</v>
      </c>
      <c r="B65" t="s">
        <v>538</v>
      </c>
      <c r="C65" t="s">
        <v>2</v>
      </c>
      <c r="D65" t="s">
        <v>538</v>
      </c>
      <c r="E65">
        <v>8</v>
      </c>
      <c r="F65" t="s">
        <v>0</v>
      </c>
      <c r="G65" t="s">
        <v>657</v>
      </c>
      <c r="H65" t="b">
        <v>1</v>
      </c>
      <c r="I65" t="b">
        <v>1</v>
      </c>
    </row>
    <row r="66" spans="1:9" x14ac:dyDescent="0.25">
      <c r="A66" t="s">
        <v>26</v>
      </c>
      <c r="B66" t="s">
        <v>512</v>
      </c>
      <c r="C66" t="s">
        <v>2</v>
      </c>
      <c r="D66" t="s">
        <v>512</v>
      </c>
      <c r="E66">
        <v>8</v>
      </c>
      <c r="F66" t="s">
        <v>0</v>
      </c>
      <c r="G66" t="s">
        <v>658</v>
      </c>
      <c r="H66" t="b">
        <v>0</v>
      </c>
      <c r="I66" t="b">
        <v>0</v>
      </c>
    </row>
    <row r="67" spans="1:9" x14ac:dyDescent="0.25">
      <c r="A67" t="s">
        <v>659</v>
      </c>
      <c r="B67" t="s">
        <v>446</v>
      </c>
      <c r="C67" t="s">
        <v>2</v>
      </c>
      <c r="D67" t="s">
        <v>446</v>
      </c>
      <c r="E67">
        <v>12</v>
      </c>
      <c r="F67" t="s">
        <v>0</v>
      </c>
      <c r="G67" t="s">
        <v>0</v>
      </c>
      <c r="H67" t="b">
        <v>0</v>
      </c>
      <c r="I67" t="b">
        <v>0</v>
      </c>
    </row>
    <row r="68" spans="1:9" x14ac:dyDescent="0.25">
      <c r="A68" t="s">
        <v>660</v>
      </c>
      <c r="B68" t="s">
        <v>478</v>
      </c>
      <c r="C68" t="s">
        <v>2</v>
      </c>
      <c r="D68" t="s">
        <v>478</v>
      </c>
      <c r="E68">
        <v>9</v>
      </c>
      <c r="F68" t="s">
        <v>0</v>
      </c>
      <c r="G68" t="s">
        <v>661</v>
      </c>
      <c r="H68" t="b">
        <v>0</v>
      </c>
      <c r="I68" t="b">
        <v>0</v>
      </c>
    </row>
    <row r="69" spans="1:9" x14ac:dyDescent="0.25">
      <c r="A69" t="s">
        <v>34</v>
      </c>
      <c r="B69" t="s">
        <v>434</v>
      </c>
      <c r="C69" t="s">
        <v>2</v>
      </c>
      <c r="D69" t="s">
        <v>434</v>
      </c>
      <c r="E69">
        <v>12</v>
      </c>
      <c r="F69" t="s">
        <v>0</v>
      </c>
      <c r="G69" t="s">
        <v>662</v>
      </c>
      <c r="H69" t="b">
        <v>0</v>
      </c>
      <c r="I69" t="b">
        <v>0</v>
      </c>
    </row>
    <row r="70" spans="1:9" x14ac:dyDescent="0.25">
      <c r="A70" t="s">
        <v>188</v>
      </c>
      <c r="B70" t="s">
        <v>498</v>
      </c>
      <c r="C70" t="s">
        <v>2</v>
      </c>
      <c r="D70" t="s">
        <v>498</v>
      </c>
      <c r="E70">
        <v>10</v>
      </c>
      <c r="F70" t="s">
        <v>0</v>
      </c>
      <c r="G70" t="s">
        <v>663</v>
      </c>
      <c r="H70" t="b">
        <v>0</v>
      </c>
      <c r="I70" t="b">
        <v>0</v>
      </c>
    </row>
    <row r="71" spans="1:9" x14ac:dyDescent="0.25">
      <c r="A71" t="s">
        <v>664</v>
      </c>
      <c r="B71" t="s">
        <v>562</v>
      </c>
      <c r="C71" t="s">
        <v>2</v>
      </c>
      <c r="D71" t="s">
        <v>562</v>
      </c>
      <c r="E71">
        <v>9.5</v>
      </c>
      <c r="F71" t="s">
        <v>0</v>
      </c>
      <c r="G71" t="s">
        <v>0</v>
      </c>
      <c r="H71" t="b">
        <v>0</v>
      </c>
      <c r="I71" t="b">
        <v>0</v>
      </c>
    </row>
    <row r="72" spans="1:9" x14ac:dyDescent="0.25">
      <c r="A72" t="s">
        <v>164</v>
      </c>
      <c r="B72" t="s">
        <v>568</v>
      </c>
      <c r="C72" t="s">
        <v>2</v>
      </c>
      <c r="D72" t="s">
        <v>568</v>
      </c>
      <c r="E72">
        <v>7.22</v>
      </c>
      <c r="F72" t="s">
        <v>0</v>
      </c>
      <c r="G72" t="s">
        <v>665</v>
      </c>
      <c r="H72" t="b">
        <v>0</v>
      </c>
      <c r="I72" t="b">
        <v>0</v>
      </c>
    </row>
    <row r="73" spans="1:9" x14ac:dyDescent="0.25">
      <c r="A73" t="s">
        <v>666</v>
      </c>
      <c r="B73" t="s">
        <v>667</v>
      </c>
      <c r="C73" t="s">
        <v>668</v>
      </c>
      <c r="D73" t="s">
        <v>0</v>
      </c>
      <c r="F73" t="s">
        <v>0</v>
      </c>
      <c r="G73" t="s">
        <v>0</v>
      </c>
      <c r="H73" t="b">
        <v>0</v>
      </c>
      <c r="I73" t="b">
        <v>0</v>
      </c>
    </row>
    <row r="74" spans="1:9" x14ac:dyDescent="0.25">
      <c r="A74" t="s">
        <v>669</v>
      </c>
      <c r="B74" t="s">
        <v>444</v>
      </c>
      <c r="C74" t="s">
        <v>2</v>
      </c>
      <c r="D74" t="s">
        <v>444</v>
      </c>
      <c r="E74">
        <v>9</v>
      </c>
      <c r="F74" t="s">
        <v>0</v>
      </c>
      <c r="G74" t="s">
        <v>0</v>
      </c>
      <c r="H74" t="b">
        <v>0</v>
      </c>
      <c r="I74" t="b">
        <v>0</v>
      </c>
    </row>
    <row r="75" spans="1:9" x14ac:dyDescent="0.25">
      <c r="A75" t="s">
        <v>670</v>
      </c>
      <c r="B75" t="s">
        <v>466</v>
      </c>
      <c r="C75" t="s">
        <v>2</v>
      </c>
      <c r="D75" t="s">
        <v>466</v>
      </c>
      <c r="E75">
        <v>8</v>
      </c>
      <c r="F75" t="s">
        <v>0</v>
      </c>
      <c r="G75" t="s">
        <v>0</v>
      </c>
      <c r="H75" t="b">
        <v>0</v>
      </c>
      <c r="I75" t="b">
        <v>0</v>
      </c>
    </row>
    <row r="76" spans="1:9" x14ac:dyDescent="0.25">
      <c r="A76" t="s">
        <v>344</v>
      </c>
      <c r="B76" t="s">
        <v>488</v>
      </c>
      <c r="C76" t="s">
        <v>2</v>
      </c>
      <c r="D76" t="s">
        <v>488</v>
      </c>
      <c r="E76">
        <v>8.5</v>
      </c>
      <c r="F76" t="s">
        <v>0</v>
      </c>
      <c r="G76" t="s">
        <v>671</v>
      </c>
      <c r="H76" t="b">
        <v>0</v>
      </c>
      <c r="I76" t="b">
        <v>0</v>
      </c>
    </row>
    <row r="77" spans="1:9" x14ac:dyDescent="0.25">
      <c r="A77" t="s">
        <v>672</v>
      </c>
      <c r="B77" t="s">
        <v>412</v>
      </c>
      <c r="C77" t="s">
        <v>2</v>
      </c>
      <c r="D77" t="s">
        <v>412</v>
      </c>
      <c r="E77">
        <v>10</v>
      </c>
      <c r="F77" t="s">
        <v>0</v>
      </c>
      <c r="G77" t="s">
        <v>0</v>
      </c>
      <c r="H77" t="b">
        <v>0</v>
      </c>
      <c r="I77" t="b">
        <v>0</v>
      </c>
    </row>
    <row r="78" spans="1:9" x14ac:dyDescent="0.25">
      <c r="A78" t="s">
        <v>169</v>
      </c>
      <c r="B78" t="s">
        <v>430</v>
      </c>
      <c r="C78" t="s">
        <v>2</v>
      </c>
      <c r="D78" t="s">
        <v>430</v>
      </c>
      <c r="E78">
        <v>9</v>
      </c>
      <c r="F78" t="s">
        <v>0</v>
      </c>
      <c r="G78" t="s">
        <v>673</v>
      </c>
      <c r="H78" t="b">
        <v>0</v>
      </c>
      <c r="I78" t="b">
        <v>1</v>
      </c>
    </row>
    <row r="79" spans="1:9" x14ac:dyDescent="0.25">
      <c r="A79" t="s">
        <v>674</v>
      </c>
      <c r="B79" t="s">
        <v>394</v>
      </c>
      <c r="C79" t="s">
        <v>2</v>
      </c>
      <c r="D79" t="s">
        <v>394</v>
      </c>
      <c r="E79">
        <v>15</v>
      </c>
      <c r="F79" t="s">
        <v>0</v>
      </c>
      <c r="G79" t="s">
        <v>675</v>
      </c>
      <c r="H79" t="b">
        <v>0</v>
      </c>
      <c r="I79" t="b">
        <v>0</v>
      </c>
    </row>
    <row r="80" spans="1:9" x14ac:dyDescent="0.25">
      <c r="A80" t="s">
        <v>80</v>
      </c>
      <c r="B80" t="s">
        <v>486</v>
      </c>
      <c r="C80" t="s">
        <v>2</v>
      </c>
      <c r="D80" t="s">
        <v>486</v>
      </c>
      <c r="E80">
        <v>9</v>
      </c>
      <c r="F80" t="s">
        <v>0</v>
      </c>
      <c r="G80" t="s">
        <v>676</v>
      </c>
      <c r="H80" t="b">
        <v>0</v>
      </c>
      <c r="I80" t="b">
        <v>0</v>
      </c>
    </row>
    <row r="81" spans="1:9" x14ac:dyDescent="0.25">
      <c r="A81" t="s">
        <v>49</v>
      </c>
      <c r="B81" t="s">
        <v>526</v>
      </c>
      <c r="C81" t="s">
        <v>2</v>
      </c>
      <c r="D81" t="s">
        <v>526</v>
      </c>
      <c r="E81">
        <v>10</v>
      </c>
      <c r="F81" t="s">
        <v>0</v>
      </c>
      <c r="G81" t="s">
        <v>677</v>
      </c>
      <c r="H81" t="b">
        <v>0</v>
      </c>
      <c r="I81" t="b">
        <v>0</v>
      </c>
    </row>
    <row r="82" spans="1:9" x14ac:dyDescent="0.25">
      <c r="A82" t="s">
        <v>678</v>
      </c>
      <c r="B82" t="s">
        <v>506</v>
      </c>
      <c r="C82" t="s">
        <v>2</v>
      </c>
      <c r="D82" t="s">
        <v>506</v>
      </c>
      <c r="E82">
        <v>9</v>
      </c>
      <c r="F82" t="s">
        <v>0</v>
      </c>
      <c r="G82" t="s">
        <v>0</v>
      </c>
      <c r="H82" t="b">
        <v>0</v>
      </c>
      <c r="I82" t="b">
        <v>0</v>
      </c>
    </row>
    <row r="83" spans="1:9" x14ac:dyDescent="0.25">
      <c r="A83" t="s">
        <v>679</v>
      </c>
      <c r="B83" t="s">
        <v>548</v>
      </c>
      <c r="C83" t="s">
        <v>2</v>
      </c>
      <c r="D83" t="s">
        <v>548</v>
      </c>
      <c r="E83">
        <v>13</v>
      </c>
      <c r="F83" t="s">
        <v>0</v>
      </c>
      <c r="G83" t="s">
        <v>0</v>
      </c>
      <c r="H83" t="b">
        <v>0</v>
      </c>
      <c r="I83" t="b">
        <v>0</v>
      </c>
    </row>
    <row r="84" spans="1:9" x14ac:dyDescent="0.25">
      <c r="A84" t="s">
        <v>59</v>
      </c>
      <c r="B84" t="s">
        <v>474</v>
      </c>
      <c r="C84" t="s">
        <v>2</v>
      </c>
      <c r="D84" t="s">
        <v>474</v>
      </c>
      <c r="E84">
        <v>9</v>
      </c>
      <c r="F84" t="s">
        <v>0</v>
      </c>
      <c r="G84" t="s">
        <v>680</v>
      </c>
      <c r="H84" t="b">
        <v>0</v>
      </c>
      <c r="I84" t="b">
        <v>0</v>
      </c>
    </row>
    <row r="85" spans="1:9" x14ac:dyDescent="0.25">
      <c r="A85" t="s">
        <v>66</v>
      </c>
      <c r="B85" t="s">
        <v>396</v>
      </c>
      <c r="C85" t="s">
        <v>2</v>
      </c>
      <c r="D85" t="s">
        <v>396</v>
      </c>
      <c r="E85">
        <v>15</v>
      </c>
      <c r="F85" t="s">
        <v>0</v>
      </c>
      <c r="G85" t="s">
        <v>681</v>
      </c>
      <c r="H85" t="b">
        <v>0</v>
      </c>
      <c r="I85" t="b">
        <v>0</v>
      </c>
    </row>
    <row r="86" spans="1:9" x14ac:dyDescent="0.25">
      <c r="A86" t="s">
        <v>20</v>
      </c>
      <c r="B86" t="s">
        <v>572</v>
      </c>
      <c r="C86" t="s">
        <v>2</v>
      </c>
      <c r="D86" t="s">
        <v>572</v>
      </c>
      <c r="E86">
        <v>7.22</v>
      </c>
      <c r="F86" t="s">
        <v>0</v>
      </c>
      <c r="G86" t="s">
        <v>682</v>
      </c>
      <c r="H86" t="b">
        <v>0</v>
      </c>
      <c r="I86" t="b">
        <v>0</v>
      </c>
    </row>
    <row r="87" spans="1:9" x14ac:dyDescent="0.25">
      <c r="A87" t="s">
        <v>45</v>
      </c>
      <c r="B87" t="s">
        <v>516</v>
      </c>
      <c r="C87" t="s">
        <v>2</v>
      </c>
      <c r="D87" t="s">
        <v>516</v>
      </c>
      <c r="E87">
        <v>9</v>
      </c>
      <c r="F87" t="s">
        <v>0</v>
      </c>
      <c r="G87" t="s">
        <v>683</v>
      </c>
      <c r="H87" t="b">
        <v>0</v>
      </c>
      <c r="I87" t="b">
        <v>0</v>
      </c>
    </row>
    <row r="88" spans="1:9" x14ac:dyDescent="0.25">
      <c r="A88" t="s">
        <v>88</v>
      </c>
      <c r="B88" t="s">
        <v>504</v>
      </c>
      <c r="C88" t="s">
        <v>2</v>
      </c>
      <c r="D88" t="s">
        <v>504</v>
      </c>
      <c r="E88">
        <v>7.22</v>
      </c>
      <c r="F88" t="s">
        <v>0</v>
      </c>
      <c r="G88" t="s">
        <v>684</v>
      </c>
      <c r="H88" t="b">
        <v>0</v>
      </c>
      <c r="I88" t="b">
        <v>0</v>
      </c>
    </row>
    <row r="89" spans="1:9" x14ac:dyDescent="0.25">
      <c r="A89" t="s">
        <v>55</v>
      </c>
      <c r="B89" t="s">
        <v>556</v>
      </c>
      <c r="C89" t="s">
        <v>2</v>
      </c>
      <c r="D89" t="s">
        <v>556</v>
      </c>
      <c r="E89">
        <v>9</v>
      </c>
      <c r="F89" t="s">
        <v>0</v>
      </c>
      <c r="G89" t="s">
        <v>685</v>
      </c>
      <c r="H89" t="b">
        <v>0</v>
      </c>
      <c r="I89" t="b">
        <v>0</v>
      </c>
    </row>
    <row r="90" spans="1:9" x14ac:dyDescent="0.25">
      <c r="A90" t="s">
        <v>82</v>
      </c>
      <c r="B90" t="s">
        <v>472</v>
      </c>
      <c r="C90" t="s">
        <v>2</v>
      </c>
      <c r="D90" t="s">
        <v>472</v>
      </c>
      <c r="E90">
        <v>12</v>
      </c>
      <c r="F90" t="s">
        <v>0</v>
      </c>
      <c r="G90" t="s">
        <v>686</v>
      </c>
      <c r="H90" t="b">
        <v>0</v>
      </c>
      <c r="I90" t="b">
        <v>0</v>
      </c>
    </row>
    <row r="91" spans="1:9" x14ac:dyDescent="0.25">
      <c r="A91" t="s">
        <v>167</v>
      </c>
      <c r="B91" t="s">
        <v>524</v>
      </c>
      <c r="C91" t="s">
        <v>2</v>
      </c>
      <c r="D91" t="s">
        <v>524</v>
      </c>
      <c r="E91">
        <v>8</v>
      </c>
      <c r="F91" t="s">
        <v>0</v>
      </c>
      <c r="G91" t="s">
        <v>687</v>
      </c>
      <c r="H91" t="b">
        <v>0</v>
      </c>
      <c r="I91" t="b">
        <v>0</v>
      </c>
    </row>
    <row r="92" spans="1:9" x14ac:dyDescent="0.25">
      <c r="A92" t="s">
        <v>688</v>
      </c>
      <c r="B92" t="s">
        <v>500</v>
      </c>
      <c r="C92" t="s">
        <v>2</v>
      </c>
      <c r="D92" t="s">
        <v>500</v>
      </c>
      <c r="E92">
        <v>11</v>
      </c>
      <c r="F92" t="s">
        <v>0</v>
      </c>
      <c r="G92" t="s">
        <v>0</v>
      </c>
      <c r="H92" t="b">
        <v>0</v>
      </c>
      <c r="I92" t="b">
        <v>0</v>
      </c>
    </row>
    <row r="93" spans="1:9" x14ac:dyDescent="0.25">
      <c r="A93" t="s">
        <v>198</v>
      </c>
      <c r="B93" t="s">
        <v>432</v>
      </c>
      <c r="C93" t="s">
        <v>2</v>
      </c>
      <c r="D93" t="s">
        <v>432</v>
      </c>
      <c r="E93">
        <v>10</v>
      </c>
      <c r="F93" t="s">
        <v>0</v>
      </c>
      <c r="G93" t="s">
        <v>689</v>
      </c>
      <c r="H93" t="b">
        <v>0</v>
      </c>
      <c r="I93" t="b">
        <v>0</v>
      </c>
    </row>
    <row r="94" spans="1:9" x14ac:dyDescent="0.25">
      <c r="A94" t="s">
        <v>690</v>
      </c>
      <c r="B94" t="s">
        <v>496</v>
      </c>
      <c r="C94" t="s">
        <v>2</v>
      </c>
      <c r="D94" t="s">
        <v>496</v>
      </c>
      <c r="E94">
        <v>9</v>
      </c>
      <c r="F94" t="s">
        <v>0</v>
      </c>
      <c r="G94" t="s">
        <v>0</v>
      </c>
      <c r="H94" t="b">
        <v>0</v>
      </c>
      <c r="I94" t="b">
        <v>0</v>
      </c>
    </row>
    <row r="95" spans="1:9" x14ac:dyDescent="0.25">
      <c r="A95" t="s">
        <v>691</v>
      </c>
      <c r="B95" t="s">
        <v>552</v>
      </c>
      <c r="C95" t="s">
        <v>2</v>
      </c>
      <c r="D95" t="s">
        <v>552</v>
      </c>
      <c r="E95">
        <v>8.5</v>
      </c>
      <c r="F95" t="s">
        <v>0</v>
      </c>
      <c r="G95" t="s">
        <v>0</v>
      </c>
      <c r="H95" t="b">
        <v>0</v>
      </c>
      <c r="I95" t="b">
        <v>0</v>
      </c>
    </row>
    <row r="96" spans="1:9" x14ac:dyDescent="0.25">
      <c r="A96" t="s">
        <v>692</v>
      </c>
      <c r="B96" t="s">
        <v>482</v>
      </c>
      <c r="C96" t="s">
        <v>2</v>
      </c>
      <c r="D96" t="s">
        <v>482</v>
      </c>
      <c r="E96">
        <v>10</v>
      </c>
      <c r="F96" t="s">
        <v>0</v>
      </c>
      <c r="G96" t="s">
        <v>0</v>
      </c>
      <c r="H96" t="b">
        <v>0</v>
      </c>
      <c r="I96" t="b">
        <v>0</v>
      </c>
    </row>
  </sheetData>
  <sheetProtection algorithmName="SHA-512" hashValue="jRzuthu1P8zkkoW2V2gkCA/9e9MRX3zqC+YcHTUfq9NP4YYgtC/9eg7VcDJkTcvfO+sJ3yDF+JoU1fkBt6T1pA==" saltValue="4XMjyCisvCpGHnPY0D1VXQ==" spinCount="100000" sheet="1" objects="1" scenarios="1" select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1091-9380-48E7-8E2E-A77E9BDD1CE7}">
  <dimension ref="A1:F95"/>
  <sheetViews>
    <sheetView workbookViewId="0">
      <selection activeCell="M14" sqref="A1:XFD1048576"/>
    </sheetView>
  </sheetViews>
  <sheetFormatPr defaultRowHeight="15" x14ac:dyDescent="0.25"/>
  <cols>
    <col min="1" max="2" width="12" bestFit="1" customWidth="1"/>
    <col min="3" max="3" width="49.85546875" bestFit="1" customWidth="1"/>
    <col min="4" max="4" width="6.85546875" bestFit="1" customWidth="1"/>
    <col min="5" max="5" width="7.7109375" bestFit="1" customWidth="1"/>
    <col min="6" max="6" width="12" bestFit="1" customWidth="1"/>
  </cols>
  <sheetData>
    <row r="1" spans="1:6" x14ac:dyDescent="0.25">
      <c r="A1" t="s">
        <v>389</v>
      </c>
      <c r="B1" t="s">
        <v>390</v>
      </c>
      <c r="C1" t="s">
        <v>391</v>
      </c>
      <c r="D1" t="s">
        <v>392</v>
      </c>
      <c r="E1" t="s">
        <v>393</v>
      </c>
      <c r="F1" t="s">
        <v>357</v>
      </c>
    </row>
    <row r="2" spans="1:6" x14ac:dyDescent="0.25">
      <c r="A2">
        <v>1</v>
      </c>
      <c r="B2" t="s">
        <v>394</v>
      </c>
      <c r="C2" t="s">
        <v>395</v>
      </c>
      <c r="D2">
        <v>15</v>
      </c>
      <c r="E2" t="b">
        <v>1</v>
      </c>
      <c r="F2">
        <v>1772972420171</v>
      </c>
    </row>
    <row r="3" spans="1:6" x14ac:dyDescent="0.25">
      <c r="A3">
        <v>11</v>
      </c>
      <c r="B3" t="s">
        <v>396</v>
      </c>
      <c r="C3" t="s">
        <v>397</v>
      </c>
      <c r="D3">
        <v>15</v>
      </c>
      <c r="E3" t="b">
        <v>1</v>
      </c>
      <c r="F3">
        <v>1773139175558</v>
      </c>
    </row>
    <row r="4" spans="1:6" x14ac:dyDescent="0.25">
      <c r="A4">
        <v>22</v>
      </c>
      <c r="B4" t="s">
        <v>398</v>
      </c>
      <c r="C4" t="s">
        <v>399</v>
      </c>
      <c r="D4">
        <v>12</v>
      </c>
      <c r="E4" t="b">
        <v>1</v>
      </c>
      <c r="F4">
        <v>1772541065903</v>
      </c>
    </row>
    <row r="5" spans="1:6" x14ac:dyDescent="0.25">
      <c r="A5">
        <v>3201117737</v>
      </c>
      <c r="B5" t="s">
        <v>400</v>
      </c>
      <c r="C5" t="s">
        <v>401</v>
      </c>
      <c r="D5">
        <v>7.22</v>
      </c>
      <c r="E5" t="b">
        <v>1</v>
      </c>
      <c r="F5">
        <v>1772893649063</v>
      </c>
    </row>
    <row r="6" spans="1:6" x14ac:dyDescent="0.25">
      <c r="A6">
        <v>3204910102</v>
      </c>
      <c r="B6" t="s">
        <v>402</v>
      </c>
      <c r="C6" t="s">
        <v>403</v>
      </c>
      <c r="D6">
        <v>10</v>
      </c>
      <c r="E6" t="b">
        <v>1</v>
      </c>
      <c r="F6">
        <v>1773017236376</v>
      </c>
    </row>
    <row r="7" spans="1:6" x14ac:dyDescent="0.25">
      <c r="A7">
        <v>3205734481</v>
      </c>
      <c r="B7" t="s">
        <v>404</v>
      </c>
      <c r="C7" t="s">
        <v>405</v>
      </c>
      <c r="D7">
        <v>9</v>
      </c>
      <c r="E7" t="b">
        <v>1</v>
      </c>
      <c r="F7">
        <v>1772404521286</v>
      </c>
    </row>
    <row r="8" spans="1:6" x14ac:dyDescent="0.25">
      <c r="A8">
        <v>3206258983</v>
      </c>
      <c r="B8" t="s">
        <v>406</v>
      </c>
      <c r="C8" t="s">
        <v>407</v>
      </c>
      <c r="D8">
        <v>12</v>
      </c>
      <c r="E8" t="b">
        <v>1</v>
      </c>
      <c r="F8">
        <v>1772404288182</v>
      </c>
    </row>
    <row r="9" spans="1:6" x14ac:dyDescent="0.25">
      <c r="A9">
        <v>3208346636</v>
      </c>
      <c r="B9" t="s">
        <v>408</v>
      </c>
      <c r="C9" t="s">
        <v>409</v>
      </c>
      <c r="D9">
        <v>11</v>
      </c>
      <c r="E9" t="b">
        <v>1</v>
      </c>
      <c r="F9">
        <v>1772895433523</v>
      </c>
    </row>
    <row r="10" spans="1:6" x14ac:dyDescent="0.25">
      <c r="A10">
        <v>3248187302</v>
      </c>
      <c r="B10" t="s">
        <v>410</v>
      </c>
      <c r="C10" t="s">
        <v>411</v>
      </c>
      <c r="D10">
        <v>11</v>
      </c>
      <c r="E10" t="b">
        <v>1</v>
      </c>
      <c r="F10">
        <v>1772902164827</v>
      </c>
    </row>
    <row r="11" spans="1:6" x14ac:dyDescent="0.25">
      <c r="A11">
        <v>3271742769</v>
      </c>
      <c r="B11" t="s">
        <v>412</v>
      </c>
      <c r="C11" t="s">
        <v>413</v>
      </c>
      <c r="D11">
        <v>10</v>
      </c>
      <c r="E11" t="b">
        <v>1</v>
      </c>
      <c r="F11">
        <v>1773015182765</v>
      </c>
    </row>
    <row r="12" spans="1:6" x14ac:dyDescent="0.25">
      <c r="A12">
        <v>3272730044</v>
      </c>
      <c r="B12" t="s">
        <v>414</v>
      </c>
      <c r="C12" t="s">
        <v>415</v>
      </c>
      <c r="D12">
        <v>7.22</v>
      </c>
      <c r="E12" t="b">
        <v>1</v>
      </c>
      <c r="F12">
        <v>1772895326004</v>
      </c>
    </row>
    <row r="13" spans="1:6" x14ac:dyDescent="0.25">
      <c r="A13">
        <v>3273445596</v>
      </c>
      <c r="B13" t="s">
        <v>416</v>
      </c>
      <c r="C13" t="s">
        <v>417</v>
      </c>
      <c r="D13">
        <v>10</v>
      </c>
      <c r="E13" t="b">
        <v>1</v>
      </c>
      <c r="F13">
        <v>1773017134796</v>
      </c>
    </row>
    <row r="14" spans="1:6" x14ac:dyDescent="0.25">
      <c r="A14">
        <v>3274505349</v>
      </c>
      <c r="B14" t="s">
        <v>418</v>
      </c>
      <c r="C14" t="s">
        <v>419</v>
      </c>
      <c r="D14">
        <v>8</v>
      </c>
      <c r="E14" t="b">
        <v>1</v>
      </c>
      <c r="F14">
        <v>1772893252936</v>
      </c>
    </row>
    <row r="15" spans="1:6" x14ac:dyDescent="0.25">
      <c r="A15">
        <v>3276880465</v>
      </c>
      <c r="B15" t="s">
        <v>420</v>
      </c>
      <c r="C15" t="s">
        <v>421</v>
      </c>
      <c r="D15">
        <v>9</v>
      </c>
      <c r="E15" t="b">
        <v>1</v>
      </c>
      <c r="F15">
        <v>1772893477702</v>
      </c>
    </row>
    <row r="16" spans="1:6" x14ac:dyDescent="0.25">
      <c r="A16">
        <v>3277219760</v>
      </c>
      <c r="B16" t="s">
        <v>422</v>
      </c>
      <c r="C16" t="s">
        <v>423</v>
      </c>
      <c r="D16">
        <v>14</v>
      </c>
      <c r="E16" t="b">
        <v>1</v>
      </c>
      <c r="F16">
        <v>1773016078551</v>
      </c>
    </row>
    <row r="17" spans="1:6" x14ac:dyDescent="0.25">
      <c r="A17">
        <v>3277792355</v>
      </c>
      <c r="B17" t="s">
        <v>424</v>
      </c>
      <c r="C17" t="s">
        <v>425</v>
      </c>
      <c r="D17">
        <v>15</v>
      </c>
      <c r="E17" t="b">
        <v>1</v>
      </c>
      <c r="F17">
        <v>1773016991335</v>
      </c>
    </row>
    <row r="18" spans="1:6" x14ac:dyDescent="0.25">
      <c r="A18">
        <v>3278806426</v>
      </c>
      <c r="B18" t="s">
        <v>426</v>
      </c>
      <c r="C18" t="s">
        <v>427</v>
      </c>
      <c r="D18">
        <v>10</v>
      </c>
      <c r="E18" t="b">
        <v>1</v>
      </c>
      <c r="F18">
        <v>1772893181914</v>
      </c>
    </row>
    <row r="19" spans="1:6" x14ac:dyDescent="0.25">
      <c r="A19">
        <v>3279151697</v>
      </c>
      <c r="B19" t="s">
        <v>428</v>
      </c>
      <c r="C19" t="s">
        <v>429</v>
      </c>
      <c r="D19">
        <v>11</v>
      </c>
      <c r="E19" t="b">
        <v>1</v>
      </c>
      <c r="F19">
        <v>1772893563717</v>
      </c>
    </row>
    <row r="20" spans="1:6" x14ac:dyDescent="0.25">
      <c r="A20">
        <v>3279310295</v>
      </c>
      <c r="B20" t="s">
        <v>430</v>
      </c>
      <c r="C20" t="s">
        <v>431</v>
      </c>
      <c r="D20">
        <v>9</v>
      </c>
      <c r="E20" t="b">
        <v>1</v>
      </c>
      <c r="F20">
        <v>1773015247174</v>
      </c>
    </row>
    <row r="21" spans="1:6" x14ac:dyDescent="0.25">
      <c r="A21">
        <v>3279475018</v>
      </c>
      <c r="B21" t="s">
        <v>432</v>
      </c>
      <c r="C21" t="s">
        <v>433</v>
      </c>
      <c r="D21">
        <v>10</v>
      </c>
      <c r="E21" t="b">
        <v>1</v>
      </c>
      <c r="F21">
        <v>1773017821176</v>
      </c>
    </row>
    <row r="22" spans="1:6" x14ac:dyDescent="0.25">
      <c r="A22">
        <v>3279916268</v>
      </c>
      <c r="B22" t="s">
        <v>434</v>
      </c>
      <c r="C22" t="s">
        <v>435</v>
      </c>
      <c r="D22">
        <v>12</v>
      </c>
      <c r="E22" t="b">
        <v>1</v>
      </c>
      <c r="F22">
        <v>1773018093147</v>
      </c>
    </row>
    <row r="23" spans="1:6" x14ac:dyDescent="0.25">
      <c r="A23">
        <v>3283076543</v>
      </c>
      <c r="B23" t="s">
        <v>436</v>
      </c>
      <c r="C23" t="s">
        <v>437</v>
      </c>
      <c r="D23">
        <v>11</v>
      </c>
      <c r="E23" t="b">
        <v>1</v>
      </c>
      <c r="F23">
        <v>1773420714867</v>
      </c>
    </row>
    <row r="24" spans="1:6" x14ac:dyDescent="0.25">
      <c r="A24">
        <v>3284963021</v>
      </c>
      <c r="B24" t="s">
        <v>438</v>
      </c>
      <c r="C24" t="s">
        <v>439</v>
      </c>
      <c r="D24">
        <v>10</v>
      </c>
      <c r="E24" t="b">
        <v>1</v>
      </c>
      <c r="F24">
        <v>1774344931541</v>
      </c>
    </row>
    <row r="25" spans="1:6" x14ac:dyDescent="0.25">
      <c r="A25">
        <v>3286875179</v>
      </c>
      <c r="B25" t="s">
        <v>440</v>
      </c>
      <c r="C25" t="s">
        <v>441</v>
      </c>
      <c r="D25">
        <v>12</v>
      </c>
      <c r="E25" t="b">
        <v>1</v>
      </c>
      <c r="F25">
        <v>1773016435411</v>
      </c>
    </row>
    <row r="26" spans="1:6" x14ac:dyDescent="0.25">
      <c r="A26">
        <v>3288742090</v>
      </c>
      <c r="B26" t="s">
        <v>442</v>
      </c>
      <c r="C26" t="s">
        <v>443</v>
      </c>
      <c r="D26">
        <v>9.5</v>
      </c>
      <c r="E26" t="b">
        <v>1</v>
      </c>
      <c r="F26">
        <v>1772404898865</v>
      </c>
    </row>
    <row r="27" spans="1:6" x14ac:dyDescent="0.25">
      <c r="A27">
        <v>3289753534</v>
      </c>
      <c r="B27" t="s">
        <v>444</v>
      </c>
      <c r="C27" t="s">
        <v>445</v>
      </c>
      <c r="D27">
        <v>9</v>
      </c>
      <c r="E27" t="b">
        <v>1</v>
      </c>
      <c r="F27">
        <v>1773017465519</v>
      </c>
    </row>
    <row r="28" spans="1:6" x14ac:dyDescent="0.25">
      <c r="A28">
        <v>3293879682</v>
      </c>
      <c r="B28" t="s">
        <v>446</v>
      </c>
      <c r="C28" t="s">
        <v>447</v>
      </c>
      <c r="D28">
        <v>12</v>
      </c>
      <c r="E28" t="b">
        <v>1</v>
      </c>
      <c r="F28">
        <v>1772971196914</v>
      </c>
    </row>
    <row r="29" spans="1:6" x14ac:dyDescent="0.25">
      <c r="A29">
        <v>3294541272</v>
      </c>
      <c r="B29" t="s">
        <v>448</v>
      </c>
      <c r="C29" t="s">
        <v>449</v>
      </c>
      <c r="D29">
        <v>7.22</v>
      </c>
      <c r="E29" t="b">
        <v>1</v>
      </c>
      <c r="F29">
        <v>1773146243858</v>
      </c>
    </row>
    <row r="30" spans="1:6" x14ac:dyDescent="0.25">
      <c r="A30">
        <v>3294699863</v>
      </c>
      <c r="B30" t="s">
        <v>450</v>
      </c>
      <c r="C30" t="s">
        <v>451</v>
      </c>
      <c r="D30">
        <v>11</v>
      </c>
      <c r="E30" t="b">
        <v>1</v>
      </c>
      <c r="F30">
        <v>1773016504509</v>
      </c>
    </row>
    <row r="31" spans="1:6" x14ac:dyDescent="0.25">
      <c r="A31">
        <v>3312125584</v>
      </c>
      <c r="B31" t="s">
        <v>452</v>
      </c>
      <c r="C31" t="s">
        <v>453</v>
      </c>
      <c r="D31">
        <v>10</v>
      </c>
      <c r="E31" t="b">
        <v>1</v>
      </c>
      <c r="F31">
        <v>1772404595762</v>
      </c>
    </row>
    <row r="32" spans="1:6" x14ac:dyDescent="0.25">
      <c r="A32">
        <v>3314474901</v>
      </c>
      <c r="B32" t="s">
        <v>454</v>
      </c>
      <c r="C32" t="s">
        <v>455</v>
      </c>
      <c r="D32">
        <v>9</v>
      </c>
      <c r="E32" t="b">
        <v>1</v>
      </c>
      <c r="F32">
        <v>1773248047161</v>
      </c>
    </row>
    <row r="33" spans="1:6" x14ac:dyDescent="0.25">
      <c r="A33">
        <v>3318000761</v>
      </c>
      <c r="B33" t="s">
        <v>456</v>
      </c>
      <c r="C33" t="s">
        <v>457</v>
      </c>
      <c r="D33">
        <v>10</v>
      </c>
      <c r="E33" t="b">
        <v>1</v>
      </c>
      <c r="F33">
        <v>1772404941192</v>
      </c>
    </row>
    <row r="34" spans="1:6" x14ac:dyDescent="0.25">
      <c r="A34">
        <v>3332112803</v>
      </c>
      <c r="B34" t="s">
        <v>458</v>
      </c>
      <c r="C34" t="s">
        <v>459</v>
      </c>
      <c r="D34">
        <v>8</v>
      </c>
      <c r="E34" t="b">
        <v>1</v>
      </c>
      <c r="F34">
        <v>1773016827804</v>
      </c>
    </row>
    <row r="35" spans="1:6" x14ac:dyDescent="0.25">
      <c r="A35">
        <v>3333943738</v>
      </c>
      <c r="B35" t="s">
        <v>460</v>
      </c>
      <c r="C35" t="s">
        <v>461</v>
      </c>
      <c r="D35">
        <v>7.22</v>
      </c>
      <c r="E35" t="b">
        <v>1</v>
      </c>
      <c r="F35">
        <v>1773016549382</v>
      </c>
    </row>
    <row r="36" spans="1:6" x14ac:dyDescent="0.25">
      <c r="A36">
        <v>3336742586</v>
      </c>
      <c r="B36" t="s">
        <v>462</v>
      </c>
      <c r="C36" t="s">
        <v>463</v>
      </c>
      <c r="D36">
        <v>9</v>
      </c>
      <c r="E36" t="b">
        <v>1</v>
      </c>
      <c r="F36">
        <v>1772404350374</v>
      </c>
    </row>
    <row r="37" spans="1:6" x14ac:dyDescent="0.25">
      <c r="A37">
        <v>3337729820</v>
      </c>
      <c r="B37" t="s">
        <v>464</v>
      </c>
      <c r="C37" t="s">
        <v>465</v>
      </c>
      <c r="D37">
        <v>7.22</v>
      </c>
      <c r="E37" t="b">
        <v>1</v>
      </c>
      <c r="F37">
        <v>1772893436530</v>
      </c>
    </row>
    <row r="38" spans="1:6" x14ac:dyDescent="0.25">
      <c r="A38">
        <v>333838769</v>
      </c>
      <c r="B38" t="s">
        <v>466</v>
      </c>
      <c r="C38" t="s">
        <v>467</v>
      </c>
      <c r="D38">
        <v>8</v>
      </c>
      <c r="E38" t="b">
        <v>1</v>
      </c>
      <c r="F38">
        <v>1773017520943</v>
      </c>
    </row>
    <row r="39" spans="1:6" x14ac:dyDescent="0.25">
      <c r="A39">
        <v>3391544042</v>
      </c>
      <c r="B39" t="s">
        <v>468</v>
      </c>
      <c r="C39" t="s">
        <v>469</v>
      </c>
      <c r="D39">
        <v>8</v>
      </c>
      <c r="E39" t="b">
        <v>1</v>
      </c>
      <c r="F39">
        <v>1772894274167</v>
      </c>
    </row>
    <row r="40" spans="1:6" x14ac:dyDescent="0.25">
      <c r="A40">
        <v>3392120153</v>
      </c>
      <c r="B40" t="s">
        <v>470</v>
      </c>
      <c r="C40" t="s">
        <v>471</v>
      </c>
      <c r="D40">
        <v>13</v>
      </c>
      <c r="E40" t="b">
        <v>1</v>
      </c>
      <c r="F40">
        <v>1773016941161</v>
      </c>
    </row>
    <row r="41" spans="1:6" x14ac:dyDescent="0.25">
      <c r="A41">
        <v>3398027608</v>
      </c>
      <c r="B41" t="s">
        <v>472</v>
      </c>
      <c r="C41" t="s">
        <v>473</v>
      </c>
      <c r="D41">
        <v>12</v>
      </c>
      <c r="E41" t="b">
        <v>1</v>
      </c>
      <c r="F41">
        <v>1773015682526</v>
      </c>
    </row>
    <row r="42" spans="1:6" x14ac:dyDescent="0.25">
      <c r="A42">
        <v>3408822463</v>
      </c>
      <c r="B42" t="s">
        <v>474</v>
      </c>
      <c r="C42" t="s">
        <v>475</v>
      </c>
      <c r="D42">
        <v>9</v>
      </c>
      <c r="E42" t="b">
        <v>1</v>
      </c>
      <c r="F42">
        <v>1773017591700</v>
      </c>
    </row>
    <row r="43" spans="1:6" x14ac:dyDescent="0.25">
      <c r="A43">
        <v>3444044249</v>
      </c>
      <c r="B43" t="s">
        <v>476</v>
      </c>
      <c r="C43" t="s">
        <v>477</v>
      </c>
      <c r="D43">
        <v>10.5</v>
      </c>
      <c r="E43" t="b">
        <v>1</v>
      </c>
      <c r="F43">
        <v>1772467666573</v>
      </c>
    </row>
    <row r="44" spans="1:6" x14ac:dyDescent="0.25">
      <c r="A44">
        <v>3446351595</v>
      </c>
      <c r="B44" t="s">
        <v>478</v>
      </c>
      <c r="C44" t="s">
        <v>479</v>
      </c>
      <c r="D44">
        <v>9</v>
      </c>
      <c r="E44" t="b">
        <v>1</v>
      </c>
      <c r="F44">
        <v>1772971463875</v>
      </c>
    </row>
    <row r="45" spans="1:6" x14ac:dyDescent="0.25">
      <c r="A45">
        <v>3446487625</v>
      </c>
      <c r="B45" t="s">
        <v>480</v>
      </c>
      <c r="C45" t="s">
        <v>481</v>
      </c>
      <c r="D45">
        <v>14</v>
      </c>
      <c r="E45" t="b">
        <v>1</v>
      </c>
      <c r="F45">
        <v>1773019310883</v>
      </c>
    </row>
    <row r="46" spans="1:6" x14ac:dyDescent="0.25">
      <c r="A46">
        <v>3454510041</v>
      </c>
      <c r="B46" t="s">
        <v>482</v>
      </c>
      <c r="C46" t="s">
        <v>483</v>
      </c>
      <c r="D46">
        <v>10</v>
      </c>
      <c r="E46" t="b">
        <v>1</v>
      </c>
      <c r="F46">
        <v>1773016039947</v>
      </c>
    </row>
    <row r="47" spans="1:6" x14ac:dyDescent="0.25">
      <c r="A47">
        <v>3455118300</v>
      </c>
      <c r="B47" t="s">
        <v>484</v>
      </c>
      <c r="C47" t="s">
        <v>485</v>
      </c>
      <c r="D47">
        <v>8</v>
      </c>
      <c r="E47" t="b">
        <v>1</v>
      </c>
      <c r="F47">
        <v>1773017193472</v>
      </c>
    </row>
    <row r="48" spans="1:6" x14ac:dyDescent="0.25">
      <c r="A48">
        <v>3488412568</v>
      </c>
      <c r="B48" t="s">
        <v>486</v>
      </c>
      <c r="C48" t="s">
        <v>487</v>
      </c>
      <c r="D48">
        <v>9</v>
      </c>
      <c r="E48" t="b">
        <v>1</v>
      </c>
      <c r="F48">
        <v>1773015293866</v>
      </c>
    </row>
    <row r="49" spans="1:6" x14ac:dyDescent="0.25">
      <c r="A49">
        <v>3488759309</v>
      </c>
      <c r="B49" t="s">
        <v>488</v>
      </c>
      <c r="C49" t="s">
        <v>489</v>
      </c>
      <c r="D49">
        <v>8.5</v>
      </c>
      <c r="E49" t="b">
        <v>1</v>
      </c>
      <c r="F49">
        <v>1774335725337</v>
      </c>
    </row>
    <row r="50" spans="1:6" x14ac:dyDescent="0.25">
      <c r="A50">
        <v>3491603798</v>
      </c>
      <c r="B50" t="s">
        <v>490</v>
      </c>
      <c r="C50" t="s">
        <v>491</v>
      </c>
      <c r="D50">
        <v>10</v>
      </c>
      <c r="E50" t="b">
        <v>1</v>
      </c>
      <c r="F50">
        <v>1772893068310</v>
      </c>
    </row>
    <row r="51" spans="1:6" x14ac:dyDescent="0.25">
      <c r="A51">
        <v>3508014461</v>
      </c>
      <c r="B51" t="s">
        <v>492</v>
      </c>
      <c r="C51" t="s">
        <v>493</v>
      </c>
      <c r="D51">
        <v>11</v>
      </c>
      <c r="E51" t="b">
        <v>1</v>
      </c>
      <c r="F51">
        <v>1773016588569</v>
      </c>
    </row>
    <row r="52" spans="1:6" x14ac:dyDescent="0.25">
      <c r="A52">
        <v>3508193631</v>
      </c>
      <c r="B52" t="s">
        <v>494</v>
      </c>
      <c r="C52" t="s">
        <v>495</v>
      </c>
      <c r="D52">
        <v>10</v>
      </c>
      <c r="E52" t="b">
        <v>1</v>
      </c>
      <c r="F52">
        <v>1773017730760</v>
      </c>
    </row>
    <row r="53" spans="1:6" x14ac:dyDescent="0.25">
      <c r="A53">
        <v>3508248747</v>
      </c>
      <c r="B53" t="s">
        <v>496</v>
      </c>
      <c r="C53" t="s">
        <v>497</v>
      </c>
      <c r="D53">
        <v>9</v>
      </c>
      <c r="E53" t="b">
        <v>1</v>
      </c>
      <c r="F53">
        <v>1773015775143</v>
      </c>
    </row>
    <row r="54" spans="1:6" x14ac:dyDescent="0.25">
      <c r="A54">
        <v>3509063299</v>
      </c>
      <c r="B54" t="s">
        <v>498</v>
      </c>
      <c r="C54" t="s">
        <v>499</v>
      </c>
      <c r="D54">
        <v>10</v>
      </c>
      <c r="E54" t="b">
        <v>1</v>
      </c>
      <c r="F54">
        <v>1773017421820</v>
      </c>
    </row>
    <row r="55" spans="1:6" x14ac:dyDescent="0.25">
      <c r="A55">
        <v>3509520460</v>
      </c>
      <c r="B55" t="s">
        <v>500</v>
      </c>
      <c r="C55" t="s">
        <v>501</v>
      </c>
      <c r="D55">
        <v>11</v>
      </c>
      <c r="E55" t="b">
        <v>1</v>
      </c>
      <c r="F55">
        <v>1773017771681</v>
      </c>
    </row>
    <row r="56" spans="1:6" x14ac:dyDescent="0.25">
      <c r="A56">
        <v>3510379666</v>
      </c>
      <c r="B56" t="s">
        <v>502</v>
      </c>
      <c r="C56" t="s">
        <v>503</v>
      </c>
      <c r="D56">
        <v>9</v>
      </c>
      <c r="E56" t="b">
        <v>1</v>
      </c>
      <c r="F56">
        <v>1772404063259</v>
      </c>
    </row>
    <row r="57" spans="1:6" x14ac:dyDescent="0.25">
      <c r="A57">
        <v>3510627727</v>
      </c>
      <c r="B57" t="s">
        <v>504</v>
      </c>
      <c r="C57" t="s">
        <v>505</v>
      </c>
      <c r="D57">
        <v>7.22</v>
      </c>
      <c r="E57" t="b">
        <v>1</v>
      </c>
      <c r="F57">
        <v>1773142135409</v>
      </c>
    </row>
    <row r="58" spans="1:6" x14ac:dyDescent="0.25">
      <c r="A58">
        <v>3511327659</v>
      </c>
      <c r="B58" t="s">
        <v>506</v>
      </c>
      <c r="C58" t="s">
        <v>507</v>
      </c>
      <c r="D58">
        <v>9</v>
      </c>
      <c r="E58" t="b">
        <v>1</v>
      </c>
      <c r="F58">
        <v>1773015353976</v>
      </c>
    </row>
    <row r="59" spans="1:6" x14ac:dyDescent="0.25">
      <c r="A59">
        <v>3513173081</v>
      </c>
      <c r="B59" t="s">
        <v>508</v>
      </c>
      <c r="C59" t="s">
        <v>509</v>
      </c>
      <c r="D59">
        <v>12</v>
      </c>
      <c r="E59" t="b">
        <v>1</v>
      </c>
      <c r="F59">
        <v>1773016904809</v>
      </c>
    </row>
    <row r="60" spans="1:6" x14ac:dyDescent="0.25">
      <c r="A60">
        <v>3513988311</v>
      </c>
      <c r="B60" t="s">
        <v>510</v>
      </c>
      <c r="C60" t="s">
        <v>511</v>
      </c>
      <c r="D60">
        <v>8</v>
      </c>
      <c r="E60" t="b">
        <v>1</v>
      </c>
      <c r="F60">
        <v>1772895755875</v>
      </c>
    </row>
    <row r="61" spans="1:6" x14ac:dyDescent="0.25">
      <c r="A61">
        <v>3514197861</v>
      </c>
      <c r="B61" t="s">
        <v>512</v>
      </c>
      <c r="C61" t="s">
        <v>513</v>
      </c>
      <c r="D61">
        <v>8</v>
      </c>
      <c r="E61" t="b">
        <v>1</v>
      </c>
      <c r="F61">
        <v>1772971109875</v>
      </c>
    </row>
    <row r="62" spans="1:6" x14ac:dyDescent="0.25">
      <c r="A62">
        <v>3515214257</v>
      </c>
      <c r="B62" t="s">
        <v>514</v>
      </c>
      <c r="C62" t="s">
        <v>515</v>
      </c>
      <c r="D62">
        <v>10</v>
      </c>
      <c r="E62" t="b">
        <v>1</v>
      </c>
      <c r="F62">
        <v>1772467885378</v>
      </c>
    </row>
    <row r="63" spans="1:6" x14ac:dyDescent="0.25">
      <c r="A63">
        <v>3515883320</v>
      </c>
      <c r="B63" t="s">
        <v>516</v>
      </c>
      <c r="C63" t="s">
        <v>517</v>
      </c>
      <c r="D63">
        <v>9</v>
      </c>
      <c r="E63" t="b">
        <v>1</v>
      </c>
      <c r="F63">
        <v>1773017628256</v>
      </c>
    </row>
    <row r="64" spans="1:6" x14ac:dyDescent="0.25">
      <c r="A64">
        <v>3516261959</v>
      </c>
      <c r="B64" t="s">
        <v>518</v>
      </c>
      <c r="C64" t="s">
        <v>519</v>
      </c>
      <c r="D64">
        <v>10</v>
      </c>
      <c r="E64" t="b">
        <v>1</v>
      </c>
      <c r="F64">
        <v>1773016364757</v>
      </c>
    </row>
    <row r="65" spans="1:6" x14ac:dyDescent="0.25">
      <c r="A65">
        <v>3520008781</v>
      </c>
      <c r="B65" t="s">
        <v>520</v>
      </c>
      <c r="C65" t="s">
        <v>521</v>
      </c>
      <c r="D65">
        <v>8</v>
      </c>
      <c r="E65" t="b">
        <v>1</v>
      </c>
      <c r="F65">
        <v>1772468123556</v>
      </c>
    </row>
    <row r="66" spans="1:6" x14ac:dyDescent="0.25">
      <c r="A66">
        <v>3533572582</v>
      </c>
      <c r="B66" t="s">
        <v>522</v>
      </c>
      <c r="C66" t="s">
        <v>523</v>
      </c>
      <c r="D66">
        <v>8</v>
      </c>
      <c r="E66" t="b">
        <v>1</v>
      </c>
      <c r="F66">
        <v>1772970886645</v>
      </c>
    </row>
    <row r="67" spans="1:6" x14ac:dyDescent="0.25">
      <c r="A67">
        <v>3534883287</v>
      </c>
      <c r="B67" t="s">
        <v>524</v>
      </c>
      <c r="C67" t="s">
        <v>525</v>
      </c>
      <c r="D67">
        <v>8</v>
      </c>
      <c r="E67" t="b">
        <v>1</v>
      </c>
      <c r="F67">
        <v>1773015724967</v>
      </c>
    </row>
    <row r="68" spans="1:6" x14ac:dyDescent="0.25">
      <c r="A68">
        <v>3713716488</v>
      </c>
      <c r="B68" t="s">
        <v>526</v>
      </c>
      <c r="C68" t="s">
        <v>527</v>
      </c>
      <c r="D68">
        <v>10</v>
      </c>
      <c r="E68" t="b">
        <v>1</v>
      </c>
      <c r="F68">
        <v>1773017545929</v>
      </c>
    </row>
    <row r="69" spans="1:6" x14ac:dyDescent="0.25">
      <c r="A69">
        <v>3715347645</v>
      </c>
      <c r="B69" t="s">
        <v>528</v>
      </c>
      <c r="C69" t="s">
        <v>529</v>
      </c>
      <c r="D69">
        <v>12</v>
      </c>
      <c r="E69" t="b">
        <v>1</v>
      </c>
      <c r="F69">
        <v>1772896121234</v>
      </c>
    </row>
    <row r="70" spans="1:6" x14ac:dyDescent="0.25">
      <c r="A70">
        <v>3716667581</v>
      </c>
      <c r="B70" t="s">
        <v>530</v>
      </c>
      <c r="C70" t="s">
        <v>531</v>
      </c>
      <c r="D70">
        <v>13</v>
      </c>
      <c r="E70" t="b">
        <v>1</v>
      </c>
      <c r="F70">
        <v>1773016160674</v>
      </c>
    </row>
    <row r="71" spans="1:6" x14ac:dyDescent="0.25">
      <c r="A71">
        <v>3801432208</v>
      </c>
      <c r="B71" t="s">
        <v>532</v>
      </c>
      <c r="C71" t="s">
        <v>533</v>
      </c>
      <c r="D71">
        <v>8</v>
      </c>
      <c r="E71" t="b">
        <v>1</v>
      </c>
      <c r="F71">
        <v>1773016688193</v>
      </c>
    </row>
    <row r="72" spans="1:6" x14ac:dyDescent="0.25">
      <c r="A72">
        <v>3802803511</v>
      </c>
      <c r="B72" t="s">
        <v>534</v>
      </c>
      <c r="C72" t="s">
        <v>535</v>
      </c>
      <c r="D72">
        <v>9</v>
      </c>
      <c r="E72" t="b">
        <v>1</v>
      </c>
      <c r="F72">
        <v>1772467712213</v>
      </c>
    </row>
    <row r="73" spans="1:6" x14ac:dyDescent="0.25">
      <c r="A73">
        <v>3802848517</v>
      </c>
      <c r="B73" t="s">
        <v>536</v>
      </c>
      <c r="C73" t="s">
        <v>537</v>
      </c>
      <c r="D73">
        <v>7.22</v>
      </c>
      <c r="E73" t="b">
        <v>1</v>
      </c>
      <c r="F73">
        <v>1772895378841</v>
      </c>
    </row>
    <row r="74" spans="1:6" x14ac:dyDescent="0.25">
      <c r="A74">
        <v>3803817566</v>
      </c>
      <c r="B74" t="s">
        <v>538</v>
      </c>
      <c r="C74" t="s">
        <v>539</v>
      </c>
      <c r="D74">
        <v>8</v>
      </c>
      <c r="E74" t="b">
        <v>1</v>
      </c>
      <c r="F74">
        <v>1772972189469</v>
      </c>
    </row>
    <row r="75" spans="1:6" x14ac:dyDescent="0.25">
      <c r="A75">
        <v>3803834718</v>
      </c>
      <c r="B75" t="s">
        <v>540</v>
      </c>
      <c r="C75" t="s">
        <v>541</v>
      </c>
      <c r="D75">
        <v>12</v>
      </c>
      <c r="E75" t="b">
        <v>1</v>
      </c>
      <c r="F75">
        <v>1773017376226</v>
      </c>
    </row>
    <row r="76" spans="1:6" x14ac:dyDescent="0.25">
      <c r="A76">
        <v>3807458045</v>
      </c>
      <c r="B76" t="s">
        <v>542</v>
      </c>
      <c r="C76" t="s">
        <v>543</v>
      </c>
      <c r="D76">
        <v>9</v>
      </c>
      <c r="E76" t="b">
        <v>1</v>
      </c>
      <c r="F76">
        <v>1772895579953</v>
      </c>
    </row>
    <row r="77" spans="1:6" x14ac:dyDescent="0.25">
      <c r="A77">
        <v>3809061699</v>
      </c>
      <c r="B77" t="s">
        <v>544</v>
      </c>
      <c r="C77" t="s">
        <v>545</v>
      </c>
      <c r="D77">
        <v>8</v>
      </c>
      <c r="E77" t="b">
        <v>1</v>
      </c>
      <c r="F77">
        <v>1773019267970</v>
      </c>
    </row>
    <row r="78" spans="1:6" x14ac:dyDescent="0.25">
      <c r="A78">
        <v>3880742676</v>
      </c>
      <c r="B78" t="s">
        <v>546</v>
      </c>
      <c r="C78" t="s">
        <v>547</v>
      </c>
      <c r="D78">
        <v>7.22</v>
      </c>
      <c r="E78" t="b">
        <v>1</v>
      </c>
      <c r="F78">
        <v>1772467968670</v>
      </c>
    </row>
    <row r="79" spans="1:6" x14ac:dyDescent="0.25">
      <c r="A79">
        <v>3887344916</v>
      </c>
      <c r="B79" t="s">
        <v>548</v>
      </c>
      <c r="C79" t="s">
        <v>549</v>
      </c>
      <c r="D79">
        <v>13</v>
      </c>
      <c r="E79" t="b">
        <v>1</v>
      </c>
      <c r="F79">
        <v>1773019349071</v>
      </c>
    </row>
    <row r="80" spans="1:6" x14ac:dyDescent="0.25">
      <c r="A80">
        <v>3890249390</v>
      </c>
      <c r="B80" t="s">
        <v>550</v>
      </c>
      <c r="C80" t="s">
        <v>551</v>
      </c>
      <c r="D80">
        <v>10</v>
      </c>
      <c r="E80" t="b">
        <v>1</v>
      </c>
      <c r="F80">
        <v>1772893357281</v>
      </c>
    </row>
    <row r="81" spans="1:6" x14ac:dyDescent="0.25">
      <c r="A81">
        <v>3890945042</v>
      </c>
      <c r="B81" t="s">
        <v>552</v>
      </c>
      <c r="C81" t="s">
        <v>553</v>
      </c>
      <c r="D81">
        <v>8.5</v>
      </c>
      <c r="E81" t="b">
        <v>1</v>
      </c>
      <c r="F81">
        <v>1773015925161</v>
      </c>
    </row>
    <row r="82" spans="1:6" x14ac:dyDescent="0.25">
      <c r="A82">
        <v>3891416879</v>
      </c>
      <c r="B82" t="s">
        <v>554</v>
      </c>
      <c r="C82" t="s">
        <v>555</v>
      </c>
      <c r="D82">
        <v>9</v>
      </c>
      <c r="E82" t="b">
        <v>1</v>
      </c>
      <c r="F82">
        <v>1772896204485</v>
      </c>
    </row>
    <row r="83" spans="1:6" x14ac:dyDescent="0.25">
      <c r="A83">
        <v>3894397409</v>
      </c>
      <c r="B83" t="s">
        <v>556</v>
      </c>
      <c r="C83" t="s">
        <v>557</v>
      </c>
      <c r="D83">
        <v>9</v>
      </c>
      <c r="E83" t="b">
        <v>1</v>
      </c>
      <c r="F83">
        <v>1773017693791</v>
      </c>
    </row>
    <row r="84" spans="1:6" x14ac:dyDescent="0.25">
      <c r="A84">
        <v>3895825401</v>
      </c>
      <c r="B84" t="s">
        <v>558</v>
      </c>
      <c r="C84" t="s">
        <v>559</v>
      </c>
      <c r="D84">
        <v>9</v>
      </c>
      <c r="E84" t="b">
        <v>1</v>
      </c>
      <c r="F84">
        <v>1773019394638</v>
      </c>
    </row>
    <row r="85" spans="1:6" x14ac:dyDescent="0.25">
      <c r="A85">
        <v>3899485766</v>
      </c>
      <c r="B85" t="s">
        <v>560</v>
      </c>
      <c r="C85" t="s">
        <v>561</v>
      </c>
      <c r="D85">
        <v>10</v>
      </c>
      <c r="E85" t="b">
        <v>1</v>
      </c>
      <c r="F85">
        <v>1772468031805</v>
      </c>
    </row>
    <row r="86" spans="1:6" x14ac:dyDescent="0.25">
      <c r="A86">
        <v>3899593984</v>
      </c>
      <c r="B86" t="s">
        <v>562</v>
      </c>
      <c r="C86" t="s">
        <v>563</v>
      </c>
      <c r="D86">
        <v>9.5</v>
      </c>
      <c r="E86" t="b">
        <v>1</v>
      </c>
      <c r="F86">
        <v>1772971510361</v>
      </c>
    </row>
    <row r="87" spans="1:6" x14ac:dyDescent="0.25">
      <c r="A87">
        <v>39228770008</v>
      </c>
      <c r="B87" t="s">
        <v>564</v>
      </c>
      <c r="C87" t="s">
        <v>565</v>
      </c>
      <c r="D87">
        <v>12</v>
      </c>
      <c r="E87" t="b">
        <v>1</v>
      </c>
      <c r="F87">
        <v>1772404810539</v>
      </c>
    </row>
    <row r="88" spans="1:6" x14ac:dyDescent="0.25">
      <c r="A88">
        <v>3923129925</v>
      </c>
      <c r="B88" t="s">
        <v>566</v>
      </c>
      <c r="C88" t="s">
        <v>567</v>
      </c>
      <c r="D88">
        <v>9</v>
      </c>
      <c r="E88" t="b">
        <v>1</v>
      </c>
      <c r="F88">
        <v>1773016468589</v>
      </c>
    </row>
    <row r="89" spans="1:6" x14ac:dyDescent="0.25">
      <c r="A89">
        <v>3928221775</v>
      </c>
      <c r="B89" t="s">
        <v>568</v>
      </c>
      <c r="C89" t="s">
        <v>569</v>
      </c>
      <c r="D89">
        <v>7.22</v>
      </c>
      <c r="E89" t="b">
        <v>1</v>
      </c>
      <c r="F89">
        <v>1773015120878</v>
      </c>
    </row>
    <row r="90" spans="1:6" x14ac:dyDescent="0.25">
      <c r="A90">
        <v>3930179610</v>
      </c>
      <c r="B90" t="s">
        <v>570</v>
      </c>
      <c r="C90" t="s">
        <v>571</v>
      </c>
      <c r="D90">
        <v>7.22</v>
      </c>
      <c r="E90" t="b">
        <v>1</v>
      </c>
      <c r="F90">
        <v>1773015996936</v>
      </c>
    </row>
    <row r="91" spans="1:6" x14ac:dyDescent="0.25">
      <c r="A91">
        <v>3930310920</v>
      </c>
      <c r="B91" t="s">
        <v>572</v>
      </c>
      <c r="C91" t="s">
        <v>573</v>
      </c>
      <c r="D91">
        <v>7.22</v>
      </c>
      <c r="E91" t="b">
        <v>1</v>
      </c>
      <c r="F91">
        <v>1773015623081</v>
      </c>
    </row>
    <row r="92" spans="1:6" x14ac:dyDescent="0.25">
      <c r="A92">
        <v>3930806665</v>
      </c>
      <c r="B92" t="s">
        <v>574</v>
      </c>
      <c r="C92" t="s">
        <v>575</v>
      </c>
      <c r="D92">
        <v>11</v>
      </c>
      <c r="E92" t="b">
        <v>1</v>
      </c>
      <c r="F92">
        <v>1772896014841</v>
      </c>
    </row>
    <row r="93" spans="1:6" x14ac:dyDescent="0.25">
      <c r="A93">
        <v>3931475127</v>
      </c>
      <c r="B93" t="s">
        <v>576</v>
      </c>
      <c r="C93" t="s">
        <v>577</v>
      </c>
      <c r="D93">
        <v>8</v>
      </c>
      <c r="E93" t="b">
        <v>1</v>
      </c>
      <c r="F93">
        <v>1772892590516</v>
      </c>
    </row>
    <row r="94" spans="1:6" x14ac:dyDescent="0.25">
      <c r="A94">
        <v>3932773825</v>
      </c>
      <c r="B94" t="s">
        <v>578</v>
      </c>
      <c r="C94" t="s">
        <v>579</v>
      </c>
      <c r="D94">
        <v>7.22</v>
      </c>
      <c r="E94" t="b">
        <v>1</v>
      </c>
      <c r="F94">
        <v>1772970807184</v>
      </c>
    </row>
    <row r="95" spans="1:6" x14ac:dyDescent="0.25">
      <c r="A95">
        <v>3937052979</v>
      </c>
      <c r="B95" t="s">
        <v>580</v>
      </c>
      <c r="C95" t="s">
        <v>581</v>
      </c>
      <c r="D95">
        <v>8.5</v>
      </c>
      <c r="E95" t="b">
        <v>1</v>
      </c>
      <c r="F95">
        <v>1772404453061</v>
      </c>
    </row>
  </sheetData>
  <sheetProtection algorithmName="SHA-512" hashValue="xKYsda6xeZhBe4Z2kVnajmawC4fMQoylIB2MQRkI7reH73ZZ64Q0iMrkkt1PsiywMfjqfGTzU/PsGa2rLhslIg==" saltValue="G2aaIGe6zlIa5GIjdS0UFw==" spinCount="100000" sheet="1" objects="1" scenarios="1" select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67C4D-D727-4FB8-BC2C-A08FA7C031A1}">
  <dimension ref="A1:I16"/>
  <sheetViews>
    <sheetView workbookViewId="0">
      <selection activeCell="D22" sqref="A1:XFD1048576"/>
    </sheetView>
  </sheetViews>
  <sheetFormatPr defaultRowHeight="15" x14ac:dyDescent="0.25"/>
  <cols>
    <col min="1" max="1" width="17.85546875" bestFit="1" customWidth="1"/>
    <col min="2" max="2" width="24.28515625" bestFit="1" customWidth="1"/>
    <col min="3" max="4" width="10" bestFit="1" customWidth="1"/>
    <col min="5" max="5" width="81.140625" bestFit="1" customWidth="1"/>
    <col min="6" max="6" width="12" bestFit="1" customWidth="1"/>
    <col min="7" max="7" width="10.28515625" bestFit="1" customWidth="1"/>
    <col min="8" max="8" width="11.7109375" bestFit="1" customWidth="1"/>
    <col min="9" max="9" width="12.42578125" bestFit="1" customWidth="1"/>
  </cols>
  <sheetData>
    <row r="1" spans="1:9" x14ac:dyDescent="0.25">
      <c r="A1" t="s">
        <v>1</v>
      </c>
      <c r="B1" t="s">
        <v>353</v>
      </c>
      <c r="C1" t="s">
        <v>354</v>
      </c>
      <c r="D1" t="s">
        <v>355</v>
      </c>
      <c r="E1" t="s">
        <v>356</v>
      </c>
      <c r="F1" t="s">
        <v>357</v>
      </c>
      <c r="G1" t="s">
        <v>358</v>
      </c>
      <c r="H1" t="s">
        <v>5</v>
      </c>
      <c r="I1" t="s">
        <v>4</v>
      </c>
    </row>
    <row r="2" spans="1:9" x14ac:dyDescent="0.25">
      <c r="A2" t="s">
        <v>359</v>
      </c>
      <c r="B2" t="s">
        <v>360</v>
      </c>
      <c r="C2">
        <v>45.535935000000002</v>
      </c>
      <c r="D2">
        <v>9.2224160000000008</v>
      </c>
      <c r="E2" t="s">
        <v>361</v>
      </c>
      <c r="F2">
        <v>1772399101572</v>
      </c>
      <c r="G2" t="b">
        <v>1</v>
      </c>
      <c r="H2" s="2">
        <v>0.95833333333333337</v>
      </c>
      <c r="I2" t="s">
        <v>0</v>
      </c>
    </row>
    <row r="3" spans="1:9" x14ac:dyDescent="0.25">
      <c r="A3" t="s">
        <v>22</v>
      </c>
      <c r="B3" t="s">
        <v>21</v>
      </c>
      <c r="C3">
        <v>46.080396999999998</v>
      </c>
      <c r="D3">
        <v>13.223691000000001</v>
      </c>
      <c r="E3" t="s">
        <v>362</v>
      </c>
      <c r="F3">
        <v>1772541573672</v>
      </c>
      <c r="G3" t="b">
        <v>1</v>
      </c>
      <c r="H3" s="2"/>
      <c r="I3" t="s">
        <v>0</v>
      </c>
    </row>
    <row r="4" spans="1:9" x14ac:dyDescent="0.25">
      <c r="A4" t="s">
        <v>72</v>
      </c>
      <c r="B4" t="s">
        <v>71</v>
      </c>
      <c r="C4">
        <v>45.518770000000004</v>
      </c>
      <c r="D4">
        <v>9.1210950000000004</v>
      </c>
      <c r="E4" t="s">
        <v>363</v>
      </c>
      <c r="F4">
        <v>1772970100030</v>
      </c>
      <c r="G4" t="b">
        <v>1</v>
      </c>
      <c r="H4" s="2"/>
      <c r="I4" t="s">
        <v>0</v>
      </c>
    </row>
    <row r="5" spans="1:9" x14ac:dyDescent="0.25">
      <c r="A5" t="s">
        <v>47</v>
      </c>
      <c r="B5" t="s">
        <v>46</v>
      </c>
      <c r="C5">
        <v>45.518770000000004</v>
      </c>
      <c r="D5">
        <v>9.1210950000000004</v>
      </c>
      <c r="E5" t="s">
        <v>363</v>
      </c>
      <c r="F5">
        <v>1772970162054</v>
      </c>
      <c r="G5" t="b">
        <v>1</v>
      </c>
      <c r="H5" s="2"/>
      <c r="I5" t="s">
        <v>0</v>
      </c>
    </row>
    <row r="6" spans="1:9" x14ac:dyDescent="0.25">
      <c r="A6" t="s">
        <v>364</v>
      </c>
      <c r="B6" t="s">
        <v>365</v>
      </c>
      <c r="C6">
        <v>45.838963</v>
      </c>
      <c r="D6">
        <v>8.8380489999999998</v>
      </c>
      <c r="E6" t="s">
        <v>366</v>
      </c>
      <c r="F6">
        <v>1772970456125</v>
      </c>
      <c r="G6" t="b">
        <v>1</v>
      </c>
      <c r="H6" s="2"/>
      <c r="I6" t="s">
        <v>0</v>
      </c>
    </row>
    <row r="7" spans="1:9" x14ac:dyDescent="0.25">
      <c r="A7" t="s">
        <v>367</v>
      </c>
      <c r="B7" t="s">
        <v>368</v>
      </c>
      <c r="C7">
        <v>46.076267000000001</v>
      </c>
      <c r="D7">
        <v>13.234615</v>
      </c>
      <c r="E7" t="s">
        <v>369</v>
      </c>
      <c r="F7">
        <v>1772972299709</v>
      </c>
      <c r="G7" t="b">
        <v>1</v>
      </c>
      <c r="H7" s="2"/>
      <c r="I7" t="s">
        <v>0</v>
      </c>
    </row>
    <row r="8" spans="1:9" x14ac:dyDescent="0.25">
      <c r="A8" t="s">
        <v>114</v>
      </c>
      <c r="B8" t="s">
        <v>113</v>
      </c>
      <c r="C8">
        <v>45.471643</v>
      </c>
      <c r="D8">
        <v>9.1871510000000001</v>
      </c>
      <c r="E8" t="s">
        <v>370</v>
      </c>
      <c r="F8">
        <v>1773020385053</v>
      </c>
      <c r="G8" t="b">
        <v>1</v>
      </c>
      <c r="H8" s="2"/>
      <c r="I8" t="s">
        <v>0</v>
      </c>
    </row>
    <row r="9" spans="1:9" x14ac:dyDescent="0.25">
      <c r="A9" t="s">
        <v>36</v>
      </c>
      <c r="B9" t="s">
        <v>35</v>
      </c>
      <c r="C9">
        <v>39.222743999999999</v>
      </c>
      <c r="D9">
        <v>9.1108799999999999</v>
      </c>
      <c r="E9" t="s">
        <v>371</v>
      </c>
      <c r="F9">
        <v>1773021227313</v>
      </c>
      <c r="G9" t="b">
        <v>1</v>
      </c>
      <c r="H9" s="2">
        <v>0.75</v>
      </c>
      <c r="I9" t="s">
        <v>0</v>
      </c>
    </row>
    <row r="10" spans="1:9" x14ac:dyDescent="0.25">
      <c r="A10" t="s">
        <v>372</v>
      </c>
      <c r="B10" t="s">
        <v>373</v>
      </c>
      <c r="C10">
        <v>43.533577000000001</v>
      </c>
      <c r="D10">
        <v>13.526455</v>
      </c>
      <c r="E10" t="s">
        <v>374</v>
      </c>
      <c r="F10">
        <v>1773056562227</v>
      </c>
      <c r="G10" t="b">
        <v>1</v>
      </c>
      <c r="H10" s="2"/>
      <c r="I10" t="s">
        <v>0</v>
      </c>
    </row>
    <row r="11" spans="1:9" x14ac:dyDescent="0.25">
      <c r="A11" t="s">
        <v>68</v>
      </c>
      <c r="B11" t="s">
        <v>67</v>
      </c>
      <c r="C11">
        <v>45.518866000000003</v>
      </c>
      <c r="D11">
        <v>9.1211929999999999</v>
      </c>
      <c r="E11" t="s">
        <v>375</v>
      </c>
      <c r="F11">
        <v>1773139160196</v>
      </c>
      <c r="G11" t="b">
        <v>1</v>
      </c>
      <c r="H11" s="2"/>
      <c r="I11" t="s">
        <v>0</v>
      </c>
    </row>
    <row r="12" spans="1:9" x14ac:dyDescent="0.25">
      <c r="A12" t="s">
        <v>247</v>
      </c>
      <c r="B12" t="s">
        <v>246</v>
      </c>
      <c r="C12">
        <v>46.218516999999999</v>
      </c>
      <c r="D12">
        <v>10.169219999999999</v>
      </c>
      <c r="E12" t="s">
        <v>376</v>
      </c>
      <c r="F12">
        <v>1773659207129</v>
      </c>
      <c r="G12" t="b">
        <v>1</v>
      </c>
      <c r="H12" s="2"/>
      <c r="I12" t="s">
        <v>0</v>
      </c>
    </row>
    <row r="13" spans="1:9" x14ac:dyDescent="0.25">
      <c r="A13" t="s">
        <v>348</v>
      </c>
      <c r="B13" t="s">
        <v>347</v>
      </c>
      <c r="C13">
        <v>45.430143999999999</v>
      </c>
      <c r="D13">
        <v>9.2576180000000008</v>
      </c>
      <c r="E13" t="s">
        <v>377</v>
      </c>
      <c r="F13">
        <v>1774338450283</v>
      </c>
      <c r="G13" t="b">
        <v>1</v>
      </c>
      <c r="H13" s="2"/>
      <c r="I13" t="s">
        <v>0</v>
      </c>
    </row>
    <row r="14" spans="1:9" x14ac:dyDescent="0.25">
      <c r="A14" t="s">
        <v>378</v>
      </c>
      <c r="B14" t="s">
        <v>379</v>
      </c>
      <c r="C14">
        <v>43.642465000000001</v>
      </c>
      <c r="D14">
        <v>10.583447</v>
      </c>
      <c r="E14" t="s">
        <v>380</v>
      </c>
      <c r="F14">
        <v>1774339243875</v>
      </c>
      <c r="G14" t="b">
        <v>1</v>
      </c>
      <c r="H14" s="2"/>
      <c r="I14" t="s">
        <v>0</v>
      </c>
    </row>
    <row r="15" spans="1:9" x14ac:dyDescent="0.25">
      <c r="A15" t="s">
        <v>381</v>
      </c>
      <c r="B15" t="s">
        <v>382</v>
      </c>
      <c r="C15">
        <v>45.554730999999997</v>
      </c>
      <c r="D15">
        <v>9.2088389999999993</v>
      </c>
      <c r="E15" t="s">
        <v>383</v>
      </c>
      <c r="F15">
        <v>1774342047054</v>
      </c>
      <c r="G15" t="b">
        <v>1</v>
      </c>
      <c r="H15" s="2"/>
      <c r="I15" t="s">
        <v>0</v>
      </c>
    </row>
    <row r="16" spans="1:9" x14ac:dyDescent="0.25">
      <c r="A16" t="s">
        <v>384</v>
      </c>
      <c r="B16" t="s">
        <v>385</v>
      </c>
      <c r="C16">
        <v>46.215203000000002</v>
      </c>
      <c r="D16">
        <v>11.119115000000001</v>
      </c>
      <c r="E16" t="s">
        <v>386</v>
      </c>
      <c r="F16">
        <v>1774345492671</v>
      </c>
      <c r="G16" t="b">
        <v>1</v>
      </c>
      <c r="H16" s="2"/>
      <c r="I16" t="s">
        <v>0</v>
      </c>
    </row>
  </sheetData>
  <sheetProtection algorithmName="SHA-512" hashValue="eRyK8TUPtcEFs4pjBKup/rIWHOqMpqV9TkbyLiK2ZFyXsESmmvB6W62jET2z7kjZ82u3Z6w7Pl+d+xPJhqJ2Ew==" saltValue="tDKVEpm2GtutNhmBr+3MbQ==" spinCount="100000" sheet="1" objects="1" scenarios="1" selectLockedCell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9F7E-6D0A-4C7F-B2FF-6ADC3A811F45}">
  <dimension ref="A1:B59"/>
  <sheetViews>
    <sheetView workbookViewId="0">
      <selection activeCell="A7" sqref="A2:B59"/>
    </sheetView>
  </sheetViews>
  <sheetFormatPr defaultRowHeight="15" x14ac:dyDescent="0.25"/>
  <cols>
    <col min="1" max="1" width="19.5703125" bestFit="1" customWidth="1"/>
    <col min="2" max="2" width="17.85546875" bestFit="1" customWidth="1"/>
  </cols>
  <sheetData>
    <row r="1" spans="1:2" x14ac:dyDescent="0.25">
      <c r="A1" t="s">
        <v>387</v>
      </c>
      <c r="B1" t="s">
        <v>388</v>
      </c>
    </row>
    <row r="2" spans="1:2" x14ac:dyDescent="0.25">
      <c r="A2">
        <v>11</v>
      </c>
      <c r="B2" t="s">
        <v>68</v>
      </c>
    </row>
    <row r="3" spans="1:2" x14ac:dyDescent="0.25">
      <c r="A3">
        <v>22</v>
      </c>
      <c r="B3" t="s">
        <v>36</v>
      </c>
    </row>
    <row r="4" spans="1:2" x14ac:dyDescent="0.25">
      <c r="A4">
        <v>3201117737</v>
      </c>
      <c r="B4" t="s">
        <v>22</v>
      </c>
    </row>
    <row r="5" spans="1:2" x14ac:dyDescent="0.25">
      <c r="A5">
        <v>3205734481</v>
      </c>
      <c r="B5" t="s">
        <v>114</v>
      </c>
    </row>
    <row r="6" spans="1:2" x14ac:dyDescent="0.25">
      <c r="A6">
        <v>3206258983</v>
      </c>
      <c r="B6" t="s">
        <v>22</v>
      </c>
    </row>
    <row r="7" spans="1:2" x14ac:dyDescent="0.25">
      <c r="A7">
        <v>3272730044</v>
      </c>
      <c r="B7" t="s">
        <v>22</v>
      </c>
    </row>
    <row r="8" spans="1:2" x14ac:dyDescent="0.25">
      <c r="A8">
        <v>3276880465</v>
      </c>
      <c r="B8" t="s">
        <v>72</v>
      </c>
    </row>
    <row r="9" spans="1:2" x14ac:dyDescent="0.25">
      <c r="A9">
        <v>3278806426</v>
      </c>
      <c r="B9" t="s">
        <v>384</v>
      </c>
    </row>
    <row r="10" spans="1:2" x14ac:dyDescent="0.25">
      <c r="A10">
        <v>3279151697</v>
      </c>
      <c r="B10" t="s">
        <v>72</v>
      </c>
    </row>
    <row r="11" spans="1:2" x14ac:dyDescent="0.25">
      <c r="A11">
        <v>3279310295</v>
      </c>
      <c r="B11" t="s">
        <v>72</v>
      </c>
    </row>
    <row r="12" spans="1:2" x14ac:dyDescent="0.25">
      <c r="A12">
        <v>3279475018</v>
      </c>
      <c r="B12" t="s">
        <v>247</v>
      </c>
    </row>
    <row r="13" spans="1:2" x14ac:dyDescent="0.25">
      <c r="A13">
        <v>3279916268</v>
      </c>
      <c r="B13" t="s">
        <v>36</v>
      </c>
    </row>
    <row r="14" spans="1:2" x14ac:dyDescent="0.25">
      <c r="A14">
        <v>3283076543</v>
      </c>
      <c r="B14" t="s">
        <v>72</v>
      </c>
    </row>
    <row r="15" spans="1:2" x14ac:dyDescent="0.25">
      <c r="A15">
        <v>3284963021</v>
      </c>
      <c r="B15" t="s">
        <v>378</v>
      </c>
    </row>
    <row r="16" spans="1:2" x14ac:dyDescent="0.25">
      <c r="A16">
        <v>3294541272</v>
      </c>
      <c r="B16" t="s">
        <v>72</v>
      </c>
    </row>
    <row r="17" spans="1:2" x14ac:dyDescent="0.25">
      <c r="A17">
        <v>3294699863</v>
      </c>
      <c r="B17" t="s">
        <v>378</v>
      </c>
    </row>
    <row r="18" spans="1:2" x14ac:dyDescent="0.25">
      <c r="A18">
        <v>3314474901</v>
      </c>
      <c r="B18" t="s">
        <v>72</v>
      </c>
    </row>
    <row r="19" spans="1:2" x14ac:dyDescent="0.25">
      <c r="A19">
        <v>3333943738</v>
      </c>
      <c r="B19" t="s">
        <v>47</v>
      </c>
    </row>
    <row r="20" spans="1:2" x14ac:dyDescent="0.25">
      <c r="A20">
        <v>3336742586</v>
      </c>
      <c r="B20" t="s">
        <v>372</v>
      </c>
    </row>
    <row r="21" spans="1:2" x14ac:dyDescent="0.25">
      <c r="A21">
        <v>3337729820</v>
      </c>
      <c r="B21" t="s">
        <v>72</v>
      </c>
    </row>
    <row r="22" spans="1:2" x14ac:dyDescent="0.25">
      <c r="A22">
        <v>333838769</v>
      </c>
      <c r="B22" t="s">
        <v>384</v>
      </c>
    </row>
    <row r="23" spans="1:2" x14ac:dyDescent="0.25">
      <c r="A23">
        <v>3398027608</v>
      </c>
      <c r="B23" t="s">
        <v>72</v>
      </c>
    </row>
    <row r="24" spans="1:2" x14ac:dyDescent="0.25">
      <c r="A24">
        <v>3408822463</v>
      </c>
      <c r="B24" t="s">
        <v>47</v>
      </c>
    </row>
    <row r="25" spans="1:2" x14ac:dyDescent="0.25">
      <c r="A25">
        <v>3444044249</v>
      </c>
      <c r="B25" t="s">
        <v>72</v>
      </c>
    </row>
    <row r="26" spans="1:2" x14ac:dyDescent="0.25">
      <c r="A26">
        <v>3446351595</v>
      </c>
      <c r="B26" t="s">
        <v>22</v>
      </c>
    </row>
    <row r="27" spans="1:2" x14ac:dyDescent="0.25">
      <c r="A27">
        <v>3454510041</v>
      </c>
      <c r="B27" t="s">
        <v>72</v>
      </c>
    </row>
    <row r="28" spans="1:2" x14ac:dyDescent="0.25">
      <c r="A28">
        <v>3488412568</v>
      </c>
      <c r="B28" t="s">
        <v>72</v>
      </c>
    </row>
    <row r="29" spans="1:2" x14ac:dyDescent="0.25">
      <c r="A29">
        <v>3488759309</v>
      </c>
      <c r="B29" t="s">
        <v>114</v>
      </c>
    </row>
    <row r="30" spans="1:2" x14ac:dyDescent="0.25">
      <c r="A30">
        <v>3491603798</v>
      </c>
      <c r="B30" t="s">
        <v>378</v>
      </c>
    </row>
    <row r="31" spans="1:2" x14ac:dyDescent="0.25">
      <c r="A31">
        <v>3509063299</v>
      </c>
      <c r="B31" t="s">
        <v>47</v>
      </c>
    </row>
    <row r="32" spans="1:2" x14ac:dyDescent="0.25">
      <c r="A32">
        <v>3510379666</v>
      </c>
      <c r="B32" t="s">
        <v>72</v>
      </c>
    </row>
    <row r="33" spans="1:2" x14ac:dyDescent="0.25">
      <c r="A33">
        <v>3510627727</v>
      </c>
      <c r="B33" t="s">
        <v>72</v>
      </c>
    </row>
    <row r="34" spans="1:2" x14ac:dyDescent="0.25">
      <c r="A34">
        <v>3511327659</v>
      </c>
      <c r="B34" t="s">
        <v>381</v>
      </c>
    </row>
    <row r="35" spans="1:2" x14ac:dyDescent="0.25">
      <c r="A35">
        <v>3513173081</v>
      </c>
      <c r="B35" t="s">
        <v>47</v>
      </c>
    </row>
    <row r="36" spans="1:2" x14ac:dyDescent="0.25">
      <c r="A36">
        <v>3514197861</v>
      </c>
      <c r="B36" t="s">
        <v>22</v>
      </c>
    </row>
    <row r="37" spans="1:2" x14ac:dyDescent="0.25">
      <c r="A37">
        <v>3515214257</v>
      </c>
      <c r="B37" t="s">
        <v>114</v>
      </c>
    </row>
    <row r="38" spans="1:2" x14ac:dyDescent="0.25">
      <c r="A38">
        <v>3515883320</v>
      </c>
      <c r="B38" t="s">
        <v>47</v>
      </c>
    </row>
    <row r="39" spans="1:2" x14ac:dyDescent="0.25">
      <c r="A39">
        <v>3516261959</v>
      </c>
      <c r="B39" t="s">
        <v>247</v>
      </c>
    </row>
    <row r="40" spans="1:2" x14ac:dyDescent="0.25">
      <c r="A40">
        <v>3520008781</v>
      </c>
      <c r="B40" t="s">
        <v>72</v>
      </c>
    </row>
    <row r="41" spans="1:2" x14ac:dyDescent="0.25">
      <c r="A41">
        <v>3534883287</v>
      </c>
      <c r="B41" t="s">
        <v>72</v>
      </c>
    </row>
    <row r="42" spans="1:2" x14ac:dyDescent="0.25">
      <c r="A42">
        <v>3713716488</v>
      </c>
      <c r="B42" t="s">
        <v>47</v>
      </c>
    </row>
    <row r="43" spans="1:2" x14ac:dyDescent="0.25">
      <c r="A43">
        <v>3715347645</v>
      </c>
      <c r="B43" t="s">
        <v>72</v>
      </c>
    </row>
    <row r="44" spans="1:2" x14ac:dyDescent="0.25">
      <c r="A44">
        <v>3716667581</v>
      </c>
      <c r="B44" t="s">
        <v>47</v>
      </c>
    </row>
    <row r="45" spans="1:2" x14ac:dyDescent="0.25">
      <c r="A45">
        <v>3803817566</v>
      </c>
      <c r="B45" t="s">
        <v>22</v>
      </c>
    </row>
    <row r="46" spans="1:2" x14ac:dyDescent="0.25">
      <c r="A46">
        <v>3803834718</v>
      </c>
      <c r="B46" t="s">
        <v>47</v>
      </c>
    </row>
    <row r="47" spans="1:2" x14ac:dyDescent="0.25">
      <c r="A47">
        <v>3807458045</v>
      </c>
      <c r="B47" t="s">
        <v>348</v>
      </c>
    </row>
    <row r="48" spans="1:2" x14ac:dyDescent="0.25">
      <c r="A48">
        <v>3809061699</v>
      </c>
      <c r="B48" t="s">
        <v>348</v>
      </c>
    </row>
    <row r="49" spans="1:2" x14ac:dyDescent="0.25">
      <c r="A49">
        <v>3880742676</v>
      </c>
      <c r="B49" t="s">
        <v>72</v>
      </c>
    </row>
    <row r="50" spans="1:2" x14ac:dyDescent="0.25">
      <c r="A50">
        <v>3890249390</v>
      </c>
      <c r="B50" t="s">
        <v>22</v>
      </c>
    </row>
    <row r="51" spans="1:2" x14ac:dyDescent="0.25">
      <c r="A51">
        <v>3891416879</v>
      </c>
      <c r="B51" t="s">
        <v>22</v>
      </c>
    </row>
    <row r="52" spans="1:2" x14ac:dyDescent="0.25">
      <c r="A52">
        <v>3894397409</v>
      </c>
      <c r="B52" t="s">
        <v>47</v>
      </c>
    </row>
    <row r="53" spans="1:2" x14ac:dyDescent="0.25">
      <c r="A53">
        <v>3899485766</v>
      </c>
      <c r="B53" t="s">
        <v>381</v>
      </c>
    </row>
    <row r="54" spans="1:2" x14ac:dyDescent="0.25">
      <c r="A54">
        <v>3923129925</v>
      </c>
      <c r="B54" t="s">
        <v>247</v>
      </c>
    </row>
    <row r="55" spans="1:2" x14ac:dyDescent="0.25">
      <c r="A55">
        <v>3928221775</v>
      </c>
      <c r="B55" t="s">
        <v>72</v>
      </c>
    </row>
    <row r="56" spans="1:2" x14ac:dyDescent="0.25">
      <c r="A56">
        <v>3930179610</v>
      </c>
      <c r="B56" t="s">
        <v>22</v>
      </c>
    </row>
    <row r="57" spans="1:2" x14ac:dyDescent="0.25">
      <c r="A57">
        <v>3930310920</v>
      </c>
      <c r="B57" t="s">
        <v>22</v>
      </c>
    </row>
    <row r="58" spans="1:2" x14ac:dyDescent="0.25">
      <c r="A58">
        <v>3930806665</v>
      </c>
      <c r="B58" t="s">
        <v>72</v>
      </c>
    </row>
    <row r="59" spans="1:2" x14ac:dyDescent="0.25">
      <c r="A59">
        <v>3931475127</v>
      </c>
      <c r="B59" t="s">
        <v>378</v>
      </c>
    </row>
  </sheetData>
  <sheetProtection algorithmName="SHA-512" hashValue="1sEgwGSHOEXs8EDf6enlMrtO1azvIVlRcggwA8Xrpcd2/+EOqmn/rPvgfPKY2BlViD+0sNIBc+WNwdkbIqJquA==" saltValue="ePo6Tnu9fN3O2JMs6DzTOQ==" spinCount="100000" sheet="1" objects="1" scenarios="1" selectLockedCell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9C23-C58E-45F3-A534-3D2B7BCD3B7A}">
  <dimension ref="A1:P274"/>
  <sheetViews>
    <sheetView zoomScale="82" zoomScaleNormal="40" workbookViewId="0">
      <selection activeCell="F28" sqref="A2:P274"/>
    </sheetView>
  </sheetViews>
  <sheetFormatPr defaultRowHeight="15" x14ac:dyDescent="0.25"/>
  <cols>
    <col min="1" max="1" width="24.28515625" bestFit="1" customWidth="1"/>
    <col min="2" max="2" width="45.28515625" bestFit="1" customWidth="1"/>
    <col min="3" max="3" width="15.28515625" bestFit="1" customWidth="1"/>
    <col min="4" max="4" width="15.7109375" bestFit="1" customWidth="1"/>
    <col min="5" max="5" width="12" bestFit="1" customWidth="1"/>
    <col min="6" max="6" width="13.5703125" bestFit="1" customWidth="1"/>
    <col min="7" max="7" width="12.5703125" bestFit="1" customWidth="1"/>
    <col min="8" max="8" width="13.42578125" bestFit="1" customWidth="1"/>
    <col min="10" max="10" width="12" bestFit="1" customWidth="1"/>
    <col min="11" max="11" width="10.28515625" bestFit="1" customWidth="1"/>
    <col min="12" max="12" width="28.7109375" customWidth="1"/>
    <col min="13" max="13" width="25.7109375" customWidth="1"/>
    <col min="14" max="14" width="12.5703125" bestFit="1" customWidth="1"/>
    <col min="15" max="15" width="20.42578125" style="2" bestFit="1" customWidth="1"/>
    <col min="16" max="16" width="19.140625" bestFit="1" customWidth="1"/>
    <col min="17" max="22" width="11.42578125" bestFit="1" customWidth="1"/>
    <col min="23" max="112" width="12.42578125" bestFit="1" customWidth="1"/>
    <col min="113" max="319" width="13.42578125" bestFit="1" customWidth="1"/>
  </cols>
  <sheetData>
    <row r="1" spans="1:16" x14ac:dyDescent="0.25">
      <c r="A1" t="s">
        <v>1</v>
      </c>
      <c r="B1" t="s">
        <v>2</v>
      </c>
      <c r="C1" t="s">
        <v>3</v>
      </c>
      <c r="D1" t="s">
        <v>4</v>
      </c>
      <c r="E1" t="s">
        <v>5</v>
      </c>
      <c r="F1" t="s">
        <v>6</v>
      </c>
      <c r="G1" t="s">
        <v>7</v>
      </c>
      <c r="H1" t="s">
        <v>8</v>
      </c>
      <c r="I1" t="s">
        <v>9</v>
      </c>
      <c r="J1" t="s">
        <v>10</v>
      </c>
      <c r="K1" t="s">
        <v>11</v>
      </c>
      <c r="L1" t="s">
        <v>12</v>
      </c>
      <c r="M1" t="s">
        <v>13</v>
      </c>
      <c r="N1" t="s">
        <v>697</v>
      </c>
      <c r="O1" s="2" t="s">
        <v>707</v>
      </c>
      <c r="P1" t="s">
        <v>708</v>
      </c>
    </row>
    <row r="2" spans="1:16" x14ac:dyDescent="0.25">
      <c r="A2" t="s">
        <v>14</v>
      </c>
      <c r="B2" t="s">
        <v>15</v>
      </c>
      <c r="C2" s="1">
        <v>46090</v>
      </c>
      <c r="D2" s="22">
        <v>1773036002679</v>
      </c>
      <c r="E2" s="21">
        <v>1773040817617</v>
      </c>
      <c r="F2" s="9">
        <v>1.3374827777777778</v>
      </c>
      <c r="G2" s="9">
        <v>10.699862222222222</v>
      </c>
      <c r="H2">
        <v>8</v>
      </c>
      <c r="I2" t="s">
        <v>16</v>
      </c>
      <c r="J2" t="s">
        <v>16</v>
      </c>
      <c r="K2" t="s">
        <v>17</v>
      </c>
      <c r="L2" t="s">
        <v>18</v>
      </c>
      <c r="M2" t="s">
        <v>18</v>
      </c>
      <c r="N2" s="9">
        <f>wf_shifts[[#This Row],[work_hours]]*wf_shifts[[#This Row],[hourly_rate]]</f>
        <v>10.699862222222222</v>
      </c>
      <c r="O2" s="2">
        <f>(wf_shifts[[#This Row],[start_time]]/1000)/86400+DATE(1970,1,1)</f>
        <v>46090.250031006944</v>
      </c>
      <c r="P2" s="2">
        <f>(wf_shifts[[#This Row],[end_time]]/1000)/86400+DATE(1970,1,1)</f>
        <v>46090.305759456023</v>
      </c>
    </row>
    <row r="3" spans="1:16" x14ac:dyDescent="0.25">
      <c r="A3" t="s">
        <v>19</v>
      </c>
      <c r="B3" t="s">
        <v>20</v>
      </c>
      <c r="C3" s="1">
        <v>46090</v>
      </c>
      <c r="D3">
        <v>1773036003284</v>
      </c>
      <c r="E3">
        <v>1773057302102</v>
      </c>
      <c r="F3" s="9">
        <v>5.916338333333333</v>
      </c>
      <c r="G3" s="9">
        <v>42.715962766666664</v>
      </c>
      <c r="H3">
        <v>7.22</v>
      </c>
      <c r="I3" t="s">
        <v>16</v>
      </c>
      <c r="J3" t="s">
        <v>16</v>
      </c>
      <c r="K3" t="s">
        <v>17</v>
      </c>
      <c r="L3" t="s">
        <v>21</v>
      </c>
      <c r="M3" t="s">
        <v>22</v>
      </c>
      <c r="N3" s="9">
        <f>wf_shifts[[#This Row],[work_hours]]*wf_shifts[[#This Row],[hourly_rate]]</f>
        <v>42.715962766666664</v>
      </c>
      <c r="O3" s="2">
        <f>(wf_shifts[[#This Row],[start_time]]/1000)/86400+DATE(1970,1,1)</f>
        <v>46090.250038009253</v>
      </c>
      <c r="P3" s="2">
        <f>(wf_shifts[[#This Row],[end_time]]/1000)/86400+DATE(1970,1,1)</f>
        <v>46090.496552106481</v>
      </c>
    </row>
    <row r="4" spans="1:16" x14ac:dyDescent="0.25">
      <c r="A4" t="s">
        <v>23</v>
      </c>
      <c r="B4" t="s">
        <v>24</v>
      </c>
      <c r="C4" s="1">
        <v>46090</v>
      </c>
      <c r="D4">
        <v>1773036066209</v>
      </c>
      <c r="E4">
        <v>1773057313161</v>
      </c>
      <c r="F4" s="9">
        <v>5.9019311111111108</v>
      </c>
      <c r="G4" s="9">
        <v>59.019311111111108</v>
      </c>
      <c r="H4">
        <v>10</v>
      </c>
      <c r="I4" t="s">
        <v>16</v>
      </c>
      <c r="J4" t="s">
        <v>16</v>
      </c>
      <c r="K4" t="s">
        <v>17</v>
      </c>
      <c r="L4" t="s">
        <v>21</v>
      </c>
      <c r="M4" t="s">
        <v>22</v>
      </c>
      <c r="N4" s="9">
        <f>wf_shifts[[#This Row],[work_hours]]*wf_shifts[[#This Row],[hourly_rate]]</f>
        <v>59.019311111111108</v>
      </c>
      <c r="O4" s="2">
        <f>(wf_shifts[[#This Row],[start_time]]/1000)/86400+DATE(1970,1,1)</f>
        <v>46090.250766307872</v>
      </c>
      <c r="P4" s="2">
        <f>(wf_shifts[[#This Row],[end_time]]/1000)/86400+DATE(1970,1,1)</f>
        <v>46090.496680104166</v>
      </c>
    </row>
    <row r="5" spans="1:16" x14ac:dyDescent="0.25">
      <c r="A5" t="s">
        <v>25</v>
      </c>
      <c r="B5" t="s">
        <v>26</v>
      </c>
      <c r="C5" s="1">
        <v>46090</v>
      </c>
      <c r="D5">
        <v>1773036088786</v>
      </c>
      <c r="E5">
        <v>1773057327405</v>
      </c>
      <c r="F5" s="9">
        <v>5.8996163888888891</v>
      </c>
      <c r="G5" s="9">
        <v>47.196931111111113</v>
      </c>
      <c r="H5">
        <v>8</v>
      </c>
      <c r="I5" t="s">
        <v>16</v>
      </c>
      <c r="J5" t="s">
        <v>16</v>
      </c>
      <c r="K5" t="s">
        <v>17</v>
      </c>
      <c r="L5" t="s">
        <v>21</v>
      </c>
      <c r="M5" t="s">
        <v>22</v>
      </c>
      <c r="N5" s="9">
        <f>wf_shifts[[#This Row],[work_hours]]*wf_shifts[[#This Row],[hourly_rate]]</f>
        <v>47.196931111111113</v>
      </c>
      <c r="O5" s="2">
        <f>(wf_shifts[[#This Row],[start_time]]/1000)/86400+DATE(1970,1,1)</f>
        <v>46090.251027615741</v>
      </c>
      <c r="P5" s="2">
        <f>(wf_shifts[[#This Row],[end_time]]/1000)/86400+DATE(1970,1,1)</f>
        <v>46090.496844965281</v>
      </c>
    </row>
    <row r="6" spans="1:16" x14ac:dyDescent="0.25">
      <c r="A6" t="s">
        <v>27</v>
      </c>
      <c r="B6" t="s">
        <v>28</v>
      </c>
      <c r="C6" s="1">
        <v>46090</v>
      </c>
      <c r="D6">
        <v>1773036157051</v>
      </c>
      <c r="E6">
        <v>1773057334055</v>
      </c>
      <c r="F6" s="9">
        <v>5.882501111111111</v>
      </c>
      <c r="G6" s="9">
        <v>42.471658022222222</v>
      </c>
      <c r="H6">
        <v>7.22</v>
      </c>
      <c r="I6" t="s">
        <v>16</v>
      </c>
      <c r="J6" t="s">
        <v>16</v>
      </c>
      <c r="K6" t="s">
        <v>17</v>
      </c>
      <c r="L6" t="s">
        <v>21</v>
      </c>
      <c r="M6" t="s">
        <v>22</v>
      </c>
      <c r="N6" s="9">
        <f>wf_shifts[[#This Row],[work_hours]]*wf_shifts[[#This Row],[hourly_rate]]</f>
        <v>42.471658022222222</v>
      </c>
      <c r="O6" s="2">
        <f>(wf_shifts[[#This Row],[start_time]]/1000)/86400+DATE(1970,1,1)</f>
        <v>46090.251817719909</v>
      </c>
      <c r="P6" s="2">
        <f>(wf_shifts[[#This Row],[end_time]]/1000)/86400+DATE(1970,1,1)</f>
        <v>46090.49692193287</v>
      </c>
    </row>
    <row r="7" spans="1:16" x14ac:dyDescent="0.25">
      <c r="A7" t="s">
        <v>29</v>
      </c>
      <c r="B7" t="s">
        <v>30</v>
      </c>
      <c r="C7" s="1">
        <v>46090</v>
      </c>
      <c r="D7">
        <v>1773036519923</v>
      </c>
      <c r="E7">
        <v>1773057339785</v>
      </c>
      <c r="F7" s="9">
        <v>5.7832949999999999</v>
      </c>
      <c r="G7" s="9">
        <v>41.755389899999997</v>
      </c>
      <c r="H7">
        <v>7.22</v>
      </c>
      <c r="I7" t="s">
        <v>16</v>
      </c>
      <c r="J7" t="s">
        <v>16</v>
      </c>
      <c r="K7" t="s">
        <v>17</v>
      </c>
      <c r="L7" t="s">
        <v>21</v>
      </c>
      <c r="M7" t="s">
        <v>22</v>
      </c>
      <c r="N7" s="9">
        <f>wf_shifts[[#This Row],[work_hours]]*wf_shifts[[#This Row],[hourly_rate]]</f>
        <v>41.755389899999997</v>
      </c>
      <c r="O7" s="2">
        <f>(wf_shifts[[#This Row],[start_time]]/1000)/86400+DATE(1970,1,1)</f>
        <v>46090.256017627311</v>
      </c>
      <c r="P7" s="2">
        <f>(wf_shifts[[#This Row],[end_time]]/1000)/86400+DATE(1970,1,1)</f>
        <v>46090.496988252315</v>
      </c>
    </row>
    <row r="8" spans="1:16" x14ac:dyDescent="0.25">
      <c r="A8" t="s">
        <v>31</v>
      </c>
      <c r="B8" t="s">
        <v>32</v>
      </c>
      <c r="C8" s="1">
        <v>46090</v>
      </c>
      <c r="D8">
        <v>1773038055050</v>
      </c>
      <c r="E8">
        <v>1773057296264</v>
      </c>
      <c r="F8" s="9">
        <v>5.344781666666667</v>
      </c>
      <c r="G8" s="9">
        <v>64.137380000000007</v>
      </c>
      <c r="H8">
        <v>12</v>
      </c>
      <c r="I8" t="s">
        <v>16</v>
      </c>
      <c r="J8" t="s">
        <v>16</v>
      </c>
      <c r="K8" t="s">
        <v>17</v>
      </c>
      <c r="L8" t="s">
        <v>18</v>
      </c>
      <c r="M8" t="s">
        <v>18</v>
      </c>
      <c r="N8" s="9">
        <f>wf_shifts[[#This Row],[work_hours]]*wf_shifts[[#This Row],[hourly_rate]]</f>
        <v>64.137380000000007</v>
      </c>
      <c r="O8" s="2">
        <f>(wf_shifts[[#This Row],[start_time]]/1000)/86400+DATE(1970,1,1)</f>
        <v>46090.273785300924</v>
      </c>
      <c r="P8" s="2">
        <f>(wf_shifts[[#This Row],[end_time]]/1000)/86400+DATE(1970,1,1)</f>
        <v>46090.496484537041</v>
      </c>
    </row>
    <row r="9" spans="1:16" x14ac:dyDescent="0.25">
      <c r="A9" t="s">
        <v>33</v>
      </c>
      <c r="B9" t="s">
        <v>34</v>
      </c>
      <c r="C9" s="1">
        <v>46090</v>
      </c>
      <c r="D9">
        <v>1773038156557</v>
      </c>
      <c r="E9">
        <v>1773075635672</v>
      </c>
      <c r="F9" s="9">
        <v>10.410865277777777</v>
      </c>
      <c r="G9" s="9">
        <v>124.93038333333332</v>
      </c>
      <c r="H9">
        <v>12</v>
      </c>
      <c r="I9" t="s">
        <v>16</v>
      </c>
      <c r="J9" t="s">
        <v>16</v>
      </c>
      <c r="K9" t="s">
        <v>17</v>
      </c>
      <c r="L9" t="s">
        <v>35</v>
      </c>
      <c r="M9" t="s">
        <v>36</v>
      </c>
      <c r="N9" s="9">
        <f>wf_shifts[[#This Row],[work_hours]]*wf_shifts[[#This Row],[hourly_rate]]</f>
        <v>124.93038333333332</v>
      </c>
      <c r="O9" s="2">
        <f>(wf_shifts[[#This Row],[start_time]]/1000)/86400+DATE(1970,1,1)</f>
        <v>46090.274960150462</v>
      </c>
      <c r="P9" s="2">
        <f>(wf_shifts[[#This Row],[end_time]]/1000)/86400+DATE(1970,1,1)</f>
        <v>46090.708746203702</v>
      </c>
    </row>
    <row r="10" spans="1:16" x14ac:dyDescent="0.25">
      <c r="A10" t="s">
        <v>37</v>
      </c>
      <c r="B10" t="s">
        <v>28</v>
      </c>
      <c r="C10" s="1">
        <v>46091</v>
      </c>
      <c r="D10">
        <v>1773122400824</v>
      </c>
      <c r="E10">
        <v>1773158468195</v>
      </c>
      <c r="F10" s="9">
        <v>10.018714166666667</v>
      </c>
      <c r="G10" s="9">
        <v>72.335116283333335</v>
      </c>
      <c r="H10">
        <v>7.22</v>
      </c>
      <c r="I10" t="s">
        <v>16</v>
      </c>
      <c r="J10" t="s">
        <v>16</v>
      </c>
      <c r="K10" t="s">
        <v>17</v>
      </c>
      <c r="L10" t="s">
        <v>21</v>
      </c>
      <c r="M10" t="s">
        <v>22</v>
      </c>
      <c r="N10" s="9">
        <f>wf_shifts[[#This Row],[work_hours]]*wf_shifts[[#This Row],[hourly_rate]]</f>
        <v>72.335116283333335</v>
      </c>
      <c r="O10" s="2">
        <f>(wf_shifts[[#This Row],[start_time]]/1000)/86400+DATE(1970,1,1)</f>
        <v>46091.250009537034</v>
      </c>
      <c r="P10" s="2">
        <f>(wf_shifts[[#This Row],[end_time]]/1000)/86400+DATE(1970,1,1)</f>
        <v>46091.667455960647</v>
      </c>
    </row>
    <row r="11" spans="1:16" x14ac:dyDescent="0.25">
      <c r="A11" t="s">
        <v>38</v>
      </c>
      <c r="B11" t="s">
        <v>20</v>
      </c>
      <c r="C11" s="1">
        <v>46091</v>
      </c>
      <c r="D11">
        <v>1773122401827</v>
      </c>
      <c r="E11">
        <v>1773158494860</v>
      </c>
      <c r="F11" s="9">
        <v>10.0258425</v>
      </c>
      <c r="G11" s="9">
        <v>72.386582849999996</v>
      </c>
      <c r="H11">
        <v>7.22</v>
      </c>
      <c r="I11" t="s">
        <v>16</v>
      </c>
      <c r="J11" t="s">
        <v>16</v>
      </c>
      <c r="K11" t="s">
        <v>17</v>
      </c>
      <c r="L11" t="s">
        <v>21</v>
      </c>
      <c r="M11" t="s">
        <v>22</v>
      </c>
      <c r="N11" s="9">
        <f>wf_shifts[[#This Row],[work_hours]]*wf_shifts[[#This Row],[hourly_rate]]</f>
        <v>72.386582849999996</v>
      </c>
      <c r="O11" s="2">
        <f>(wf_shifts[[#This Row],[start_time]]/1000)/86400+DATE(1970,1,1)</f>
        <v>46091.250021145832</v>
      </c>
      <c r="P11" s="2">
        <f>(wf_shifts[[#This Row],[end_time]]/1000)/86400+DATE(1970,1,1)</f>
        <v>46091.667764583333</v>
      </c>
    </row>
    <row r="12" spans="1:16" x14ac:dyDescent="0.25">
      <c r="A12" t="s">
        <v>39</v>
      </c>
      <c r="B12" t="s">
        <v>15</v>
      </c>
      <c r="C12" s="1">
        <v>46091</v>
      </c>
      <c r="D12">
        <v>1773122402033</v>
      </c>
      <c r="E12">
        <v>1773158637797</v>
      </c>
      <c r="F12" s="9">
        <v>10.06549</v>
      </c>
      <c r="G12" s="9">
        <v>80.523920000000004</v>
      </c>
      <c r="H12">
        <v>8</v>
      </c>
      <c r="I12" t="s">
        <v>16</v>
      </c>
      <c r="J12" t="s">
        <v>16</v>
      </c>
      <c r="K12" t="s">
        <v>17</v>
      </c>
      <c r="L12" t="s">
        <v>18</v>
      </c>
      <c r="M12" t="s">
        <v>18</v>
      </c>
      <c r="N12" s="9">
        <f>wf_shifts[[#This Row],[work_hours]]*wf_shifts[[#This Row],[hourly_rate]]</f>
        <v>80.523920000000004</v>
      </c>
      <c r="O12" s="2">
        <f>(wf_shifts[[#This Row],[start_time]]/1000)/86400+DATE(1970,1,1)</f>
        <v>46091.250023530098</v>
      </c>
      <c r="P12" s="2">
        <f>(wf_shifts[[#This Row],[end_time]]/1000)/86400+DATE(1970,1,1)</f>
        <v>46091.66941894676</v>
      </c>
    </row>
    <row r="13" spans="1:16" x14ac:dyDescent="0.25">
      <c r="A13" t="s">
        <v>40</v>
      </c>
      <c r="B13" t="s">
        <v>26</v>
      </c>
      <c r="C13" s="1">
        <v>46091</v>
      </c>
      <c r="D13">
        <v>1773122403016</v>
      </c>
      <c r="E13">
        <v>1773158442654</v>
      </c>
      <c r="F13" s="9">
        <v>10.011010555555556</v>
      </c>
      <c r="G13" s="9">
        <v>80.088084444444448</v>
      </c>
      <c r="H13">
        <v>8</v>
      </c>
      <c r="I13" t="s">
        <v>16</v>
      </c>
      <c r="J13" t="s">
        <v>16</v>
      </c>
      <c r="K13" t="s">
        <v>17</v>
      </c>
      <c r="L13" t="s">
        <v>21</v>
      </c>
      <c r="M13" t="s">
        <v>22</v>
      </c>
      <c r="N13" s="9">
        <f>wf_shifts[[#This Row],[work_hours]]*wf_shifts[[#This Row],[hourly_rate]]</f>
        <v>80.088084444444448</v>
      </c>
      <c r="O13" s="2">
        <f>(wf_shifts[[#This Row],[start_time]]/1000)/86400+DATE(1970,1,1)</f>
        <v>46091.250034907411</v>
      </c>
      <c r="P13" s="2">
        <f>(wf_shifts[[#This Row],[end_time]]/1000)/86400+DATE(1970,1,1)</f>
        <v>46091.66716034722</v>
      </c>
    </row>
    <row r="14" spans="1:16" x14ac:dyDescent="0.25">
      <c r="A14" t="s">
        <v>41</v>
      </c>
      <c r="B14" t="s">
        <v>42</v>
      </c>
      <c r="C14" s="1">
        <v>46091</v>
      </c>
      <c r="D14">
        <v>1773122406795</v>
      </c>
      <c r="E14">
        <v>1773158451383</v>
      </c>
      <c r="F14" s="9">
        <v>10.012385555555555</v>
      </c>
      <c r="G14" s="9">
        <v>120.14862666666667</v>
      </c>
      <c r="H14">
        <v>12</v>
      </c>
      <c r="I14" t="s">
        <v>16</v>
      </c>
      <c r="J14" t="s">
        <v>16</v>
      </c>
      <c r="K14" t="s">
        <v>17</v>
      </c>
      <c r="L14" t="s">
        <v>21</v>
      </c>
      <c r="M14" t="s">
        <v>22</v>
      </c>
      <c r="N14" s="9">
        <f>wf_shifts[[#This Row],[work_hours]]*wf_shifts[[#This Row],[hourly_rate]]</f>
        <v>120.14862666666667</v>
      </c>
      <c r="O14" s="2">
        <f>(wf_shifts[[#This Row],[start_time]]/1000)/86400+DATE(1970,1,1)</f>
        <v>46091.250078645833</v>
      </c>
      <c r="P14" s="2">
        <f>(wf_shifts[[#This Row],[end_time]]/1000)/86400+DATE(1970,1,1)</f>
        <v>46091.667261377312</v>
      </c>
    </row>
    <row r="15" spans="1:16" x14ac:dyDescent="0.25">
      <c r="A15" t="s">
        <v>43</v>
      </c>
      <c r="B15" t="s">
        <v>24</v>
      </c>
      <c r="C15" s="1">
        <v>46091</v>
      </c>
      <c r="D15">
        <v>1773122412831</v>
      </c>
      <c r="E15">
        <v>1773158469344</v>
      </c>
      <c r="F15" s="9">
        <v>10.015698055555555</v>
      </c>
      <c r="G15" s="9">
        <v>100.15698055555555</v>
      </c>
      <c r="H15">
        <v>10</v>
      </c>
      <c r="I15" t="s">
        <v>16</v>
      </c>
      <c r="J15" t="s">
        <v>16</v>
      </c>
      <c r="K15" t="s">
        <v>17</v>
      </c>
      <c r="L15" t="s">
        <v>21</v>
      </c>
      <c r="M15" t="s">
        <v>22</v>
      </c>
      <c r="N15" s="9">
        <f>wf_shifts[[#This Row],[work_hours]]*wf_shifts[[#This Row],[hourly_rate]]</f>
        <v>100.15698055555555</v>
      </c>
      <c r="O15" s="2">
        <f>(wf_shifts[[#This Row],[start_time]]/1000)/86400+DATE(1970,1,1)</f>
        <v>46091.250148506944</v>
      </c>
      <c r="P15" s="2">
        <f>(wf_shifts[[#This Row],[end_time]]/1000)/86400+DATE(1970,1,1)</f>
        <v>46091.667469259264</v>
      </c>
    </row>
    <row r="16" spans="1:16" x14ac:dyDescent="0.25">
      <c r="A16" t="s">
        <v>44</v>
      </c>
      <c r="B16" t="s">
        <v>45</v>
      </c>
      <c r="C16" s="1">
        <v>46091</v>
      </c>
      <c r="D16">
        <v>1773137208902</v>
      </c>
      <c r="E16">
        <v>1773137349706</v>
      </c>
      <c r="F16" s="9">
        <v>3.9112222222222222E-2</v>
      </c>
      <c r="G16" s="9">
        <v>0.35200999999999999</v>
      </c>
      <c r="H16">
        <v>9</v>
      </c>
      <c r="I16" t="s">
        <v>16</v>
      </c>
      <c r="J16" t="s">
        <v>16</v>
      </c>
      <c r="K16" t="s">
        <v>17</v>
      </c>
      <c r="L16" t="s">
        <v>46</v>
      </c>
      <c r="M16" t="s">
        <v>47</v>
      </c>
      <c r="N16" s="9">
        <f>wf_shifts[[#This Row],[work_hours]]*wf_shifts[[#This Row],[hourly_rate]]</f>
        <v>0.35200999999999999</v>
      </c>
      <c r="O16" s="2">
        <f>(wf_shifts[[#This Row],[start_time]]/1000)/86400+DATE(1970,1,1)</f>
        <v>46091.421399328705</v>
      </c>
      <c r="P16" s="2">
        <f>(wf_shifts[[#This Row],[end_time]]/1000)/86400+DATE(1970,1,1)</f>
        <v>46091.423029004625</v>
      </c>
    </row>
    <row r="17" spans="1:16" x14ac:dyDescent="0.25">
      <c r="A17" t="s">
        <v>48</v>
      </c>
      <c r="B17" t="s">
        <v>49</v>
      </c>
      <c r="C17" s="1">
        <v>46091</v>
      </c>
      <c r="D17">
        <v>1773137243804</v>
      </c>
      <c r="E17">
        <v>1773137455921</v>
      </c>
      <c r="F17" s="9">
        <v>5.8921388888888891E-2</v>
      </c>
      <c r="G17" s="9">
        <v>0.58921388888888893</v>
      </c>
      <c r="H17">
        <v>10</v>
      </c>
      <c r="I17" t="s">
        <v>16</v>
      </c>
      <c r="J17" t="s">
        <v>16</v>
      </c>
      <c r="K17" t="s">
        <v>17</v>
      </c>
      <c r="L17" t="s">
        <v>46</v>
      </c>
      <c r="M17" t="s">
        <v>47</v>
      </c>
      <c r="N17" s="9">
        <f>wf_shifts[[#This Row],[work_hours]]*wf_shifts[[#This Row],[hourly_rate]]</f>
        <v>0.58921388888888893</v>
      </c>
      <c r="O17" s="2">
        <f>(wf_shifts[[#This Row],[start_time]]/1000)/86400+DATE(1970,1,1)</f>
        <v>46091.421803287041</v>
      </c>
      <c r="P17" s="2">
        <f>(wf_shifts[[#This Row],[end_time]]/1000)/86400+DATE(1970,1,1)</f>
        <v>46091.424258344909</v>
      </c>
    </row>
    <row r="18" spans="1:16" x14ac:dyDescent="0.25">
      <c r="A18" t="s">
        <v>50</v>
      </c>
      <c r="B18" t="s">
        <v>51</v>
      </c>
      <c r="C18" s="1">
        <v>46091</v>
      </c>
      <c r="D18">
        <v>1773137611982</v>
      </c>
      <c r="E18">
        <v>1773161435304</v>
      </c>
      <c r="F18" s="9">
        <v>6.6175894444444445</v>
      </c>
      <c r="G18" s="9">
        <v>86.028662777777782</v>
      </c>
      <c r="H18">
        <v>13</v>
      </c>
      <c r="I18" t="s">
        <v>16</v>
      </c>
      <c r="J18" t="s">
        <v>16</v>
      </c>
      <c r="K18" t="s">
        <v>17</v>
      </c>
      <c r="L18" t="s">
        <v>46</v>
      </c>
      <c r="M18" t="s">
        <v>47</v>
      </c>
      <c r="N18" s="9">
        <f>wf_shifts[[#This Row],[work_hours]]*wf_shifts[[#This Row],[hourly_rate]]</f>
        <v>86.028662777777782</v>
      </c>
      <c r="O18" s="2">
        <f>(wf_shifts[[#This Row],[start_time]]/1000)/86400+DATE(1970,1,1)</f>
        <v>46091.426064606479</v>
      </c>
      <c r="P18" s="2">
        <f>(wf_shifts[[#This Row],[end_time]]/1000)/86400+DATE(1970,1,1)</f>
        <v>46091.701797499998</v>
      </c>
    </row>
    <row r="19" spans="1:16" x14ac:dyDescent="0.25">
      <c r="A19" t="s">
        <v>52</v>
      </c>
      <c r="B19" t="s">
        <v>53</v>
      </c>
      <c r="C19" s="1">
        <v>46091</v>
      </c>
      <c r="D19">
        <v>1773137626511</v>
      </c>
      <c r="E19">
        <v>1773137919598</v>
      </c>
      <c r="F19" s="9">
        <v>8.1413055555555558E-2</v>
      </c>
      <c r="G19" s="9">
        <v>0.89554361111111114</v>
      </c>
      <c r="H19">
        <v>11</v>
      </c>
      <c r="I19" t="s">
        <v>16</v>
      </c>
      <c r="J19" t="s">
        <v>16</v>
      </c>
      <c r="K19" t="s">
        <v>17</v>
      </c>
      <c r="L19" t="s">
        <v>46</v>
      </c>
      <c r="M19" t="s">
        <v>47</v>
      </c>
      <c r="N19" s="9">
        <f>wf_shifts[[#This Row],[work_hours]]*wf_shifts[[#This Row],[hourly_rate]]</f>
        <v>0.89554361111111114</v>
      </c>
      <c r="O19" s="2">
        <f>(wf_shifts[[#This Row],[start_time]]/1000)/86400+DATE(1970,1,1)</f>
        <v>46091.4262327662</v>
      </c>
      <c r="P19" s="2">
        <f>(wf_shifts[[#This Row],[end_time]]/1000)/86400+DATE(1970,1,1)</f>
        <v>46091.429624976852</v>
      </c>
    </row>
    <row r="20" spans="1:16" x14ac:dyDescent="0.25">
      <c r="A20" t="s">
        <v>54</v>
      </c>
      <c r="B20" t="s">
        <v>55</v>
      </c>
      <c r="C20" s="1">
        <v>46091</v>
      </c>
      <c r="D20">
        <v>1773137714126</v>
      </c>
      <c r="E20">
        <v>1773161580090</v>
      </c>
      <c r="F20" s="9">
        <v>6.6294344444444446</v>
      </c>
      <c r="G20" s="9">
        <v>59.664909999999999</v>
      </c>
      <c r="H20">
        <v>9</v>
      </c>
      <c r="I20" t="s">
        <v>16</v>
      </c>
      <c r="J20" t="s">
        <v>16</v>
      </c>
      <c r="K20" t="s">
        <v>17</v>
      </c>
      <c r="L20" t="s">
        <v>46</v>
      </c>
      <c r="M20" t="s">
        <v>47</v>
      </c>
      <c r="N20" s="9">
        <f>wf_shifts[[#This Row],[work_hours]]*wf_shifts[[#This Row],[hourly_rate]]</f>
        <v>59.664909999999999</v>
      </c>
      <c r="O20" s="2">
        <f>(wf_shifts[[#This Row],[start_time]]/1000)/86400+DATE(1970,1,1)</f>
        <v>46091.427246828702</v>
      </c>
      <c r="P20" s="2">
        <f>(wf_shifts[[#This Row],[end_time]]/1000)/86400+DATE(1970,1,1)</f>
        <v>46091.703473263886</v>
      </c>
    </row>
    <row r="21" spans="1:16" x14ac:dyDescent="0.25">
      <c r="A21" t="s">
        <v>56</v>
      </c>
      <c r="B21" t="s">
        <v>57</v>
      </c>
      <c r="C21" s="1">
        <v>46091</v>
      </c>
      <c r="D21">
        <v>1773137933114</v>
      </c>
      <c r="E21">
        <v>1773161450649</v>
      </c>
      <c r="F21" s="9">
        <v>6.5326486111111111</v>
      </c>
      <c r="G21" s="9">
        <v>78.391783333333336</v>
      </c>
      <c r="H21">
        <v>12</v>
      </c>
      <c r="I21" t="s">
        <v>16</v>
      </c>
      <c r="J21" t="s">
        <v>16</v>
      </c>
      <c r="K21" t="s">
        <v>17</v>
      </c>
      <c r="L21" t="s">
        <v>46</v>
      </c>
      <c r="M21" t="s">
        <v>47</v>
      </c>
      <c r="N21" s="9">
        <f>wf_shifts[[#This Row],[work_hours]]*wf_shifts[[#This Row],[hourly_rate]]</f>
        <v>78.391783333333336</v>
      </c>
      <c r="O21" s="2">
        <f>(wf_shifts[[#This Row],[start_time]]/1000)/86400+DATE(1970,1,1)</f>
        <v>46091.429781412036</v>
      </c>
      <c r="P21" s="2">
        <f>(wf_shifts[[#This Row],[end_time]]/1000)/86400+DATE(1970,1,1)</f>
        <v>46091.701975104166</v>
      </c>
    </row>
    <row r="22" spans="1:16" x14ac:dyDescent="0.25">
      <c r="A22" t="s">
        <v>58</v>
      </c>
      <c r="B22" t="s">
        <v>59</v>
      </c>
      <c r="C22" s="1">
        <v>46091</v>
      </c>
      <c r="D22">
        <v>1773138565575</v>
      </c>
      <c r="E22">
        <v>1773161520898</v>
      </c>
      <c r="F22" s="9">
        <v>6.3764786111111107</v>
      </c>
      <c r="G22" s="9">
        <v>57.388307499999996</v>
      </c>
      <c r="H22">
        <v>9</v>
      </c>
      <c r="I22" t="s">
        <v>16</v>
      </c>
      <c r="J22" t="s">
        <v>16</v>
      </c>
      <c r="K22" t="s">
        <v>17</v>
      </c>
      <c r="L22" t="s">
        <v>46</v>
      </c>
      <c r="M22" t="s">
        <v>47</v>
      </c>
      <c r="N22" s="9">
        <f>wf_shifts[[#This Row],[work_hours]]*wf_shifts[[#This Row],[hourly_rate]]</f>
        <v>57.388307499999996</v>
      </c>
      <c r="O22" s="2">
        <f>(wf_shifts[[#This Row],[start_time]]/1000)/86400+DATE(1970,1,1)</f>
        <v>46091.4371015625</v>
      </c>
      <c r="P22" s="2">
        <f>(wf_shifts[[#This Row],[end_time]]/1000)/86400+DATE(1970,1,1)</f>
        <v>46091.7027881713</v>
      </c>
    </row>
    <row r="23" spans="1:16" x14ac:dyDescent="0.25">
      <c r="A23" t="s">
        <v>60</v>
      </c>
      <c r="B23" t="s">
        <v>45</v>
      </c>
      <c r="C23" s="1">
        <v>46091</v>
      </c>
      <c r="D23">
        <v>1773138649254</v>
      </c>
      <c r="E23">
        <v>1773138742370</v>
      </c>
      <c r="F23" s="9">
        <v>2.5865555555555555E-2</v>
      </c>
      <c r="G23" s="9">
        <v>0.23279</v>
      </c>
      <c r="H23">
        <v>9</v>
      </c>
      <c r="I23" t="s">
        <v>16</v>
      </c>
      <c r="J23" t="s">
        <v>16</v>
      </c>
      <c r="K23" t="s">
        <v>17</v>
      </c>
      <c r="L23" t="s">
        <v>46</v>
      </c>
      <c r="M23" t="s">
        <v>47</v>
      </c>
      <c r="N23" s="9">
        <f>wf_shifts[[#This Row],[work_hours]]*wf_shifts[[#This Row],[hourly_rate]]</f>
        <v>0.23279</v>
      </c>
      <c r="O23" s="2">
        <f>(wf_shifts[[#This Row],[start_time]]/1000)/86400+DATE(1970,1,1)</f>
        <v>46091.438070069446</v>
      </c>
      <c r="P23" s="2">
        <f>(wf_shifts[[#This Row],[end_time]]/1000)/86400+DATE(1970,1,1)</f>
        <v>46091.43914780092</v>
      </c>
    </row>
    <row r="24" spans="1:16" x14ac:dyDescent="0.25">
      <c r="A24" t="s">
        <v>61</v>
      </c>
      <c r="B24" t="s">
        <v>62</v>
      </c>
      <c r="C24" s="1">
        <v>46091</v>
      </c>
      <c r="D24">
        <v>1773138669249</v>
      </c>
      <c r="E24">
        <v>1773145699870</v>
      </c>
      <c r="F24" s="9">
        <v>1.9529502777777779</v>
      </c>
      <c r="G24" s="9">
        <v>23.435403333333333</v>
      </c>
      <c r="H24">
        <v>12</v>
      </c>
      <c r="I24" t="s">
        <v>16</v>
      </c>
      <c r="J24" t="s">
        <v>16</v>
      </c>
      <c r="K24" t="s">
        <v>17</v>
      </c>
      <c r="L24" t="s">
        <v>46</v>
      </c>
      <c r="M24" t="s">
        <v>47</v>
      </c>
      <c r="N24" s="9">
        <f>wf_shifts[[#This Row],[work_hours]]*wf_shifts[[#This Row],[hourly_rate]]</f>
        <v>23.435403333333333</v>
      </c>
      <c r="O24" s="2">
        <f>(wf_shifts[[#This Row],[start_time]]/1000)/86400+DATE(1970,1,1)</f>
        <v>46091.438301493057</v>
      </c>
      <c r="P24" s="2">
        <f>(wf_shifts[[#This Row],[end_time]]/1000)/86400+DATE(1970,1,1)</f>
        <v>46091.519674421295</v>
      </c>
    </row>
    <row r="25" spans="1:16" x14ac:dyDescent="0.25">
      <c r="A25" t="s">
        <v>63</v>
      </c>
      <c r="B25" t="s">
        <v>45</v>
      </c>
      <c r="C25" s="1">
        <v>46091</v>
      </c>
      <c r="D25">
        <v>1773138829374</v>
      </c>
      <c r="E25">
        <v>1773139002017</v>
      </c>
      <c r="F25" s="9">
        <v>4.7956388888888889E-2</v>
      </c>
      <c r="G25" s="9">
        <v>0.43160749999999998</v>
      </c>
      <c r="H25">
        <v>9</v>
      </c>
      <c r="I25" t="s">
        <v>16</v>
      </c>
      <c r="J25" t="s">
        <v>16</v>
      </c>
      <c r="K25" t="s">
        <v>17</v>
      </c>
      <c r="L25" t="s">
        <v>46</v>
      </c>
      <c r="M25" t="s">
        <v>47</v>
      </c>
      <c r="N25" s="9">
        <f>wf_shifts[[#This Row],[work_hours]]*wf_shifts[[#This Row],[hourly_rate]]</f>
        <v>0.43160749999999998</v>
      </c>
      <c r="O25" s="2">
        <f>(wf_shifts[[#This Row],[start_time]]/1000)/86400+DATE(1970,1,1)</f>
        <v>46091.440154791664</v>
      </c>
      <c r="P25" s="2">
        <f>(wf_shifts[[#This Row],[end_time]]/1000)/86400+DATE(1970,1,1)</f>
        <v>46091.442152974538</v>
      </c>
    </row>
    <row r="26" spans="1:16" x14ac:dyDescent="0.25">
      <c r="A26" t="s">
        <v>64</v>
      </c>
      <c r="B26" t="s">
        <v>45</v>
      </c>
      <c r="C26" s="1">
        <v>46091</v>
      </c>
      <c r="D26">
        <v>1773139828996</v>
      </c>
      <c r="E26">
        <v>1773145645273</v>
      </c>
      <c r="F26" s="9">
        <v>1.6156325</v>
      </c>
      <c r="G26" s="9">
        <v>14.5406925</v>
      </c>
      <c r="H26">
        <v>9</v>
      </c>
      <c r="I26" t="s">
        <v>16</v>
      </c>
      <c r="J26" t="s">
        <v>16</v>
      </c>
      <c r="K26" t="s">
        <v>17</v>
      </c>
      <c r="L26" t="s">
        <v>46</v>
      </c>
      <c r="M26" t="s">
        <v>47</v>
      </c>
      <c r="N26" s="9">
        <f>wf_shifts[[#This Row],[work_hours]]*wf_shifts[[#This Row],[hourly_rate]]</f>
        <v>14.5406925</v>
      </c>
      <c r="O26" s="2">
        <f>(wf_shifts[[#This Row],[start_time]]/1000)/86400+DATE(1970,1,1)</f>
        <v>46091.45172449074</v>
      </c>
      <c r="P26" s="2">
        <f>(wf_shifts[[#This Row],[end_time]]/1000)/86400+DATE(1970,1,1)</f>
        <v>46091.519042511572</v>
      </c>
    </row>
    <row r="27" spans="1:16" x14ac:dyDescent="0.25">
      <c r="A27" t="s">
        <v>65</v>
      </c>
      <c r="B27" t="s">
        <v>66</v>
      </c>
      <c r="C27" s="1">
        <v>46091</v>
      </c>
      <c r="D27">
        <v>1773139839730</v>
      </c>
      <c r="E27">
        <v>1773161525205</v>
      </c>
      <c r="F27" s="9">
        <v>6.0237430555555553</v>
      </c>
      <c r="G27" s="9">
        <v>90.356145833333329</v>
      </c>
      <c r="H27">
        <v>15</v>
      </c>
      <c r="I27" t="s">
        <v>16</v>
      </c>
      <c r="J27" t="s">
        <v>16</v>
      </c>
      <c r="K27" t="s">
        <v>17</v>
      </c>
      <c r="L27" t="s">
        <v>67</v>
      </c>
      <c r="M27" t="s">
        <v>68</v>
      </c>
      <c r="N27" s="9">
        <f>wf_shifts[[#This Row],[work_hours]]*wf_shifts[[#This Row],[hourly_rate]]</f>
        <v>90.356145833333329</v>
      </c>
      <c r="O27" s="2">
        <f>(wf_shifts[[#This Row],[start_time]]/1000)/86400+DATE(1970,1,1)</f>
        <v>46091.451848726851</v>
      </c>
      <c r="P27" s="2">
        <f>(wf_shifts[[#This Row],[end_time]]/1000)/86400+DATE(1970,1,1)</f>
        <v>46091.702838020836</v>
      </c>
    </row>
    <row r="28" spans="1:16" x14ac:dyDescent="0.25">
      <c r="A28" t="s">
        <v>69</v>
      </c>
      <c r="B28" t="s">
        <v>70</v>
      </c>
      <c r="C28" s="1">
        <v>46091</v>
      </c>
      <c r="D28">
        <v>1773141321199</v>
      </c>
      <c r="E28">
        <v>1773161509430</v>
      </c>
      <c r="F28" s="9">
        <v>5.6078419444444441</v>
      </c>
      <c r="G28" s="9">
        <v>50.470577499999997</v>
      </c>
      <c r="H28">
        <v>9</v>
      </c>
      <c r="I28" t="s">
        <v>16</v>
      </c>
      <c r="J28" t="s">
        <v>16</v>
      </c>
      <c r="K28" t="s">
        <v>17</v>
      </c>
      <c r="L28" t="s">
        <v>71</v>
      </c>
      <c r="M28" t="s">
        <v>72</v>
      </c>
      <c r="N28" s="9">
        <f>wf_shifts[[#This Row],[work_hours]]*wf_shifts[[#This Row],[hourly_rate]]</f>
        <v>50.470577499999997</v>
      </c>
      <c r="O28" s="2">
        <f>(wf_shifts[[#This Row],[start_time]]/1000)/86400+DATE(1970,1,1)</f>
        <v>46091.468995358795</v>
      </c>
      <c r="P28" s="2">
        <f>(wf_shifts[[#This Row],[end_time]]/1000)/86400+DATE(1970,1,1)</f>
        <v>46091.702655439818</v>
      </c>
    </row>
    <row r="29" spans="1:16" x14ac:dyDescent="0.25">
      <c r="A29" t="s">
        <v>73</v>
      </c>
      <c r="B29" t="s">
        <v>74</v>
      </c>
      <c r="C29" s="1">
        <v>46091</v>
      </c>
      <c r="D29">
        <v>1773141376770</v>
      </c>
      <c r="E29">
        <v>1773155493416</v>
      </c>
      <c r="F29" s="9">
        <v>3.9212905555555557</v>
      </c>
      <c r="G29" s="9">
        <v>28.311717811111112</v>
      </c>
      <c r="H29">
        <v>7.22</v>
      </c>
      <c r="I29" t="s">
        <v>16</v>
      </c>
      <c r="J29" t="s">
        <v>16</v>
      </c>
      <c r="K29" t="s">
        <v>17</v>
      </c>
      <c r="L29" t="s">
        <v>71</v>
      </c>
      <c r="M29" t="s">
        <v>72</v>
      </c>
      <c r="N29" s="9">
        <f>wf_shifts[[#This Row],[work_hours]]*wf_shifts[[#This Row],[hourly_rate]]</f>
        <v>28.311717811111112</v>
      </c>
      <c r="O29" s="2">
        <f>(wf_shifts[[#This Row],[start_time]]/1000)/86400+DATE(1970,1,1)</f>
        <v>46091.469638541668</v>
      </c>
      <c r="P29" s="2">
        <f>(wf_shifts[[#This Row],[end_time]]/1000)/86400+DATE(1970,1,1)</f>
        <v>46091.633025648145</v>
      </c>
    </row>
    <row r="30" spans="1:16" x14ac:dyDescent="0.25">
      <c r="A30" t="s">
        <v>75</v>
      </c>
      <c r="B30" t="s">
        <v>76</v>
      </c>
      <c r="C30" s="1">
        <v>46091</v>
      </c>
      <c r="D30">
        <v>1773141724042</v>
      </c>
      <c r="E30">
        <v>1773155175349</v>
      </c>
      <c r="F30" s="9">
        <v>3.7364741666666665</v>
      </c>
      <c r="G30" s="9">
        <v>29.891793333333332</v>
      </c>
      <c r="H30">
        <v>8</v>
      </c>
      <c r="I30" t="s">
        <v>16</v>
      </c>
      <c r="J30" t="s">
        <v>16</v>
      </c>
      <c r="K30" t="s">
        <v>17</v>
      </c>
      <c r="L30" t="s">
        <v>71</v>
      </c>
      <c r="M30" t="s">
        <v>72</v>
      </c>
      <c r="N30" s="9">
        <f>wf_shifts[[#This Row],[work_hours]]*wf_shifts[[#This Row],[hourly_rate]]</f>
        <v>29.891793333333332</v>
      </c>
      <c r="O30" s="2">
        <f>(wf_shifts[[#This Row],[start_time]]/1000)/86400+DATE(1970,1,1)</f>
        <v>46091.473657893519</v>
      </c>
      <c r="P30" s="2">
        <f>(wf_shifts[[#This Row],[end_time]]/1000)/86400+DATE(1970,1,1)</f>
        <v>46091.629344317131</v>
      </c>
    </row>
    <row r="31" spans="1:16" x14ac:dyDescent="0.25">
      <c r="A31" t="s">
        <v>77</v>
      </c>
      <c r="B31" t="s">
        <v>78</v>
      </c>
      <c r="C31" s="1">
        <v>46091</v>
      </c>
      <c r="D31">
        <v>1773141727438</v>
      </c>
      <c r="E31">
        <v>1773141735984</v>
      </c>
      <c r="F31" s="9">
        <v>2.3738888888888889E-3</v>
      </c>
      <c r="G31" s="9">
        <v>2.8486666666666667E-2</v>
      </c>
      <c r="H31">
        <v>12</v>
      </c>
      <c r="I31" t="s">
        <v>16</v>
      </c>
      <c r="J31" t="s">
        <v>16</v>
      </c>
      <c r="K31" t="s">
        <v>17</v>
      </c>
      <c r="L31" t="s">
        <v>71</v>
      </c>
      <c r="M31" t="s">
        <v>72</v>
      </c>
      <c r="N31" s="9">
        <f>wf_shifts[[#This Row],[work_hours]]*wf_shifts[[#This Row],[hourly_rate]]</f>
        <v>2.8486666666666667E-2</v>
      </c>
      <c r="O31" s="2">
        <f>(wf_shifts[[#This Row],[start_time]]/1000)/86400+DATE(1970,1,1)</f>
        <v>46091.473697199079</v>
      </c>
      <c r="P31" s="2">
        <f>(wf_shifts[[#This Row],[end_time]]/1000)/86400+DATE(1970,1,1)</f>
        <v>46091.47379611111</v>
      </c>
    </row>
    <row r="32" spans="1:16" x14ac:dyDescent="0.25">
      <c r="A32" t="s">
        <v>79</v>
      </c>
      <c r="B32" t="s">
        <v>80</v>
      </c>
      <c r="C32" s="1">
        <v>46091</v>
      </c>
      <c r="D32">
        <v>1773142582867</v>
      </c>
      <c r="E32">
        <v>1773161530525</v>
      </c>
      <c r="F32" s="9">
        <v>5.2632383333333337</v>
      </c>
      <c r="G32" s="9">
        <v>47.369145000000003</v>
      </c>
      <c r="H32">
        <v>9</v>
      </c>
      <c r="I32" t="s">
        <v>16</v>
      </c>
      <c r="J32" t="s">
        <v>16</v>
      </c>
      <c r="K32" t="s">
        <v>17</v>
      </c>
      <c r="L32" t="s">
        <v>71</v>
      </c>
      <c r="M32" t="s">
        <v>72</v>
      </c>
      <c r="N32" s="9">
        <f>wf_shifts[[#This Row],[work_hours]]*wf_shifts[[#This Row],[hourly_rate]]</f>
        <v>47.369145000000003</v>
      </c>
      <c r="O32" s="2">
        <f>(wf_shifts[[#This Row],[start_time]]/1000)/86400+DATE(1970,1,1)</f>
        <v>46091.483597997685</v>
      </c>
      <c r="P32" s="2">
        <f>(wf_shifts[[#This Row],[end_time]]/1000)/86400+DATE(1970,1,1)</f>
        <v>46091.702899594908</v>
      </c>
    </row>
    <row r="33" spans="1:16" x14ac:dyDescent="0.25">
      <c r="A33" t="s">
        <v>81</v>
      </c>
      <c r="B33" t="s">
        <v>82</v>
      </c>
      <c r="C33" s="1">
        <v>46091</v>
      </c>
      <c r="D33">
        <v>1773143809571</v>
      </c>
      <c r="E33">
        <v>1773161516086</v>
      </c>
      <c r="F33" s="9">
        <v>4.9184763888888892</v>
      </c>
      <c r="G33" s="9">
        <v>59.02171666666667</v>
      </c>
      <c r="H33">
        <v>12</v>
      </c>
      <c r="I33" t="s">
        <v>16</v>
      </c>
      <c r="J33" t="s">
        <v>16</v>
      </c>
      <c r="K33" t="s">
        <v>17</v>
      </c>
      <c r="L33" t="s">
        <v>71</v>
      </c>
      <c r="M33" t="s">
        <v>72</v>
      </c>
      <c r="N33" s="9">
        <f>wf_shifts[[#This Row],[work_hours]]*wf_shifts[[#This Row],[hourly_rate]]</f>
        <v>59.02171666666667</v>
      </c>
      <c r="O33" s="2">
        <f>(wf_shifts[[#This Row],[start_time]]/1000)/86400+DATE(1970,1,1)</f>
        <v>46091.497795960648</v>
      </c>
      <c r="P33" s="2">
        <f>(wf_shifts[[#This Row],[end_time]]/1000)/86400+DATE(1970,1,1)</f>
        <v>46091.702732476857</v>
      </c>
    </row>
    <row r="34" spans="1:16" x14ac:dyDescent="0.25">
      <c r="A34" t="s">
        <v>83</v>
      </c>
      <c r="B34" t="s">
        <v>84</v>
      </c>
      <c r="C34" s="1">
        <v>46091</v>
      </c>
      <c r="D34">
        <v>1773145676609</v>
      </c>
      <c r="E34">
        <v>1773161543020</v>
      </c>
      <c r="F34" s="9">
        <v>4.407336388888889</v>
      </c>
      <c r="G34" s="9">
        <v>48.480700277777778</v>
      </c>
      <c r="H34">
        <v>11</v>
      </c>
      <c r="I34" t="s">
        <v>16</v>
      </c>
      <c r="J34" t="s">
        <v>16</v>
      </c>
      <c r="K34" t="s">
        <v>17</v>
      </c>
      <c r="L34" t="s">
        <v>71</v>
      </c>
      <c r="M34" t="s">
        <v>72</v>
      </c>
      <c r="N34" s="9">
        <f>wf_shifts[[#This Row],[work_hours]]*wf_shifts[[#This Row],[hourly_rate]]</f>
        <v>48.480700277777778</v>
      </c>
      <c r="O34" s="2">
        <f>(wf_shifts[[#This Row],[start_time]]/1000)/86400+DATE(1970,1,1)</f>
        <v>46091.519405196756</v>
      </c>
      <c r="P34" s="2">
        <f>(wf_shifts[[#This Row],[end_time]]/1000)/86400+DATE(1970,1,1)</f>
        <v>46091.703044212962</v>
      </c>
    </row>
    <row r="35" spans="1:16" x14ac:dyDescent="0.25">
      <c r="A35" t="s">
        <v>85</v>
      </c>
      <c r="B35" t="s">
        <v>86</v>
      </c>
      <c r="C35" s="1">
        <v>46091</v>
      </c>
      <c r="D35">
        <v>1773146440174</v>
      </c>
      <c r="E35">
        <v>1773155468814</v>
      </c>
      <c r="F35" s="9">
        <v>2.5079555555555557</v>
      </c>
      <c r="G35" s="9">
        <v>18.107439111111113</v>
      </c>
      <c r="H35">
        <v>7.22</v>
      </c>
      <c r="I35" t="s">
        <v>16</v>
      </c>
      <c r="J35" t="s">
        <v>16</v>
      </c>
      <c r="K35" t="s">
        <v>17</v>
      </c>
      <c r="L35" t="s">
        <v>71</v>
      </c>
      <c r="M35" t="s">
        <v>72</v>
      </c>
      <c r="N35" s="9">
        <f>wf_shifts[[#This Row],[work_hours]]*wf_shifts[[#This Row],[hourly_rate]]</f>
        <v>18.107439111111113</v>
      </c>
      <c r="O35" s="2">
        <f>(wf_shifts[[#This Row],[start_time]]/1000)/86400+DATE(1970,1,1)</f>
        <v>46091.528242754634</v>
      </c>
      <c r="P35" s="2">
        <f>(wf_shifts[[#This Row],[end_time]]/1000)/86400+DATE(1970,1,1)</f>
        <v>46091.632740902773</v>
      </c>
    </row>
    <row r="36" spans="1:16" x14ac:dyDescent="0.25">
      <c r="A36" t="s">
        <v>87</v>
      </c>
      <c r="B36" t="s">
        <v>88</v>
      </c>
      <c r="C36" s="1">
        <v>46091</v>
      </c>
      <c r="D36">
        <v>1773155178511</v>
      </c>
      <c r="E36">
        <v>1773155575075</v>
      </c>
      <c r="F36" s="9">
        <v>0.11015666666666667</v>
      </c>
      <c r="G36" s="9">
        <v>0.79533113333333327</v>
      </c>
      <c r="H36">
        <v>7.22</v>
      </c>
      <c r="I36" t="s">
        <v>16</v>
      </c>
      <c r="J36" t="s">
        <v>16</v>
      </c>
      <c r="K36" t="s">
        <v>17</v>
      </c>
      <c r="L36" t="s">
        <v>71</v>
      </c>
      <c r="M36" t="s">
        <v>72</v>
      </c>
      <c r="N36" s="9">
        <f>wf_shifts[[#This Row],[work_hours]]*wf_shifts[[#This Row],[hourly_rate]]</f>
        <v>0.79533113333333327</v>
      </c>
      <c r="O36" s="2">
        <f>(wf_shifts[[#This Row],[start_time]]/1000)/86400+DATE(1970,1,1)</f>
        <v>46091.629380914354</v>
      </c>
      <c r="P36" s="2">
        <f>(wf_shifts[[#This Row],[end_time]]/1000)/86400+DATE(1970,1,1)</f>
        <v>46091.633970775467</v>
      </c>
    </row>
    <row r="37" spans="1:16" x14ac:dyDescent="0.25">
      <c r="A37" t="s">
        <v>89</v>
      </c>
      <c r="B37" t="s">
        <v>90</v>
      </c>
      <c r="C37" s="1">
        <v>46091</v>
      </c>
      <c r="D37">
        <v>1773158466040</v>
      </c>
      <c r="E37">
        <v>1773158493720</v>
      </c>
      <c r="F37" s="9">
        <v>7.6888888888888892E-3</v>
      </c>
      <c r="G37" s="9">
        <v>5.551377777777778E-2</v>
      </c>
      <c r="H37">
        <v>7.22</v>
      </c>
      <c r="I37" t="s">
        <v>16</v>
      </c>
      <c r="J37" t="s">
        <v>16</v>
      </c>
      <c r="K37" t="s">
        <v>17</v>
      </c>
      <c r="L37" t="s">
        <v>21</v>
      </c>
      <c r="M37" t="s">
        <v>22</v>
      </c>
      <c r="N37" s="9">
        <f>wf_shifts[[#This Row],[work_hours]]*wf_shifts[[#This Row],[hourly_rate]]</f>
        <v>5.551377777777778E-2</v>
      </c>
      <c r="O37" s="2">
        <f>(wf_shifts[[#This Row],[start_time]]/1000)/86400+DATE(1970,1,1)</f>
        <v>46091.667431018519</v>
      </c>
      <c r="P37" s="2">
        <f>(wf_shifts[[#This Row],[end_time]]/1000)/86400+DATE(1970,1,1)</f>
        <v>46091.667751388886</v>
      </c>
    </row>
    <row r="38" spans="1:16" x14ac:dyDescent="0.25">
      <c r="A38" t="s">
        <v>91</v>
      </c>
      <c r="B38" t="s">
        <v>24</v>
      </c>
      <c r="C38" s="1">
        <v>46092</v>
      </c>
      <c r="D38">
        <v>1773208813845</v>
      </c>
      <c r="E38">
        <v>1773244889291</v>
      </c>
      <c r="F38" s="9">
        <v>10.020957222222222</v>
      </c>
      <c r="G38" s="9">
        <v>100.20957222222222</v>
      </c>
      <c r="H38">
        <v>10</v>
      </c>
      <c r="I38" t="s">
        <v>16</v>
      </c>
      <c r="J38" t="s">
        <v>16</v>
      </c>
      <c r="K38" t="s">
        <v>17</v>
      </c>
      <c r="L38" t="s">
        <v>21</v>
      </c>
      <c r="M38" t="s">
        <v>22</v>
      </c>
      <c r="N38" s="9">
        <f>wf_shifts[[#This Row],[work_hours]]*wf_shifts[[#This Row],[hourly_rate]]</f>
        <v>100.20957222222222</v>
      </c>
      <c r="O38" s="2">
        <f>(wf_shifts[[#This Row],[start_time]]/1000)/86400+DATE(1970,1,1)</f>
        <v>46092.250160243057</v>
      </c>
      <c r="P38" s="2">
        <f>(wf_shifts[[#This Row],[end_time]]/1000)/86400+DATE(1970,1,1)</f>
        <v>46092.667700127313</v>
      </c>
    </row>
    <row r="39" spans="1:16" x14ac:dyDescent="0.25">
      <c r="A39" t="s">
        <v>92</v>
      </c>
      <c r="B39" t="s">
        <v>20</v>
      </c>
      <c r="C39" s="1">
        <v>46092</v>
      </c>
      <c r="D39">
        <v>1773208816153</v>
      </c>
      <c r="E39">
        <v>1773245378866</v>
      </c>
      <c r="F39" s="9">
        <v>10.156309166666666</v>
      </c>
      <c r="G39" s="9">
        <v>73.328552183333329</v>
      </c>
      <c r="H39">
        <v>7.22</v>
      </c>
      <c r="I39" t="s">
        <v>16</v>
      </c>
      <c r="J39" t="s">
        <v>16</v>
      </c>
      <c r="K39" t="s">
        <v>17</v>
      </c>
      <c r="L39" t="s">
        <v>21</v>
      </c>
      <c r="M39" t="s">
        <v>22</v>
      </c>
      <c r="N39" s="9">
        <f>wf_shifts[[#This Row],[work_hours]]*wf_shifts[[#This Row],[hourly_rate]]</f>
        <v>73.328552183333329</v>
      </c>
      <c r="O39" s="2">
        <f>(wf_shifts[[#This Row],[start_time]]/1000)/86400+DATE(1970,1,1)</f>
        <v>46092.250186956022</v>
      </c>
      <c r="P39" s="2">
        <f>(wf_shifts[[#This Row],[end_time]]/1000)/86400+DATE(1970,1,1)</f>
        <v>46092.673366504634</v>
      </c>
    </row>
    <row r="40" spans="1:16" x14ac:dyDescent="0.25">
      <c r="A40" t="s">
        <v>93</v>
      </c>
      <c r="B40" t="s">
        <v>86</v>
      </c>
      <c r="C40" s="1">
        <v>46092</v>
      </c>
      <c r="D40">
        <v>1773208820350</v>
      </c>
      <c r="E40">
        <v>1773242258140</v>
      </c>
      <c r="F40" s="9">
        <v>9.2882750000000005</v>
      </c>
      <c r="G40" s="9">
        <v>67.061345500000002</v>
      </c>
      <c r="H40">
        <v>7.22</v>
      </c>
      <c r="I40" t="s">
        <v>16</v>
      </c>
      <c r="J40" t="s">
        <v>16</v>
      </c>
      <c r="K40" t="s">
        <v>17</v>
      </c>
      <c r="L40" t="s">
        <v>71</v>
      </c>
      <c r="M40" t="s">
        <v>72</v>
      </c>
      <c r="N40" s="9">
        <f>wf_shifts[[#This Row],[work_hours]]*wf_shifts[[#This Row],[hourly_rate]]</f>
        <v>67.061345500000002</v>
      </c>
      <c r="O40" s="2">
        <f>(wf_shifts[[#This Row],[start_time]]/1000)/86400+DATE(1970,1,1)</f>
        <v>46092.25023553241</v>
      </c>
      <c r="P40" s="2">
        <f>(wf_shifts[[#This Row],[end_time]]/1000)/86400+DATE(1970,1,1)</f>
        <v>46092.637246990744</v>
      </c>
    </row>
    <row r="41" spans="1:16" x14ac:dyDescent="0.25">
      <c r="A41" t="s">
        <v>94</v>
      </c>
      <c r="B41" t="s">
        <v>15</v>
      </c>
      <c r="C41" s="1">
        <v>46092</v>
      </c>
      <c r="D41">
        <v>1773208822934</v>
      </c>
      <c r="E41">
        <v>1773245500774</v>
      </c>
      <c r="F41" s="9">
        <v>10.18828888888889</v>
      </c>
      <c r="G41" s="9">
        <v>81.506311111111117</v>
      </c>
      <c r="H41">
        <v>8</v>
      </c>
      <c r="I41" t="s">
        <v>16</v>
      </c>
      <c r="J41" t="s">
        <v>16</v>
      </c>
      <c r="K41" t="s">
        <v>17</v>
      </c>
      <c r="L41" t="s">
        <v>18</v>
      </c>
      <c r="M41" t="s">
        <v>18</v>
      </c>
      <c r="N41" s="9">
        <f>wf_shifts[[#This Row],[work_hours]]*wf_shifts[[#This Row],[hourly_rate]]</f>
        <v>81.506311111111117</v>
      </c>
      <c r="O41" s="2">
        <f>(wf_shifts[[#This Row],[start_time]]/1000)/86400+DATE(1970,1,1)</f>
        <v>46092.250265439812</v>
      </c>
      <c r="P41" s="2">
        <f>(wf_shifts[[#This Row],[end_time]]/1000)/86400+DATE(1970,1,1)</f>
        <v>46092.674777476852</v>
      </c>
    </row>
    <row r="42" spans="1:16" x14ac:dyDescent="0.25">
      <c r="A42" t="s">
        <v>95</v>
      </c>
      <c r="B42" t="s">
        <v>26</v>
      </c>
      <c r="C42" s="1">
        <v>46092</v>
      </c>
      <c r="D42">
        <v>1773208839621</v>
      </c>
      <c r="E42">
        <v>1773245212445</v>
      </c>
      <c r="F42" s="9">
        <v>10.103562222222223</v>
      </c>
      <c r="G42" s="9">
        <v>80.828497777777784</v>
      </c>
      <c r="H42">
        <v>8</v>
      </c>
      <c r="I42" t="s">
        <v>16</v>
      </c>
      <c r="J42" t="s">
        <v>16</v>
      </c>
      <c r="K42" t="s">
        <v>17</v>
      </c>
      <c r="L42" t="s">
        <v>21</v>
      </c>
      <c r="M42" t="s">
        <v>22</v>
      </c>
      <c r="N42" s="9">
        <f>wf_shifts[[#This Row],[work_hours]]*wf_shifts[[#This Row],[hourly_rate]]</f>
        <v>80.828497777777784</v>
      </c>
      <c r="O42" s="2">
        <f>(wf_shifts[[#This Row],[start_time]]/1000)/86400+DATE(1970,1,1)</f>
        <v>46092.250458576389</v>
      </c>
      <c r="P42" s="2">
        <f>(wf_shifts[[#This Row],[end_time]]/1000)/86400+DATE(1970,1,1)</f>
        <v>46092.671440335645</v>
      </c>
    </row>
    <row r="43" spans="1:16" x14ac:dyDescent="0.25">
      <c r="A43" t="s">
        <v>96</v>
      </c>
      <c r="B43" t="s">
        <v>97</v>
      </c>
      <c r="C43" s="1">
        <v>46092</v>
      </c>
      <c r="D43">
        <v>1773208858504</v>
      </c>
      <c r="E43">
        <v>1773245194825</v>
      </c>
      <c r="F43" s="9">
        <v>10.093422500000001</v>
      </c>
      <c r="G43" s="9">
        <v>90.840802500000009</v>
      </c>
      <c r="H43">
        <v>9</v>
      </c>
      <c r="I43" t="s">
        <v>16</v>
      </c>
      <c r="J43" t="s">
        <v>16</v>
      </c>
      <c r="K43" t="s">
        <v>17</v>
      </c>
      <c r="L43" t="s">
        <v>21</v>
      </c>
      <c r="M43" t="s">
        <v>22</v>
      </c>
      <c r="N43" s="9">
        <f>wf_shifts[[#This Row],[work_hours]]*wf_shifts[[#This Row],[hourly_rate]]</f>
        <v>90.840802500000009</v>
      </c>
      <c r="O43" s="2">
        <f>(wf_shifts[[#This Row],[start_time]]/1000)/86400+DATE(1970,1,1)</f>
        <v>46092.250677129632</v>
      </c>
      <c r="P43" s="2">
        <f>(wf_shifts[[#This Row],[end_time]]/1000)/86400+DATE(1970,1,1)</f>
        <v>46092.671236400463</v>
      </c>
    </row>
    <row r="44" spans="1:16" x14ac:dyDescent="0.25">
      <c r="A44" t="s">
        <v>98</v>
      </c>
      <c r="B44" t="s">
        <v>42</v>
      </c>
      <c r="C44" s="1">
        <v>46092</v>
      </c>
      <c r="D44">
        <v>1773208863683</v>
      </c>
      <c r="E44">
        <v>1773245203603</v>
      </c>
      <c r="F44" s="9">
        <v>10.094422222222223</v>
      </c>
      <c r="G44" s="9">
        <v>121.13306666666668</v>
      </c>
      <c r="H44">
        <v>12</v>
      </c>
      <c r="I44" t="s">
        <v>16</v>
      </c>
      <c r="J44" t="s">
        <v>16</v>
      </c>
      <c r="K44" t="s">
        <v>17</v>
      </c>
      <c r="L44" t="s">
        <v>21</v>
      </c>
      <c r="M44" t="s">
        <v>22</v>
      </c>
      <c r="N44" s="9">
        <f>wf_shifts[[#This Row],[work_hours]]*wf_shifts[[#This Row],[hourly_rate]]</f>
        <v>121.13306666666668</v>
      </c>
      <c r="O44" s="2">
        <f>(wf_shifts[[#This Row],[start_time]]/1000)/86400+DATE(1970,1,1)</f>
        <v>46092.250737071765</v>
      </c>
      <c r="P44" s="2">
        <f>(wf_shifts[[#This Row],[end_time]]/1000)/86400+DATE(1970,1,1)</f>
        <v>46092.671337997686</v>
      </c>
    </row>
    <row r="45" spans="1:16" x14ac:dyDescent="0.25">
      <c r="A45" t="s">
        <v>99</v>
      </c>
      <c r="B45" t="s">
        <v>76</v>
      </c>
      <c r="C45" s="1">
        <v>46092</v>
      </c>
      <c r="D45">
        <v>1773208863728</v>
      </c>
      <c r="E45">
        <v>1773243134762</v>
      </c>
      <c r="F45" s="9">
        <v>9.5197316666666669</v>
      </c>
      <c r="G45" s="9">
        <v>76.157853333333335</v>
      </c>
      <c r="H45">
        <v>8</v>
      </c>
      <c r="I45" t="s">
        <v>16</v>
      </c>
      <c r="J45" t="s">
        <v>16</v>
      </c>
      <c r="K45" t="s">
        <v>17</v>
      </c>
      <c r="L45" t="s">
        <v>71</v>
      </c>
      <c r="M45" t="s">
        <v>72</v>
      </c>
      <c r="N45" s="9">
        <f>wf_shifts[[#This Row],[work_hours]]*wf_shifts[[#This Row],[hourly_rate]]</f>
        <v>76.157853333333335</v>
      </c>
      <c r="O45" s="2">
        <f>(wf_shifts[[#This Row],[start_time]]/1000)/86400+DATE(1970,1,1)</f>
        <v>46092.250737592592</v>
      </c>
      <c r="P45" s="2">
        <f>(wf_shifts[[#This Row],[end_time]]/1000)/86400+DATE(1970,1,1)</f>
        <v>46092.647393078703</v>
      </c>
    </row>
    <row r="46" spans="1:16" x14ac:dyDescent="0.25">
      <c r="A46" t="s">
        <v>100</v>
      </c>
      <c r="B46" t="s">
        <v>30</v>
      </c>
      <c r="C46" s="1">
        <v>46092</v>
      </c>
      <c r="D46">
        <v>1773208883113</v>
      </c>
      <c r="E46">
        <v>1773245190609</v>
      </c>
      <c r="F46" s="9">
        <v>10.085415555555555</v>
      </c>
      <c r="G46" s="9">
        <v>72.816700311111106</v>
      </c>
      <c r="H46">
        <v>7.22</v>
      </c>
      <c r="I46" t="s">
        <v>16</v>
      </c>
      <c r="J46" t="s">
        <v>16</v>
      </c>
      <c r="K46" t="s">
        <v>17</v>
      </c>
      <c r="L46" t="s">
        <v>21</v>
      </c>
      <c r="M46" t="s">
        <v>22</v>
      </c>
      <c r="N46" s="9">
        <f>wf_shifts[[#This Row],[work_hours]]*wf_shifts[[#This Row],[hourly_rate]]</f>
        <v>72.816700311111106</v>
      </c>
      <c r="O46" s="2">
        <f>(wf_shifts[[#This Row],[start_time]]/1000)/86400+DATE(1970,1,1)</f>
        <v>46092.250961956015</v>
      </c>
      <c r="P46" s="2">
        <f>(wf_shifts[[#This Row],[end_time]]/1000)/86400+DATE(1970,1,1)</f>
        <v>46092.671187604166</v>
      </c>
    </row>
    <row r="47" spans="1:16" x14ac:dyDescent="0.25">
      <c r="A47" t="s">
        <v>101</v>
      </c>
      <c r="B47" t="s">
        <v>90</v>
      </c>
      <c r="C47" s="1">
        <v>46092</v>
      </c>
      <c r="D47">
        <v>1773208890186</v>
      </c>
      <c r="E47">
        <v>1773245139434</v>
      </c>
      <c r="F47" s="9">
        <v>10.069235555555556</v>
      </c>
      <c r="G47" s="9">
        <v>72.699880711111106</v>
      </c>
      <c r="H47">
        <v>7.22</v>
      </c>
      <c r="I47" t="s">
        <v>16</v>
      </c>
      <c r="J47" t="s">
        <v>16</v>
      </c>
      <c r="K47" t="s">
        <v>17</v>
      </c>
      <c r="L47" t="s">
        <v>21</v>
      </c>
      <c r="M47" t="s">
        <v>22</v>
      </c>
      <c r="N47" s="9">
        <f>wf_shifts[[#This Row],[work_hours]]*wf_shifts[[#This Row],[hourly_rate]]</f>
        <v>72.699880711111106</v>
      </c>
      <c r="O47" s="2">
        <f>(wf_shifts[[#This Row],[start_time]]/1000)/86400+DATE(1970,1,1)</f>
        <v>46092.251043819444</v>
      </c>
      <c r="P47" s="2">
        <f>(wf_shifts[[#This Row],[end_time]]/1000)/86400+DATE(1970,1,1)</f>
        <v>46092.670595300922</v>
      </c>
    </row>
    <row r="48" spans="1:16" x14ac:dyDescent="0.25">
      <c r="A48" t="s">
        <v>102</v>
      </c>
      <c r="B48" t="s">
        <v>53</v>
      </c>
      <c r="C48" s="1">
        <v>46092</v>
      </c>
      <c r="D48">
        <v>1773209420086</v>
      </c>
      <c r="E48">
        <v>1773242989531</v>
      </c>
      <c r="F48" s="9">
        <v>9.3248458333333328</v>
      </c>
      <c r="G48" s="9">
        <v>102.57330416666666</v>
      </c>
      <c r="H48">
        <v>11</v>
      </c>
      <c r="I48" t="s">
        <v>16</v>
      </c>
      <c r="J48" t="s">
        <v>16</v>
      </c>
      <c r="K48" t="s">
        <v>17</v>
      </c>
      <c r="L48" t="s">
        <v>46</v>
      </c>
      <c r="M48" t="s">
        <v>47</v>
      </c>
      <c r="N48" s="9">
        <f>wf_shifts[[#This Row],[work_hours]]*wf_shifts[[#This Row],[hourly_rate]]</f>
        <v>102.57330416666666</v>
      </c>
      <c r="O48" s="2">
        <f>(wf_shifts[[#This Row],[start_time]]/1000)/86400+DATE(1970,1,1)</f>
        <v>46092.257176921295</v>
      </c>
      <c r="P48" s="2">
        <f>(wf_shifts[[#This Row],[end_time]]/1000)/86400+DATE(1970,1,1)</f>
        <v>46092.645712164347</v>
      </c>
    </row>
    <row r="49" spans="1:16" x14ac:dyDescent="0.25">
      <c r="A49" t="s">
        <v>103</v>
      </c>
      <c r="B49" t="s">
        <v>80</v>
      </c>
      <c r="C49" s="1">
        <v>46092</v>
      </c>
      <c r="D49">
        <v>1773209441491</v>
      </c>
      <c r="E49">
        <v>0</v>
      </c>
      <c r="F49" s="9">
        <v>0</v>
      </c>
      <c r="G49" s="9">
        <v>0</v>
      </c>
      <c r="H49">
        <v>9</v>
      </c>
      <c r="I49" t="s">
        <v>16</v>
      </c>
      <c r="J49" t="s">
        <v>16</v>
      </c>
      <c r="K49" t="s">
        <v>104</v>
      </c>
      <c r="L49" t="s">
        <v>71</v>
      </c>
      <c r="M49" t="s">
        <v>72</v>
      </c>
      <c r="N49" s="9">
        <f>wf_shifts[[#This Row],[work_hours]]*wf_shifts[[#This Row],[hourly_rate]]</f>
        <v>0</v>
      </c>
      <c r="O49" s="2">
        <f>(wf_shifts[[#This Row],[start_time]]/1000)/86400+DATE(1970,1,1)</f>
        <v>46092.257424664349</v>
      </c>
      <c r="P49" s="2">
        <f>(wf_shifts[[#This Row],[end_time]]/1000)/86400+DATE(1970,1,1)</f>
        <v>25569</v>
      </c>
    </row>
    <row r="50" spans="1:16" x14ac:dyDescent="0.25">
      <c r="A50" t="s">
        <v>105</v>
      </c>
      <c r="B50" t="s">
        <v>74</v>
      </c>
      <c r="C50" s="1">
        <v>46092</v>
      </c>
      <c r="D50">
        <v>1773209499586</v>
      </c>
      <c r="E50">
        <v>0</v>
      </c>
      <c r="F50" s="9">
        <v>0</v>
      </c>
      <c r="G50" s="9">
        <v>0</v>
      </c>
      <c r="H50">
        <v>7.22</v>
      </c>
      <c r="I50" t="s">
        <v>16</v>
      </c>
      <c r="J50" t="s">
        <v>16</v>
      </c>
      <c r="K50" t="s">
        <v>104</v>
      </c>
      <c r="L50" t="s">
        <v>71</v>
      </c>
      <c r="M50" t="s">
        <v>72</v>
      </c>
      <c r="N50" s="9">
        <f>wf_shifts[[#This Row],[work_hours]]*wf_shifts[[#This Row],[hourly_rate]]</f>
        <v>0</v>
      </c>
      <c r="O50" s="2">
        <f>(wf_shifts[[#This Row],[start_time]]/1000)/86400+DATE(1970,1,1)</f>
        <v>46092.258097060185</v>
      </c>
      <c r="P50" s="2">
        <f>(wf_shifts[[#This Row],[end_time]]/1000)/86400+DATE(1970,1,1)</f>
        <v>25569</v>
      </c>
    </row>
    <row r="51" spans="1:16" x14ac:dyDescent="0.25">
      <c r="A51" t="s">
        <v>106</v>
      </c>
      <c r="B51" t="s">
        <v>51</v>
      </c>
      <c r="C51" s="1">
        <v>46092</v>
      </c>
      <c r="D51">
        <v>1773209510918</v>
      </c>
      <c r="E51">
        <v>1773243019564</v>
      </c>
      <c r="F51" s="9">
        <v>9.3079572222222229</v>
      </c>
      <c r="G51" s="9">
        <v>121.0034438888889</v>
      </c>
      <c r="H51">
        <v>13</v>
      </c>
      <c r="I51" t="s">
        <v>16</v>
      </c>
      <c r="J51" t="s">
        <v>16</v>
      </c>
      <c r="K51" t="s">
        <v>17</v>
      </c>
      <c r="L51" t="s">
        <v>46</v>
      </c>
      <c r="M51" t="s">
        <v>47</v>
      </c>
      <c r="N51" s="9">
        <f>wf_shifts[[#This Row],[work_hours]]*wf_shifts[[#This Row],[hourly_rate]]</f>
        <v>121.0034438888889</v>
      </c>
      <c r="O51" s="2">
        <f>(wf_shifts[[#This Row],[start_time]]/1000)/86400+DATE(1970,1,1)</f>
        <v>46092.258228217594</v>
      </c>
      <c r="P51" s="2">
        <f>(wf_shifts[[#This Row],[end_time]]/1000)/86400+DATE(1970,1,1)</f>
        <v>46092.646059768522</v>
      </c>
    </row>
    <row r="52" spans="1:16" x14ac:dyDescent="0.25">
      <c r="A52" t="s">
        <v>107</v>
      </c>
      <c r="B52" t="s">
        <v>70</v>
      </c>
      <c r="C52" s="1">
        <v>46092</v>
      </c>
      <c r="D52">
        <v>1773209511068</v>
      </c>
      <c r="E52">
        <v>1773243067845</v>
      </c>
      <c r="F52" s="9">
        <v>9.3213269444444453</v>
      </c>
      <c r="G52" s="9">
        <v>83.891942500000013</v>
      </c>
      <c r="H52">
        <v>9</v>
      </c>
      <c r="I52" t="s">
        <v>16</v>
      </c>
      <c r="J52" t="s">
        <v>16</v>
      </c>
      <c r="K52" t="s">
        <v>17</v>
      </c>
      <c r="L52" t="s">
        <v>71</v>
      </c>
      <c r="M52" t="s">
        <v>72</v>
      </c>
      <c r="N52" s="9">
        <f>wf_shifts[[#This Row],[work_hours]]*wf_shifts[[#This Row],[hourly_rate]]</f>
        <v>83.891942500000013</v>
      </c>
      <c r="O52" s="2">
        <f>(wf_shifts[[#This Row],[start_time]]/1000)/86400+DATE(1970,1,1)</f>
        <v>46092.258229953703</v>
      </c>
      <c r="P52" s="2">
        <f>(wf_shifts[[#This Row],[end_time]]/1000)/86400+DATE(1970,1,1)</f>
        <v>46092.646618576386</v>
      </c>
    </row>
    <row r="53" spans="1:16" x14ac:dyDescent="0.25">
      <c r="A53" t="s">
        <v>108</v>
      </c>
      <c r="B53" t="s">
        <v>62</v>
      </c>
      <c r="C53" s="1">
        <v>46092</v>
      </c>
      <c r="D53">
        <v>1773210026126</v>
      </c>
      <c r="E53">
        <v>0</v>
      </c>
      <c r="F53" s="9">
        <v>0</v>
      </c>
      <c r="G53" s="9">
        <v>0</v>
      </c>
      <c r="H53">
        <v>12</v>
      </c>
      <c r="I53" t="s">
        <v>16</v>
      </c>
      <c r="J53" t="s">
        <v>16</v>
      </c>
      <c r="K53" t="s">
        <v>104</v>
      </c>
      <c r="L53" t="s">
        <v>46</v>
      </c>
      <c r="M53" t="s">
        <v>47</v>
      </c>
      <c r="N53" s="9">
        <f>wf_shifts[[#This Row],[work_hours]]*wf_shifts[[#This Row],[hourly_rate]]</f>
        <v>0</v>
      </c>
      <c r="O53" s="2">
        <f>(wf_shifts[[#This Row],[start_time]]/1000)/86400+DATE(1970,1,1)</f>
        <v>46092.264191273149</v>
      </c>
      <c r="P53" s="2">
        <f>(wf_shifts[[#This Row],[end_time]]/1000)/86400+DATE(1970,1,1)</f>
        <v>25569</v>
      </c>
    </row>
    <row r="54" spans="1:16" x14ac:dyDescent="0.25">
      <c r="A54" t="s">
        <v>109</v>
      </c>
      <c r="B54" t="s">
        <v>45</v>
      </c>
      <c r="C54" s="1">
        <v>46092</v>
      </c>
      <c r="D54">
        <v>1773210207525</v>
      </c>
      <c r="E54">
        <v>1773248944368</v>
      </c>
      <c r="F54" s="9">
        <v>10.760234166666667</v>
      </c>
      <c r="G54" s="9">
        <v>96.842107499999997</v>
      </c>
      <c r="H54">
        <v>9</v>
      </c>
      <c r="I54" t="s">
        <v>16</v>
      </c>
      <c r="J54" t="s">
        <v>16</v>
      </c>
      <c r="K54" t="s">
        <v>17</v>
      </c>
      <c r="L54" t="s">
        <v>46</v>
      </c>
      <c r="M54" t="s">
        <v>47</v>
      </c>
      <c r="N54" s="9">
        <f>wf_shifts[[#This Row],[work_hours]]*wf_shifts[[#This Row],[hourly_rate]]</f>
        <v>96.842107499999997</v>
      </c>
      <c r="O54" s="2">
        <f>(wf_shifts[[#This Row],[start_time]]/1000)/86400+DATE(1970,1,1)</f>
        <v>46092.266290798609</v>
      </c>
      <c r="P54" s="2">
        <f>(wf_shifts[[#This Row],[end_time]]/1000)/86400+DATE(1970,1,1)</f>
        <v>46092.714633888885</v>
      </c>
    </row>
    <row r="55" spans="1:16" x14ac:dyDescent="0.25">
      <c r="A55" t="s">
        <v>110</v>
      </c>
      <c r="B55" t="s">
        <v>55</v>
      </c>
      <c r="C55" s="1">
        <v>46092</v>
      </c>
      <c r="D55">
        <v>1773210527956</v>
      </c>
      <c r="E55">
        <v>1773243005975</v>
      </c>
      <c r="F55" s="9">
        <v>9.021671944444444</v>
      </c>
      <c r="G55" s="9">
        <v>81.195047500000001</v>
      </c>
      <c r="H55">
        <v>9</v>
      </c>
      <c r="I55" t="s">
        <v>16</v>
      </c>
      <c r="J55" t="s">
        <v>16</v>
      </c>
      <c r="K55" t="s">
        <v>17</v>
      </c>
      <c r="L55" t="s">
        <v>46</v>
      </c>
      <c r="M55" t="s">
        <v>47</v>
      </c>
      <c r="N55" s="9">
        <f>wf_shifts[[#This Row],[work_hours]]*wf_shifts[[#This Row],[hourly_rate]]</f>
        <v>81.195047500000001</v>
      </c>
      <c r="O55" s="2">
        <f>(wf_shifts[[#This Row],[start_time]]/1000)/86400+DATE(1970,1,1)</f>
        <v>46092.269999490745</v>
      </c>
      <c r="P55" s="2">
        <f>(wf_shifts[[#This Row],[end_time]]/1000)/86400+DATE(1970,1,1)</f>
        <v>46092.645902488424</v>
      </c>
    </row>
    <row r="56" spans="1:16" x14ac:dyDescent="0.25">
      <c r="A56" t="s">
        <v>111</v>
      </c>
      <c r="B56" t="s">
        <v>112</v>
      </c>
      <c r="C56" s="1">
        <v>46092</v>
      </c>
      <c r="D56">
        <v>1773210720167</v>
      </c>
      <c r="E56">
        <v>1773241452000</v>
      </c>
      <c r="F56" s="9">
        <v>8.5366202777777787</v>
      </c>
      <c r="G56" s="9">
        <v>76.829582500000015</v>
      </c>
      <c r="H56">
        <v>9</v>
      </c>
      <c r="I56" t="s">
        <v>16</v>
      </c>
      <c r="J56" t="s">
        <v>16</v>
      </c>
      <c r="K56" t="s">
        <v>17</v>
      </c>
      <c r="L56" t="s">
        <v>113</v>
      </c>
      <c r="M56" t="s">
        <v>114</v>
      </c>
      <c r="N56" s="9">
        <f>wf_shifts[[#This Row],[work_hours]]*wf_shifts[[#This Row],[hourly_rate]]</f>
        <v>76.829582500000015</v>
      </c>
      <c r="O56" s="2">
        <f>(wf_shifts[[#This Row],[start_time]]/1000)/86400+DATE(1970,1,1)</f>
        <v>46092.272224155095</v>
      </c>
      <c r="P56" s="2">
        <f>(wf_shifts[[#This Row],[end_time]]/1000)/86400+DATE(1970,1,1)</f>
        <v>46092.627916666665</v>
      </c>
    </row>
    <row r="57" spans="1:16" x14ac:dyDescent="0.25">
      <c r="A57" t="s">
        <v>115</v>
      </c>
      <c r="B57" t="s">
        <v>57</v>
      </c>
      <c r="C57" s="1">
        <v>46092</v>
      </c>
      <c r="D57">
        <v>1773215786283</v>
      </c>
      <c r="E57">
        <v>0</v>
      </c>
      <c r="F57" s="9">
        <v>0</v>
      </c>
      <c r="G57" s="9">
        <v>0</v>
      </c>
      <c r="H57">
        <v>12</v>
      </c>
      <c r="I57" t="s">
        <v>16</v>
      </c>
      <c r="J57" t="s">
        <v>16</v>
      </c>
      <c r="K57" t="s">
        <v>104</v>
      </c>
      <c r="L57" t="s">
        <v>46</v>
      </c>
      <c r="M57" t="s">
        <v>47</v>
      </c>
      <c r="N57" s="9">
        <f>wf_shifts[[#This Row],[work_hours]]*wf_shifts[[#This Row],[hourly_rate]]</f>
        <v>0</v>
      </c>
      <c r="O57" s="2">
        <f>(wf_shifts[[#This Row],[start_time]]/1000)/86400+DATE(1970,1,1)</f>
        <v>46092.330859756941</v>
      </c>
      <c r="P57" s="2">
        <f>(wf_shifts[[#This Row],[end_time]]/1000)/86400+DATE(1970,1,1)</f>
        <v>25569</v>
      </c>
    </row>
    <row r="58" spans="1:16" x14ac:dyDescent="0.25">
      <c r="A58" t="s">
        <v>116</v>
      </c>
      <c r="B58" t="s">
        <v>117</v>
      </c>
      <c r="C58" s="1">
        <v>46092</v>
      </c>
      <c r="D58">
        <v>1773233424470</v>
      </c>
      <c r="E58">
        <v>0</v>
      </c>
      <c r="F58" s="9">
        <v>0</v>
      </c>
      <c r="G58" s="9">
        <v>0</v>
      </c>
      <c r="H58">
        <v>7.22</v>
      </c>
      <c r="I58" t="s">
        <v>16</v>
      </c>
      <c r="J58" t="s">
        <v>16</v>
      </c>
      <c r="K58" t="s">
        <v>104</v>
      </c>
      <c r="L58" t="s">
        <v>46</v>
      </c>
      <c r="M58" t="s">
        <v>47</v>
      </c>
      <c r="N58" s="9">
        <f>wf_shifts[[#This Row],[work_hours]]*wf_shifts[[#This Row],[hourly_rate]]</f>
        <v>0</v>
      </c>
      <c r="O58" s="2">
        <f>(wf_shifts[[#This Row],[start_time]]/1000)/86400+DATE(1970,1,1)</f>
        <v>46092.535005439815</v>
      </c>
      <c r="P58" s="2">
        <f>(wf_shifts[[#This Row],[end_time]]/1000)/86400+DATE(1970,1,1)</f>
        <v>25569</v>
      </c>
    </row>
    <row r="59" spans="1:16" x14ac:dyDescent="0.25">
      <c r="A59" t="s">
        <v>118</v>
      </c>
      <c r="B59" t="s">
        <v>20</v>
      </c>
      <c r="C59" s="1">
        <v>46093</v>
      </c>
      <c r="D59">
        <v>1773295200968</v>
      </c>
      <c r="E59">
        <v>0</v>
      </c>
      <c r="F59" s="9">
        <v>0</v>
      </c>
      <c r="G59" s="9">
        <v>0</v>
      </c>
      <c r="H59">
        <v>7.22</v>
      </c>
      <c r="I59" t="s">
        <v>16</v>
      </c>
      <c r="J59" t="s">
        <v>16</v>
      </c>
      <c r="K59" t="s">
        <v>104</v>
      </c>
      <c r="L59" t="s">
        <v>21</v>
      </c>
      <c r="M59" t="s">
        <v>22</v>
      </c>
      <c r="N59" s="9">
        <f>wf_shifts[[#This Row],[work_hours]]*wf_shifts[[#This Row],[hourly_rate]]</f>
        <v>0</v>
      </c>
      <c r="O59" s="2">
        <f>(wf_shifts[[#This Row],[start_time]]/1000)/86400+DATE(1970,1,1)</f>
        <v>46093.250011203701</v>
      </c>
      <c r="P59" s="2">
        <f>(wf_shifts[[#This Row],[end_time]]/1000)/86400+DATE(1970,1,1)</f>
        <v>25569</v>
      </c>
    </row>
    <row r="60" spans="1:16" x14ac:dyDescent="0.25">
      <c r="A60" t="s">
        <v>119</v>
      </c>
      <c r="B60" t="s">
        <v>97</v>
      </c>
      <c r="C60" s="1">
        <v>46093</v>
      </c>
      <c r="D60">
        <v>1773295201210</v>
      </c>
      <c r="E60">
        <v>1773331562902</v>
      </c>
      <c r="F60" s="9">
        <v>10.10047</v>
      </c>
      <c r="G60" s="9">
        <v>90.904229999999998</v>
      </c>
      <c r="H60">
        <v>9</v>
      </c>
      <c r="I60" t="s">
        <v>16</v>
      </c>
      <c r="J60" t="s">
        <v>16</v>
      </c>
      <c r="K60" t="s">
        <v>17</v>
      </c>
      <c r="L60" t="s">
        <v>21</v>
      </c>
      <c r="M60" t="s">
        <v>22</v>
      </c>
      <c r="N60" s="9">
        <f>wf_shifts[[#This Row],[work_hours]]*wf_shifts[[#This Row],[hourly_rate]]</f>
        <v>90.904229999999998</v>
      </c>
      <c r="O60" s="2">
        <f>(wf_shifts[[#This Row],[start_time]]/1000)/86400+DATE(1970,1,1)</f>
        <v>46093.250014004632</v>
      </c>
      <c r="P60" s="2">
        <f>(wf_shifts[[#This Row],[end_time]]/1000)/86400+DATE(1970,1,1)</f>
        <v>46093.670866921297</v>
      </c>
    </row>
    <row r="61" spans="1:16" x14ac:dyDescent="0.25">
      <c r="A61" t="s">
        <v>120</v>
      </c>
      <c r="B61" t="s">
        <v>30</v>
      </c>
      <c r="C61" s="1">
        <v>46093</v>
      </c>
      <c r="D61">
        <v>1773295204833</v>
      </c>
      <c r="E61">
        <v>1773331552937</v>
      </c>
      <c r="F61" s="9">
        <v>10.096695555555556</v>
      </c>
      <c r="G61" s="9">
        <v>72.898141911111111</v>
      </c>
      <c r="H61">
        <v>7.22</v>
      </c>
      <c r="I61" t="s">
        <v>16</v>
      </c>
      <c r="J61" t="s">
        <v>16</v>
      </c>
      <c r="K61" t="s">
        <v>17</v>
      </c>
      <c r="L61" t="s">
        <v>21</v>
      </c>
      <c r="M61" t="s">
        <v>22</v>
      </c>
      <c r="N61" s="9">
        <f>wf_shifts[[#This Row],[work_hours]]*wf_shifts[[#This Row],[hourly_rate]]</f>
        <v>72.898141911111111</v>
      </c>
      <c r="O61" s="2">
        <f>(wf_shifts[[#This Row],[start_time]]/1000)/86400+DATE(1970,1,1)</f>
        <v>46093.250055937504</v>
      </c>
      <c r="P61" s="2">
        <f>(wf_shifts[[#This Row],[end_time]]/1000)/86400+DATE(1970,1,1)</f>
        <v>46093.670751585647</v>
      </c>
    </row>
    <row r="62" spans="1:16" x14ac:dyDescent="0.25">
      <c r="A62" t="s">
        <v>121</v>
      </c>
      <c r="B62" t="s">
        <v>53</v>
      </c>
      <c r="C62" s="1">
        <v>46093</v>
      </c>
      <c r="D62">
        <v>1773295214891</v>
      </c>
      <c r="E62">
        <v>0</v>
      </c>
      <c r="F62" s="9">
        <v>0</v>
      </c>
      <c r="G62" s="9">
        <v>0</v>
      </c>
      <c r="H62">
        <v>11</v>
      </c>
      <c r="I62" t="s">
        <v>16</v>
      </c>
      <c r="J62" t="s">
        <v>16</v>
      </c>
      <c r="K62" t="s">
        <v>104</v>
      </c>
      <c r="L62" t="s">
        <v>46</v>
      </c>
      <c r="M62" t="s">
        <v>47</v>
      </c>
      <c r="N62" s="9">
        <f>wf_shifts[[#This Row],[work_hours]]*wf_shifts[[#This Row],[hourly_rate]]</f>
        <v>0</v>
      </c>
      <c r="O62" s="2">
        <f>(wf_shifts[[#This Row],[start_time]]/1000)/86400+DATE(1970,1,1)</f>
        <v>46093.250172349537</v>
      </c>
      <c r="P62" s="2">
        <f>(wf_shifts[[#This Row],[end_time]]/1000)/86400+DATE(1970,1,1)</f>
        <v>25569</v>
      </c>
    </row>
    <row r="63" spans="1:16" x14ac:dyDescent="0.25">
      <c r="A63" t="s">
        <v>122</v>
      </c>
      <c r="B63" t="s">
        <v>42</v>
      </c>
      <c r="C63" s="1">
        <v>46093</v>
      </c>
      <c r="D63">
        <v>1773295219417</v>
      </c>
      <c r="E63">
        <v>1773331579896</v>
      </c>
      <c r="F63" s="9">
        <v>10.100133055555556</v>
      </c>
      <c r="G63" s="9">
        <v>121.20159666666667</v>
      </c>
      <c r="H63">
        <v>12</v>
      </c>
      <c r="I63" t="s">
        <v>16</v>
      </c>
      <c r="J63" t="s">
        <v>16</v>
      </c>
      <c r="K63" t="s">
        <v>17</v>
      </c>
      <c r="L63" t="s">
        <v>21</v>
      </c>
      <c r="M63" t="s">
        <v>22</v>
      </c>
      <c r="N63" s="9">
        <f>wf_shifts[[#This Row],[work_hours]]*wf_shifts[[#This Row],[hourly_rate]]</f>
        <v>121.20159666666667</v>
      </c>
      <c r="O63" s="2">
        <f>(wf_shifts[[#This Row],[start_time]]/1000)/86400+DATE(1970,1,1)</f>
        <v>46093.250224733798</v>
      </c>
      <c r="P63" s="2">
        <f>(wf_shifts[[#This Row],[end_time]]/1000)/86400+DATE(1970,1,1)</f>
        <v>46093.671063611109</v>
      </c>
    </row>
    <row r="64" spans="1:16" x14ac:dyDescent="0.25">
      <c r="A64" t="s">
        <v>123</v>
      </c>
      <c r="B64" t="s">
        <v>90</v>
      </c>
      <c r="C64" s="1">
        <v>46093</v>
      </c>
      <c r="D64">
        <v>1773295220619</v>
      </c>
      <c r="E64">
        <v>1773331677973</v>
      </c>
      <c r="F64" s="9">
        <v>10.127042777777778</v>
      </c>
      <c r="G64" s="9">
        <v>73.117248855555559</v>
      </c>
      <c r="H64">
        <v>7.22</v>
      </c>
      <c r="I64" t="s">
        <v>16</v>
      </c>
      <c r="J64" t="s">
        <v>16</v>
      </c>
      <c r="K64" t="s">
        <v>17</v>
      </c>
      <c r="L64" t="s">
        <v>21</v>
      </c>
      <c r="M64" t="s">
        <v>22</v>
      </c>
      <c r="N64" s="9">
        <f>wf_shifts[[#This Row],[work_hours]]*wf_shifts[[#This Row],[hourly_rate]]</f>
        <v>73.117248855555559</v>
      </c>
      <c r="O64" s="2">
        <f>(wf_shifts[[#This Row],[start_time]]/1000)/86400+DATE(1970,1,1)</f>
        <v>46093.250238645836</v>
      </c>
      <c r="P64" s="2">
        <f>(wf_shifts[[#This Row],[end_time]]/1000)/86400+DATE(1970,1,1)</f>
        <v>46093.672198761575</v>
      </c>
    </row>
    <row r="65" spans="1:16" x14ac:dyDescent="0.25">
      <c r="A65" t="s">
        <v>124</v>
      </c>
      <c r="B65" t="s">
        <v>26</v>
      </c>
      <c r="C65" s="1">
        <v>46093</v>
      </c>
      <c r="D65">
        <v>1773295242570</v>
      </c>
      <c r="E65">
        <v>1773331937860</v>
      </c>
      <c r="F65" s="9">
        <v>10.193136111111111</v>
      </c>
      <c r="G65" s="9">
        <v>81.545088888888884</v>
      </c>
      <c r="H65">
        <v>8</v>
      </c>
      <c r="I65" t="s">
        <v>16</v>
      </c>
      <c r="J65" t="s">
        <v>16</v>
      </c>
      <c r="K65" t="s">
        <v>17</v>
      </c>
      <c r="L65" t="s">
        <v>21</v>
      </c>
      <c r="M65" t="s">
        <v>22</v>
      </c>
      <c r="N65" s="9">
        <f>wf_shifts[[#This Row],[work_hours]]*wf_shifts[[#This Row],[hourly_rate]]</f>
        <v>81.545088888888884</v>
      </c>
      <c r="O65" s="2">
        <f>(wf_shifts[[#This Row],[start_time]]/1000)/86400+DATE(1970,1,1)</f>
        <v>46093.250492708336</v>
      </c>
      <c r="P65" s="2">
        <f>(wf_shifts[[#This Row],[end_time]]/1000)/86400+DATE(1970,1,1)</f>
        <v>46093.675206712956</v>
      </c>
    </row>
    <row r="66" spans="1:16" x14ac:dyDescent="0.25">
      <c r="A66" t="s">
        <v>125</v>
      </c>
      <c r="B66" t="s">
        <v>24</v>
      </c>
      <c r="C66" s="1">
        <v>46093</v>
      </c>
      <c r="D66">
        <v>1773295251792</v>
      </c>
      <c r="E66">
        <v>1773331576476</v>
      </c>
      <c r="F66" s="9">
        <v>10.09019</v>
      </c>
      <c r="G66" s="9">
        <v>100.9019</v>
      </c>
      <c r="H66">
        <v>10</v>
      </c>
      <c r="I66" t="s">
        <v>16</v>
      </c>
      <c r="J66" t="s">
        <v>16</v>
      </c>
      <c r="K66" t="s">
        <v>17</v>
      </c>
      <c r="L66" t="s">
        <v>21</v>
      </c>
      <c r="M66" t="s">
        <v>22</v>
      </c>
      <c r="N66" s="9">
        <f>wf_shifts[[#This Row],[work_hours]]*wf_shifts[[#This Row],[hourly_rate]]</f>
        <v>100.9019</v>
      </c>
      <c r="O66" s="2">
        <f>(wf_shifts[[#This Row],[start_time]]/1000)/86400+DATE(1970,1,1)</f>
        <v>46093.250599444444</v>
      </c>
      <c r="P66" s="2">
        <f>(wf_shifts[[#This Row],[end_time]]/1000)/86400+DATE(1970,1,1)</f>
        <v>46093.671024027775</v>
      </c>
    </row>
    <row r="67" spans="1:16" x14ac:dyDescent="0.25">
      <c r="A67" t="s">
        <v>126</v>
      </c>
      <c r="B67" t="s">
        <v>15</v>
      </c>
      <c r="C67" s="1">
        <v>46093</v>
      </c>
      <c r="D67">
        <v>1773295285443</v>
      </c>
      <c r="E67">
        <v>1773331940060</v>
      </c>
      <c r="F67" s="9">
        <v>10.181838055555556</v>
      </c>
      <c r="G67" s="9">
        <v>81.454704444444445</v>
      </c>
      <c r="H67">
        <v>8</v>
      </c>
      <c r="I67" t="s">
        <v>16</v>
      </c>
      <c r="J67" t="s">
        <v>16</v>
      </c>
      <c r="K67" t="s">
        <v>17</v>
      </c>
      <c r="L67" t="s">
        <v>18</v>
      </c>
      <c r="M67" t="s">
        <v>18</v>
      </c>
      <c r="N67" s="9">
        <f>wf_shifts[[#This Row],[work_hours]]*wf_shifts[[#This Row],[hourly_rate]]</f>
        <v>81.454704444444445</v>
      </c>
      <c r="O67" s="2">
        <f>(wf_shifts[[#This Row],[start_time]]/1000)/86400+DATE(1970,1,1)</f>
        <v>46093.25098892361</v>
      </c>
      <c r="P67" s="2">
        <f>(wf_shifts[[#This Row],[end_time]]/1000)/86400+DATE(1970,1,1)</f>
        <v>46093.675232175927</v>
      </c>
    </row>
    <row r="68" spans="1:16" x14ac:dyDescent="0.25">
      <c r="A68" t="s">
        <v>127</v>
      </c>
      <c r="B68" t="s">
        <v>86</v>
      </c>
      <c r="C68" s="1">
        <v>46093</v>
      </c>
      <c r="D68">
        <v>1773295820229</v>
      </c>
      <c r="E68">
        <v>1773329077683</v>
      </c>
      <c r="F68" s="9">
        <v>9.2381816666666658</v>
      </c>
      <c r="G68" s="9">
        <v>66.699671633333324</v>
      </c>
      <c r="H68">
        <v>7.22</v>
      </c>
      <c r="I68" t="s">
        <v>16</v>
      </c>
      <c r="J68" t="s">
        <v>16</v>
      </c>
      <c r="K68" t="s">
        <v>17</v>
      </c>
      <c r="L68" t="s">
        <v>71</v>
      </c>
      <c r="M68" t="s">
        <v>72</v>
      </c>
      <c r="N68" s="9">
        <f>wf_shifts[[#This Row],[work_hours]]*wf_shifts[[#This Row],[hourly_rate]]</f>
        <v>66.699671633333324</v>
      </c>
      <c r="O68" s="2">
        <f>(wf_shifts[[#This Row],[start_time]]/1000)/86400+DATE(1970,1,1)</f>
        <v>46093.257178576387</v>
      </c>
      <c r="P68" s="2">
        <f>(wf_shifts[[#This Row],[end_time]]/1000)/86400+DATE(1970,1,1)</f>
        <v>46093.642102812504</v>
      </c>
    </row>
    <row r="69" spans="1:16" x14ac:dyDescent="0.25">
      <c r="A69" t="s">
        <v>128</v>
      </c>
      <c r="B69" t="s">
        <v>74</v>
      </c>
      <c r="C69" s="1">
        <v>46093</v>
      </c>
      <c r="D69">
        <v>1773295927898</v>
      </c>
      <c r="E69">
        <v>1773329133301</v>
      </c>
      <c r="F69" s="9">
        <v>9.2237230555555563</v>
      </c>
      <c r="G69" s="9">
        <v>66.595280461111116</v>
      </c>
      <c r="H69">
        <v>7.22</v>
      </c>
      <c r="I69" t="s">
        <v>16</v>
      </c>
      <c r="J69" t="s">
        <v>16</v>
      </c>
      <c r="K69" t="s">
        <v>17</v>
      </c>
      <c r="L69" t="s">
        <v>71</v>
      </c>
      <c r="M69" t="s">
        <v>72</v>
      </c>
      <c r="N69" s="9">
        <f>wf_shifts[[#This Row],[work_hours]]*wf_shifts[[#This Row],[hourly_rate]]</f>
        <v>66.595280461111116</v>
      </c>
      <c r="O69" s="2">
        <f>(wf_shifts[[#This Row],[start_time]]/1000)/86400+DATE(1970,1,1)</f>
        <v>46093.258424745371</v>
      </c>
      <c r="P69" s="2">
        <f>(wf_shifts[[#This Row],[end_time]]/1000)/86400+DATE(1970,1,1)</f>
        <v>46093.64274653935</v>
      </c>
    </row>
    <row r="70" spans="1:16" x14ac:dyDescent="0.25">
      <c r="A70" t="s">
        <v>129</v>
      </c>
      <c r="B70" t="s">
        <v>80</v>
      </c>
      <c r="C70" s="1">
        <v>46093</v>
      </c>
      <c r="D70">
        <v>1773295936368</v>
      </c>
      <c r="E70">
        <v>1773328778472</v>
      </c>
      <c r="F70" s="9">
        <v>9.1228066666666674</v>
      </c>
      <c r="G70" s="9">
        <v>82.105260000000001</v>
      </c>
      <c r="H70">
        <v>9</v>
      </c>
      <c r="I70" t="s">
        <v>16</v>
      </c>
      <c r="J70" t="s">
        <v>16</v>
      </c>
      <c r="K70" t="s">
        <v>17</v>
      </c>
      <c r="L70" t="s">
        <v>71</v>
      </c>
      <c r="M70" t="s">
        <v>72</v>
      </c>
      <c r="N70" s="9">
        <f>wf_shifts[[#This Row],[work_hours]]*wf_shifts[[#This Row],[hourly_rate]]</f>
        <v>82.105260000000001</v>
      </c>
      <c r="O70" s="2">
        <f>(wf_shifts[[#This Row],[start_time]]/1000)/86400+DATE(1970,1,1)</f>
        <v>46093.258522777774</v>
      </c>
      <c r="P70" s="2">
        <f>(wf_shifts[[#This Row],[end_time]]/1000)/86400+DATE(1970,1,1)</f>
        <v>46093.638639722223</v>
      </c>
    </row>
    <row r="71" spans="1:16" x14ac:dyDescent="0.25">
      <c r="A71" t="s">
        <v>130</v>
      </c>
      <c r="B71" t="s">
        <v>76</v>
      </c>
      <c r="C71" s="1">
        <v>46093</v>
      </c>
      <c r="D71">
        <v>1773296021445</v>
      </c>
      <c r="E71">
        <v>1773329285454</v>
      </c>
      <c r="F71" s="9">
        <v>9.2400024999999992</v>
      </c>
      <c r="G71" s="9">
        <v>73.920019999999994</v>
      </c>
      <c r="H71">
        <v>8</v>
      </c>
      <c r="I71" t="s">
        <v>16</v>
      </c>
      <c r="J71" t="s">
        <v>16</v>
      </c>
      <c r="K71" t="s">
        <v>17</v>
      </c>
      <c r="L71" t="s">
        <v>71</v>
      </c>
      <c r="M71" t="s">
        <v>72</v>
      </c>
      <c r="N71" s="9">
        <f>wf_shifts[[#This Row],[work_hours]]*wf_shifts[[#This Row],[hourly_rate]]</f>
        <v>73.920019999999994</v>
      </c>
      <c r="O71" s="2">
        <f>(wf_shifts[[#This Row],[start_time]]/1000)/86400+DATE(1970,1,1)</f>
        <v>46093.259507465278</v>
      </c>
      <c r="P71" s="2">
        <f>(wf_shifts[[#This Row],[end_time]]/1000)/86400+DATE(1970,1,1)</f>
        <v>46093.644507569443</v>
      </c>
    </row>
    <row r="72" spans="1:16" x14ac:dyDescent="0.25">
      <c r="A72" t="s">
        <v>131</v>
      </c>
      <c r="B72" t="s">
        <v>62</v>
      </c>
      <c r="C72" s="1">
        <v>46093</v>
      </c>
      <c r="D72">
        <v>1773296109877</v>
      </c>
      <c r="E72">
        <v>1773343818470</v>
      </c>
      <c r="F72" s="9">
        <v>13.252386944444444</v>
      </c>
      <c r="G72" s="9">
        <v>159.02864333333332</v>
      </c>
      <c r="H72">
        <v>12</v>
      </c>
      <c r="I72" t="s">
        <v>16</v>
      </c>
      <c r="J72" t="s">
        <v>16</v>
      </c>
      <c r="K72" t="s">
        <v>17</v>
      </c>
      <c r="L72" t="s">
        <v>46</v>
      </c>
      <c r="M72" t="s">
        <v>47</v>
      </c>
      <c r="N72" s="9">
        <f>wf_shifts[[#This Row],[work_hours]]*wf_shifts[[#This Row],[hourly_rate]]</f>
        <v>159.02864333333332</v>
      </c>
      <c r="O72" s="2">
        <f>(wf_shifts[[#This Row],[start_time]]/1000)/86400+DATE(1970,1,1)</f>
        <v>46093.260530983796</v>
      </c>
      <c r="P72" s="2">
        <f>(wf_shifts[[#This Row],[end_time]]/1000)/86400+DATE(1970,1,1)</f>
        <v>46093.81271377315</v>
      </c>
    </row>
    <row r="73" spans="1:16" x14ac:dyDescent="0.25">
      <c r="A73" t="s">
        <v>132</v>
      </c>
      <c r="B73" t="s">
        <v>51</v>
      </c>
      <c r="C73" s="1">
        <v>46093</v>
      </c>
      <c r="D73">
        <v>1773296124554</v>
      </c>
      <c r="E73">
        <v>0</v>
      </c>
      <c r="F73" s="9">
        <v>0</v>
      </c>
      <c r="G73" s="9">
        <v>0</v>
      </c>
      <c r="H73">
        <v>13</v>
      </c>
      <c r="I73" t="s">
        <v>16</v>
      </c>
      <c r="J73" t="s">
        <v>16</v>
      </c>
      <c r="K73" t="s">
        <v>104</v>
      </c>
      <c r="L73" t="s">
        <v>46</v>
      </c>
      <c r="M73" t="s">
        <v>47</v>
      </c>
      <c r="N73" s="9">
        <f>wf_shifts[[#This Row],[work_hours]]*wf_shifts[[#This Row],[hourly_rate]]</f>
        <v>0</v>
      </c>
      <c r="O73" s="2">
        <f>(wf_shifts[[#This Row],[start_time]]/1000)/86400+DATE(1970,1,1)</f>
        <v>46093.260700856481</v>
      </c>
      <c r="P73" s="2">
        <f>(wf_shifts[[#This Row],[end_time]]/1000)/86400+DATE(1970,1,1)</f>
        <v>25569</v>
      </c>
    </row>
    <row r="74" spans="1:16" x14ac:dyDescent="0.25">
      <c r="A74" t="s">
        <v>133</v>
      </c>
      <c r="B74" t="s">
        <v>55</v>
      </c>
      <c r="C74" s="1">
        <v>46093</v>
      </c>
      <c r="D74">
        <v>1773296701875</v>
      </c>
      <c r="E74">
        <v>0</v>
      </c>
      <c r="F74" s="9">
        <v>0</v>
      </c>
      <c r="G74" s="9">
        <v>0</v>
      </c>
      <c r="H74">
        <v>9</v>
      </c>
      <c r="I74" t="s">
        <v>16</v>
      </c>
      <c r="J74" t="s">
        <v>16</v>
      </c>
      <c r="K74" t="s">
        <v>104</v>
      </c>
      <c r="L74" t="s">
        <v>46</v>
      </c>
      <c r="M74" t="s">
        <v>47</v>
      </c>
      <c r="N74" s="9">
        <f>wf_shifts[[#This Row],[work_hours]]*wf_shifts[[#This Row],[hourly_rate]]</f>
        <v>0</v>
      </c>
      <c r="O74" s="2">
        <f>(wf_shifts[[#This Row],[start_time]]/1000)/86400+DATE(1970,1,1)</f>
        <v>46093.267382812497</v>
      </c>
      <c r="P74" s="2">
        <f>(wf_shifts[[#This Row],[end_time]]/1000)/86400+DATE(1970,1,1)</f>
        <v>25569</v>
      </c>
    </row>
    <row r="75" spans="1:16" x14ac:dyDescent="0.25">
      <c r="A75" t="s">
        <v>134</v>
      </c>
      <c r="B75" t="s">
        <v>70</v>
      </c>
      <c r="C75" s="1">
        <v>46093</v>
      </c>
      <c r="D75">
        <v>1773296939369</v>
      </c>
      <c r="E75">
        <v>0</v>
      </c>
      <c r="F75" s="9">
        <v>0</v>
      </c>
      <c r="G75" s="9">
        <v>0</v>
      </c>
      <c r="H75">
        <v>9</v>
      </c>
      <c r="I75" t="s">
        <v>16</v>
      </c>
      <c r="J75" t="s">
        <v>16</v>
      </c>
      <c r="K75" t="s">
        <v>104</v>
      </c>
      <c r="L75" t="s">
        <v>71</v>
      </c>
      <c r="M75" t="s">
        <v>72</v>
      </c>
      <c r="N75" s="9">
        <f>wf_shifts[[#This Row],[work_hours]]*wf_shifts[[#This Row],[hourly_rate]]</f>
        <v>0</v>
      </c>
      <c r="O75" s="2">
        <f>(wf_shifts[[#This Row],[start_time]]/1000)/86400+DATE(1970,1,1)</f>
        <v>46093.270131585647</v>
      </c>
      <c r="P75" s="2">
        <f>(wf_shifts[[#This Row],[end_time]]/1000)/86400+DATE(1970,1,1)</f>
        <v>25569</v>
      </c>
    </row>
    <row r="76" spans="1:16" x14ac:dyDescent="0.25">
      <c r="A76" t="s">
        <v>135</v>
      </c>
      <c r="B76" t="s">
        <v>45</v>
      </c>
      <c r="C76" s="1">
        <v>46093</v>
      </c>
      <c r="D76">
        <v>1773297024600</v>
      </c>
      <c r="E76">
        <v>0</v>
      </c>
      <c r="F76" s="9">
        <v>0</v>
      </c>
      <c r="G76" s="9">
        <v>0</v>
      </c>
      <c r="H76">
        <v>9</v>
      </c>
      <c r="I76" t="s">
        <v>16</v>
      </c>
      <c r="J76" t="s">
        <v>16</v>
      </c>
      <c r="K76" t="s">
        <v>104</v>
      </c>
      <c r="L76" t="s">
        <v>46</v>
      </c>
      <c r="M76" t="s">
        <v>47</v>
      </c>
      <c r="N76" s="9">
        <f>wf_shifts[[#This Row],[work_hours]]*wf_shifts[[#This Row],[hourly_rate]]</f>
        <v>0</v>
      </c>
      <c r="O76" s="2">
        <f>(wf_shifts[[#This Row],[start_time]]/1000)/86400+DATE(1970,1,1)</f>
        <v>46093.271118055556</v>
      </c>
      <c r="P76" s="2">
        <f>(wf_shifts[[#This Row],[end_time]]/1000)/86400+DATE(1970,1,1)</f>
        <v>25569</v>
      </c>
    </row>
    <row r="77" spans="1:16" x14ac:dyDescent="0.25">
      <c r="A77" t="s">
        <v>136</v>
      </c>
      <c r="B77" t="s">
        <v>117</v>
      </c>
      <c r="C77" s="1">
        <v>46093</v>
      </c>
      <c r="D77">
        <v>1773297213950</v>
      </c>
      <c r="E77">
        <v>1773328091150</v>
      </c>
      <c r="F77" s="9">
        <v>8.577</v>
      </c>
      <c r="G77" s="9">
        <v>61.925939999999997</v>
      </c>
      <c r="H77">
        <v>7.22</v>
      </c>
      <c r="I77" t="s">
        <v>16</v>
      </c>
      <c r="J77" t="s">
        <v>16</v>
      </c>
      <c r="K77" t="s">
        <v>17</v>
      </c>
      <c r="L77" t="s">
        <v>46</v>
      </c>
      <c r="M77" t="s">
        <v>47</v>
      </c>
      <c r="N77" s="9">
        <f>wf_shifts[[#This Row],[work_hours]]*wf_shifts[[#This Row],[hourly_rate]]</f>
        <v>61.925939999999997</v>
      </c>
      <c r="O77" s="2">
        <f>(wf_shifts[[#This Row],[start_time]]/1000)/86400+DATE(1970,1,1)</f>
        <v>46093.273309606477</v>
      </c>
      <c r="P77" s="2">
        <f>(wf_shifts[[#This Row],[end_time]]/1000)/86400+DATE(1970,1,1)</f>
        <v>46093.630684606484</v>
      </c>
    </row>
    <row r="78" spans="1:16" x14ac:dyDescent="0.25">
      <c r="A78" t="s">
        <v>137</v>
      </c>
      <c r="B78" t="s">
        <v>112</v>
      </c>
      <c r="C78" s="1">
        <v>46093</v>
      </c>
      <c r="D78">
        <v>1773297834836</v>
      </c>
      <c r="E78">
        <v>1773328920649</v>
      </c>
      <c r="F78" s="9">
        <v>8.6349480555555562</v>
      </c>
      <c r="G78" s="9">
        <v>77.714532500000004</v>
      </c>
      <c r="H78">
        <v>9</v>
      </c>
      <c r="I78" t="s">
        <v>16</v>
      </c>
      <c r="J78" t="s">
        <v>16</v>
      </c>
      <c r="K78" t="s">
        <v>17</v>
      </c>
      <c r="L78" t="s">
        <v>113</v>
      </c>
      <c r="M78" t="s">
        <v>114</v>
      </c>
      <c r="N78" s="9">
        <f>wf_shifts[[#This Row],[work_hours]]*wf_shifts[[#This Row],[hourly_rate]]</f>
        <v>77.714532500000004</v>
      </c>
      <c r="O78" s="2">
        <f>(wf_shifts[[#This Row],[start_time]]/1000)/86400+DATE(1970,1,1)</f>
        <v>46093.280495787039</v>
      </c>
      <c r="P78" s="2">
        <f>(wf_shifts[[#This Row],[end_time]]/1000)/86400+DATE(1970,1,1)</f>
        <v>46093.640285289352</v>
      </c>
    </row>
    <row r="79" spans="1:16" x14ac:dyDescent="0.25">
      <c r="A79" t="s">
        <v>138</v>
      </c>
      <c r="B79" t="s">
        <v>88</v>
      </c>
      <c r="C79" s="1">
        <v>46093</v>
      </c>
      <c r="D79">
        <v>1773303664708</v>
      </c>
      <c r="E79">
        <v>0</v>
      </c>
      <c r="F79" s="9">
        <v>0</v>
      </c>
      <c r="G79" s="9">
        <v>0</v>
      </c>
      <c r="H79">
        <v>7.22</v>
      </c>
      <c r="I79" t="s">
        <v>16</v>
      </c>
      <c r="J79" t="s">
        <v>16</v>
      </c>
      <c r="K79" t="s">
        <v>104</v>
      </c>
      <c r="L79" t="s">
        <v>71</v>
      </c>
      <c r="M79" t="s">
        <v>72</v>
      </c>
      <c r="N79" s="9">
        <f>wf_shifts[[#This Row],[work_hours]]*wf_shifts[[#This Row],[hourly_rate]]</f>
        <v>0</v>
      </c>
      <c r="O79" s="2">
        <f>(wf_shifts[[#This Row],[start_time]]/1000)/86400+DATE(1970,1,1)</f>
        <v>46093.347971157404</v>
      </c>
      <c r="P79" s="2">
        <f>(wf_shifts[[#This Row],[end_time]]/1000)/86400+DATE(1970,1,1)</f>
        <v>25569</v>
      </c>
    </row>
    <row r="80" spans="1:16" x14ac:dyDescent="0.25">
      <c r="A80" t="s">
        <v>139</v>
      </c>
      <c r="B80" t="s">
        <v>140</v>
      </c>
      <c r="C80" s="1">
        <v>46093</v>
      </c>
      <c r="D80">
        <v>1773304230411</v>
      </c>
      <c r="E80">
        <v>0</v>
      </c>
      <c r="F80" s="9">
        <v>0</v>
      </c>
      <c r="G80" s="9">
        <v>0</v>
      </c>
      <c r="H80">
        <v>9</v>
      </c>
      <c r="I80" t="s">
        <v>16</v>
      </c>
      <c r="J80" t="s">
        <v>16</v>
      </c>
      <c r="K80" t="s">
        <v>104</v>
      </c>
      <c r="L80" t="s">
        <v>18</v>
      </c>
      <c r="M80" t="s">
        <v>18</v>
      </c>
      <c r="N80" s="9">
        <f>wf_shifts[[#This Row],[work_hours]]*wf_shifts[[#This Row],[hourly_rate]]</f>
        <v>0</v>
      </c>
      <c r="O80" s="2">
        <f>(wf_shifts[[#This Row],[start_time]]/1000)/86400+DATE(1970,1,1)</f>
        <v>46093.354518645836</v>
      </c>
      <c r="P80" s="2">
        <f>(wf_shifts[[#This Row],[end_time]]/1000)/86400+DATE(1970,1,1)</f>
        <v>25569</v>
      </c>
    </row>
    <row r="81" spans="1:16" x14ac:dyDescent="0.25">
      <c r="A81" t="s">
        <v>141</v>
      </c>
      <c r="B81" t="s">
        <v>49</v>
      </c>
      <c r="C81" s="1">
        <v>46093</v>
      </c>
      <c r="D81">
        <v>1773304446713</v>
      </c>
      <c r="E81">
        <v>0</v>
      </c>
      <c r="F81" s="9">
        <v>0</v>
      </c>
      <c r="G81" s="9">
        <v>0</v>
      </c>
      <c r="H81">
        <v>10</v>
      </c>
      <c r="I81" t="s">
        <v>16</v>
      </c>
      <c r="J81" t="s">
        <v>16</v>
      </c>
      <c r="K81" t="s">
        <v>104</v>
      </c>
      <c r="L81" t="s">
        <v>46</v>
      </c>
      <c r="M81" t="s">
        <v>47</v>
      </c>
      <c r="N81" s="9">
        <f>wf_shifts[[#This Row],[work_hours]]*wf_shifts[[#This Row],[hourly_rate]]</f>
        <v>0</v>
      </c>
      <c r="O81" s="2">
        <f>(wf_shifts[[#This Row],[start_time]]/1000)/86400+DATE(1970,1,1)</f>
        <v>46093.357022141208</v>
      </c>
      <c r="P81" s="2">
        <f>(wf_shifts[[#This Row],[end_time]]/1000)/86400+DATE(1970,1,1)</f>
        <v>25569</v>
      </c>
    </row>
    <row r="82" spans="1:16" x14ac:dyDescent="0.25">
      <c r="A82" t="s">
        <v>142</v>
      </c>
      <c r="B82" t="s">
        <v>143</v>
      </c>
      <c r="C82" s="1">
        <v>46093</v>
      </c>
      <c r="D82">
        <v>1773306610654</v>
      </c>
      <c r="E82">
        <v>0</v>
      </c>
      <c r="F82" s="9">
        <v>0</v>
      </c>
      <c r="G82" s="9">
        <v>0</v>
      </c>
      <c r="H82">
        <v>9</v>
      </c>
      <c r="I82" t="s">
        <v>16</v>
      </c>
      <c r="J82" t="s">
        <v>16</v>
      </c>
      <c r="K82" t="s">
        <v>104</v>
      </c>
      <c r="L82" t="s">
        <v>71</v>
      </c>
      <c r="M82" t="s">
        <v>72</v>
      </c>
      <c r="N82" s="9">
        <f>wf_shifts[[#This Row],[work_hours]]*wf_shifts[[#This Row],[hourly_rate]]</f>
        <v>0</v>
      </c>
      <c r="O82" s="2">
        <f>(wf_shifts[[#This Row],[start_time]]/1000)/86400+DATE(1970,1,1)</f>
        <v>46093.382067754632</v>
      </c>
      <c r="P82" s="2">
        <f>(wf_shifts[[#This Row],[end_time]]/1000)/86400+DATE(1970,1,1)</f>
        <v>25569</v>
      </c>
    </row>
    <row r="83" spans="1:16" x14ac:dyDescent="0.25">
      <c r="A83" t="s">
        <v>144</v>
      </c>
      <c r="B83" t="s">
        <v>86</v>
      </c>
      <c r="C83" s="1">
        <v>46094</v>
      </c>
      <c r="D83">
        <v>1773381601465</v>
      </c>
      <c r="E83">
        <v>1773415549102</v>
      </c>
      <c r="F83" s="9">
        <v>9.4298991666666669</v>
      </c>
      <c r="G83" s="9">
        <v>68.083871983333339</v>
      </c>
      <c r="H83">
        <v>7.22</v>
      </c>
      <c r="I83" t="s">
        <v>16</v>
      </c>
      <c r="J83" t="s">
        <v>16</v>
      </c>
      <c r="K83" t="s">
        <v>17</v>
      </c>
      <c r="L83" t="s">
        <v>71</v>
      </c>
      <c r="M83" t="s">
        <v>72</v>
      </c>
      <c r="N83" s="9">
        <f>wf_shifts[[#This Row],[work_hours]]*wf_shifts[[#This Row],[hourly_rate]]</f>
        <v>68.083871983333339</v>
      </c>
      <c r="O83" s="2">
        <f>(wf_shifts[[#This Row],[start_time]]/1000)/86400+DATE(1970,1,1)</f>
        <v>46094.250016956023</v>
      </c>
      <c r="P83" s="2">
        <f>(wf_shifts[[#This Row],[end_time]]/1000)/86400+DATE(1970,1,1)</f>
        <v>46094.642929421301</v>
      </c>
    </row>
    <row r="84" spans="1:16" x14ac:dyDescent="0.25">
      <c r="A84" t="s">
        <v>145</v>
      </c>
      <c r="B84" t="s">
        <v>97</v>
      </c>
      <c r="C84" s="1">
        <v>46094</v>
      </c>
      <c r="D84">
        <v>1773381602918</v>
      </c>
      <c r="E84">
        <v>1773418300518</v>
      </c>
      <c r="F84" s="9">
        <v>10.193777777777777</v>
      </c>
      <c r="G84" s="9">
        <v>91.744</v>
      </c>
      <c r="H84">
        <v>9</v>
      </c>
      <c r="I84" t="s">
        <v>16</v>
      </c>
      <c r="J84" t="s">
        <v>16</v>
      </c>
      <c r="K84" t="s">
        <v>17</v>
      </c>
      <c r="L84" t="s">
        <v>21</v>
      </c>
      <c r="M84" t="s">
        <v>22</v>
      </c>
      <c r="N84" s="9">
        <f>wf_shifts[[#This Row],[work_hours]]*wf_shifts[[#This Row],[hourly_rate]]</f>
        <v>91.744</v>
      </c>
      <c r="O84" s="2">
        <f>(wf_shifts[[#This Row],[start_time]]/1000)/86400+DATE(1970,1,1)</f>
        <v>46094.250033773147</v>
      </c>
      <c r="P84" s="2">
        <f>(wf_shifts[[#This Row],[end_time]]/1000)/86400+DATE(1970,1,1)</f>
        <v>46094.674774513885</v>
      </c>
    </row>
    <row r="85" spans="1:16" x14ac:dyDescent="0.25">
      <c r="A85" t="s">
        <v>146</v>
      </c>
      <c r="B85" t="s">
        <v>20</v>
      </c>
      <c r="C85" s="1">
        <v>46094</v>
      </c>
      <c r="D85">
        <v>1773381639156</v>
      </c>
      <c r="E85">
        <v>1773420919261</v>
      </c>
      <c r="F85" s="9">
        <v>10.911140277777777</v>
      </c>
      <c r="G85" s="9">
        <v>78.778432805555553</v>
      </c>
      <c r="H85">
        <v>7.22</v>
      </c>
      <c r="I85" t="s">
        <v>16</v>
      </c>
      <c r="J85" t="s">
        <v>16</v>
      </c>
      <c r="K85" t="s">
        <v>17</v>
      </c>
      <c r="L85" t="s">
        <v>21</v>
      </c>
      <c r="M85" t="s">
        <v>22</v>
      </c>
      <c r="N85" s="9">
        <f>wf_shifts[[#This Row],[work_hours]]*wf_shifts[[#This Row],[hourly_rate]]</f>
        <v>78.778432805555553</v>
      </c>
      <c r="O85" s="2">
        <f>(wf_shifts[[#This Row],[start_time]]/1000)/86400+DATE(1970,1,1)</f>
        <v>46094.250453194443</v>
      </c>
      <c r="P85" s="2">
        <f>(wf_shifts[[#This Row],[end_time]]/1000)/86400+DATE(1970,1,1)</f>
        <v>46094.705084039349</v>
      </c>
    </row>
    <row r="86" spans="1:16" x14ac:dyDescent="0.25">
      <c r="A86" t="s">
        <v>147</v>
      </c>
      <c r="B86" t="s">
        <v>28</v>
      </c>
      <c r="C86" s="1">
        <v>46094</v>
      </c>
      <c r="D86">
        <v>1773381656946</v>
      </c>
      <c r="E86">
        <v>1773420934928</v>
      </c>
      <c r="F86" s="9">
        <v>10.910550555555556</v>
      </c>
      <c r="G86" s="9">
        <v>78.774175011111112</v>
      </c>
      <c r="H86">
        <v>7.22</v>
      </c>
      <c r="I86" t="s">
        <v>16</v>
      </c>
      <c r="J86" t="s">
        <v>16</v>
      </c>
      <c r="K86" t="s">
        <v>17</v>
      </c>
      <c r="L86" t="s">
        <v>21</v>
      </c>
      <c r="M86" t="s">
        <v>22</v>
      </c>
      <c r="N86" s="9">
        <f>wf_shifts[[#This Row],[work_hours]]*wf_shifts[[#This Row],[hourly_rate]]</f>
        <v>78.774175011111112</v>
      </c>
      <c r="O86" s="2">
        <f>(wf_shifts[[#This Row],[start_time]]/1000)/86400+DATE(1970,1,1)</f>
        <v>46094.250659097219</v>
      </c>
      <c r="P86" s="2">
        <f>(wf_shifts[[#This Row],[end_time]]/1000)/86400+DATE(1970,1,1)</f>
        <v>46094.705265370372</v>
      </c>
    </row>
    <row r="87" spans="1:16" x14ac:dyDescent="0.25">
      <c r="A87" t="s">
        <v>148</v>
      </c>
      <c r="B87" t="s">
        <v>26</v>
      </c>
      <c r="C87" s="1">
        <v>46094</v>
      </c>
      <c r="D87">
        <v>1773381666291</v>
      </c>
      <c r="E87">
        <v>1773418321231</v>
      </c>
      <c r="F87" s="9">
        <v>10.181927777777778</v>
      </c>
      <c r="G87" s="9">
        <v>81.455422222222225</v>
      </c>
      <c r="H87">
        <v>8</v>
      </c>
      <c r="I87" t="s">
        <v>16</v>
      </c>
      <c r="J87" t="s">
        <v>16</v>
      </c>
      <c r="K87" t="s">
        <v>17</v>
      </c>
      <c r="L87" t="s">
        <v>21</v>
      </c>
      <c r="M87" t="s">
        <v>22</v>
      </c>
      <c r="N87" s="9">
        <f>wf_shifts[[#This Row],[work_hours]]*wf_shifts[[#This Row],[hourly_rate]]</f>
        <v>81.455422222222225</v>
      </c>
      <c r="O87" s="2">
        <f>(wf_shifts[[#This Row],[start_time]]/1000)/86400+DATE(1970,1,1)</f>
        <v>46094.250767256948</v>
      </c>
      <c r="P87" s="2">
        <f>(wf_shifts[[#This Row],[end_time]]/1000)/86400+DATE(1970,1,1)</f>
        <v>46094.675014247681</v>
      </c>
    </row>
    <row r="88" spans="1:16" x14ac:dyDescent="0.25">
      <c r="A88" t="s">
        <v>149</v>
      </c>
      <c r="B88" t="s">
        <v>24</v>
      </c>
      <c r="C88" s="1">
        <v>46094</v>
      </c>
      <c r="D88">
        <v>1773381719164</v>
      </c>
      <c r="E88">
        <v>1773418290693</v>
      </c>
      <c r="F88" s="9">
        <v>10.158758055555555</v>
      </c>
      <c r="G88" s="9">
        <v>101.58758055555555</v>
      </c>
      <c r="H88">
        <v>10</v>
      </c>
      <c r="I88" t="s">
        <v>16</v>
      </c>
      <c r="J88" t="s">
        <v>16</v>
      </c>
      <c r="K88" t="s">
        <v>17</v>
      </c>
      <c r="L88" t="s">
        <v>21</v>
      </c>
      <c r="M88" t="s">
        <v>22</v>
      </c>
      <c r="N88" s="9">
        <f>wf_shifts[[#This Row],[work_hours]]*wf_shifts[[#This Row],[hourly_rate]]</f>
        <v>101.58758055555555</v>
      </c>
      <c r="O88" s="2">
        <f>(wf_shifts[[#This Row],[start_time]]/1000)/86400+DATE(1970,1,1)</f>
        <v>46094.251379212961</v>
      </c>
      <c r="P88" s="2">
        <f>(wf_shifts[[#This Row],[end_time]]/1000)/86400+DATE(1970,1,1)</f>
        <v>46094.674660798613</v>
      </c>
    </row>
    <row r="89" spans="1:16" x14ac:dyDescent="0.25">
      <c r="A89" t="s">
        <v>150</v>
      </c>
      <c r="B89" t="s">
        <v>15</v>
      </c>
      <c r="C89" s="1">
        <v>46094</v>
      </c>
      <c r="D89">
        <v>1773381734257</v>
      </c>
      <c r="E89">
        <v>1773420927655</v>
      </c>
      <c r="F89" s="9">
        <v>10.887055</v>
      </c>
      <c r="G89" s="9">
        <v>87.096440000000001</v>
      </c>
      <c r="H89">
        <v>8</v>
      </c>
      <c r="I89" t="s">
        <v>16</v>
      </c>
      <c r="J89" t="s">
        <v>16</v>
      </c>
      <c r="K89" t="s">
        <v>17</v>
      </c>
      <c r="L89" t="s">
        <v>18</v>
      </c>
      <c r="M89" t="s">
        <v>18</v>
      </c>
      <c r="N89" s="9">
        <f>wf_shifts[[#This Row],[work_hours]]*wf_shifts[[#This Row],[hourly_rate]]</f>
        <v>87.096440000000001</v>
      </c>
      <c r="O89" s="2">
        <f>(wf_shifts[[#This Row],[start_time]]/1000)/86400+DATE(1970,1,1)</f>
        <v>46094.251553900467</v>
      </c>
      <c r="P89" s="2">
        <f>(wf_shifts[[#This Row],[end_time]]/1000)/86400+DATE(1970,1,1)</f>
        <v>46094.705181192126</v>
      </c>
    </row>
    <row r="90" spans="1:16" x14ac:dyDescent="0.25">
      <c r="A90" t="s">
        <v>151</v>
      </c>
      <c r="B90" t="s">
        <v>42</v>
      </c>
      <c r="C90" s="1">
        <v>46094</v>
      </c>
      <c r="D90">
        <v>1773381739905</v>
      </c>
      <c r="E90">
        <v>1773418312226</v>
      </c>
      <c r="F90" s="9">
        <v>10.158978055555556</v>
      </c>
      <c r="G90" s="9">
        <v>121.90773666666666</v>
      </c>
      <c r="H90">
        <v>12</v>
      </c>
      <c r="I90" t="s">
        <v>16</v>
      </c>
      <c r="J90" t="s">
        <v>16</v>
      </c>
      <c r="K90" t="s">
        <v>17</v>
      </c>
      <c r="L90" t="s">
        <v>21</v>
      </c>
      <c r="M90" t="s">
        <v>22</v>
      </c>
      <c r="N90" s="9">
        <f>wf_shifts[[#This Row],[work_hours]]*wf_shifts[[#This Row],[hourly_rate]]</f>
        <v>121.90773666666666</v>
      </c>
      <c r="O90" s="2">
        <f>(wf_shifts[[#This Row],[start_time]]/1000)/86400+DATE(1970,1,1)</f>
        <v>46094.251619270828</v>
      </c>
      <c r="P90" s="2">
        <f>(wf_shifts[[#This Row],[end_time]]/1000)/86400+DATE(1970,1,1)</f>
        <v>46094.674910023154</v>
      </c>
    </row>
    <row r="91" spans="1:16" x14ac:dyDescent="0.25">
      <c r="A91" t="s">
        <v>152</v>
      </c>
      <c r="B91" t="s">
        <v>90</v>
      </c>
      <c r="C91" s="1">
        <v>46094</v>
      </c>
      <c r="D91">
        <v>1773381834183</v>
      </c>
      <c r="E91">
        <v>1773418331681</v>
      </c>
      <c r="F91" s="9">
        <v>10.138193888888889</v>
      </c>
      <c r="G91" s="9">
        <v>73.19775987777777</v>
      </c>
      <c r="H91">
        <v>7.22</v>
      </c>
      <c r="I91" t="s">
        <v>16</v>
      </c>
      <c r="J91" t="s">
        <v>16</v>
      </c>
      <c r="K91" t="s">
        <v>17</v>
      </c>
      <c r="L91" t="s">
        <v>21</v>
      </c>
      <c r="M91" t="s">
        <v>22</v>
      </c>
      <c r="N91" s="9">
        <f>wf_shifts[[#This Row],[work_hours]]*wf_shifts[[#This Row],[hourly_rate]]</f>
        <v>73.19775987777777</v>
      </c>
      <c r="O91" s="2">
        <f>(wf_shifts[[#This Row],[start_time]]/1000)/86400+DATE(1970,1,1)</f>
        <v>46094.252710451387</v>
      </c>
      <c r="P91" s="2">
        <f>(wf_shifts[[#This Row],[end_time]]/1000)/86400+DATE(1970,1,1)</f>
        <v>46094.675135196754</v>
      </c>
    </row>
    <row r="92" spans="1:16" x14ac:dyDescent="0.25">
      <c r="A92" t="s">
        <v>153</v>
      </c>
      <c r="B92" t="s">
        <v>78</v>
      </c>
      <c r="C92" s="1">
        <v>46094</v>
      </c>
      <c r="D92">
        <v>1773382111315</v>
      </c>
      <c r="E92">
        <v>1773400445800</v>
      </c>
      <c r="F92" s="9">
        <v>5.0929124999999997</v>
      </c>
      <c r="G92" s="9">
        <v>61.114949999999993</v>
      </c>
      <c r="H92">
        <v>12</v>
      </c>
      <c r="I92" t="s">
        <v>16</v>
      </c>
      <c r="J92" t="s">
        <v>16</v>
      </c>
      <c r="K92" t="s">
        <v>17</v>
      </c>
      <c r="L92" t="s">
        <v>71</v>
      </c>
      <c r="M92" t="s">
        <v>72</v>
      </c>
      <c r="N92" s="9">
        <f>wf_shifts[[#This Row],[work_hours]]*wf_shifts[[#This Row],[hourly_rate]]</f>
        <v>61.114949999999993</v>
      </c>
      <c r="O92" s="2">
        <f>(wf_shifts[[#This Row],[start_time]]/1000)/86400+DATE(1970,1,1)</f>
        <v>46094.255917997682</v>
      </c>
      <c r="P92" s="2">
        <f>(wf_shifts[[#This Row],[end_time]]/1000)/86400+DATE(1970,1,1)</f>
        <v>46094.468122685183</v>
      </c>
    </row>
    <row r="93" spans="1:16" x14ac:dyDescent="0.25">
      <c r="A93" t="s">
        <v>154</v>
      </c>
      <c r="B93" t="s">
        <v>74</v>
      </c>
      <c r="C93" s="1">
        <v>46094</v>
      </c>
      <c r="D93">
        <v>1773382282353</v>
      </c>
      <c r="E93">
        <v>1773415100340</v>
      </c>
      <c r="F93" s="9">
        <v>9.1161075</v>
      </c>
      <c r="G93" s="9">
        <v>65.818296149999995</v>
      </c>
      <c r="H93">
        <v>7.22</v>
      </c>
      <c r="I93" t="s">
        <v>16</v>
      </c>
      <c r="J93" t="s">
        <v>16</v>
      </c>
      <c r="K93" t="s">
        <v>17</v>
      </c>
      <c r="L93" t="s">
        <v>71</v>
      </c>
      <c r="M93" t="s">
        <v>72</v>
      </c>
      <c r="N93" s="9">
        <f>wf_shifts[[#This Row],[work_hours]]*wf_shifts[[#This Row],[hourly_rate]]</f>
        <v>65.818296149999995</v>
      </c>
      <c r="O93" s="2">
        <f>(wf_shifts[[#This Row],[start_time]]/1000)/86400+DATE(1970,1,1)</f>
        <v>46094.25789760417</v>
      </c>
      <c r="P93" s="2">
        <f>(wf_shifts[[#This Row],[end_time]]/1000)/86400+DATE(1970,1,1)</f>
        <v>46094.637735416662</v>
      </c>
    </row>
    <row r="94" spans="1:16" x14ac:dyDescent="0.25">
      <c r="A94" t="s">
        <v>155</v>
      </c>
      <c r="B94" t="s">
        <v>55</v>
      </c>
      <c r="C94" s="1">
        <v>46094</v>
      </c>
      <c r="D94">
        <v>1773382498382</v>
      </c>
      <c r="E94">
        <v>1773414332299</v>
      </c>
      <c r="F94" s="9">
        <v>8.8427547222222227</v>
      </c>
      <c r="G94" s="9">
        <v>79.584792500000006</v>
      </c>
      <c r="H94">
        <v>9</v>
      </c>
      <c r="I94" t="s">
        <v>16</v>
      </c>
      <c r="J94" t="s">
        <v>16</v>
      </c>
      <c r="K94" t="s">
        <v>17</v>
      </c>
      <c r="L94" t="s">
        <v>46</v>
      </c>
      <c r="M94" t="s">
        <v>47</v>
      </c>
      <c r="N94" s="9">
        <f>wf_shifts[[#This Row],[work_hours]]*wf_shifts[[#This Row],[hourly_rate]]</f>
        <v>79.584792500000006</v>
      </c>
      <c r="O94" s="2">
        <f>(wf_shifts[[#This Row],[start_time]]/1000)/86400+DATE(1970,1,1)</f>
        <v>46094.260397939812</v>
      </c>
      <c r="P94" s="2">
        <f>(wf_shifts[[#This Row],[end_time]]/1000)/86400+DATE(1970,1,1)</f>
        <v>46094.628846053238</v>
      </c>
    </row>
    <row r="95" spans="1:16" x14ac:dyDescent="0.25">
      <c r="A95" t="s">
        <v>156</v>
      </c>
      <c r="B95" t="s">
        <v>70</v>
      </c>
      <c r="C95" s="1">
        <v>46094</v>
      </c>
      <c r="D95">
        <v>1773382678251</v>
      </c>
      <c r="E95">
        <v>1773415205943</v>
      </c>
      <c r="F95" s="9">
        <v>9.0354700000000001</v>
      </c>
      <c r="G95" s="9">
        <v>81.319230000000005</v>
      </c>
      <c r="H95">
        <v>9</v>
      </c>
      <c r="I95" t="s">
        <v>16</v>
      </c>
      <c r="J95" t="s">
        <v>16</v>
      </c>
      <c r="K95" t="s">
        <v>17</v>
      </c>
      <c r="L95" t="s">
        <v>71</v>
      </c>
      <c r="M95" t="s">
        <v>72</v>
      </c>
      <c r="N95" s="9">
        <f>wf_shifts[[#This Row],[work_hours]]*wf_shifts[[#This Row],[hourly_rate]]</f>
        <v>81.319230000000005</v>
      </c>
      <c r="O95" s="2">
        <f>(wf_shifts[[#This Row],[start_time]]/1000)/86400+DATE(1970,1,1)</f>
        <v>46094.262479756944</v>
      </c>
      <c r="P95" s="2">
        <f>(wf_shifts[[#This Row],[end_time]]/1000)/86400+DATE(1970,1,1)</f>
        <v>46094.638957673611</v>
      </c>
    </row>
    <row r="96" spans="1:16" x14ac:dyDescent="0.25">
      <c r="A96" t="s">
        <v>157</v>
      </c>
      <c r="B96" t="s">
        <v>80</v>
      </c>
      <c r="C96" s="1">
        <v>46094</v>
      </c>
      <c r="D96">
        <v>1773382764452</v>
      </c>
      <c r="E96">
        <v>1773420974127</v>
      </c>
      <c r="F96" s="9">
        <v>10.613798611111111</v>
      </c>
      <c r="G96" s="9">
        <v>95.524187499999996</v>
      </c>
      <c r="H96">
        <v>9</v>
      </c>
      <c r="I96" t="s">
        <v>16</v>
      </c>
      <c r="J96" t="s">
        <v>16</v>
      </c>
      <c r="K96" t="s">
        <v>17</v>
      </c>
      <c r="L96" t="s">
        <v>71</v>
      </c>
      <c r="M96" t="s">
        <v>72</v>
      </c>
      <c r="N96" s="9">
        <f>wf_shifts[[#This Row],[work_hours]]*wf_shifts[[#This Row],[hourly_rate]]</f>
        <v>95.524187499999996</v>
      </c>
      <c r="O96" s="2">
        <f>(wf_shifts[[#This Row],[start_time]]/1000)/86400+DATE(1970,1,1)</f>
        <v>46094.2634774537</v>
      </c>
      <c r="P96" s="2">
        <f>(wf_shifts[[#This Row],[end_time]]/1000)/86400+DATE(1970,1,1)</f>
        <v>46094.705719062506</v>
      </c>
    </row>
    <row r="97" spans="1:16" x14ac:dyDescent="0.25">
      <c r="A97" t="s">
        <v>158</v>
      </c>
      <c r="B97" t="s">
        <v>51</v>
      </c>
      <c r="C97" s="1">
        <v>46094</v>
      </c>
      <c r="D97">
        <v>1773383034754</v>
      </c>
      <c r="E97">
        <v>1773415958181</v>
      </c>
      <c r="F97" s="9">
        <v>9.1453963888888889</v>
      </c>
      <c r="G97" s="9">
        <v>118.89015305555556</v>
      </c>
      <c r="H97">
        <v>13</v>
      </c>
      <c r="I97" t="s">
        <v>16</v>
      </c>
      <c r="J97" t="s">
        <v>16</v>
      </c>
      <c r="K97" t="s">
        <v>17</v>
      </c>
      <c r="L97" t="s">
        <v>46</v>
      </c>
      <c r="M97" t="s">
        <v>47</v>
      </c>
      <c r="N97" s="9">
        <f>wf_shifts[[#This Row],[work_hours]]*wf_shifts[[#This Row],[hourly_rate]]</f>
        <v>118.89015305555556</v>
      </c>
      <c r="O97" s="2">
        <f>(wf_shifts[[#This Row],[start_time]]/1000)/86400+DATE(1970,1,1)</f>
        <v>46094.266605949073</v>
      </c>
      <c r="P97" s="2">
        <f>(wf_shifts[[#This Row],[end_time]]/1000)/86400+DATE(1970,1,1)</f>
        <v>46094.647664131946</v>
      </c>
    </row>
    <row r="98" spans="1:16" x14ac:dyDescent="0.25">
      <c r="A98" t="s">
        <v>159</v>
      </c>
      <c r="B98" t="s">
        <v>53</v>
      </c>
      <c r="C98" s="1">
        <v>46094</v>
      </c>
      <c r="D98">
        <v>1773383061826</v>
      </c>
      <c r="E98">
        <v>1773415982952</v>
      </c>
      <c r="F98" s="9">
        <v>9.1447572222222231</v>
      </c>
      <c r="G98" s="9">
        <v>100.59232944444446</v>
      </c>
      <c r="H98">
        <v>11</v>
      </c>
      <c r="I98" t="s">
        <v>16</v>
      </c>
      <c r="J98" t="s">
        <v>16</v>
      </c>
      <c r="K98" t="s">
        <v>17</v>
      </c>
      <c r="L98" t="s">
        <v>46</v>
      </c>
      <c r="M98" t="s">
        <v>47</v>
      </c>
      <c r="N98" s="9">
        <f>wf_shifts[[#This Row],[work_hours]]*wf_shifts[[#This Row],[hourly_rate]]</f>
        <v>100.59232944444446</v>
      </c>
      <c r="O98" s="2">
        <f>(wf_shifts[[#This Row],[start_time]]/1000)/86400+DATE(1970,1,1)</f>
        <v>46094.266919282411</v>
      </c>
      <c r="P98" s="2">
        <f>(wf_shifts[[#This Row],[end_time]]/1000)/86400+DATE(1970,1,1)</f>
        <v>46094.647950833329</v>
      </c>
    </row>
    <row r="99" spans="1:16" x14ac:dyDescent="0.25">
      <c r="A99" t="s">
        <v>160</v>
      </c>
      <c r="B99" t="s">
        <v>140</v>
      </c>
      <c r="C99" s="1">
        <v>46094</v>
      </c>
      <c r="D99">
        <v>1773383418978</v>
      </c>
      <c r="E99">
        <v>1773421008554</v>
      </c>
      <c r="F99" s="9">
        <v>10.441548888888889</v>
      </c>
      <c r="G99" s="9">
        <v>93.973939999999999</v>
      </c>
      <c r="H99">
        <v>9</v>
      </c>
      <c r="I99" t="s">
        <v>16</v>
      </c>
      <c r="J99" t="s">
        <v>16</v>
      </c>
      <c r="K99" t="s">
        <v>17</v>
      </c>
      <c r="L99" t="s">
        <v>18</v>
      </c>
      <c r="M99" t="s">
        <v>18</v>
      </c>
      <c r="N99" s="9">
        <f>wf_shifts[[#This Row],[work_hours]]*wf_shifts[[#This Row],[hourly_rate]]</f>
        <v>93.973939999999999</v>
      </c>
      <c r="O99" s="2">
        <f>(wf_shifts[[#This Row],[start_time]]/1000)/86400+DATE(1970,1,1)</f>
        <v>46094.271052986107</v>
      </c>
      <c r="P99" s="2">
        <f>(wf_shifts[[#This Row],[end_time]]/1000)/86400+DATE(1970,1,1)</f>
        <v>46094.70611752315</v>
      </c>
    </row>
    <row r="100" spans="1:16" x14ac:dyDescent="0.25">
      <c r="A100" t="s">
        <v>161</v>
      </c>
      <c r="B100" t="s">
        <v>117</v>
      </c>
      <c r="C100" s="1">
        <v>46094</v>
      </c>
      <c r="D100">
        <v>1773383611474</v>
      </c>
      <c r="E100">
        <v>1773414335772</v>
      </c>
      <c r="F100" s="9">
        <v>8.5345272222222217</v>
      </c>
      <c r="G100" s="9">
        <v>61.619286544444435</v>
      </c>
      <c r="H100">
        <v>7.22</v>
      </c>
      <c r="I100" t="s">
        <v>16</v>
      </c>
      <c r="J100" t="s">
        <v>16</v>
      </c>
      <c r="K100" t="s">
        <v>17</v>
      </c>
      <c r="L100" t="s">
        <v>46</v>
      </c>
      <c r="M100" t="s">
        <v>47</v>
      </c>
      <c r="N100" s="9">
        <f>wf_shifts[[#This Row],[work_hours]]*wf_shifts[[#This Row],[hourly_rate]]</f>
        <v>61.619286544444435</v>
      </c>
      <c r="O100" s="2">
        <f>(wf_shifts[[#This Row],[start_time]]/1000)/86400+DATE(1970,1,1)</f>
        <v>46094.27328094907</v>
      </c>
      <c r="P100" s="2">
        <f>(wf_shifts[[#This Row],[end_time]]/1000)/86400+DATE(1970,1,1)</f>
        <v>46094.628886250001</v>
      </c>
    </row>
    <row r="101" spans="1:16" x14ac:dyDescent="0.25">
      <c r="A101" t="s">
        <v>162</v>
      </c>
      <c r="B101" t="s">
        <v>112</v>
      </c>
      <c r="C101" s="1">
        <v>46094</v>
      </c>
      <c r="D101">
        <v>1773383716073</v>
      </c>
      <c r="E101">
        <v>1773420955099</v>
      </c>
      <c r="F101" s="9">
        <v>10.344173888888889</v>
      </c>
      <c r="G101" s="9">
        <v>93.097565000000003</v>
      </c>
      <c r="H101">
        <v>9</v>
      </c>
      <c r="I101" t="s">
        <v>16</v>
      </c>
      <c r="J101" t="s">
        <v>16</v>
      </c>
      <c r="K101" t="s">
        <v>17</v>
      </c>
      <c r="L101" t="s">
        <v>113</v>
      </c>
      <c r="M101" t="s">
        <v>114</v>
      </c>
      <c r="N101" s="9">
        <f>wf_shifts[[#This Row],[work_hours]]*wf_shifts[[#This Row],[hourly_rate]]</f>
        <v>93.097565000000003</v>
      </c>
      <c r="O101" s="2">
        <f>(wf_shifts[[#This Row],[start_time]]/1000)/86400+DATE(1970,1,1)</f>
        <v>46094.274491585646</v>
      </c>
      <c r="P101" s="2">
        <f>(wf_shifts[[#This Row],[end_time]]/1000)/86400+DATE(1970,1,1)</f>
        <v>46094.705498831019</v>
      </c>
    </row>
    <row r="102" spans="1:16" x14ac:dyDescent="0.25">
      <c r="A102" t="s">
        <v>163</v>
      </c>
      <c r="B102" t="s">
        <v>164</v>
      </c>
      <c r="C102" s="1">
        <v>46094</v>
      </c>
      <c r="D102">
        <v>1773384281152</v>
      </c>
      <c r="E102">
        <v>1773414860160</v>
      </c>
      <c r="F102" s="9">
        <v>8.4941688888888898</v>
      </c>
      <c r="G102" s="9">
        <v>61.327899377777783</v>
      </c>
      <c r="H102">
        <v>7.22</v>
      </c>
      <c r="I102" t="s">
        <v>16</v>
      </c>
      <c r="J102" t="s">
        <v>16</v>
      </c>
      <c r="K102" t="s">
        <v>17</v>
      </c>
      <c r="L102" t="s">
        <v>71</v>
      </c>
      <c r="M102" t="s">
        <v>72</v>
      </c>
      <c r="N102" s="9">
        <f>wf_shifts[[#This Row],[work_hours]]*wf_shifts[[#This Row],[hourly_rate]]</f>
        <v>61.327899377777783</v>
      </c>
      <c r="O102" s="2">
        <f>(wf_shifts[[#This Row],[start_time]]/1000)/86400+DATE(1970,1,1)</f>
        <v>46094.281031851846</v>
      </c>
      <c r="P102" s="2">
        <f>(wf_shifts[[#This Row],[end_time]]/1000)/86400+DATE(1970,1,1)</f>
        <v>46094.634955555557</v>
      </c>
    </row>
    <row r="103" spans="1:16" x14ac:dyDescent="0.25">
      <c r="A103" t="s">
        <v>165</v>
      </c>
      <c r="B103" t="s">
        <v>84</v>
      </c>
      <c r="C103" s="1">
        <v>46094</v>
      </c>
      <c r="D103">
        <v>1773399463469</v>
      </c>
      <c r="E103">
        <v>1773414759634</v>
      </c>
      <c r="F103" s="9">
        <v>4.2489347222222218</v>
      </c>
      <c r="G103" s="9">
        <v>46.738281944444438</v>
      </c>
      <c r="H103">
        <v>11</v>
      </c>
      <c r="I103" t="s">
        <v>16</v>
      </c>
      <c r="J103" t="s">
        <v>16</v>
      </c>
      <c r="K103" t="s">
        <v>17</v>
      </c>
      <c r="L103" t="s">
        <v>71</v>
      </c>
      <c r="M103" t="s">
        <v>72</v>
      </c>
      <c r="N103" s="9">
        <f>wf_shifts[[#This Row],[work_hours]]*wf_shifts[[#This Row],[hourly_rate]]</f>
        <v>46.738281944444438</v>
      </c>
      <c r="O103" s="2">
        <f>(wf_shifts[[#This Row],[start_time]]/1000)/86400+DATE(1970,1,1)</f>
        <v>46094.456753113423</v>
      </c>
      <c r="P103" s="2">
        <f>(wf_shifts[[#This Row],[end_time]]/1000)/86400+DATE(1970,1,1)</f>
        <v>46094.633792060187</v>
      </c>
    </row>
    <row r="104" spans="1:16" x14ac:dyDescent="0.25">
      <c r="A104" t="s">
        <v>166</v>
      </c>
      <c r="B104" t="s">
        <v>167</v>
      </c>
      <c r="C104" s="1">
        <v>46094</v>
      </c>
      <c r="D104">
        <v>1773399637497</v>
      </c>
      <c r="E104">
        <v>1773421000156</v>
      </c>
      <c r="F104" s="9">
        <v>5.9340719444444447</v>
      </c>
      <c r="G104" s="9">
        <v>47.472575555555558</v>
      </c>
      <c r="H104">
        <v>8</v>
      </c>
      <c r="I104" t="s">
        <v>16</v>
      </c>
      <c r="J104" t="s">
        <v>16</v>
      </c>
      <c r="K104" t="s">
        <v>17</v>
      </c>
      <c r="L104" t="s">
        <v>71</v>
      </c>
      <c r="M104" t="s">
        <v>72</v>
      </c>
      <c r="N104" s="9">
        <f>wf_shifts[[#This Row],[work_hours]]*wf_shifts[[#This Row],[hourly_rate]]</f>
        <v>47.472575555555558</v>
      </c>
      <c r="O104" s="2">
        <f>(wf_shifts[[#This Row],[start_time]]/1000)/86400+DATE(1970,1,1)</f>
        <v>46094.458767326389</v>
      </c>
      <c r="P104" s="2">
        <f>(wf_shifts[[#This Row],[end_time]]/1000)/86400+DATE(1970,1,1)</f>
        <v>46094.706020324069</v>
      </c>
    </row>
    <row r="105" spans="1:16" x14ac:dyDescent="0.25">
      <c r="A105" t="s">
        <v>168</v>
      </c>
      <c r="B105" t="s">
        <v>169</v>
      </c>
      <c r="C105" s="1">
        <v>46094</v>
      </c>
      <c r="D105">
        <v>1773400332184</v>
      </c>
      <c r="E105">
        <v>1773420948444</v>
      </c>
      <c r="F105" s="9">
        <v>5.7267388888888888</v>
      </c>
      <c r="G105" s="9">
        <v>51.540649999999999</v>
      </c>
      <c r="H105">
        <v>9</v>
      </c>
      <c r="I105" t="s">
        <v>16</v>
      </c>
      <c r="J105" t="s">
        <v>16</v>
      </c>
      <c r="K105" t="s">
        <v>17</v>
      </c>
      <c r="L105" t="s">
        <v>18</v>
      </c>
      <c r="M105" t="s">
        <v>18</v>
      </c>
      <c r="N105" s="9">
        <f>wf_shifts[[#This Row],[work_hours]]*wf_shifts[[#This Row],[hourly_rate]]</f>
        <v>51.540649999999999</v>
      </c>
      <c r="O105" s="2">
        <f>(wf_shifts[[#This Row],[start_time]]/1000)/86400+DATE(1970,1,1)</f>
        <v>46094.466807685181</v>
      </c>
      <c r="P105" s="2">
        <f>(wf_shifts[[#This Row],[end_time]]/1000)/86400+DATE(1970,1,1)</f>
        <v>46094.705421805556</v>
      </c>
    </row>
    <row r="106" spans="1:16" x14ac:dyDescent="0.25">
      <c r="A106" t="s">
        <v>170</v>
      </c>
      <c r="B106" t="s">
        <v>88</v>
      </c>
      <c r="C106" s="1">
        <v>46094</v>
      </c>
      <c r="D106">
        <v>1773400516592</v>
      </c>
      <c r="E106">
        <v>1773420982337</v>
      </c>
      <c r="F106" s="9">
        <v>5.6849291666666666</v>
      </c>
      <c r="G106" s="9">
        <v>41.045188583333328</v>
      </c>
      <c r="H106">
        <v>7.22</v>
      </c>
      <c r="I106" t="s">
        <v>16</v>
      </c>
      <c r="J106" t="s">
        <v>16</v>
      </c>
      <c r="K106" t="s">
        <v>17</v>
      </c>
      <c r="L106" t="s">
        <v>71</v>
      </c>
      <c r="M106" t="s">
        <v>72</v>
      </c>
      <c r="N106" s="9">
        <f>wf_shifts[[#This Row],[work_hours]]*wf_shifts[[#This Row],[hourly_rate]]</f>
        <v>41.045188583333328</v>
      </c>
      <c r="O106" s="2">
        <f>(wf_shifts[[#This Row],[start_time]]/1000)/86400+DATE(1970,1,1)</f>
        <v>46094.468942037041</v>
      </c>
      <c r="P106" s="2">
        <f>(wf_shifts[[#This Row],[end_time]]/1000)/86400+DATE(1970,1,1)</f>
        <v>46094.705814085646</v>
      </c>
    </row>
    <row r="107" spans="1:16" x14ac:dyDescent="0.25">
      <c r="A107" t="s">
        <v>171</v>
      </c>
      <c r="B107" t="s">
        <v>78</v>
      </c>
      <c r="C107" s="1">
        <v>46094</v>
      </c>
      <c r="D107">
        <v>1773401120119</v>
      </c>
      <c r="E107">
        <v>1773420962574</v>
      </c>
      <c r="F107" s="9">
        <v>5.5117930555555557</v>
      </c>
      <c r="G107" s="9">
        <v>66.141516666666661</v>
      </c>
      <c r="H107">
        <v>12</v>
      </c>
      <c r="I107" t="s">
        <v>16</v>
      </c>
      <c r="J107" t="s">
        <v>16</v>
      </c>
      <c r="K107" t="s">
        <v>17</v>
      </c>
      <c r="L107" t="s">
        <v>71</v>
      </c>
      <c r="M107" t="s">
        <v>72</v>
      </c>
      <c r="N107" s="9">
        <f>wf_shifts[[#This Row],[work_hours]]*wf_shifts[[#This Row],[hourly_rate]]</f>
        <v>66.141516666666661</v>
      </c>
      <c r="O107" s="2">
        <f>(wf_shifts[[#This Row],[start_time]]/1000)/86400+DATE(1970,1,1)</f>
        <v>46094.47592730324</v>
      </c>
      <c r="P107" s="2">
        <f>(wf_shifts[[#This Row],[end_time]]/1000)/86400+DATE(1970,1,1)</f>
        <v>46094.705585347219</v>
      </c>
    </row>
    <row r="108" spans="1:16" x14ac:dyDescent="0.25">
      <c r="A108" t="s">
        <v>172</v>
      </c>
      <c r="B108" t="s">
        <v>62</v>
      </c>
      <c r="C108" s="1">
        <v>46094</v>
      </c>
      <c r="D108">
        <v>1773403939150</v>
      </c>
      <c r="E108">
        <v>1773420991194</v>
      </c>
      <c r="F108" s="9">
        <v>4.7366788888888891</v>
      </c>
      <c r="G108" s="9">
        <v>56.840146666666669</v>
      </c>
      <c r="H108">
        <v>12</v>
      </c>
      <c r="I108" t="s">
        <v>16</v>
      </c>
      <c r="J108" t="s">
        <v>16</v>
      </c>
      <c r="K108" t="s">
        <v>17</v>
      </c>
      <c r="L108" t="s">
        <v>46</v>
      </c>
      <c r="M108" t="s">
        <v>47</v>
      </c>
      <c r="N108" s="9">
        <f>wf_shifts[[#This Row],[work_hours]]*wf_shifts[[#This Row],[hourly_rate]]</f>
        <v>56.840146666666669</v>
      </c>
      <c r="O108" s="2">
        <f>(wf_shifts[[#This Row],[start_time]]/1000)/86400+DATE(1970,1,1)</f>
        <v>46094.508554976856</v>
      </c>
      <c r="P108" s="2">
        <f>(wf_shifts[[#This Row],[end_time]]/1000)/86400+DATE(1970,1,1)</f>
        <v>46094.705916597217</v>
      </c>
    </row>
    <row r="109" spans="1:16" x14ac:dyDescent="0.25">
      <c r="A109" t="s">
        <v>173</v>
      </c>
      <c r="B109" t="s">
        <v>51</v>
      </c>
      <c r="C109" s="1">
        <v>46095</v>
      </c>
      <c r="D109">
        <v>1773468003100</v>
      </c>
      <c r="E109">
        <v>0</v>
      </c>
      <c r="F109" s="9">
        <v>0</v>
      </c>
      <c r="G109" s="9">
        <v>0</v>
      </c>
      <c r="H109">
        <v>13</v>
      </c>
      <c r="I109" t="s">
        <v>16</v>
      </c>
      <c r="J109" t="s">
        <v>16</v>
      </c>
      <c r="K109" t="s">
        <v>104</v>
      </c>
      <c r="L109" t="s">
        <v>46</v>
      </c>
      <c r="M109" t="s">
        <v>47</v>
      </c>
      <c r="N109" s="9">
        <f>wf_shifts[[#This Row],[work_hours]]*wf_shifts[[#This Row],[hourly_rate]]</f>
        <v>0</v>
      </c>
      <c r="O109" s="2">
        <f>(wf_shifts[[#This Row],[start_time]]/1000)/86400+DATE(1970,1,1)</f>
        <v>46095.250035879624</v>
      </c>
      <c r="P109" s="2">
        <f>(wf_shifts[[#This Row],[end_time]]/1000)/86400+DATE(1970,1,1)</f>
        <v>25569</v>
      </c>
    </row>
    <row r="110" spans="1:16" x14ac:dyDescent="0.25">
      <c r="A110" t="s">
        <v>174</v>
      </c>
      <c r="B110" t="s">
        <v>97</v>
      </c>
      <c r="C110" s="1">
        <v>46095</v>
      </c>
      <c r="D110">
        <v>1773468004629</v>
      </c>
      <c r="E110">
        <v>1773500708316</v>
      </c>
      <c r="F110" s="9">
        <v>9.0843574999999994</v>
      </c>
      <c r="G110" s="9">
        <v>81.759217499999991</v>
      </c>
      <c r="H110">
        <v>9</v>
      </c>
      <c r="I110" t="s">
        <v>16</v>
      </c>
      <c r="J110" t="s">
        <v>16</v>
      </c>
      <c r="K110" t="s">
        <v>17</v>
      </c>
      <c r="L110" t="s">
        <v>21</v>
      </c>
      <c r="M110" t="s">
        <v>22</v>
      </c>
      <c r="N110" s="9">
        <f>wf_shifts[[#This Row],[work_hours]]*wf_shifts[[#This Row],[hourly_rate]]</f>
        <v>81.759217499999991</v>
      </c>
      <c r="O110" s="2">
        <f>(wf_shifts[[#This Row],[start_time]]/1000)/86400+DATE(1970,1,1)</f>
        <v>46095.250053576383</v>
      </c>
      <c r="P110" s="2">
        <f>(wf_shifts[[#This Row],[end_time]]/1000)/86400+DATE(1970,1,1)</f>
        <v>46095.628568472224</v>
      </c>
    </row>
    <row r="111" spans="1:16" x14ac:dyDescent="0.25">
      <c r="A111" t="s">
        <v>175</v>
      </c>
      <c r="B111" t="s">
        <v>20</v>
      </c>
      <c r="C111" s="1">
        <v>46095</v>
      </c>
      <c r="D111">
        <v>1773468005078</v>
      </c>
      <c r="E111">
        <v>0</v>
      </c>
      <c r="F111" s="9">
        <v>0</v>
      </c>
      <c r="G111" s="9">
        <v>0</v>
      </c>
      <c r="H111">
        <v>7.22</v>
      </c>
      <c r="I111" t="s">
        <v>16</v>
      </c>
      <c r="J111" t="s">
        <v>16</v>
      </c>
      <c r="K111" t="s">
        <v>104</v>
      </c>
      <c r="L111" t="s">
        <v>21</v>
      </c>
      <c r="M111" t="s">
        <v>22</v>
      </c>
      <c r="N111" s="9">
        <f>wf_shifts[[#This Row],[work_hours]]*wf_shifts[[#This Row],[hourly_rate]]</f>
        <v>0</v>
      </c>
      <c r="O111" s="2">
        <f>(wf_shifts[[#This Row],[start_time]]/1000)/86400+DATE(1970,1,1)</f>
        <v>46095.250058773148</v>
      </c>
      <c r="P111" s="2">
        <f>(wf_shifts[[#This Row],[end_time]]/1000)/86400+DATE(1970,1,1)</f>
        <v>25569</v>
      </c>
    </row>
    <row r="112" spans="1:16" x14ac:dyDescent="0.25">
      <c r="A112" t="s">
        <v>176</v>
      </c>
      <c r="B112" t="s">
        <v>90</v>
      </c>
      <c r="C112" s="1">
        <v>46095</v>
      </c>
      <c r="D112">
        <v>1773468045712</v>
      </c>
      <c r="E112">
        <v>1773500745625</v>
      </c>
      <c r="F112" s="9">
        <v>9.0833091666666661</v>
      </c>
      <c r="G112" s="9">
        <v>65.581492183333324</v>
      </c>
      <c r="H112">
        <v>7.22</v>
      </c>
      <c r="I112" t="s">
        <v>16</v>
      </c>
      <c r="J112" t="s">
        <v>16</v>
      </c>
      <c r="K112" t="s">
        <v>17</v>
      </c>
      <c r="L112" t="s">
        <v>21</v>
      </c>
      <c r="M112" t="s">
        <v>22</v>
      </c>
      <c r="N112" s="9">
        <f>wf_shifts[[#This Row],[work_hours]]*wf_shifts[[#This Row],[hourly_rate]]</f>
        <v>65.581492183333324</v>
      </c>
      <c r="O112" s="2">
        <f>(wf_shifts[[#This Row],[start_time]]/1000)/86400+DATE(1970,1,1)</f>
        <v>46095.250529074074</v>
      </c>
      <c r="P112" s="2">
        <f>(wf_shifts[[#This Row],[end_time]]/1000)/86400+DATE(1970,1,1)</f>
        <v>46095.629000289351</v>
      </c>
    </row>
    <row r="113" spans="1:16" x14ac:dyDescent="0.25">
      <c r="A113" t="s">
        <v>177</v>
      </c>
      <c r="B113" t="s">
        <v>30</v>
      </c>
      <c r="C113" s="1">
        <v>46095</v>
      </c>
      <c r="D113">
        <v>1773468056864</v>
      </c>
      <c r="E113">
        <v>1773500655813</v>
      </c>
      <c r="F113" s="9">
        <v>9.055263611111112</v>
      </c>
      <c r="G113" s="9">
        <v>65.379003272222221</v>
      </c>
      <c r="H113">
        <v>7.22</v>
      </c>
      <c r="I113" t="s">
        <v>16</v>
      </c>
      <c r="J113" t="s">
        <v>16</v>
      </c>
      <c r="K113" t="s">
        <v>17</v>
      </c>
      <c r="L113" t="s">
        <v>21</v>
      </c>
      <c r="M113" t="s">
        <v>22</v>
      </c>
      <c r="N113" s="9">
        <f>wf_shifts[[#This Row],[work_hours]]*wf_shifts[[#This Row],[hourly_rate]]</f>
        <v>65.379003272222221</v>
      </c>
      <c r="O113" s="2">
        <f>(wf_shifts[[#This Row],[start_time]]/1000)/86400+DATE(1970,1,1)</f>
        <v>46095.25065814815</v>
      </c>
      <c r="P113" s="2">
        <f>(wf_shifts[[#This Row],[end_time]]/1000)/86400+DATE(1970,1,1)</f>
        <v>46095.627960798607</v>
      </c>
    </row>
    <row r="114" spans="1:16" x14ac:dyDescent="0.25">
      <c r="A114" t="s">
        <v>178</v>
      </c>
      <c r="B114" t="s">
        <v>26</v>
      </c>
      <c r="C114" s="1">
        <v>46095</v>
      </c>
      <c r="D114">
        <v>1773468070579</v>
      </c>
      <c r="E114">
        <v>1773500734853</v>
      </c>
      <c r="F114" s="9">
        <v>9.0734094444444437</v>
      </c>
      <c r="G114" s="9">
        <v>72.58727555555555</v>
      </c>
      <c r="H114">
        <v>8</v>
      </c>
      <c r="I114" t="s">
        <v>16</v>
      </c>
      <c r="J114" t="s">
        <v>16</v>
      </c>
      <c r="K114" t="s">
        <v>17</v>
      </c>
      <c r="L114" t="s">
        <v>21</v>
      </c>
      <c r="M114" t="s">
        <v>22</v>
      </c>
      <c r="N114" s="9">
        <f>wf_shifts[[#This Row],[work_hours]]*wf_shifts[[#This Row],[hourly_rate]]</f>
        <v>72.58727555555555</v>
      </c>
      <c r="O114" s="2">
        <f>(wf_shifts[[#This Row],[start_time]]/1000)/86400+DATE(1970,1,1)</f>
        <v>46095.250816886575</v>
      </c>
      <c r="P114" s="2">
        <f>(wf_shifts[[#This Row],[end_time]]/1000)/86400+DATE(1970,1,1)</f>
        <v>46095.628875613424</v>
      </c>
    </row>
    <row r="115" spans="1:16" x14ac:dyDescent="0.25">
      <c r="A115" t="s">
        <v>179</v>
      </c>
      <c r="B115" t="s">
        <v>74</v>
      </c>
      <c r="C115" s="1">
        <v>46095</v>
      </c>
      <c r="D115">
        <v>1773468081143</v>
      </c>
      <c r="E115">
        <v>0</v>
      </c>
      <c r="F115" s="9">
        <v>0</v>
      </c>
      <c r="G115" s="9">
        <v>0</v>
      </c>
      <c r="H115">
        <v>7.22</v>
      </c>
      <c r="I115" t="s">
        <v>16</v>
      </c>
      <c r="J115" t="s">
        <v>16</v>
      </c>
      <c r="K115" t="s">
        <v>104</v>
      </c>
      <c r="L115" t="s">
        <v>71</v>
      </c>
      <c r="M115" t="s">
        <v>72</v>
      </c>
      <c r="N115" s="9">
        <f>wf_shifts[[#This Row],[work_hours]]*wf_shifts[[#This Row],[hourly_rate]]</f>
        <v>0</v>
      </c>
      <c r="O115" s="2">
        <f>(wf_shifts[[#This Row],[start_time]]/1000)/86400+DATE(1970,1,1)</f>
        <v>46095.250939155092</v>
      </c>
      <c r="P115" s="2">
        <f>(wf_shifts[[#This Row],[end_time]]/1000)/86400+DATE(1970,1,1)</f>
        <v>25569</v>
      </c>
    </row>
    <row r="116" spans="1:16" x14ac:dyDescent="0.25">
      <c r="A116" t="s">
        <v>180</v>
      </c>
      <c r="B116" t="s">
        <v>42</v>
      </c>
      <c r="C116" s="1">
        <v>46095</v>
      </c>
      <c r="D116">
        <v>1773468147402</v>
      </c>
      <c r="E116">
        <v>1773500672291</v>
      </c>
      <c r="F116" s="9">
        <v>9.0346913888888896</v>
      </c>
      <c r="G116" s="9">
        <v>108.41629666666668</v>
      </c>
      <c r="H116">
        <v>12</v>
      </c>
      <c r="I116" t="s">
        <v>16</v>
      </c>
      <c r="J116" t="s">
        <v>16</v>
      </c>
      <c r="K116" t="s">
        <v>17</v>
      </c>
      <c r="L116" t="s">
        <v>21</v>
      </c>
      <c r="M116" t="s">
        <v>22</v>
      </c>
      <c r="N116" s="9">
        <f>wf_shifts[[#This Row],[work_hours]]*wf_shifts[[#This Row],[hourly_rate]]</f>
        <v>108.41629666666668</v>
      </c>
      <c r="O116" s="2">
        <f>(wf_shifts[[#This Row],[start_time]]/1000)/86400+DATE(1970,1,1)</f>
        <v>46095.251706041665</v>
      </c>
      <c r="P116" s="2">
        <f>(wf_shifts[[#This Row],[end_time]]/1000)/86400+DATE(1970,1,1)</f>
        <v>46095.628151516197</v>
      </c>
    </row>
    <row r="117" spans="1:16" x14ac:dyDescent="0.25">
      <c r="A117" t="s">
        <v>181</v>
      </c>
      <c r="B117" t="s">
        <v>15</v>
      </c>
      <c r="C117" s="1">
        <v>46095</v>
      </c>
      <c r="D117">
        <v>1773468189077</v>
      </c>
      <c r="E117">
        <v>0</v>
      </c>
      <c r="F117" s="9">
        <v>0</v>
      </c>
      <c r="G117" s="9">
        <v>0</v>
      </c>
      <c r="H117">
        <v>8</v>
      </c>
      <c r="I117" t="s">
        <v>16</v>
      </c>
      <c r="J117" t="s">
        <v>16</v>
      </c>
      <c r="K117" t="s">
        <v>104</v>
      </c>
      <c r="L117" t="s">
        <v>18</v>
      </c>
      <c r="M117" t="s">
        <v>18</v>
      </c>
      <c r="N117" s="9">
        <f>wf_shifts[[#This Row],[work_hours]]*wf_shifts[[#This Row],[hourly_rate]]</f>
        <v>0</v>
      </c>
      <c r="O117" s="2">
        <f>(wf_shifts[[#This Row],[start_time]]/1000)/86400+DATE(1970,1,1)</f>
        <v>46095.252188391198</v>
      </c>
      <c r="P117" s="2">
        <f>(wf_shifts[[#This Row],[end_time]]/1000)/86400+DATE(1970,1,1)</f>
        <v>25569</v>
      </c>
    </row>
    <row r="118" spans="1:16" x14ac:dyDescent="0.25">
      <c r="A118" t="s">
        <v>182</v>
      </c>
      <c r="B118" t="s">
        <v>24</v>
      </c>
      <c r="C118" s="1">
        <v>46095</v>
      </c>
      <c r="D118">
        <v>1773468223659</v>
      </c>
      <c r="E118">
        <v>0</v>
      </c>
      <c r="F118" s="9">
        <v>0</v>
      </c>
      <c r="G118" s="9">
        <v>0</v>
      </c>
      <c r="H118">
        <v>10</v>
      </c>
      <c r="I118" t="s">
        <v>16</v>
      </c>
      <c r="J118" t="s">
        <v>16</v>
      </c>
      <c r="K118" t="s">
        <v>104</v>
      </c>
      <c r="L118" t="s">
        <v>21</v>
      </c>
      <c r="M118" t="s">
        <v>22</v>
      </c>
      <c r="N118" s="9">
        <f>wf_shifts[[#This Row],[work_hours]]*wf_shifts[[#This Row],[hourly_rate]]</f>
        <v>0</v>
      </c>
      <c r="O118" s="2">
        <f>(wf_shifts[[#This Row],[start_time]]/1000)/86400+DATE(1970,1,1)</f>
        <v>46095.252588645832</v>
      </c>
      <c r="P118" s="2">
        <f>(wf_shifts[[#This Row],[end_time]]/1000)/86400+DATE(1970,1,1)</f>
        <v>25569</v>
      </c>
    </row>
    <row r="119" spans="1:16" x14ac:dyDescent="0.25">
      <c r="A119" t="s">
        <v>183</v>
      </c>
      <c r="B119" t="s">
        <v>70</v>
      </c>
      <c r="C119" s="1">
        <v>46095</v>
      </c>
      <c r="D119">
        <v>1773468800804</v>
      </c>
      <c r="E119">
        <v>0</v>
      </c>
      <c r="F119" s="9">
        <v>0</v>
      </c>
      <c r="G119" s="9">
        <v>0</v>
      </c>
      <c r="H119">
        <v>9</v>
      </c>
      <c r="I119" t="s">
        <v>16</v>
      </c>
      <c r="J119" t="s">
        <v>16</v>
      </c>
      <c r="K119" t="s">
        <v>104</v>
      </c>
      <c r="L119" t="s">
        <v>71</v>
      </c>
      <c r="M119" t="s">
        <v>72</v>
      </c>
      <c r="N119" s="9">
        <f>wf_shifts[[#This Row],[work_hours]]*wf_shifts[[#This Row],[hourly_rate]]</f>
        <v>0</v>
      </c>
      <c r="O119" s="2">
        <f>(wf_shifts[[#This Row],[start_time]]/1000)/86400+DATE(1970,1,1)</f>
        <v>46095.259268564812</v>
      </c>
      <c r="P119" s="2">
        <f>(wf_shifts[[#This Row],[end_time]]/1000)/86400+DATE(1970,1,1)</f>
        <v>25569</v>
      </c>
    </row>
    <row r="120" spans="1:16" x14ac:dyDescent="0.25">
      <c r="A120" t="s">
        <v>184</v>
      </c>
      <c r="B120" t="s">
        <v>80</v>
      </c>
      <c r="C120" s="1">
        <v>46095</v>
      </c>
      <c r="D120">
        <v>1773468824723</v>
      </c>
      <c r="E120">
        <v>0</v>
      </c>
      <c r="F120" s="9">
        <v>0</v>
      </c>
      <c r="G120" s="9">
        <v>0</v>
      </c>
      <c r="H120">
        <v>9</v>
      </c>
      <c r="I120" t="s">
        <v>16</v>
      </c>
      <c r="J120" t="s">
        <v>16</v>
      </c>
      <c r="K120" t="s">
        <v>104</v>
      </c>
      <c r="L120" t="s">
        <v>71</v>
      </c>
      <c r="M120" t="s">
        <v>72</v>
      </c>
      <c r="N120" s="9">
        <f>wf_shifts[[#This Row],[work_hours]]*wf_shifts[[#This Row],[hourly_rate]]</f>
        <v>0</v>
      </c>
      <c r="O120" s="2">
        <f>(wf_shifts[[#This Row],[start_time]]/1000)/86400+DATE(1970,1,1)</f>
        <v>46095.25954540509</v>
      </c>
      <c r="P120" s="2">
        <f>(wf_shifts[[#This Row],[end_time]]/1000)/86400+DATE(1970,1,1)</f>
        <v>25569</v>
      </c>
    </row>
    <row r="121" spans="1:16" x14ac:dyDescent="0.25">
      <c r="A121" t="s">
        <v>185</v>
      </c>
      <c r="B121" t="s">
        <v>86</v>
      </c>
      <c r="C121" s="1">
        <v>46095</v>
      </c>
      <c r="D121">
        <v>1773468854649</v>
      </c>
      <c r="E121">
        <v>1773496892328</v>
      </c>
      <c r="F121" s="9">
        <v>7.7882441666666669</v>
      </c>
      <c r="G121" s="9">
        <v>56.231122883333335</v>
      </c>
      <c r="H121">
        <v>7.22</v>
      </c>
      <c r="I121" t="s">
        <v>16</v>
      </c>
      <c r="J121" t="s">
        <v>16</v>
      </c>
      <c r="K121" t="s">
        <v>17</v>
      </c>
      <c r="L121" t="s">
        <v>71</v>
      </c>
      <c r="M121" t="s">
        <v>72</v>
      </c>
      <c r="N121" s="9">
        <f>wf_shifts[[#This Row],[work_hours]]*wf_shifts[[#This Row],[hourly_rate]]</f>
        <v>56.231122883333335</v>
      </c>
      <c r="O121" s="2">
        <f>(wf_shifts[[#This Row],[start_time]]/1000)/86400+DATE(1970,1,1)</f>
        <v>46095.259891770831</v>
      </c>
      <c r="P121" s="2">
        <f>(wf_shifts[[#This Row],[end_time]]/1000)/86400+DATE(1970,1,1)</f>
        <v>46095.584401944448</v>
      </c>
    </row>
    <row r="122" spans="1:16" x14ac:dyDescent="0.25">
      <c r="A122" t="s">
        <v>186</v>
      </c>
      <c r="B122" t="s">
        <v>53</v>
      </c>
      <c r="C122" s="1">
        <v>46095</v>
      </c>
      <c r="D122">
        <v>1773468899979</v>
      </c>
      <c r="E122">
        <v>0</v>
      </c>
      <c r="F122" s="9">
        <v>0</v>
      </c>
      <c r="G122" s="9">
        <v>0</v>
      </c>
      <c r="H122">
        <v>11</v>
      </c>
      <c r="I122" t="s">
        <v>16</v>
      </c>
      <c r="J122" t="s">
        <v>16</v>
      </c>
      <c r="K122" t="s">
        <v>104</v>
      </c>
      <c r="L122" t="s">
        <v>46</v>
      </c>
      <c r="M122" t="s">
        <v>47</v>
      </c>
      <c r="N122" s="9">
        <f>wf_shifts[[#This Row],[work_hours]]*wf_shifts[[#This Row],[hourly_rate]]</f>
        <v>0</v>
      </c>
      <c r="O122" s="2">
        <f>(wf_shifts[[#This Row],[start_time]]/1000)/86400+DATE(1970,1,1)</f>
        <v>46095.260416423611</v>
      </c>
      <c r="P122" s="2">
        <f>(wf_shifts[[#This Row],[end_time]]/1000)/86400+DATE(1970,1,1)</f>
        <v>25569</v>
      </c>
    </row>
    <row r="123" spans="1:16" x14ac:dyDescent="0.25">
      <c r="A123" t="s">
        <v>187</v>
      </c>
      <c r="B123" t="s">
        <v>188</v>
      </c>
      <c r="C123" s="1">
        <v>46095</v>
      </c>
      <c r="D123">
        <v>1773469014685</v>
      </c>
      <c r="E123">
        <v>1773498694924</v>
      </c>
      <c r="F123" s="9">
        <v>8.244510833333333</v>
      </c>
      <c r="G123" s="9">
        <v>82.445108333333337</v>
      </c>
      <c r="H123">
        <v>10</v>
      </c>
      <c r="I123" t="s">
        <v>16</v>
      </c>
      <c r="J123" t="s">
        <v>16</v>
      </c>
      <c r="K123" t="s">
        <v>17</v>
      </c>
      <c r="L123" t="s">
        <v>46</v>
      </c>
      <c r="M123" t="s">
        <v>47</v>
      </c>
      <c r="N123" s="9">
        <f>wf_shifts[[#This Row],[work_hours]]*wf_shifts[[#This Row],[hourly_rate]]</f>
        <v>82.445108333333337</v>
      </c>
      <c r="O123" s="2">
        <f>(wf_shifts[[#This Row],[start_time]]/1000)/86400+DATE(1970,1,1)</f>
        <v>46095.261744039351</v>
      </c>
      <c r="P123" s="2">
        <f>(wf_shifts[[#This Row],[end_time]]/1000)/86400+DATE(1970,1,1)</f>
        <v>46095.605265324077</v>
      </c>
    </row>
    <row r="124" spans="1:16" x14ac:dyDescent="0.25">
      <c r="A124" t="s">
        <v>189</v>
      </c>
      <c r="B124" t="s">
        <v>45</v>
      </c>
      <c r="C124" s="1">
        <v>46095</v>
      </c>
      <c r="D124">
        <v>1773469505445</v>
      </c>
      <c r="E124">
        <v>0</v>
      </c>
      <c r="F124" s="9">
        <v>0</v>
      </c>
      <c r="G124" s="9">
        <v>0</v>
      </c>
      <c r="H124">
        <v>9</v>
      </c>
      <c r="I124" t="s">
        <v>16</v>
      </c>
      <c r="J124" t="s">
        <v>16</v>
      </c>
      <c r="K124" t="s">
        <v>104</v>
      </c>
      <c r="L124" t="s">
        <v>46</v>
      </c>
      <c r="M124" t="s">
        <v>47</v>
      </c>
      <c r="N124" s="9">
        <f>wf_shifts[[#This Row],[work_hours]]*wf_shifts[[#This Row],[hourly_rate]]</f>
        <v>0</v>
      </c>
      <c r="O124" s="2">
        <f>(wf_shifts[[#This Row],[start_time]]/1000)/86400+DATE(1970,1,1)</f>
        <v>46095.267424131947</v>
      </c>
      <c r="P124" s="2">
        <f>(wf_shifts[[#This Row],[end_time]]/1000)/86400+DATE(1970,1,1)</f>
        <v>25569</v>
      </c>
    </row>
    <row r="125" spans="1:16" x14ac:dyDescent="0.25">
      <c r="A125" t="s">
        <v>190</v>
      </c>
      <c r="B125" t="s">
        <v>55</v>
      </c>
      <c r="C125" s="1">
        <v>46095</v>
      </c>
      <c r="D125">
        <v>1773469580195</v>
      </c>
      <c r="E125">
        <v>1773491430355</v>
      </c>
      <c r="F125" s="9">
        <v>6.0694888888888885</v>
      </c>
      <c r="G125" s="9">
        <v>54.625399999999999</v>
      </c>
      <c r="H125">
        <v>9</v>
      </c>
      <c r="I125" t="s">
        <v>16</v>
      </c>
      <c r="J125" t="s">
        <v>16</v>
      </c>
      <c r="K125" t="s">
        <v>17</v>
      </c>
      <c r="L125" t="s">
        <v>46</v>
      </c>
      <c r="M125" t="s">
        <v>47</v>
      </c>
      <c r="N125" s="9">
        <f>wf_shifts[[#This Row],[work_hours]]*wf_shifts[[#This Row],[hourly_rate]]</f>
        <v>54.625399999999999</v>
      </c>
      <c r="O125" s="2">
        <f>(wf_shifts[[#This Row],[start_time]]/1000)/86400+DATE(1970,1,1)</f>
        <v>46095.268289293977</v>
      </c>
      <c r="P125" s="2">
        <f>(wf_shifts[[#This Row],[end_time]]/1000)/86400+DATE(1970,1,1)</f>
        <v>46095.521184664351</v>
      </c>
    </row>
    <row r="126" spans="1:16" x14ac:dyDescent="0.25">
      <c r="A126" t="s">
        <v>191</v>
      </c>
      <c r="B126" t="s">
        <v>164</v>
      </c>
      <c r="C126" s="1">
        <v>46095</v>
      </c>
      <c r="D126">
        <v>1773469679617</v>
      </c>
      <c r="E126">
        <v>1773494883983</v>
      </c>
      <c r="F126" s="9">
        <v>7.001212777777778</v>
      </c>
      <c r="G126" s="9">
        <v>50.548756255555553</v>
      </c>
      <c r="H126">
        <v>7.22</v>
      </c>
      <c r="I126" t="s">
        <v>16</v>
      </c>
      <c r="J126" t="s">
        <v>16</v>
      </c>
      <c r="K126" t="s">
        <v>17</v>
      </c>
      <c r="L126" t="s">
        <v>71</v>
      </c>
      <c r="M126" t="s">
        <v>72</v>
      </c>
      <c r="N126" s="9">
        <f>wf_shifts[[#This Row],[work_hours]]*wf_shifts[[#This Row],[hourly_rate]]</f>
        <v>50.548756255555553</v>
      </c>
      <c r="O126" s="2">
        <f>(wf_shifts[[#This Row],[start_time]]/1000)/86400+DATE(1970,1,1)</f>
        <v>46095.269440011572</v>
      </c>
      <c r="P126" s="2">
        <f>(wf_shifts[[#This Row],[end_time]]/1000)/86400+DATE(1970,1,1)</f>
        <v>46095.56115721065</v>
      </c>
    </row>
    <row r="127" spans="1:16" x14ac:dyDescent="0.25">
      <c r="A127" t="s">
        <v>192</v>
      </c>
      <c r="B127" t="s">
        <v>62</v>
      </c>
      <c r="C127" s="1">
        <v>46095</v>
      </c>
      <c r="D127">
        <v>1773469833680</v>
      </c>
      <c r="E127">
        <v>1773495569252</v>
      </c>
      <c r="F127" s="9">
        <v>7.1487699999999998</v>
      </c>
      <c r="G127" s="9">
        <v>85.785240000000002</v>
      </c>
      <c r="H127">
        <v>12</v>
      </c>
      <c r="I127" t="s">
        <v>16</v>
      </c>
      <c r="J127" t="s">
        <v>16</v>
      </c>
      <c r="K127" t="s">
        <v>17</v>
      </c>
      <c r="L127" t="s">
        <v>46</v>
      </c>
      <c r="M127" t="s">
        <v>47</v>
      </c>
      <c r="N127" s="9">
        <f>wf_shifts[[#This Row],[work_hours]]*wf_shifts[[#This Row],[hourly_rate]]</f>
        <v>85.785240000000002</v>
      </c>
      <c r="O127" s="2">
        <f>(wf_shifts[[#This Row],[start_time]]/1000)/86400+DATE(1970,1,1)</f>
        <v>46095.271223148149</v>
      </c>
      <c r="P127" s="2">
        <f>(wf_shifts[[#This Row],[end_time]]/1000)/86400+DATE(1970,1,1)</f>
        <v>46095.569088564815</v>
      </c>
    </row>
    <row r="128" spans="1:16" x14ac:dyDescent="0.25">
      <c r="A128" t="s">
        <v>193</v>
      </c>
      <c r="B128" t="s">
        <v>49</v>
      </c>
      <c r="C128" s="1">
        <v>46095</v>
      </c>
      <c r="D128">
        <v>1773469857435</v>
      </c>
      <c r="E128">
        <v>0</v>
      </c>
      <c r="F128" s="9">
        <v>0</v>
      </c>
      <c r="G128" s="9">
        <v>0</v>
      </c>
      <c r="H128">
        <v>10</v>
      </c>
      <c r="I128" t="s">
        <v>16</v>
      </c>
      <c r="J128" t="s">
        <v>16</v>
      </c>
      <c r="K128" t="s">
        <v>104</v>
      </c>
      <c r="L128" t="s">
        <v>46</v>
      </c>
      <c r="M128" t="s">
        <v>47</v>
      </c>
      <c r="N128" s="9">
        <f>wf_shifts[[#This Row],[work_hours]]*wf_shifts[[#This Row],[hourly_rate]]</f>
        <v>0</v>
      </c>
      <c r="O128" s="2">
        <f>(wf_shifts[[#This Row],[start_time]]/1000)/86400+DATE(1970,1,1)</f>
        <v>46095.271498090282</v>
      </c>
      <c r="P128" s="2">
        <f>(wf_shifts[[#This Row],[end_time]]/1000)/86400+DATE(1970,1,1)</f>
        <v>25569</v>
      </c>
    </row>
    <row r="129" spans="1:16" x14ac:dyDescent="0.25">
      <c r="A129" t="s">
        <v>194</v>
      </c>
      <c r="B129" t="s">
        <v>78</v>
      </c>
      <c r="C129" s="1">
        <v>46095</v>
      </c>
      <c r="D129">
        <v>1773470047458</v>
      </c>
      <c r="E129">
        <v>1773484479802</v>
      </c>
      <c r="F129" s="9">
        <v>4.0089844444444447</v>
      </c>
      <c r="G129" s="9">
        <v>48.10781333333334</v>
      </c>
      <c r="H129">
        <v>12</v>
      </c>
      <c r="I129" t="s">
        <v>16</v>
      </c>
      <c r="J129" t="s">
        <v>16</v>
      </c>
      <c r="K129" t="s">
        <v>17</v>
      </c>
      <c r="L129" t="s">
        <v>71</v>
      </c>
      <c r="M129" t="s">
        <v>72</v>
      </c>
      <c r="N129" s="9">
        <f>wf_shifts[[#This Row],[work_hours]]*wf_shifts[[#This Row],[hourly_rate]]</f>
        <v>48.10781333333334</v>
      </c>
      <c r="O129" s="2">
        <f>(wf_shifts[[#This Row],[start_time]]/1000)/86400+DATE(1970,1,1)</f>
        <v>46095.273697430559</v>
      </c>
      <c r="P129" s="2">
        <f>(wf_shifts[[#This Row],[end_time]]/1000)/86400+DATE(1970,1,1)</f>
        <v>46095.440738449077</v>
      </c>
    </row>
    <row r="130" spans="1:16" x14ac:dyDescent="0.25">
      <c r="A130" t="s">
        <v>195</v>
      </c>
      <c r="B130" t="s">
        <v>140</v>
      </c>
      <c r="C130" s="1">
        <v>46095</v>
      </c>
      <c r="D130">
        <v>1773470342169</v>
      </c>
      <c r="E130">
        <v>0</v>
      </c>
      <c r="F130" s="9">
        <v>0</v>
      </c>
      <c r="G130" s="9">
        <v>0</v>
      </c>
      <c r="H130">
        <v>9</v>
      </c>
      <c r="I130" t="s">
        <v>16</v>
      </c>
      <c r="J130" t="s">
        <v>16</v>
      </c>
      <c r="K130" t="s">
        <v>104</v>
      </c>
      <c r="L130" t="s">
        <v>18</v>
      </c>
      <c r="M130" t="s">
        <v>18</v>
      </c>
      <c r="N130" s="9">
        <f>wf_shifts[[#This Row],[work_hours]]*wf_shifts[[#This Row],[hourly_rate]]</f>
        <v>0</v>
      </c>
      <c r="O130" s="2">
        <f>(wf_shifts[[#This Row],[start_time]]/1000)/86400+DATE(1970,1,1)</f>
        <v>46095.277108437498</v>
      </c>
      <c r="P130" s="2">
        <f>(wf_shifts[[#This Row],[end_time]]/1000)/86400+DATE(1970,1,1)</f>
        <v>25569</v>
      </c>
    </row>
    <row r="131" spans="1:16" x14ac:dyDescent="0.25">
      <c r="A131" t="s">
        <v>196</v>
      </c>
      <c r="B131" t="s">
        <v>28</v>
      </c>
      <c r="C131" s="1">
        <v>46095</v>
      </c>
      <c r="D131">
        <v>1773471694418</v>
      </c>
      <c r="E131">
        <v>0</v>
      </c>
      <c r="F131" s="9">
        <v>0</v>
      </c>
      <c r="G131" s="9">
        <v>0</v>
      </c>
      <c r="H131">
        <v>7.22</v>
      </c>
      <c r="I131" t="s">
        <v>16</v>
      </c>
      <c r="J131" t="s">
        <v>16</v>
      </c>
      <c r="K131" t="s">
        <v>104</v>
      </c>
      <c r="L131" t="s">
        <v>21</v>
      </c>
      <c r="M131" t="s">
        <v>22</v>
      </c>
      <c r="N131" s="9">
        <f>wf_shifts[[#This Row],[work_hours]]*wf_shifts[[#This Row],[hourly_rate]]</f>
        <v>0</v>
      </c>
      <c r="O131" s="2">
        <f>(wf_shifts[[#This Row],[start_time]]/1000)/86400+DATE(1970,1,1)</f>
        <v>46095.292759467593</v>
      </c>
      <c r="P131" s="2">
        <f>(wf_shifts[[#This Row],[end_time]]/1000)/86400+DATE(1970,1,1)</f>
        <v>25569</v>
      </c>
    </row>
    <row r="132" spans="1:16" x14ac:dyDescent="0.25">
      <c r="A132" t="s">
        <v>197</v>
      </c>
      <c r="B132" t="s">
        <v>198</v>
      </c>
      <c r="C132" s="1">
        <v>46096</v>
      </c>
      <c r="D132">
        <v>1773577344317</v>
      </c>
      <c r="E132">
        <v>1773577468608</v>
      </c>
      <c r="F132" s="9">
        <v>3.452527777777778E-2</v>
      </c>
      <c r="G132" s="9">
        <v>0.3452527777777778</v>
      </c>
      <c r="H132">
        <v>10</v>
      </c>
      <c r="I132" t="s">
        <v>16</v>
      </c>
      <c r="J132" t="s">
        <v>16</v>
      </c>
      <c r="K132" t="s">
        <v>17</v>
      </c>
      <c r="L132" t="s">
        <v>199</v>
      </c>
      <c r="M132" t="s">
        <v>200</v>
      </c>
      <c r="N132" s="9">
        <f>wf_shifts[[#This Row],[work_hours]]*wf_shifts[[#This Row],[hourly_rate]]</f>
        <v>0.3452527777777778</v>
      </c>
      <c r="O132" s="2">
        <f>(wf_shifts[[#This Row],[start_time]]/1000)/86400+DATE(1970,1,1)</f>
        <v>46096.515559224536</v>
      </c>
      <c r="P132" s="2">
        <f>(wf_shifts[[#This Row],[end_time]]/1000)/86400+DATE(1970,1,1)</f>
        <v>46096.516997777777</v>
      </c>
    </row>
    <row r="133" spans="1:16" x14ac:dyDescent="0.25">
      <c r="A133" t="s">
        <v>201</v>
      </c>
      <c r="B133" t="s">
        <v>198</v>
      </c>
      <c r="C133" s="1">
        <v>46096</v>
      </c>
      <c r="D133">
        <v>1773577514708</v>
      </c>
      <c r="E133">
        <v>0</v>
      </c>
      <c r="F133" s="9">
        <v>0</v>
      </c>
      <c r="G133" s="9">
        <v>0</v>
      </c>
      <c r="H133">
        <v>10</v>
      </c>
      <c r="I133" t="s">
        <v>16</v>
      </c>
      <c r="J133" t="s">
        <v>16</v>
      </c>
      <c r="K133" t="s">
        <v>104</v>
      </c>
      <c r="L133" t="s">
        <v>199</v>
      </c>
      <c r="M133" t="s">
        <v>200</v>
      </c>
      <c r="N133" s="9">
        <f>wf_shifts[[#This Row],[work_hours]]*wf_shifts[[#This Row],[hourly_rate]]</f>
        <v>0</v>
      </c>
      <c r="O133" s="2">
        <f>(wf_shifts[[#This Row],[start_time]]/1000)/86400+DATE(1970,1,1)</f>
        <v>46096.517531342593</v>
      </c>
      <c r="P133" s="2">
        <f>(wf_shifts[[#This Row],[end_time]]/1000)/86400+DATE(1970,1,1)</f>
        <v>25569</v>
      </c>
    </row>
    <row r="134" spans="1:16" x14ac:dyDescent="0.25">
      <c r="A134" t="s">
        <v>202</v>
      </c>
      <c r="B134" t="s">
        <v>30</v>
      </c>
      <c r="C134" s="1">
        <v>46097</v>
      </c>
      <c r="D134">
        <v>1773640801348</v>
      </c>
      <c r="E134">
        <v>0</v>
      </c>
      <c r="F134" s="9">
        <v>0</v>
      </c>
      <c r="G134" s="9">
        <v>0</v>
      </c>
      <c r="H134">
        <v>7.22</v>
      </c>
      <c r="I134" t="s">
        <v>16</v>
      </c>
      <c r="J134" t="s">
        <v>16</v>
      </c>
      <c r="K134" t="s">
        <v>104</v>
      </c>
      <c r="L134" t="s">
        <v>21</v>
      </c>
      <c r="M134" t="s">
        <v>22</v>
      </c>
      <c r="N134" s="9">
        <f>wf_shifts[[#This Row],[work_hours]]*wf_shifts[[#This Row],[hourly_rate]]</f>
        <v>0</v>
      </c>
      <c r="O134" s="2">
        <f>(wf_shifts[[#This Row],[start_time]]/1000)/86400+DATE(1970,1,1)</f>
        <v>46097.25001560185</v>
      </c>
      <c r="P134" s="2">
        <f>(wf_shifts[[#This Row],[end_time]]/1000)/86400+DATE(1970,1,1)</f>
        <v>25569</v>
      </c>
    </row>
    <row r="135" spans="1:16" x14ac:dyDescent="0.25">
      <c r="A135" t="s">
        <v>203</v>
      </c>
      <c r="B135" t="s">
        <v>97</v>
      </c>
      <c r="C135" s="1">
        <v>46097</v>
      </c>
      <c r="D135">
        <v>1773640805490</v>
      </c>
      <c r="E135">
        <v>0</v>
      </c>
      <c r="F135" s="9">
        <v>0</v>
      </c>
      <c r="G135" s="9">
        <v>0</v>
      </c>
      <c r="H135">
        <v>9</v>
      </c>
      <c r="I135" t="s">
        <v>16</v>
      </c>
      <c r="J135" t="s">
        <v>16</v>
      </c>
      <c r="K135" t="s">
        <v>104</v>
      </c>
      <c r="L135" t="s">
        <v>21</v>
      </c>
      <c r="M135" t="s">
        <v>22</v>
      </c>
      <c r="N135" s="9">
        <f>wf_shifts[[#This Row],[work_hours]]*wf_shifts[[#This Row],[hourly_rate]]</f>
        <v>0</v>
      </c>
      <c r="O135" s="2">
        <f>(wf_shifts[[#This Row],[start_time]]/1000)/86400+DATE(1970,1,1)</f>
        <v>46097.250063541665</v>
      </c>
      <c r="P135" s="2">
        <f>(wf_shifts[[#This Row],[end_time]]/1000)/86400+DATE(1970,1,1)</f>
        <v>25569</v>
      </c>
    </row>
    <row r="136" spans="1:16" x14ac:dyDescent="0.25">
      <c r="A136" t="s">
        <v>204</v>
      </c>
      <c r="B136" t="s">
        <v>24</v>
      </c>
      <c r="C136" s="1">
        <v>46097</v>
      </c>
      <c r="D136">
        <v>1773640806003</v>
      </c>
      <c r="E136">
        <v>1773677166823</v>
      </c>
      <c r="F136" s="9">
        <v>10.100227777777778</v>
      </c>
      <c r="G136" s="9">
        <v>101.00227777777778</v>
      </c>
      <c r="H136">
        <v>10</v>
      </c>
      <c r="I136" t="s">
        <v>16</v>
      </c>
      <c r="J136" t="s">
        <v>16</v>
      </c>
      <c r="K136" t="s">
        <v>17</v>
      </c>
      <c r="L136" t="s">
        <v>21</v>
      </c>
      <c r="M136" t="s">
        <v>22</v>
      </c>
      <c r="N136" s="9">
        <f>wf_shifts[[#This Row],[work_hours]]*wf_shifts[[#This Row],[hourly_rate]]</f>
        <v>101.00227777777778</v>
      </c>
      <c r="O136" s="2">
        <f>(wf_shifts[[#This Row],[start_time]]/1000)/86400+DATE(1970,1,1)</f>
        <v>46097.250069479167</v>
      </c>
      <c r="P136" s="2">
        <f>(wf_shifts[[#This Row],[end_time]]/1000)/86400+DATE(1970,1,1)</f>
        <v>46097.670912303241</v>
      </c>
    </row>
    <row r="137" spans="1:16" x14ac:dyDescent="0.25">
      <c r="A137" t="s">
        <v>205</v>
      </c>
      <c r="B137" t="s">
        <v>26</v>
      </c>
      <c r="C137" s="1">
        <v>46097</v>
      </c>
      <c r="D137">
        <v>1773640821154</v>
      </c>
      <c r="E137">
        <v>1773677045672</v>
      </c>
      <c r="F137" s="9">
        <v>10.06236611111111</v>
      </c>
      <c r="G137" s="9">
        <v>80.498928888888884</v>
      </c>
      <c r="H137">
        <v>8</v>
      </c>
      <c r="I137" t="s">
        <v>16</v>
      </c>
      <c r="J137" t="s">
        <v>16</v>
      </c>
      <c r="K137" t="s">
        <v>17</v>
      </c>
      <c r="L137" t="s">
        <v>21</v>
      </c>
      <c r="M137" t="s">
        <v>22</v>
      </c>
      <c r="N137" s="9">
        <f>wf_shifts[[#This Row],[work_hours]]*wf_shifts[[#This Row],[hourly_rate]]</f>
        <v>80.498928888888884</v>
      </c>
      <c r="O137" s="2">
        <f>(wf_shifts[[#This Row],[start_time]]/1000)/86400+DATE(1970,1,1)</f>
        <v>46097.250244837967</v>
      </c>
      <c r="P137" s="2">
        <f>(wf_shifts[[#This Row],[end_time]]/1000)/86400+DATE(1970,1,1)</f>
        <v>46097.669510092594</v>
      </c>
    </row>
    <row r="138" spans="1:16" x14ac:dyDescent="0.25">
      <c r="A138" t="s">
        <v>206</v>
      </c>
      <c r="B138" t="s">
        <v>15</v>
      </c>
      <c r="C138" s="1">
        <v>46097</v>
      </c>
      <c r="D138">
        <v>1773640821905</v>
      </c>
      <c r="E138">
        <v>0</v>
      </c>
      <c r="F138" s="9">
        <v>0</v>
      </c>
      <c r="G138" s="9">
        <v>0</v>
      </c>
      <c r="H138">
        <v>8</v>
      </c>
      <c r="I138" t="s">
        <v>16</v>
      </c>
      <c r="J138" t="s">
        <v>16</v>
      </c>
      <c r="K138" t="s">
        <v>104</v>
      </c>
      <c r="L138" t="s">
        <v>18</v>
      </c>
      <c r="M138" t="s">
        <v>18</v>
      </c>
      <c r="N138" s="9">
        <f>wf_shifts[[#This Row],[work_hours]]*wf_shifts[[#This Row],[hourly_rate]]</f>
        <v>0</v>
      </c>
      <c r="O138" s="2">
        <f>(wf_shifts[[#This Row],[start_time]]/1000)/86400+DATE(1970,1,1)</f>
        <v>46097.250253530088</v>
      </c>
      <c r="P138" s="2">
        <f>(wf_shifts[[#This Row],[end_time]]/1000)/86400+DATE(1970,1,1)</f>
        <v>25569</v>
      </c>
    </row>
    <row r="139" spans="1:16" x14ac:dyDescent="0.25">
      <c r="A139" t="s">
        <v>207</v>
      </c>
      <c r="B139" t="s">
        <v>20</v>
      </c>
      <c r="C139" s="1">
        <v>46097</v>
      </c>
      <c r="D139">
        <v>1773640880229</v>
      </c>
      <c r="E139">
        <v>1773677149577</v>
      </c>
      <c r="F139" s="9">
        <v>10.074818888888888</v>
      </c>
      <c r="G139" s="9">
        <v>72.740192377777774</v>
      </c>
      <c r="H139">
        <v>7.22</v>
      </c>
      <c r="I139" t="s">
        <v>16</v>
      </c>
      <c r="J139" t="s">
        <v>16</v>
      </c>
      <c r="K139" t="s">
        <v>17</v>
      </c>
      <c r="L139" t="s">
        <v>21</v>
      </c>
      <c r="M139" t="s">
        <v>22</v>
      </c>
      <c r="N139" s="9">
        <f>wf_shifts[[#This Row],[work_hours]]*wf_shifts[[#This Row],[hourly_rate]]</f>
        <v>72.740192377777774</v>
      </c>
      <c r="O139" s="2">
        <f>(wf_shifts[[#This Row],[start_time]]/1000)/86400+DATE(1970,1,1)</f>
        <v>46097.250928576395</v>
      </c>
      <c r="P139" s="2">
        <f>(wf_shifts[[#This Row],[end_time]]/1000)/86400+DATE(1970,1,1)</f>
        <v>46097.670712696759</v>
      </c>
    </row>
    <row r="140" spans="1:16" x14ac:dyDescent="0.25">
      <c r="A140" t="s">
        <v>208</v>
      </c>
      <c r="B140" t="s">
        <v>42</v>
      </c>
      <c r="C140" s="1">
        <v>46097</v>
      </c>
      <c r="D140">
        <v>1773640886353</v>
      </c>
      <c r="E140">
        <v>1773677112981</v>
      </c>
      <c r="F140" s="9">
        <v>10.062952222222222</v>
      </c>
      <c r="G140" s="9">
        <v>120.75542666666666</v>
      </c>
      <c r="H140">
        <v>12</v>
      </c>
      <c r="I140" t="s">
        <v>16</v>
      </c>
      <c r="J140" t="s">
        <v>16</v>
      </c>
      <c r="K140" t="s">
        <v>17</v>
      </c>
      <c r="L140" t="s">
        <v>21</v>
      </c>
      <c r="M140" t="s">
        <v>22</v>
      </c>
      <c r="N140" s="9">
        <f>wf_shifts[[#This Row],[work_hours]]*wf_shifts[[#This Row],[hourly_rate]]</f>
        <v>120.75542666666666</v>
      </c>
      <c r="O140" s="2">
        <f>(wf_shifts[[#This Row],[start_time]]/1000)/86400+DATE(1970,1,1)</f>
        <v>46097.250999456017</v>
      </c>
      <c r="P140" s="2">
        <f>(wf_shifts[[#This Row],[end_time]]/1000)/86400+DATE(1970,1,1)</f>
        <v>46097.670289131944</v>
      </c>
    </row>
    <row r="141" spans="1:16" x14ac:dyDescent="0.25">
      <c r="A141" t="s">
        <v>209</v>
      </c>
      <c r="B141" t="s">
        <v>74</v>
      </c>
      <c r="C141" s="1">
        <v>46097</v>
      </c>
      <c r="D141">
        <v>1773641000431</v>
      </c>
      <c r="E141">
        <v>0</v>
      </c>
      <c r="F141" s="9">
        <v>0</v>
      </c>
      <c r="G141" s="9">
        <v>0</v>
      </c>
      <c r="H141">
        <v>7.22</v>
      </c>
      <c r="I141" t="s">
        <v>16</v>
      </c>
      <c r="J141" t="s">
        <v>16</v>
      </c>
      <c r="K141" t="s">
        <v>104</v>
      </c>
      <c r="L141" t="s">
        <v>71</v>
      </c>
      <c r="M141" t="s">
        <v>72</v>
      </c>
      <c r="N141" s="9">
        <f>wf_shifts[[#This Row],[work_hours]]*wf_shifts[[#This Row],[hourly_rate]]</f>
        <v>0</v>
      </c>
      <c r="O141" s="2">
        <f>(wf_shifts[[#This Row],[start_time]]/1000)/86400+DATE(1970,1,1)</f>
        <v>46097.252319803243</v>
      </c>
      <c r="P141" s="2">
        <f>(wf_shifts[[#This Row],[end_time]]/1000)/86400+DATE(1970,1,1)</f>
        <v>25569</v>
      </c>
    </row>
    <row r="142" spans="1:16" x14ac:dyDescent="0.25">
      <c r="A142" t="s">
        <v>210</v>
      </c>
      <c r="B142" t="s">
        <v>28</v>
      </c>
      <c r="C142" s="1">
        <v>46097</v>
      </c>
      <c r="D142">
        <v>1773641038301</v>
      </c>
      <c r="E142">
        <v>1773677187074</v>
      </c>
      <c r="F142" s="9">
        <v>10.041325833333334</v>
      </c>
      <c r="G142" s="9">
        <v>72.498372516666663</v>
      </c>
      <c r="H142">
        <v>7.22</v>
      </c>
      <c r="I142" t="s">
        <v>16</v>
      </c>
      <c r="J142" t="s">
        <v>16</v>
      </c>
      <c r="K142" t="s">
        <v>17</v>
      </c>
      <c r="L142" t="s">
        <v>21</v>
      </c>
      <c r="M142" t="s">
        <v>22</v>
      </c>
      <c r="N142" s="9">
        <f>wf_shifts[[#This Row],[work_hours]]*wf_shifts[[#This Row],[hourly_rate]]</f>
        <v>72.498372516666663</v>
      </c>
      <c r="O142" s="2">
        <f>(wf_shifts[[#This Row],[start_time]]/1000)/86400+DATE(1970,1,1)</f>
        <v>46097.252758113427</v>
      </c>
      <c r="P142" s="2">
        <f>(wf_shifts[[#This Row],[end_time]]/1000)/86400+DATE(1970,1,1)</f>
        <v>46097.671146689812</v>
      </c>
    </row>
    <row r="143" spans="1:16" x14ac:dyDescent="0.25">
      <c r="A143" t="s">
        <v>211</v>
      </c>
      <c r="B143" t="s">
        <v>70</v>
      </c>
      <c r="C143" s="1">
        <v>46097</v>
      </c>
      <c r="D143">
        <v>1773641417851</v>
      </c>
      <c r="E143">
        <v>1773674444859</v>
      </c>
      <c r="F143" s="9">
        <v>9.1741688888888895</v>
      </c>
      <c r="G143" s="9">
        <v>82.567520000000002</v>
      </c>
      <c r="H143">
        <v>9</v>
      </c>
      <c r="I143" t="s">
        <v>16</v>
      </c>
      <c r="J143" t="s">
        <v>16</v>
      </c>
      <c r="K143" t="s">
        <v>17</v>
      </c>
      <c r="L143" t="s">
        <v>71</v>
      </c>
      <c r="M143" t="s">
        <v>72</v>
      </c>
      <c r="N143" s="9">
        <f>wf_shifts[[#This Row],[work_hours]]*wf_shifts[[#This Row],[hourly_rate]]</f>
        <v>82.567520000000002</v>
      </c>
      <c r="O143" s="2">
        <f>(wf_shifts[[#This Row],[start_time]]/1000)/86400+DATE(1970,1,1)</f>
        <v>46097.257151053243</v>
      </c>
      <c r="P143" s="2">
        <f>(wf_shifts[[#This Row],[end_time]]/1000)/86400+DATE(1970,1,1)</f>
        <v>46097.639408090283</v>
      </c>
    </row>
    <row r="144" spans="1:16" x14ac:dyDescent="0.25">
      <c r="A144" t="s">
        <v>212</v>
      </c>
      <c r="B144" t="s">
        <v>80</v>
      </c>
      <c r="C144" s="1">
        <v>46097</v>
      </c>
      <c r="D144">
        <v>1773641458120</v>
      </c>
      <c r="E144">
        <v>1773674575993</v>
      </c>
      <c r="F144" s="9">
        <v>9.1994091666666673</v>
      </c>
      <c r="G144" s="9">
        <v>82.794682500000008</v>
      </c>
      <c r="H144">
        <v>9</v>
      </c>
      <c r="I144" t="s">
        <v>16</v>
      </c>
      <c r="J144" t="s">
        <v>16</v>
      </c>
      <c r="K144" t="s">
        <v>17</v>
      </c>
      <c r="L144" t="s">
        <v>71</v>
      </c>
      <c r="M144" t="s">
        <v>72</v>
      </c>
      <c r="N144" s="9">
        <f>wf_shifts[[#This Row],[work_hours]]*wf_shifts[[#This Row],[hourly_rate]]</f>
        <v>82.794682500000008</v>
      </c>
      <c r="O144" s="2">
        <f>(wf_shifts[[#This Row],[start_time]]/1000)/86400+DATE(1970,1,1)</f>
        <v>46097.257617129624</v>
      </c>
      <c r="P144" s="2">
        <f>(wf_shifts[[#This Row],[end_time]]/1000)/86400+DATE(1970,1,1)</f>
        <v>46097.640925844913</v>
      </c>
    </row>
    <row r="145" spans="1:16" x14ac:dyDescent="0.25">
      <c r="A145" t="s">
        <v>213</v>
      </c>
      <c r="B145" t="s">
        <v>188</v>
      </c>
      <c r="C145" s="1">
        <v>46097</v>
      </c>
      <c r="D145">
        <v>1773641480378</v>
      </c>
      <c r="E145">
        <v>1773675335187</v>
      </c>
      <c r="F145" s="9">
        <v>9.4041136111111108</v>
      </c>
      <c r="G145" s="9">
        <v>94.041136111111115</v>
      </c>
      <c r="H145">
        <v>10</v>
      </c>
      <c r="I145" t="s">
        <v>16</v>
      </c>
      <c r="J145" t="s">
        <v>16</v>
      </c>
      <c r="K145" t="s">
        <v>17</v>
      </c>
      <c r="L145" t="s">
        <v>46</v>
      </c>
      <c r="M145" t="s">
        <v>47</v>
      </c>
      <c r="N145" s="9">
        <f>wf_shifts[[#This Row],[work_hours]]*wf_shifts[[#This Row],[hourly_rate]]</f>
        <v>94.041136111111115</v>
      </c>
      <c r="O145" s="2">
        <f>(wf_shifts[[#This Row],[start_time]]/1000)/86400+DATE(1970,1,1)</f>
        <v>46097.257874745366</v>
      </c>
      <c r="P145" s="2">
        <f>(wf_shifts[[#This Row],[end_time]]/1000)/86400+DATE(1970,1,1)</f>
        <v>46097.649712812505</v>
      </c>
    </row>
    <row r="146" spans="1:16" x14ac:dyDescent="0.25">
      <c r="A146" t="s">
        <v>214</v>
      </c>
      <c r="B146" t="s">
        <v>51</v>
      </c>
      <c r="C146" s="1">
        <v>46097</v>
      </c>
      <c r="D146">
        <v>1773641556356</v>
      </c>
      <c r="E146">
        <v>1773675198111</v>
      </c>
      <c r="F146" s="9">
        <v>9.3449319444444452</v>
      </c>
      <c r="G146" s="9">
        <v>121.48411527777779</v>
      </c>
      <c r="H146">
        <v>13</v>
      </c>
      <c r="I146" t="s">
        <v>16</v>
      </c>
      <c r="J146" t="s">
        <v>16</v>
      </c>
      <c r="K146" t="s">
        <v>17</v>
      </c>
      <c r="L146" t="s">
        <v>46</v>
      </c>
      <c r="M146" t="s">
        <v>47</v>
      </c>
      <c r="N146" s="9">
        <f>wf_shifts[[#This Row],[work_hours]]*wf_shifts[[#This Row],[hourly_rate]]</f>
        <v>121.48411527777779</v>
      </c>
      <c r="O146" s="2">
        <f>(wf_shifts[[#This Row],[start_time]]/1000)/86400+DATE(1970,1,1)</f>
        <v>46097.258754120368</v>
      </c>
      <c r="P146" s="2">
        <f>(wf_shifts[[#This Row],[end_time]]/1000)/86400+DATE(1970,1,1)</f>
        <v>46097.648126284723</v>
      </c>
    </row>
    <row r="147" spans="1:16" x14ac:dyDescent="0.25">
      <c r="A147" t="s">
        <v>215</v>
      </c>
      <c r="B147" t="s">
        <v>78</v>
      </c>
      <c r="C147" s="1">
        <v>46097</v>
      </c>
      <c r="D147">
        <v>1773641906604</v>
      </c>
      <c r="E147">
        <v>0</v>
      </c>
      <c r="F147" s="9">
        <v>0</v>
      </c>
      <c r="G147" s="9">
        <v>0</v>
      </c>
      <c r="H147">
        <v>12</v>
      </c>
      <c r="I147" t="s">
        <v>16</v>
      </c>
      <c r="J147" t="s">
        <v>16</v>
      </c>
      <c r="K147" t="s">
        <v>104</v>
      </c>
      <c r="L147" t="s">
        <v>71</v>
      </c>
      <c r="M147" t="s">
        <v>72</v>
      </c>
      <c r="N147" s="9">
        <f>wf_shifts[[#This Row],[work_hours]]*wf_shifts[[#This Row],[hourly_rate]]</f>
        <v>0</v>
      </c>
      <c r="O147" s="2">
        <f>(wf_shifts[[#This Row],[start_time]]/1000)/86400+DATE(1970,1,1)</f>
        <v>46097.262807916668</v>
      </c>
      <c r="P147" s="2">
        <f>(wf_shifts[[#This Row],[end_time]]/1000)/86400+DATE(1970,1,1)</f>
        <v>25569</v>
      </c>
    </row>
    <row r="148" spans="1:16" x14ac:dyDescent="0.25">
      <c r="A148" t="s">
        <v>216</v>
      </c>
      <c r="B148" t="s">
        <v>53</v>
      </c>
      <c r="C148" s="1">
        <v>46097</v>
      </c>
      <c r="D148">
        <v>1773642110274</v>
      </c>
      <c r="E148">
        <v>1773675098802</v>
      </c>
      <c r="F148" s="9">
        <v>9.1634799999999998</v>
      </c>
      <c r="G148" s="9">
        <v>100.79828000000001</v>
      </c>
      <c r="H148">
        <v>11</v>
      </c>
      <c r="I148" t="s">
        <v>16</v>
      </c>
      <c r="J148" t="s">
        <v>16</v>
      </c>
      <c r="K148" t="s">
        <v>17</v>
      </c>
      <c r="L148" t="s">
        <v>46</v>
      </c>
      <c r="M148" t="s">
        <v>47</v>
      </c>
      <c r="N148" s="9">
        <f>wf_shifts[[#This Row],[work_hours]]*wf_shifts[[#This Row],[hourly_rate]]</f>
        <v>100.79828000000001</v>
      </c>
      <c r="O148" s="2">
        <f>(wf_shifts[[#This Row],[start_time]]/1000)/86400+DATE(1970,1,1)</f>
        <v>46097.26516520833</v>
      </c>
      <c r="P148" s="2">
        <f>(wf_shifts[[#This Row],[end_time]]/1000)/86400+DATE(1970,1,1)</f>
        <v>46097.646976874996</v>
      </c>
    </row>
    <row r="149" spans="1:16" x14ac:dyDescent="0.25">
      <c r="A149" t="s">
        <v>217</v>
      </c>
      <c r="B149" t="s">
        <v>62</v>
      </c>
      <c r="C149" s="1">
        <v>46097</v>
      </c>
      <c r="D149">
        <v>1773642314725</v>
      </c>
      <c r="E149">
        <v>0</v>
      </c>
      <c r="F149" s="9">
        <v>0</v>
      </c>
      <c r="G149" s="9">
        <v>0</v>
      </c>
      <c r="H149">
        <v>12</v>
      </c>
      <c r="I149" t="s">
        <v>16</v>
      </c>
      <c r="J149" t="s">
        <v>16</v>
      </c>
      <c r="K149" t="s">
        <v>104</v>
      </c>
      <c r="L149" t="s">
        <v>46</v>
      </c>
      <c r="M149" t="s">
        <v>47</v>
      </c>
      <c r="N149" s="9">
        <f>wf_shifts[[#This Row],[work_hours]]*wf_shifts[[#This Row],[hourly_rate]]</f>
        <v>0</v>
      </c>
      <c r="O149" s="2">
        <f>(wf_shifts[[#This Row],[start_time]]/1000)/86400+DATE(1970,1,1)</f>
        <v>46097.26753153935</v>
      </c>
      <c r="P149" s="2">
        <f>(wf_shifts[[#This Row],[end_time]]/1000)/86400+DATE(1970,1,1)</f>
        <v>25569</v>
      </c>
    </row>
    <row r="150" spans="1:16" x14ac:dyDescent="0.25">
      <c r="A150" t="s">
        <v>218</v>
      </c>
      <c r="B150" t="s">
        <v>140</v>
      </c>
      <c r="C150" s="1">
        <v>46097</v>
      </c>
      <c r="D150">
        <v>1773642533180</v>
      </c>
      <c r="E150">
        <v>1773673103485</v>
      </c>
      <c r="F150" s="9">
        <v>8.491751388888888</v>
      </c>
      <c r="G150" s="9">
        <v>76.42576249999999</v>
      </c>
      <c r="H150">
        <v>9</v>
      </c>
      <c r="I150" t="s">
        <v>16</v>
      </c>
      <c r="J150" t="s">
        <v>16</v>
      </c>
      <c r="K150" t="s">
        <v>17</v>
      </c>
      <c r="L150" t="s">
        <v>18</v>
      </c>
      <c r="M150" t="s">
        <v>18</v>
      </c>
      <c r="N150" s="9">
        <f>wf_shifts[[#This Row],[work_hours]]*wf_shifts[[#This Row],[hourly_rate]]</f>
        <v>76.42576249999999</v>
      </c>
      <c r="O150" s="2">
        <f>(wf_shifts[[#This Row],[start_time]]/1000)/86400+DATE(1970,1,1)</f>
        <v>46097.270059953706</v>
      </c>
      <c r="P150" s="2">
        <f>(wf_shifts[[#This Row],[end_time]]/1000)/86400+DATE(1970,1,1)</f>
        <v>46097.623882928237</v>
      </c>
    </row>
    <row r="151" spans="1:16" x14ac:dyDescent="0.25">
      <c r="A151" t="s">
        <v>219</v>
      </c>
      <c r="B151" t="s">
        <v>45</v>
      </c>
      <c r="C151" s="1">
        <v>46097</v>
      </c>
      <c r="D151">
        <v>1773642708864</v>
      </c>
      <c r="E151">
        <v>0</v>
      </c>
      <c r="F151" s="9">
        <v>0</v>
      </c>
      <c r="G151" s="9">
        <v>0</v>
      </c>
      <c r="H151">
        <v>9</v>
      </c>
      <c r="I151" t="s">
        <v>16</v>
      </c>
      <c r="J151" t="s">
        <v>16</v>
      </c>
      <c r="K151" t="s">
        <v>104</v>
      </c>
      <c r="L151" t="s">
        <v>46</v>
      </c>
      <c r="M151" t="s">
        <v>47</v>
      </c>
      <c r="N151" s="9">
        <f>wf_shifts[[#This Row],[work_hours]]*wf_shifts[[#This Row],[hourly_rate]]</f>
        <v>0</v>
      </c>
      <c r="O151" s="2">
        <f>(wf_shifts[[#This Row],[start_time]]/1000)/86400+DATE(1970,1,1)</f>
        <v>46097.272093333333</v>
      </c>
      <c r="P151" s="2">
        <f>(wf_shifts[[#This Row],[end_time]]/1000)/86400+DATE(1970,1,1)</f>
        <v>25569</v>
      </c>
    </row>
    <row r="152" spans="1:16" x14ac:dyDescent="0.25">
      <c r="A152" t="s">
        <v>220</v>
      </c>
      <c r="B152" t="s">
        <v>117</v>
      </c>
      <c r="C152" s="1">
        <v>46097</v>
      </c>
      <c r="D152">
        <v>1773642821827</v>
      </c>
      <c r="E152">
        <v>1773673118120</v>
      </c>
      <c r="F152" s="9">
        <v>8.4156369444444437</v>
      </c>
      <c r="G152" s="9">
        <v>60.760898738888883</v>
      </c>
      <c r="H152">
        <v>7.22</v>
      </c>
      <c r="I152" t="s">
        <v>16</v>
      </c>
      <c r="J152" t="s">
        <v>16</v>
      </c>
      <c r="K152" t="s">
        <v>17</v>
      </c>
      <c r="L152" t="s">
        <v>46</v>
      </c>
      <c r="M152" t="s">
        <v>47</v>
      </c>
      <c r="N152" s="9">
        <f>wf_shifts[[#This Row],[work_hours]]*wf_shifts[[#This Row],[hourly_rate]]</f>
        <v>60.760898738888883</v>
      </c>
      <c r="O152" s="2">
        <f>(wf_shifts[[#This Row],[start_time]]/1000)/86400+DATE(1970,1,1)</f>
        <v>46097.273400775463</v>
      </c>
      <c r="P152" s="2">
        <f>(wf_shifts[[#This Row],[end_time]]/1000)/86400+DATE(1970,1,1)</f>
        <v>46097.624052314815</v>
      </c>
    </row>
    <row r="153" spans="1:16" x14ac:dyDescent="0.25">
      <c r="A153" t="s">
        <v>221</v>
      </c>
      <c r="B153" t="s">
        <v>112</v>
      </c>
      <c r="C153" s="1">
        <v>46097</v>
      </c>
      <c r="D153">
        <v>1773642881520</v>
      </c>
      <c r="E153">
        <v>1773673367662</v>
      </c>
      <c r="F153" s="9">
        <v>8.4683727777777786</v>
      </c>
      <c r="G153" s="9">
        <v>76.215355000000002</v>
      </c>
      <c r="H153">
        <v>9</v>
      </c>
      <c r="I153" t="s">
        <v>16</v>
      </c>
      <c r="J153" t="s">
        <v>16</v>
      </c>
      <c r="K153" t="s">
        <v>17</v>
      </c>
      <c r="L153" t="s">
        <v>113</v>
      </c>
      <c r="M153" t="s">
        <v>114</v>
      </c>
      <c r="N153" s="9">
        <f>wf_shifts[[#This Row],[work_hours]]*wf_shifts[[#This Row],[hourly_rate]]</f>
        <v>76.215355000000002</v>
      </c>
      <c r="O153" s="2">
        <f>(wf_shifts[[#This Row],[start_time]]/1000)/86400+DATE(1970,1,1)</f>
        <v>46097.274091666666</v>
      </c>
      <c r="P153" s="2">
        <f>(wf_shifts[[#This Row],[end_time]]/1000)/86400+DATE(1970,1,1)</f>
        <v>46097.626940532406</v>
      </c>
    </row>
    <row r="154" spans="1:16" x14ac:dyDescent="0.25">
      <c r="A154" t="s">
        <v>222</v>
      </c>
      <c r="B154" t="s">
        <v>49</v>
      </c>
      <c r="C154" s="1">
        <v>46097</v>
      </c>
      <c r="D154">
        <v>1773642932623</v>
      </c>
      <c r="E154">
        <v>1773675364413</v>
      </c>
      <c r="F154" s="9">
        <v>9.008830555555555</v>
      </c>
      <c r="G154" s="9">
        <v>90.08830555555555</v>
      </c>
      <c r="H154">
        <v>10</v>
      </c>
      <c r="I154" t="s">
        <v>16</v>
      </c>
      <c r="J154" t="s">
        <v>16</v>
      </c>
      <c r="K154" t="s">
        <v>17</v>
      </c>
      <c r="L154" t="s">
        <v>46</v>
      </c>
      <c r="M154" t="s">
        <v>47</v>
      </c>
      <c r="N154" s="9">
        <f>wf_shifts[[#This Row],[work_hours]]*wf_shifts[[#This Row],[hourly_rate]]</f>
        <v>90.08830555555555</v>
      </c>
      <c r="O154" s="2">
        <f>(wf_shifts[[#This Row],[start_time]]/1000)/86400+DATE(1970,1,1)</f>
        <v>46097.274683136573</v>
      </c>
      <c r="P154" s="2">
        <f>(wf_shifts[[#This Row],[end_time]]/1000)/86400+DATE(1970,1,1)</f>
        <v>46097.650051076387</v>
      </c>
    </row>
    <row r="155" spans="1:16" x14ac:dyDescent="0.25">
      <c r="A155" t="s">
        <v>223</v>
      </c>
      <c r="B155" t="s">
        <v>55</v>
      </c>
      <c r="C155" s="1">
        <v>46097</v>
      </c>
      <c r="D155">
        <v>1773645444631</v>
      </c>
      <c r="E155">
        <v>1773675204126</v>
      </c>
      <c r="F155" s="9">
        <v>8.266526388888888</v>
      </c>
      <c r="G155" s="9">
        <v>74.398737499999996</v>
      </c>
      <c r="H155">
        <v>9</v>
      </c>
      <c r="I155" t="s">
        <v>16</v>
      </c>
      <c r="J155" t="s">
        <v>16</v>
      </c>
      <c r="K155" t="s">
        <v>17</v>
      </c>
      <c r="L155" t="s">
        <v>46</v>
      </c>
      <c r="M155" t="s">
        <v>47</v>
      </c>
      <c r="N155" s="9">
        <f>wf_shifts[[#This Row],[work_hours]]*wf_shifts[[#This Row],[hourly_rate]]</f>
        <v>74.398737499999996</v>
      </c>
      <c r="O155" s="2">
        <f>(wf_shifts[[#This Row],[start_time]]/1000)/86400+DATE(1970,1,1)</f>
        <v>46097.303757303242</v>
      </c>
      <c r="P155" s="2">
        <f>(wf_shifts[[#This Row],[end_time]]/1000)/86400+DATE(1970,1,1)</f>
        <v>46097.648195902773</v>
      </c>
    </row>
    <row r="156" spans="1:16" x14ac:dyDescent="0.25">
      <c r="A156" t="s">
        <v>224</v>
      </c>
      <c r="B156" t="s">
        <v>28</v>
      </c>
      <c r="C156" s="1">
        <v>46098</v>
      </c>
      <c r="D156">
        <v>1773727201402</v>
      </c>
      <c r="E156">
        <v>0</v>
      </c>
      <c r="F156" s="9">
        <v>0</v>
      </c>
      <c r="G156" s="9">
        <v>0</v>
      </c>
      <c r="H156">
        <v>7.22</v>
      </c>
      <c r="I156" t="s">
        <v>16</v>
      </c>
      <c r="J156" t="s">
        <v>16</v>
      </c>
      <c r="K156" t="s">
        <v>104</v>
      </c>
      <c r="L156" t="s">
        <v>21</v>
      </c>
      <c r="M156" t="s">
        <v>22</v>
      </c>
      <c r="N156" s="9">
        <f>wf_shifts[[#This Row],[work_hours]]*wf_shifts[[#This Row],[hourly_rate]]</f>
        <v>0</v>
      </c>
      <c r="O156" s="2">
        <f>(wf_shifts[[#This Row],[start_time]]/1000)/86400+DATE(1970,1,1)</f>
        <v>46098.250016226855</v>
      </c>
      <c r="P156" s="2">
        <f>(wf_shifts[[#This Row],[end_time]]/1000)/86400+DATE(1970,1,1)</f>
        <v>25569</v>
      </c>
    </row>
    <row r="157" spans="1:16" x14ac:dyDescent="0.25">
      <c r="A157" t="s">
        <v>225</v>
      </c>
      <c r="B157" t="s">
        <v>42</v>
      </c>
      <c r="C157" s="1">
        <v>46098</v>
      </c>
      <c r="D157">
        <v>1773727202342</v>
      </c>
      <c r="E157">
        <v>1773763293602</v>
      </c>
      <c r="F157" s="9">
        <v>10.02535</v>
      </c>
      <c r="G157" s="9">
        <v>120.30419999999999</v>
      </c>
      <c r="H157">
        <v>12</v>
      </c>
      <c r="I157" t="s">
        <v>16</v>
      </c>
      <c r="J157" t="s">
        <v>16</v>
      </c>
      <c r="K157" t="s">
        <v>17</v>
      </c>
      <c r="L157" t="s">
        <v>21</v>
      </c>
      <c r="M157" t="s">
        <v>22</v>
      </c>
      <c r="N157" s="9">
        <f>wf_shifts[[#This Row],[work_hours]]*wf_shifts[[#This Row],[hourly_rate]]</f>
        <v>120.30419999999999</v>
      </c>
      <c r="O157" s="2">
        <f>(wf_shifts[[#This Row],[start_time]]/1000)/86400+DATE(1970,1,1)</f>
        <v>46098.250027106478</v>
      </c>
      <c r="P157" s="2">
        <f>(wf_shifts[[#This Row],[end_time]]/1000)/86400+DATE(1970,1,1)</f>
        <v>46098.667750023145</v>
      </c>
    </row>
    <row r="158" spans="1:16" x14ac:dyDescent="0.25">
      <c r="A158" t="s">
        <v>226</v>
      </c>
      <c r="B158" t="s">
        <v>97</v>
      </c>
      <c r="C158" s="1">
        <v>46098</v>
      </c>
      <c r="D158">
        <v>1773727203222</v>
      </c>
      <c r="E158">
        <v>0</v>
      </c>
      <c r="F158" s="9">
        <v>0</v>
      </c>
      <c r="G158" s="9">
        <v>0</v>
      </c>
      <c r="H158">
        <v>9</v>
      </c>
      <c r="I158" t="s">
        <v>16</v>
      </c>
      <c r="J158" t="s">
        <v>16</v>
      </c>
      <c r="K158" t="s">
        <v>104</v>
      </c>
      <c r="L158" t="s">
        <v>21</v>
      </c>
      <c r="M158" t="s">
        <v>22</v>
      </c>
      <c r="N158" s="9">
        <f>wf_shifts[[#This Row],[work_hours]]*wf_shifts[[#This Row],[hourly_rate]]</f>
        <v>0</v>
      </c>
      <c r="O158" s="2">
        <f>(wf_shifts[[#This Row],[start_time]]/1000)/86400+DATE(1970,1,1)</f>
        <v>46098.250037291669</v>
      </c>
      <c r="P158" s="2">
        <f>(wf_shifts[[#This Row],[end_time]]/1000)/86400+DATE(1970,1,1)</f>
        <v>25569</v>
      </c>
    </row>
    <row r="159" spans="1:16" x14ac:dyDescent="0.25">
      <c r="A159" t="s">
        <v>227</v>
      </c>
      <c r="B159" t="s">
        <v>30</v>
      </c>
      <c r="C159" s="1">
        <v>46098</v>
      </c>
      <c r="D159">
        <v>1773727213650</v>
      </c>
      <c r="E159">
        <v>1773763273718</v>
      </c>
      <c r="F159" s="9">
        <v>10.016685555555556</v>
      </c>
      <c r="G159" s="9">
        <v>72.320469711111116</v>
      </c>
      <c r="H159">
        <v>7.22</v>
      </c>
      <c r="I159" t="s">
        <v>16</v>
      </c>
      <c r="J159" t="s">
        <v>16</v>
      </c>
      <c r="K159" t="s">
        <v>17</v>
      </c>
      <c r="L159" t="s">
        <v>21</v>
      </c>
      <c r="M159" t="s">
        <v>22</v>
      </c>
      <c r="N159" s="9">
        <f>wf_shifts[[#This Row],[work_hours]]*wf_shifts[[#This Row],[hourly_rate]]</f>
        <v>72.320469711111116</v>
      </c>
      <c r="O159" s="2">
        <f>(wf_shifts[[#This Row],[start_time]]/1000)/86400+DATE(1970,1,1)</f>
        <v>46098.250157986113</v>
      </c>
      <c r="P159" s="2">
        <f>(wf_shifts[[#This Row],[end_time]]/1000)/86400+DATE(1970,1,1)</f>
        <v>46098.667519884257</v>
      </c>
    </row>
    <row r="160" spans="1:16" x14ac:dyDescent="0.25">
      <c r="A160" t="s">
        <v>228</v>
      </c>
      <c r="B160" t="s">
        <v>26</v>
      </c>
      <c r="C160" s="1">
        <v>46098</v>
      </c>
      <c r="D160">
        <v>1773727245880</v>
      </c>
      <c r="E160">
        <v>1773763357332</v>
      </c>
      <c r="F160" s="9">
        <v>10.03095888888889</v>
      </c>
      <c r="G160" s="9">
        <v>80.247671111111117</v>
      </c>
      <c r="H160">
        <v>8</v>
      </c>
      <c r="I160" t="s">
        <v>16</v>
      </c>
      <c r="J160" t="s">
        <v>16</v>
      </c>
      <c r="K160" t="s">
        <v>17</v>
      </c>
      <c r="L160" t="s">
        <v>21</v>
      </c>
      <c r="M160" t="s">
        <v>22</v>
      </c>
      <c r="N160" s="9">
        <f>wf_shifts[[#This Row],[work_hours]]*wf_shifts[[#This Row],[hourly_rate]]</f>
        <v>80.247671111111117</v>
      </c>
      <c r="O160" s="2">
        <f>(wf_shifts[[#This Row],[start_time]]/1000)/86400+DATE(1970,1,1)</f>
        <v>46098.250531018522</v>
      </c>
      <c r="P160" s="2">
        <f>(wf_shifts[[#This Row],[end_time]]/1000)/86400+DATE(1970,1,1)</f>
        <v>46098.66848763889</v>
      </c>
    </row>
    <row r="161" spans="1:16" x14ac:dyDescent="0.25">
      <c r="A161" t="s">
        <v>229</v>
      </c>
      <c r="B161" t="s">
        <v>20</v>
      </c>
      <c r="C161" s="1">
        <v>46098</v>
      </c>
      <c r="D161">
        <v>1773727246952</v>
      </c>
      <c r="E161">
        <v>0</v>
      </c>
      <c r="F161" s="9">
        <v>0</v>
      </c>
      <c r="G161" s="9">
        <v>0</v>
      </c>
      <c r="H161">
        <v>7.22</v>
      </c>
      <c r="I161" t="s">
        <v>16</v>
      </c>
      <c r="J161" t="s">
        <v>16</v>
      </c>
      <c r="K161" t="s">
        <v>104</v>
      </c>
      <c r="L161" t="s">
        <v>21</v>
      </c>
      <c r="M161" t="s">
        <v>22</v>
      </c>
      <c r="N161" s="9">
        <f>wf_shifts[[#This Row],[work_hours]]*wf_shifts[[#This Row],[hourly_rate]]</f>
        <v>0</v>
      </c>
      <c r="O161" s="2">
        <f>(wf_shifts[[#This Row],[start_time]]/1000)/86400+DATE(1970,1,1)</f>
        <v>46098.250543425922</v>
      </c>
      <c r="P161" s="2">
        <f>(wf_shifts[[#This Row],[end_time]]/1000)/86400+DATE(1970,1,1)</f>
        <v>25569</v>
      </c>
    </row>
    <row r="162" spans="1:16" x14ac:dyDescent="0.25">
      <c r="A162" t="s">
        <v>230</v>
      </c>
      <c r="B162" t="s">
        <v>24</v>
      </c>
      <c r="C162" s="1">
        <v>46098</v>
      </c>
      <c r="D162">
        <v>1773727269713</v>
      </c>
      <c r="E162">
        <v>1773763301511</v>
      </c>
      <c r="F162" s="9">
        <v>10.008832777777778</v>
      </c>
      <c r="G162" s="9">
        <v>100.08832777777778</v>
      </c>
      <c r="H162">
        <v>10</v>
      </c>
      <c r="I162" t="s">
        <v>16</v>
      </c>
      <c r="J162" t="s">
        <v>16</v>
      </c>
      <c r="K162" t="s">
        <v>17</v>
      </c>
      <c r="L162" t="s">
        <v>21</v>
      </c>
      <c r="M162" t="s">
        <v>22</v>
      </c>
      <c r="N162" s="9">
        <f>wf_shifts[[#This Row],[work_hours]]*wf_shifts[[#This Row],[hourly_rate]]</f>
        <v>100.08832777777778</v>
      </c>
      <c r="O162" s="2">
        <f>(wf_shifts[[#This Row],[start_time]]/1000)/86400+DATE(1970,1,1)</f>
        <v>46098.250806863427</v>
      </c>
      <c r="P162" s="2">
        <f>(wf_shifts[[#This Row],[end_time]]/1000)/86400+DATE(1970,1,1)</f>
        <v>46098.667841562499</v>
      </c>
    </row>
    <row r="163" spans="1:16" x14ac:dyDescent="0.25">
      <c r="A163" t="s">
        <v>231</v>
      </c>
      <c r="B163" t="s">
        <v>15</v>
      </c>
      <c r="C163" s="1">
        <v>46098</v>
      </c>
      <c r="D163">
        <v>1773727434663</v>
      </c>
      <c r="E163">
        <v>0</v>
      </c>
      <c r="F163" s="9">
        <v>0</v>
      </c>
      <c r="G163" s="9">
        <v>0</v>
      </c>
      <c r="H163">
        <v>8</v>
      </c>
      <c r="I163" t="s">
        <v>16</v>
      </c>
      <c r="J163" t="s">
        <v>16</v>
      </c>
      <c r="K163" t="s">
        <v>104</v>
      </c>
      <c r="L163" t="s">
        <v>18</v>
      </c>
      <c r="M163" t="s">
        <v>18</v>
      </c>
      <c r="N163" s="9">
        <f>wf_shifts[[#This Row],[work_hours]]*wf_shifts[[#This Row],[hourly_rate]]</f>
        <v>0</v>
      </c>
      <c r="O163" s="2">
        <f>(wf_shifts[[#This Row],[start_time]]/1000)/86400+DATE(1970,1,1)</f>
        <v>46098.252716006944</v>
      </c>
      <c r="P163" s="2">
        <f>(wf_shifts[[#This Row],[end_time]]/1000)/86400+DATE(1970,1,1)</f>
        <v>25569</v>
      </c>
    </row>
    <row r="164" spans="1:16" x14ac:dyDescent="0.25">
      <c r="A164" t="s">
        <v>232</v>
      </c>
      <c r="B164" t="s">
        <v>70</v>
      </c>
      <c r="C164" s="1">
        <v>46098</v>
      </c>
      <c r="D164">
        <v>1773727867999</v>
      </c>
      <c r="E164">
        <v>1773760450879</v>
      </c>
      <c r="F164" s="9">
        <v>9.0508000000000006</v>
      </c>
      <c r="G164" s="9">
        <v>81.4572</v>
      </c>
      <c r="H164">
        <v>9</v>
      </c>
      <c r="I164" t="s">
        <v>16</v>
      </c>
      <c r="J164" t="s">
        <v>16</v>
      </c>
      <c r="K164" t="s">
        <v>17</v>
      </c>
      <c r="L164" t="s">
        <v>71</v>
      </c>
      <c r="M164" t="s">
        <v>72</v>
      </c>
      <c r="N164" s="9">
        <f>wf_shifts[[#This Row],[work_hours]]*wf_shifts[[#This Row],[hourly_rate]]</f>
        <v>81.4572</v>
      </c>
      <c r="O164" s="2">
        <f>(wf_shifts[[#This Row],[start_time]]/1000)/86400+DATE(1970,1,1)</f>
        <v>46098.257731469908</v>
      </c>
      <c r="P164" s="2">
        <f>(wf_shifts[[#This Row],[end_time]]/1000)/86400+DATE(1970,1,1)</f>
        <v>46098.634848136571</v>
      </c>
    </row>
    <row r="165" spans="1:16" x14ac:dyDescent="0.25">
      <c r="A165" t="s">
        <v>233</v>
      </c>
      <c r="B165" t="s">
        <v>53</v>
      </c>
      <c r="C165" s="1">
        <v>46098</v>
      </c>
      <c r="D165">
        <v>1773728176754</v>
      </c>
      <c r="E165">
        <v>1773761635215</v>
      </c>
      <c r="F165" s="9">
        <v>9.2940169444444436</v>
      </c>
      <c r="G165" s="9">
        <v>102.23418638888887</v>
      </c>
      <c r="H165">
        <v>11</v>
      </c>
      <c r="I165" t="s">
        <v>16</v>
      </c>
      <c r="J165" t="s">
        <v>16</v>
      </c>
      <c r="K165" t="s">
        <v>17</v>
      </c>
      <c r="L165" t="s">
        <v>46</v>
      </c>
      <c r="M165" t="s">
        <v>47</v>
      </c>
      <c r="N165" s="9">
        <f>wf_shifts[[#This Row],[work_hours]]*wf_shifts[[#This Row],[hourly_rate]]</f>
        <v>102.23418638888887</v>
      </c>
      <c r="O165" s="2">
        <f>(wf_shifts[[#This Row],[start_time]]/1000)/86400+DATE(1970,1,1)</f>
        <v>46098.261305023145</v>
      </c>
      <c r="P165" s="2">
        <f>(wf_shifts[[#This Row],[end_time]]/1000)/86400+DATE(1970,1,1)</f>
        <v>46098.648555729167</v>
      </c>
    </row>
    <row r="166" spans="1:16" x14ac:dyDescent="0.25">
      <c r="A166" t="s">
        <v>234</v>
      </c>
      <c r="B166" t="s">
        <v>55</v>
      </c>
      <c r="C166" s="1">
        <v>46098</v>
      </c>
      <c r="D166">
        <v>1773728217173</v>
      </c>
      <c r="E166">
        <v>1773761439187</v>
      </c>
      <c r="F166" s="9">
        <v>9.2283372222222226</v>
      </c>
      <c r="G166" s="9">
        <v>83.055035000000004</v>
      </c>
      <c r="H166">
        <v>9</v>
      </c>
      <c r="I166" t="s">
        <v>16</v>
      </c>
      <c r="J166" t="s">
        <v>16</v>
      </c>
      <c r="K166" t="s">
        <v>17</v>
      </c>
      <c r="L166" t="s">
        <v>46</v>
      </c>
      <c r="M166" t="s">
        <v>47</v>
      </c>
      <c r="N166" s="9">
        <f>wf_shifts[[#This Row],[work_hours]]*wf_shifts[[#This Row],[hourly_rate]]</f>
        <v>83.055035000000004</v>
      </c>
      <c r="O166" s="2">
        <f>(wf_shifts[[#This Row],[start_time]]/1000)/86400+DATE(1970,1,1)</f>
        <v>46098.261772835649</v>
      </c>
      <c r="P166" s="2">
        <f>(wf_shifts[[#This Row],[end_time]]/1000)/86400+DATE(1970,1,1)</f>
        <v>46098.646286886578</v>
      </c>
    </row>
    <row r="167" spans="1:16" x14ac:dyDescent="0.25">
      <c r="A167" t="s">
        <v>235</v>
      </c>
      <c r="B167" t="s">
        <v>49</v>
      </c>
      <c r="C167" s="1">
        <v>46098</v>
      </c>
      <c r="D167">
        <v>1773728507900</v>
      </c>
      <c r="E167">
        <v>1773761600047</v>
      </c>
      <c r="F167" s="9">
        <v>9.1922630555555553</v>
      </c>
      <c r="G167" s="9">
        <v>91.922630555555557</v>
      </c>
      <c r="H167">
        <v>10</v>
      </c>
      <c r="I167" t="s">
        <v>16</v>
      </c>
      <c r="J167" t="s">
        <v>16</v>
      </c>
      <c r="K167" t="s">
        <v>17</v>
      </c>
      <c r="L167" t="s">
        <v>46</v>
      </c>
      <c r="M167" t="s">
        <v>47</v>
      </c>
      <c r="N167" s="9">
        <f>wf_shifts[[#This Row],[work_hours]]*wf_shifts[[#This Row],[hourly_rate]]</f>
        <v>91.922630555555557</v>
      </c>
      <c r="O167" s="2">
        <f>(wf_shifts[[#This Row],[start_time]]/1000)/86400+DATE(1970,1,1)</f>
        <v>46098.265137731483</v>
      </c>
      <c r="P167" s="2">
        <f>(wf_shifts[[#This Row],[end_time]]/1000)/86400+DATE(1970,1,1)</f>
        <v>46098.648148692126</v>
      </c>
    </row>
    <row r="168" spans="1:16" x14ac:dyDescent="0.25">
      <c r="A168" t="s">
        <v>236</v>
      </c>
      <c r="B168" t="s">
        <v>188</v>
      </c>
      <c r="C168" s="1">
        <v>46098</v>
      </c>
      <c r="D168">
        <v>1773728533606</v>
      </c>
      <c r="E168">
        <v>1773767340673</v>
      </c>
      <c r="F168" s="9">
        <v>10.779740833333333</v>
      </c>
      <c r="G168" s="9">
        <v>107.79740833333334</v>
      </c>
      <c r="H168">
        <v>10</v>
      </c>
      <c r="I168" t="s">
        <v>16</v>
      </c>
      <c r="J168" t="s">
        <v>16</v>
      </c>
      <c r="K168" t="s">
        <v>17</v>
      </c>
      <c r="L168" t="s">
        <v>46</v>
      </c>
      <c r="M168" t="s">
        <v>47</v>
      </c>
      <c r="N168" s="9">
        <f>wf_shifts[[#This Row],[work_hours]]*wf_shifts[[#This Row],[hourly_rate]]</f>
        <v>107.79740833333334</v>
      </c>
      <c r="O168" s="2">
        <f>(wf_shifts[[#This Row],[start_time]]/1000)/86400+DATE(1970,1,1)</f>
        <v>46098.265435254631</v>
      </c>
      <c r="P168" s="2">
        <f>(wf_shifts[[#This Row],[end_time]]/1000)/86400+DATE(1970,1,1)</f>
        <v>46098.714591122683</v>
      </c>
    </row>
    <row r="169" spans="1:16" x14ac:dyDescent="0.25">
      <c r="A169" t="s">
        <v>237</v>
      </c>
      <c r="B169" t="s">
        <v>62</v>
      </c>
      <c r="C169" s="1">
        <v>46098</v>
      </c>
      <c r="D169">
        <v>1773728547070</v>
      </c>
      <c r="E169">
        <v>1773761600736</v>
      </c>
      <c r="F169" s="9">
        <v>9.181573888888888</v>
      </c>
      <c r="G169" s="9">
        <v>110.17888666666666</v>
      </c>
      <c r="H169">
        <v>12</v>
      </c>
      <c r="I169" t="s">
        <v>16</v>
      </c>
      <c r="J169" t="s">
        <v>16</v>
      </c>
      <c r="K169" t="s">
        <v>17</v>
      </c>
      <c r="L169" t="s">
        <v>46</v>
      </c>
      <c r="M169" t="s">
        <v>47</v>
      </c>
      <c r="N169" s="9">
        <f>wf_shifts[[#This Row],[work_hours]]*wf_shifts[[#This Row],[hourly_rate]]</f>
        <v>110.17888666666666</v>
      </c>
      <c r="O169" s="2">
        <f>(wf_shifts[[#This Row],[start_time]]/1000)/86400+DATE(1970,1,1)</f>
        <v>46098.265591087962</v>
      </c>
      <c r="P169" s="2">
        <f>(wf_shifts[[#This Row],[end_time]]/1000)/86400+DATE(1970,1,1)</f>
        <v>46098.648156666663</v>
      </c>
    </row>
    <row r="170" spans="1:16" x14ac:dyDescent="0.25">
      <c r="A170" t="s">
        <v>238</v>
      </c>
      <c r="B170" t="s">
        <v>45</v>
      </c>
      <c r="C170" s="1">
        <v>46098</v>
      </c>
      <c r="D170">
        <v>1773728622343</v>
      </c>
      <c r="E170">
        <v>1773769325448</v>
      </c>
      <c r="F170" s="9">
        <v>11.306418055555556</v>
      </c>
      <c r="G170" s="9">
        <v>101.7577625</v>
      </c>
      <c r="H170">
        <v>9</v>
      </c>
      <c r="I170" t="s">
        <v>16</v>
      </c>
      <c r="J170" t="s">
        <v>16</v>
      </c>
      <c r="K170" t="s">
        <v>17</v>
      </c>
      <c r="L170" t="s">
        <v>46</v>
      </c>
      <c r="M170" t="s">
        <v>47</v>
      </c>
      <c r="N170" s="9">
        <f>wf_shifts[[#This Row],[work_hours]]*wf_shifts[[#This Row],[hourly_rate]]</f>
        <v>101.7577625</v>
      </c>
      <c r="O170" s="2">
        <f>(wf_shifts[[#This Row],[start_time]]/1000)/86400+DATE(1970,1,1)</f>
        <v>46098.26646230324</v>
      </c>
      <c r="P170" s="2">
        <f>(wf_shifts[[#This Row],[end_time]]/1000)/86400+DATE(1970,1,1)</f>
        <v>46098.737563055554</v>
      </c>
    </row>
    <row r="171" spans="1:16" x14ac:dyDescent="0.25">
      <c r="A171" t="s">
        <v>239</v>
      </c>
      <c r="B171" t="s">
        <v>80</v>
      </c>
      <c r="C171" s="1">
        <v>46098</v>
      </c>
      <c r="D171">
        <v>1773728993476</v>
      </c>
      <c r="E171">
        <v>1773761403849</v>
      </c>
      <c r="F171" s="9">
        <v>9.0028813888888894</v>
      </c>
      <c r="G171" s="9">
        <v>81.02593250000001</v>
      </c>
      <c r="H171">
        <v>9</v>
      </c>
      <c r="I171" t="s">
        <v>16</v>
      </c>
      <c r="J171" t="s">
        <v>16</v>
      </c>
      <c r="K171" t="s">
        <v>17</v>
      </c>
      <c r="L171" t="s">
        <v>71</v>
      </c>
      <c r="M171" t="s">
        <v>72</v>
      </c>
      <c r="N171" s="9">
        <f>wf_shifts[[#This Row],[work_hours]]*wf_shifts[[#This Row],[hourly_rate]]</f>
        <v>81.02593250000001</v>
      </c>
      <c r="O171" s="2">
        <f>(wf_shifts[[#This Row],[start_time]]/1000)/86400+DATE(1970,1,1)</f>
        <v>46098.270757824073</v>
      </c>
      <c r="P171" s="2">
        <f>(wf_shifts[[#This Row],[end_time]]/1000)/86400+DATE(1970,1,1)</f>
        <v>46098.645877881943</v>
      </c>
    </row>
    <row r="172" spans="1:16" x14ac:dyDescent="0.25">
      <c r="A172" t="s">
        <v>240</v>
      </c>
      <c r="B172" t="s">
        <v>86</v>
      </c>
      <c r="C172" s="1">
        <v>46098</v>
      </c>
      <c r="D172">
        <v>1773729039792</v>
      </c>
      <c r="E172">
        <v>0</v>
      </c>
      <c r="F172" s="9">
        <v>0</v>
      </c>
      <c r="G172" s="9">
        <v>0</v>
      </c>
      <c r="H172">
        <v>7.22</v>
      </c>
      <c r="I172" t="s">
        <v>16</v>
      </c>
      <c r="J172" t="s">
        <v>16</v>
      </c>
      <c r="K172" t="s">
        <v>104</v>
      </c>
      <c r="L172" t="s">
        <v>71</v>
      </c>
      <c r="M172" t="s">
        <v>72</v>
      </c>
      <c r="N172" s="9">
        <f>wf_shifts[[#This Row],[work_hours]]*wf_shifts[[#This Row],[hourly_rate]]</f>
        <v>0</v>
      </c>
      <c r="O172" s="2">
        <f>(wf_shifts[[#This Row],[start_time]]/1000)/86400+DATE(1970,1,1)</f>
        <v>46098.271293888887</v>
      </c>
      <c r="P172" s="2">
        <f>(wf_shifts[[#This Row],[end_time]]/1000)/86400+DATE(1970,1,1)</f>
        <v>25569</v>
      </c>
    </row>
    <row r="173" spans="1:16" x14ac:dyDescent="0.25">
      <c r="A173" t="s">
        <v>241</v>
      </c>
      <c r="B173" t="s">
        <v>140</v>
      </c>
      <c r="C173" s="1">
        <v>46098</v>
      </c>
      <c r="D173">
        <v>1773729129267</v>
      </c>
      <c r="E173">
        <v>0</v>
      </c>
      <c r="F173" s="9">
        <v>0</v>
      </c>
      <c r="G173" s="9">
        <v>0</v>
      </c>
      <c r="H173">
        <v>9</v>
      </c>
      <c r="I173" t="s">
        <v>16</v>
      </c>
      <c r="J173" t="s">
        <v>16</v>
      </c>
      <c r="K173" t="s">
        <v>104</v>
      </c>
      <c r="L173" t="s">
        <v>18</v>
      </c>
      <c r="M173" t="s">
        <v>18</v>
      </c>
      <c r="N173" s="9">
        <f>wf_shifts[[#This Row],[work_hours]]*wf_shifts[[#This Row],[hourly_rate]]</f>
        <v>0</v>
      </c>
      <c r="O173" s="2">
        <f>(wf_shifts[[#This Row],[start_time]]/1000)/86400+DATE(1970,1,1)</f>
        <v>46098.272329479165</v>
      </c>
      <c r="P173" s="2">
        <f>(wf_shifts[[#This Row],[end_time]]/1000)/86400+DATE(1970,1,1)</f>
        <v>25569</v>
      </c>
    </row>
    <row r="174" spans="1:16" x14ac:dyDescent="0.25">
      <c r="A174" t="s">
        <v>242</v>
      </c>
      <c r="B174" t="s">
        <v>78</v>
      </c>
      <c r="C174" s="1">
        <v>46098</v>
      </c>
      <c r="D174">
        <v>1773729157476</v>
      </c>
      <c r="E174">
        <v>0</v>
      </c>
      <c r="F174" s="9">
        <v>0</v>
      </c>
      <c r="G174" s="9">
        <v>0</v>
      </c>
      <c r="H174">
        <v>12</v>
      </c>
      <c r="I174" t="s">
        <v>16</v>
      </c>
      <c r="J174" t="s">
        <v>16</v>
      </c>
      <c r="K174" t="s">
        <v>104</v>
      </c>
      <c r="L174" t="s">
        <v>71</v>
      </c>
      <c r="M174" t="s">
        <v>72</v>
      </c>
      <c r="N174" s="9">
        <f>wf_shifts[[#This Row],[work_hours]]*wf_shifts[[#This Row],[hourly_rate]]</f>
        <v>0</v>
      </c>
      <c r="O174" s="2">
        <f>(wf_shifts[[#This Row],[start_time]]/1000)/86400+DATE(1970,1,1)</f>
        <v>46098.272655972221</v>
      </c>
      <c r="P174" s="2">
        <f>(wf_shifts[[#This Row],[end_time]]/1000)/86400+DATE(1970,1,1)</f>
        <v>25569</v>
      </c>
    </row>
    <row r="175" spans="1:16" x14ac:dyDescent="0.25">
      <c r="A175" t="s">
        <v>243</v>
      </c>
      <c r="B175" t="s">
        <v>112</v>
      </c>
      <c r="C175" s="1">
        <v>46098</v>
      </c>
      <c r="D175">
        <v>1773729364067</v>
      </c>
      <c r="E175">
        <v>1773760097388</v>
      </c>
      <c r="F175" s="9">
        <v>8.5370336111111111</v>
      </c>
      <c r="G175" s="9">
        <v>76.833302500000002</v>
      </c>
      <c r="H175">
        <v>9</v>
      </c>
      <c r="I175" t="s">
        <v>16</v>
      </c>
      <c r="J175" t="s">
        <v>16</v>
      </c>
      <c r="K175" t="s">
        <v>17</v>
      </c>
      <c r="L175" t="s">
        <v>113</v>
      </c>
      <c r="M175" t="s">
        <v>114</v>
      </c>
      <c r="N175" s="9">
        <f>wf_shifts[[#This Row],[work_hours]]*wf_shifts[[#This Row],[hourly_rate]]</f>
        <v>76.833302500000002</v>
      </c>
      <c r="O175" s="2">
        <f>(wf_shifts[[#This Row],[start_time]]/1000)/86400+DATE(1970,1,1)</f>
        <v>46098.275047071758</v>
      </c>
      <c r="P175" s="2">
        <f>(wf_shifts[[#This Row],[end_time]]/1000)/86400+DATE(1970,1,1)</f>
        <v>46098.630756805556</v>
      </c>
    </row>
    <row r="176" spans="1:16" x14ac:dyDescent="0.25">
      <c r="A176" t="s">
        <v>244</v>
      </c>
      <c r="B176" t="s">
        <v>117</v>
      </c>
      <c r="C176" s="1">
        <v>46098</v>
      </c>
      <c r="D176">
        <v>1773729640424</v>
      </c>
      <c r="E176">
        <v>1773760337171</v>
      </c>
      <c r="F176" s="9">
        <v>8.5268741666666674</v>
      </c>
      <c r="G176" s="9">
        <v>61.564031483333338</v>
      </c>
      <c r="H176">
        <v>7.22</v>
      </c>
      <c r="I176" t="s">
        <v>16</v>
      </c>
      <c r="J176" t="s">
        <v>16</v>
      </c>
      <c r="K176" t="s">
        <v>17</v>
      </c>
      <c r="L176" t="s">
        <v>46</v>
      </c>
      <c r="M176" t="s">
        <v>47</v>
      </c>
      <c r="N176" s="9">
        <f>wf_shifts[[#This Row],[work_hours]]*wf_shifts[[#This Row],[hourly_rate]]</f>
        <v>61.564031483333338</v>
      </c>
      <c r="O176" s="2">
        <f>(wf_shifts[[#This Row],[start_time]]/1000)/86400+DATE(1970,1,1)</f>
        <v>46098.278245648151</v>
      </c>
      <c r="P176" s="2">
        <f>(wf_shifts[[#This Row],[end_time]]/1000)/86400+DATE(1970,1,1)</f>
        <v>46098.633532071763</v>
      </c>
    </row>
    <row r="177" spans="1:16" x14ac:dyDescent="0.25">
      <c r="A177" t="s">
        <v>245</v>
      </c>
      <c r="B177" t="s">
        <v>198</v>
      </c>
      <c r="C177" s="1">
        <v>46098</v>
      </c>
      <c r="D177">
        <v>1773745876936</v>
      </c>
      <c r="E177">
        <v>0</v>
      </c>
      <c r="F177" s="9">
        <v>0</v>
      </c>
      <c r="G177" s="9">
        <v>0</v>
      </c>
      <c r="H177">
        <v>10</v>
      </c>
      <c r="I177" t="s">
        <v>16</v>
      </c>
      <c r="J177" t="s">
        <v>16</v>
      </c>
      <c r="K177" t="s">
        <v>104</v>
      </c>
      <c r="L177" t="s">
        <v>246</v>
      </c>
      <c r="M177" t="s">
        <v>247</v>
      </c>
      <c r="N177" s="9">
        <f>wf_shifts[[#This Row],[work_hours]]*wf_shifts[[#This Row],[hourly_rate]]</f>
        <v>0</v>
      </c>
      <c r="O177" s="2">
        <f>(wf_shifts[[#This Row],[start_time]]/1000)/86400+DATE(1970,1,1)</f>
        <v>46098.466168240746</v>
      </c>
      <c r="P177" s="2">
        <f>(wf_shifts[[#This Row],[end_time]]/1000)/86400+DATE(1970,1,1)</f>
        <v>25569</v>
      </c>
    </row>
    <row r="178" spans="1:16" x14ac:dyDescent="0.25">
      <c r="A178" t="s">
        <v>248</v>
      </c>
      <c r="B178" t="s">
        <v>249</v>
      </c>
      <c r="C178" s="1">
        <v>46098</v>
      </c>
      <c r="D178">
        <v>1773746010500</v>
      </c>
      <c r="E178">
        <v>0</v>
      </c>
      <c r="F178" s="9">
        <v>0</v>
      </c>
      <c r="G178" s="9">
        <v>0</v>
      </c>
      <c r="H178">
        <v>9</v>
      </c>
      <c r="I178" t="s">
        <v>16</v>
      </c>
      <c r="J178" t="s">
        <v>16</v>
      </c>
      <c r="K178" t="s">
        <v>104</v>
      </c>
      <c r="L178" t="s">
        <v>246</v>
      </c>
      <c r="M178" t="s">
        <v>247</v>
      </c>
      <c r="N178" s="9">
        <f>wf_shifts[[#This Row],[work_hours]]*wf_shifts[[#This Row],[hourly_rate]]</f>
        <v>0</v>
      </c>
      <c r="O178" s="2">
        <f>(wf_shifts[[#This Row],[start_time]]/1000)/86400+DATE(1970,1,1)</f>
        <v>46098.467714120372</v>
      </c>
      <c r="P178" s="2">
        <f>(wf_shifts[[#This Row],[end_time]]/1000)/86400+DATE(1970,1,1)</f>
        <v>25569</v>
      </c>
    </row>
    <row r="179" spans="1:16" x14ac:dyDescent="0.25">
      <c r="A179" t="s">
        <v>250</v>
      </c>
      <c r="B179" t="s">
        <v>251</v>
      </c>
      <c r="C179" s="1">
        <v>46098</v>
      </c>
      <c r="D179">
        <v>1773746088175</v>
      </c>
      <c r="E179">
        <v>0</v>
      </c>
      <c r="F179" s="9">
        <v>0</v>
      </c>
      <c r="G179" s="9">
        <v>0</v>
      </c>
      <c r="H179">
        <v>10</v>
      </c>
      <c r="I179" t="s">
        <v>16</v>
      </c>
      <c r="J179" t="s">
        <v>16</v>
      </c>
      <c r="K179" t="s">
        <v>104</v>
      </c>
      <c r="L179" t="s">
        <v>246</v>
      </c>
      <c r="M179" t="s">
        <v>247</v>
      </c>
      <c r="N179" s="9">
        <f>wf_shifts[[#This Row],[work_hours]]*wf_shifts[[#This Row],[hourly_rate]]</f>
        <v>0</v>
      </c>
      <c r="O179" s="2">
        <f>(wf_shifts[[#This Row],[start_time]]/1000)/86400+DATE(1970,1,1)</f>
        <v>46098.468613136574</v>
      </c>
      <c r="P179" s="2">
        <f>(wf_shifts[[#This Row],[end_time]]/1000)/86400+DATE(1970,1,1)</f>
        <v>25569</v>
      </c>
    </row>
    <row r="180" spans="1:16" x14ac:dyDescent="0.25">
      <c r="A180" t="s">
        <v>252</v>
      </c>
      <c r="B180" t="s">
        <v>42</v>
      </c>
      <c r="C180" s="1">
        <v>46099</v>
      </c>
      <c r="D180">
        <v>1773813601726</v>
      </c>
      <c r="E180">
        <v>1773849771776</v>
      </c>
      <c r="F180" s="9">
        <v>10.047236111111111</v>
      </c>
      <c r="G180" s="9">
        <v>120.56683333333334</v>
      </c>
      <c r="H180">
        <v>12</v>
      </c>
      <c r="I180" t="s">
        <v>16</v>
      </c>
      <c r="J180" t="s">
        <v>16</v>
      </c>
      <c r="K180" t="s">
        <v>17</v>
      </c>
      <c r="L180" t="s">
        <v>21</v>
      </c>
      <c r="M180" t="s">
        <v>22</v>
      </c>
      <c r="N180" s="9">
        <f>wf_shifts[[#This Row],[work_hours]]*wf_shifts[[#This Row],[hourly_rate]]</f>
        <v>120.56683333333334</v>
      </c>
      <c r="O180" s="2">
        <f>(wf_shifts[[#This Row],[start_time]]/1000)/86400+DATE(1970,1,1)</f>
        <v>46099.250019976855</v>
      </c>
      <c r="P180" s="2">
        <f>(wf_shifts[[#This Row],[end_time]]/1000)/86400+DATE(1970,1,1)</f>
        <v>46099.668654814814</v>
      </c>
    </row>
    <row r="181" spans="1:16" x14ac:dyDescent="0.25">
      <c r="A181" t="s">
        <v>253</v>
      </c>
      <c r="B181" t="s">
        <v>97</v>
      </c>
      <c r="C181" s="1">
        <v>46099</v>
      </c>
      <c r="D181">
        <v>1773813603575</v>
      </c>
      <c r="E181">
        <v>1773849917438</v>
      </c>
      <c r="F181" s="9">
        <v>10.087184166666667</v>
      </c>
      <c r="G181" s="9">
        <v>90.784657500000009</v>
      </c>
      <c r="H181">
        <v>9</v>
      </c>
      <c r="I181" t="s">
        <v>16</v>
      </c>
      <c r="J181" t="s">
        <v>16</v>
      </c>
      <c r="K181" t="s">
        <v>17</v>
      </c>
      <c r="L181" t="s">
        <v>21</v>
      </c>
      <c r="M181" t="s">
        <v>22</v>
      </c>
      <c r="N181" s="9">
        <f>wf_shifts[[#This Row],[work_hours]]*wf_shifts[[#This Row],[hourly_rate]]</f>
        <v>90.784657500000009</v>
      </c>
      <c r="O181" s="2">
        <f>(wf_shifts[[#This Row],[start_time]]/1000)/86400+DATE(1970,1,1)</f>
        <v>46099.250041377316</v>
      </c>
      <c r="P181" s="2">
        <f>(wf_shifts[[#This Row],[end_time]]/1000)/86400+DATE(1970,1,1)</f>
        <v>46099.670340717596</v>
      </c>
    </row>
    <row r="182" spans="1:16" x14ac:dyDescent="0.25">
      <c r="A182" t="s">
        <v>254</v>
      </c>
      <c r="B182" t="s">
        <v>53</v>
      </c>
      <c r="C182" s="1">
        <v>46099</v>
      </c>
      <c r="D182">
        <v>1773813604508</v>
      </c>
      <c r="E182">
        <v>0</v>
      </c>
      <c r="F182" s="9">
        <v>0</v>
      </c>
      <c r="G182" s="9">
        <v>0</v>
      </c>
      <c r="H182">
        <v>11</v>
      </c>
      <c r="I182" t="s">
        <v>16</v>
      </c>
      <c r="J182" t="s">
        <v>16</v>
      </c>
      <c r="K182" t="s">
        <v>104</v>
      </c>
      <c r="L182" t="s">
        <v>46</v>
      </c>
      <c r="M182" t="s">
        <v>47</v>
      </c>
      <c r="N182" s="9">
        <f>wf_shifts[[#This Row],[work_hours]]*wf_shifts[[#This Row],[hourly_rate]]</f>
        <v>0</v>
      </c>
      <c r="O182" s="2">
        <f>(wf_shifts[[#This Row],[start_time]]/1000)/86400+DATE(1970,1,1)</f>
        <v>46099.250052175921</v>
      </c>
      <c r="P182" s="2">
        <f>(wf_shifts[[#This Row],[end_time]]/1000)/86400+DATE(1970,1,1)</f>
        <v>25569</v>
      </c>
    </row>
    <row r="183" spans="1:16" x14ac:dyDescent="0.25">
      <c r="A183" t="s">
        <v>255</v>
      </c>
      <c r="B183" t="s">
        <v>28</v>
      </c>
      <c r="C183" s="1">
        <v>46099</v>
      </c>
      <c r="D183">
        <v>1773813604678</v>
      </c>
      <c r="E183">
        <v>1773849731846</v>
      </c>
      <c r="F183" s="9">
        <v>10.035324444444445</v>
      </c>
      <c r="G183" s="9">
        <v>72.455042488888893</v>
      </c>
      <c r="H183">
        <v>7.22</v>
      </c>
      <c r="I183" t="s">
        <v>16</v>
      </c>
      <c r="J183" t="s">
        <v>16</v>
      </c>
      <c r="K183" t="s">
        <v>17</v>
      </c>
      <c r="L183" t="s">
        <v>21</v>
      </c>
      <c r="M183" t="s">
        <v>22</v>
      </c>
      <c r="N183" s="9">
        <f>wf_shifts[[#This Row],[work_hours]]*wf_shifts[[#This Row],[hourly_rate]]</f>
        <v>72.455042488888893</v>
      </c>
      <c r="O183" s="2">
        <f>(wf_shifts[[#This Row],[start_time]]/1000)/86400+DATE(1970,1,1)</f>
        <v>46099.250054143515</v>
      </c>
      <c r="P183" s="2">
        <f>(wf_shifts[[#This Row],[end_time]]/1000)/86400+DATE(1970,1,1)</f>
        <v>46099.668192662037</v>
      </c>
    </row>
    <row r="184" spans="1:16" x14ac:dyDescent="0.25">
      <c r="A184" t="s">
        <v>256</v>
      </c>
      <c r="B184" t="s">
        <v>74</v>
      </c>
      <c r="C184" s="1">
        <v>46099</v>
      </c>
      <c r="D184">
        <v>1773813606632</v>
      </c>
      <c r="E184">
        <v>0</v>
      </c>
      <c r="F184" s="9">
        <v>0</v>
      </c>
      <c r="G184" s="9">
        <v>0</v>
      </c>
      <c r="H184">
        <v>7.22</v>
      </c>
      <c r="I184" t="s">
        <v>16</v>
      </c>
      <c r="J184" t="s">
        <v>16</v>
      </c>
      <c r="K184" t="s">
        <v>104</v>
      </c>
      <c r="L184" t="s">
        <v>71</v>
      </c>
      <c r="M184" t="s">
        <v>72</v>
      </c>
      <c r="N184" s="9">
        <f>wf_shifts[[#This Row],[work_hours]]*wf_shifts[[#This Row],[hourly_rate]]</f>
        <v>0</v>
      </c>
      <c r="O184" s="2">
        <f>(wf_shifts[[#This Row],[start_time]]/1000)/86400+DATE(1970,1,1)</f>
        <v>46099.250076759257</v>
      </c>
      <c r="P184" s="2">
        <f>(wf_shifts[[#This Row],[end_time]]/1000)/86400+DATE(1970,1,1)</f>
        <v>25569</v>
      </c>
    </row>
    <row r="185" spans="1:16" x14ac:dyDescent="0.25">
      <c r="A185" t="s">
        <v>257</v>
      </c>
      <c r="B185" t="s">
        <v>20</v>
      </c>
      <c r="C185" s="1">
        <v>46099</v>
      </c>
      <c r="D185">
        <v>1773813622269</v>
      </c>
      <c r="E185">
        <v>1773849770926</v>
      </c>
      <c r="F185" s="9">
        <v>10.041293611111112</v>
      </c>
      <c r="G185" s="9">
        <v>72.498139872222225</v>
      </c>
      <c r="H185">
        <v>7.22</v>
      </c>
      <c r="I185" t="s">
        <v>16</v>
      </c>
      <c r="J185" t="s">
        <v>16</v>
      </c>
      <c r="K185" t="s">
        <v>17</v>
      </c>
      <c r="L185" t="s">
        <v>21</v>
      </c>
      <c r="M185" t="s">
        <v>22</v>
      </c>
      <c r="N185" s="9">
        <f>wf_shifts[[#This Row],[work_hours]]*wf_shifts[[#This Row],[hourly_rate]]</f>
        <v>72.498139872222225</v>
      </c>
      <c r="O185" s="2">
        <f>(wf_shifts[[#This Row],[start_time]]/1000)/86400+DATE(1970,1,1)</f>
        <v>46099.250257743057</v>
      </c>
      <c r="P185" s="2">
        <f>(wf_shifts[[#This Row],[end_time]]/1000)/86400+DATE(1970,1,1)</f>
        <v>46099.668644976853</v>
      </c>
    </row>
    <row r="186" spans="1:16" x14ac:dyDescent="0.25">
      <c r="A186" t="s">
        <v>258</v>
      </c>
      <c r="B186" t="s">
        <v>30</v>
      </c>
      <c r="C186" s="1">
        <v>46099</v>
      </c>
      <c r="D186">
        <v>1773813633420</v>
      </c>
      <c r="E186">
        <v>0</v>
      </c>
      <c r="F186" s="9">
        <v>0</v>
      </c>
      <c r="G186" s="9">
        <v>0</v>
      </c>
      <c r="H186">
        <v>7.22</v>
      </c>
      <c r="I186" t="s">
        <v>16</v>
      </c>
      <c r="J186" t="s">
        <v>16</v>
      </c>
      <c r="K186" t="s">
        <v>104</v>
      </c>
      <c r="L186" t="s">
        <v>21</v>
      </c>
      <c r="M186" t="s">
        <v>22</v>
      </c>
      <c r="N186" s="9">
        <f>wf_shifts[[#This Row],[work_hours]]*wf_shifts[[#This Row],[hourly_rate]]</f>
        <v>0</v>
      </c>
      <c r="O186" s="2">
        <f>(wf_shifts[[#This Row],[start_time]]/1000)/86400+DATE(1970,1,1)</f>
        <v>46099.250386805557</v>
      </c>
      <c r="P186" s="2">
        <f>(wf_shifts[[#This Row],[end_time]]/1000)/86400+DATE(1970,1,1)</f>
        <v>25569</v>
      </c>
    </row>
    <row r="187" spans="1:16" x14ac:dyDescent="0.25">
      <c r="A187" t="s">
        <v>259</v>
      </c>
      <c r="B187" t="s">
        <v>26</v>
      </c>
      <c r="C187" s="1">
        <v>46099</v>
      </c>
      <c r="D187">
        <v>1773813661238</v>
      </c>
      <c r="E187">
        <v>1773849766431</v>
      </c>
      <c r="F187" s="9">
        <v>10.029220277777778</v>
      </c>
      <c r="G187" s="9">
        <v>80.233762222222225</v>
      </c>
      <c r="H187">
        <v>8</v>
      </c>
      <c r="I187" t="s">
        <v>16</v>
      </c>
      <c r="J187" t="s">
        <v>16</v>
      </c>
      <c r="K187" t="s">
        <v>17</v>
      </c>
      <c r="L187" t="s">
        <v>21</v>
      </c>
      <c r="M187" t="s">
        <v>22</v>
      </c>
      <c r="N187" s="9">
        <f>wf_shifts[[#This Row],[work_hours]]*wf_shifts[[#This Row],[hourly_rate]]</f>
        <v>80.233762222222225</v>
      </c>
      <c r="O187" s="2">
        <f>(wf_shifts[[#This Row],[start_time]]/1000)/86400+DATE(1970,1,1)</f>
        <v>46099.25070877315</v>
      </c>
      <c r="P187" s="2">
        <f>(wf_shifts[[#This Row],[end_time]]/1000)/86400+DATE(1970,1,1)</f>
        <v>46099.668592951391</v>
      </c>
    </row>
    <row r="188" spans="1:16" x14ac:dyDescent="0.25">
      <c r="A188" t="s">
        <v>260</v>
      </c>
      <c r="B188" t="s">
        <v>24</v>
      </c>
      <c r="C188" s="1">
        <v>46099</v>
      </c>
      <c r="D188">
        <v>1773813686533</v>
      </c>
      <c r="E188">
        <v>1773849813612</v>
      </c>
      <c r="F188" s="9">
        <v>10.035299722222222</v>
      </c>
      <c r="G188" s="9">
        <v>100.35299722222221</v>
      </c>
      <c r="H188">
        <v>10</v>
      </c>
      <c r="I188" t="s">
        <v>16</v>
      </c>
      <c r="J188" t="s">
        <v>16</v>
      </c>
      <c r="K188" t="s">
        <v>17</v>
      </c>
      <c r="L188" t="s">
        <v>21</v>
      </c>
      <c r="M188" t="s">
        <v>22</v>
      </c>
      <c r="N188" s="9">
        <f>wf_shifts[[#This Row],[work_hours]]*wf_shifts[[#This Row],[hourly_rate]]</f>
        <v>100.35299722222221</v>
      </c>
      <c r="O188" s="2">
        <f>(wf_shifts[[#This Row],[start_time]]/1000)/86400+DATE(1970,1,1)</f>
        <v>46099.251001539349</v>
      </c>
      <c r="P188" s="2">
        <f>(wf_shifts[[#This Row],[end_time]]/1000)/86400+DATE(1970,1,1)</f>
        <v>46099.669139027777</v>
      </c>
    </row>
    <row r="189" spans="1:16" x14ac:dyDescent="0.25">
      <c r="A189" t="s">
        <v>261</v>
      </c>
      <c r="B189" t="s">
        <v>15</v>
      </c>
      <c r="C189" s="1">
        <v>46099</v>
      </c>
      <c r="D189">
        <v>1773813716397</v>
      </c>
      <c r="E189">
        <v>0</v>
      </c>
      <c r="F189" s="9">
        <v>0</v>
      </c>
      <c r="G189" s="9">
        <v>0</v>
      </c>
      <c r="H189">
        <v>8</v>
      </c>
      <c r="I189" t="s">
        <v>16</v>
      </c>
      <c r="J189" t="s">
        <v>16</v>
      </c>
      <c r="K189" t="s">
        <v>104</v>
      </c>
      <c r="L189" t="s">
        <v>18</v>
      </c>
      <c r="M189" t="s">
        <v>18</v>
      </c>
      <c r="N189" s="9">
        <f>wf_shifts[[#This Row],[work_hours]]*wf_shifts[[#This Row],[hourly_rate]]</f>
        <v>0</v>
      </c>
      <c r="O189" s="2">
        <f>(wf_shifts[[#This Row],[start_time]]/1000)/86400+DATE(1970,1,1)</f>
        <v>46099.251347187499</v>
      </c>
      <c r="P189" s="2">
        <f>(wf_shifts[[#This Row],[end_time]]/1000)/86400+DATE(1970,1,1)</f>
        <v>25569</v>
      </c>
    </row>
    <row r="190" spans="1:16" x14ac:dyDescent="0.25">
      <c r="A190" t="s">
        <v>262</v>
      </c>
      <c r="B190" t="s">
        <v>198</v>
      </c>
      <c r="C190" s="1">
        <v>46099</v>
      </c>
      <c r="D190">
        <v>1773813753481</v>
      </c>
      <c r="E190">
        <v>1773846158752</v>
      </c>
      <c r="F190" s="9">
        <v>9.0014641666666666</v>
      </c>
      <c r="G190" s="9">
        <v>90.014641666666662</v>
      </c>
      <c r="H190">
        <v>10</v>
      </c>
      <c r="I190" t="s">
        <v>16</v>
      </c>
      <c r="J190" t="s">
        <v>16</v>
      </c>
      <c r="K190" t="s">
        <v>17</v>
      </c>
      <c r="L190" t="s">
        <v>246</v>
      </c>
      <c r="M190" t="s">
        <v>247</v>
      </c>
      <c r="N190" s="9">
        <f>wf_shifts[[#This Row],[work_hours]]*wf_shifts[[#This Row],[hourly_rate]]</f>
        <v>90.014641666666662</v>
      </c>
      <c r="O190" s="2">
        <f>(wf_shifts[[#This Row],[start_time]]/1000)/86400+DATE(1970,1,1)</f>
        <v>46099.251776400459</v>
      </c>
      <c r="P190" s="2">
        <f>(wf_shifts[[#This Row],[end_time]]/1000)/86400+DATE(1970,1,1)</f>
        <v>46099.626837407413</v>
      </c>
    </row>
    <row r="191" spans="1:16" x14ac:dyDescent="0.25">
      <c r="A191" t="s">
        <v>263</v>
      </c>
      <c r="B191" t="s">
        <v>251</v>
      </c>
      <c r="C191" s="1">
        <v>46099</v>
      </c>
      <c r="D191">
        <v>1773813824380</v>
      </c>
      <c r="E191">
        <v>1773846080829</v>
      </c>
      <c r="F191" s="9">
        <v>8.960124722222222</v>
      </c>
      <c r="G191" s="9">
        <v>89.601247222222213</v>
      </c>
      <c r="H191">
        <v>10</v>
      </c>
      <c r="I191" t="s">
        <v>16</v>
      </c>
      <c r="J191" t="s">
        <v>16</v>
      </c>
      <c r="K191" t="s">
        <v>17</v>
      </c>
      <c r="L191" t="s">
        <v>246</v>
      </c>
      <c r="M191" t="s">
        <v>247</v>
      </c>
      <c r="N191" s="9">
        <f>wf_shifts[[#This Row],[work_hours]]*wf_shifts[[#This Row],[hourly_rate]]</f>
        <v>89.601247222222213</v>
      </c>
      <c r="O191" s="2">
        <f>(wf_shifts[[#This Row],[start_time]]/1000)/86400+DATE(1970,1,1)</f>
        <v>46099.252596990744</v>
      </c>
      <c r="P191" s="2">
        <f>(wf_shifts[[#This Row],[end_time]]/1000)/86400+DATE(1970,1,1)</f>
        <v>46099.625935520831</v>
      </c>
    </row>
    <row r="192" spans="1:16" x14ac:dyDescent="0.25">
      <c r="A192" t="s">
        <v>264</v>
      </c>
      <c r="B192" t="s">
        <v>249</v>
      </c>
      <c r="C192" s="1">
        <v>46099</v>
      </c>
      <c r="D192">
        <v>1773813875100</v>
      </c>
      <c r="E192">
        <v>1773846329773</v>
      </c>
      <c r="F192" s="9">
        <v>9.0151869444444444</v>
      </c>
      <c r="G192" s="9">
        <v>81.136682500000006</v>
      </c>
      <c r="H192">
        <v>9</v>
      </c>
      <c r="I192" t="s">
        <v>16</v>
      </c>
      <c r="J192" t="s">
        <v>16</v>
      </c>
      <c r="K192" t="s">
        <v>17</v>
      </c>
      <c r="L192" t="s">
        <v>246</v>
      </c>
      <c r="M192" t="s">
        <v>247</v>
      </c>
      <c r="N192" s="9">
        <f>wf_shifts[[#This Row],[work_hours]]*wf_shifts[[#This Row],[hourly_rate]]</f>
        <v>81.136682500000006</v>
      </c>
      <c r="O192" s="2">
        <f>(wf_shifts[[#This Row],[start_time]]/1000)/86400+DATE(1970,1,1)</f>
        <v>46099.253184027781</v>
      </c>
      <c r="P192" s="2">
        <f>(wf_shifts[[#This Row],[end_time]]/1000)/86400+DATE(1970,1,1)</f>
        <v>46099.62881681713</v>
      </c>
    </row>
    <row r="193" spans="1:16" x14ac:dyDescent="0.25">
      <c r="A193" t="s">
        <v>265</v>
      </c>
      <c r="B193" t="s">
        <v>80</v>
      </c>
      <c r="C193" s="1">
        <v>46099</v>
      </c>
      <c r="D193">
        <v>1773814111278</v>
      </c>
      <c r="E193">
        <v>0</v>
      </c>
      <c r="F193" s="9">
        <v>0</v>
      </c>
      <c r="G193" s="9">
        <v>0</v>
      </c>
      <c r="H193">
        <v>9</v>
      </c>
      <c r="I193" t="s">
        <v>16</v>
      </c>
      <c r="J193" t="s">
        <v>16</v>
      </c>
      <c r="K193" t="s">
        <v>104</v>
      </c>
      <c r="L193" t="s">
        <v>71</v>
      </c>
      <c r="M193" t="s">
        <v>72</v>
      </c>
      <c r="N193" s="9">
        <f>wf_shifts[[#This Row],[work_hours]]*wf_shifts[[#This Row],[hourly_rate]]</f>
        <v>0</v>
      </c>
      <c r="O193" s="2">
        <f>(wf_shifts[[#This Row],[start_time]]/1000)/86400+DATE(1970,1,1)</f>
        <v>46099.255917569448</v>
      </c>
      <c r="P193" s="2">
        <f>(wf_shifts[[#This Row],[end_time]]/1000)/86400+DATE(1970,1,1)</f>
        <v>25569</v>
      </c>
    </row>
    <row r="194" spans="1:16" x14ac:dyDescent="0.25">
      <c r="A194" t="s">
        <v>266</v>
      </c>
      <c r="B194" t="s">
        <v>70</v>
      </c>
      <c r="C194" s="1">
        <v>46099</v>
      </c>
      <c r="D194">
        <v>1773814111641</v>
      </c>
      <c r="E194">
        <v>0</v>
      </c>
      <c r="F194" s="9">
        <v>0</v>
      </c>
      <c r="G194" s="9">
        <v>0</v>
      </c>
      <c r="H194">
        <v>9</v>
      </c>
      <c r="I194" t="s">
        <v>16</v>
      </c>
      <c r="J194" t="s">
        <v>16</v>
      </c>
      <c r="K194" t="s">
        <v>104</v>
      </c>
      <c r="L194" t="s">
        <v>71</v>
      </c>
      <c r="M194" t="s">
        <v>72</v>
      </c>
      <c r="N194" s="9">
        <f>wf_shifts[[#This Row],[work_hours]]*wf_shifts[[#This Row],[hourly_rate]]</f>
        <v>0</v>
      </c>
      <c r="O194" s="2">
        <f>(wf_shifts[[#This Row],[start_time]]/1000)/86400+DATE(1970,1,1)</f>
        <v>46099.255921770833</v>
      </c>
      <c r="P194" s="2">
        <f>(wf_shifts[[#This Row],[end_time]]/1000)/86400+DATE(1970,1,1)</f>
        <v>25569</v>
      </c>
    </row>
    <row r="195" spans="1:16" x14ac:dyDescent="0.25">
      <c r="A195" t="s">
        <v>267</v>
      </c>
      <c r="B195" t="s">
        <v>86</v>
      </c>
      <c r="C195" s="1">
        <v>46099</v>
      </c>
      <c r="D195">
        <v>1773814221444</v>
      </c>
      <c r="E195">
        <v>0</v>
      </c>
      <c r="F195" s="9">
        <v>0</v>
      </c>
      <c r="G195" s="9">
        <v>0</v>
      </c>
      <c r="H195">
        <v>7.22</v>
      </c>
      <c r="I195" t="s">
        <v>16</v>
      </c>
      <c r="J195" t="s">
        <v>16</v>
      </c>
      <c r="K195" t="s">
        <v>104</v>
      </c>
      <c r="L195" t="s">
        <v>71</v>
      </c>
      <c r="M195" t="s">
        <v>72</v>
      </c>
      <c r="N195" s="9">
        <f>wf_shifts[[#This Row],[work_hours]]*wf_shifts[[#This Row],[hourly_rate]]</f>
        <v>0</v>
      </c>
      <c r="O195" s="2">
        <f>(wf_shifts[[#This Row],[start_time]]/1000)/86400+DATE(1970,1,1)</f>
        <v>46099.257192638892</v>
      </c>
      <c r="P195" s="2">
        <f>(wf_shifts[[#This Row],[end_time]]/1000)/86400+DATE(1970,1,1)</f>
        <v>25569</v>
      </c>
    </row>
    <row r="196" spans="1:16" x14ac:dyDescent="0.25">
      <c r="A196" t="s">
        <v>268</v>
      </c>
      <c r="B196" t="s">
        <v>78</v>
      </c>
      <c r="C196" s="1">
        <v>46099</v>
      </c>
      <c r="D196">
        <v>1773814345947</v>
      </c>
      <c r="E196">
        <v>0</v>
      </c>
      <c r="F196" s="9">
        <v>0</v>
      </c>
      <c r="G196" s="9">
        <v>0</v>
      </c>
      <c r="H196">
        <v>12</v>
      </c>
      <c r="I196" t="s">
        <v>16</v>
      </c>
      <c r="J196" t="s">
        <v>16</v>
      </c>
      <c r="K196" t="s">
        <v>104</v>
      </c>
      <c r="L196" t="s">
        <v>71</v>
      </c>
      <c r="M196" t="s">
        <v>72</v>
      </c>
      <c r="N196" s="9">
        <f>wf_shifts[[#This Row],[work_hours]]*wf_shifts[[#This Row],[hourly_rate]]</f>
        <v>0</v>
      </c>
      <c r="O196" s="2">
        <f>(wf_shifts[[#This Row],[start_time]]/1000)/86400+DATE(1970,1,1)</f>
        <v>46099.258633645833</v>
      </c>
      <c r="P196" s="2">
        <f>(wf_shifts[[#This Row],[end_time]]/1000)/86400+DATE(1970,1,1)</f>
        <v>25569</v>
      </c>
    </row>
    <row r="197" spans="1:16" x14ac:dyDescent="0.25">
      <c r="A197" t="s">
        <v>269</v>
      </c>
      <c r="B197" t="s">
        <v>55</v>
      </c>
      <c r="C197" s="1">
        <v>46099</v>
      </c>
      <c r="D197">
        <v>1773814391443</v>
      </c>
      <c r="E197">
        <v>1773847825460</v>
      </c>
      <c r="F197" s="9">
        <v>9.2872269444444449</v>
      </c>
      <c r="G197" s="9">
        <v>83.5850425</v>
      </c>
      <c r="H197">
        <v>9</v>
      </c>
      <c r="I197" t="s">
        <v>16</v>
      </c>
      <c r="J197" t="s">
        <v>16</v>
      </c>
      <c r="K197" t="s">
        <v>17</v>
      </c>
      <c r="L197" t="s">
        <v>46</v>
      </c>
      <c r="M197" t="s">
        <v>47</v>
      </c>
      <c r="N197" s="9">
        <f>wf_shifts[[#This Row],[work_hours]]*wf_shifts[[#This Row],[hourly_rate]]</f>
        <v>83.5850425</v>
      </c>
      <c r="O197" s="2">
        <f>(wf_shifts[[#This Row],[start_time]]/1000)/86400+DATE(1970,1,1)</f>
        <v>46099.25916021991</v>
      </c>
      <c r="P197" s="2">
        <f>(wf_shifts[[#This Row],[end_time]]/1000)/86400+DATE(1970,1,1)</f>
        <v>46099.646128009263</v>
      </c>
    </row>
    <row r="198" spans="1:16" x14ac:dyDescent="0.25">
      <c r="A198" t="s">
        <v>270</v>
      </c>
      <c r="B198" t="s">
        <v>76</v>
      </c>
      <c r="C198" s="1">
        <v>46099</v>
      </c>
      <c r="D198">
        <v>1773814406265</v>
      </c>
      <c r="E198">
        <v>1773847443816</v>
      </c>
      <c r="F198" s="9">
        <v>9.1770975000000004</v>
      </c>
      <c r="G198" s="9">
        <v>73.416780000000003</v>
      </c>
      <c r="H198">
        <v>8</v>
      </c>
      <c r="I198" t="s">
        <v>16</v>
      </c>
      <c r="J198" t="s">
        <v>16</v>
      </c>
      <c r="K198" t="s">
        <v>17</v>
      </c>
      <c r="L198" t="s">
        <v>71</v>
      </c>
      <c r="M198" t="s">
        <v>72</v>
      </c>
      <c r="N198" s="9">
        <f>wf_shifts[[#This Row],[work_hours]]*wf_shifts[[#This Row],[hourly_rate]]</f>
        <v>73.416780000000003</v>
      </c>
      <c r="O198" s="2">
        <f>(wf_shifts[[#This Row],[start_time]]/1000)/86400+DATE(1970,1,1)</f>
        <v>46099.259331770838</v>
      </c>
      <c r="P198" s="2">
        <f>(wf_shifts[[#This Row],[end_time]]/1000)/86400+DATE(1970,1,1)</f>
        <v>46099.641710833333</v>
      </c>
    </row>
    <row r="199" spans="1:16" x14ac:dyDescent="0.25">
      <c r="A199" t="s">
        <v>271</v>
      </c>
      <c r="B199" t="s">
        <v>62</v>
      </c>
      <c r="C199" s="1">
        <v>46099</v>
      </c>
      <c r="D199">
        <v>1773814646388</v>
      </c>
      <c r="E199">
        <v>1773848027096</v>
      </c>
      <c r="F199" s="9">
        <v>9.2724188888888897</v>
      </c>
      <c r="G199" s="9">
        <v>111.26902666666668</v>
      </c>
      <c r="H199">
        <v>12</v>
      </c>
      <c r="I199" t="s">
        <v>16</v>
      </c>
      <c r="J199" t="s">
        <v>16</v>
      </c>
      <c r="K199" t="s">
        <v>17</v>
      </c>
      <c r="L199" t="s">
        <v>46</v>
      </c>
      <c r="M199" t="s">
        <v>47</v>
      </c>
      <c r="N199" s="9">
        <f>wf_shifts[[#This Row],[work_hours]]*wf_shifts[[#This Row],[hourly_rate]]</f>
        <v>111.26902666666668</v>
      </c>
      <c r="O199" s="2">
        <f>(wf_shifts[[#This Row],[start_time]]/1000)/86400+DATE(1970,1,1)</f>
        <v>46099.262110972224</v>
      </c>
      <c r="P199" s="2">
        <f>(wf_shifts[[#This Row],[end_time]]/1000)/86400+DATE(1970,1,1)</f>
        <v>46099.648461759258</v>
      </c>
    </row>
    <row r="200" spans="1:16" x14ac:dyDescent="0.25">
      <c r="A200" t="s">
        <v>272</v>
      </c>
      <c r="B200" t="s">
        <v>49</v>
      </c>
      <c r="C200" s="1">
        <v>46099</v>
      </c>
      <c r="D200">
        <v>1773815017575</v>
      </c>
      <c r="E200">
        <v>1773848093130</v>
      </c>
      <c r="F200" s="9">
        <v>9.1876541666666665</v>
      </c>
      <c r="G200" s="9">
        <v>91.876541666666668</v>
      </c>
      <c r="H200">
        <v>10</v>
      </c>
      <c r="I200" t="s">
        <v>16</v>
      </c>
      <c r="J200" t="s">
        <v>16</v>
      </c>
      <c r="K200" t="s">
        <v>17</v>
      </c>
      <c r="L200" t="s">
        <v>46</v>
      </c>
      <c r="M200" t="s">
        <v>47</v>
      </c>
      <c r="N200" s="9">
        <f>wf_shifts[[#This Row],[work_hours]]*wf_shifts[[#This Row],[hourly_rate]]</f>
        <v>91.876541666666668</v>
      </c>
      <c r="O200" s="2">
        <f>(wf_shifts[[#This Row],[start_time]]/1000)/86400+DATE(1970,1,1)</f>
        <v>46099.266407118055</v>
      </c>
      <c r="P200" s="2">
        <f>(wf_shifts[[#This Row],[end_time]]/1000)/86400+DATE(1970,1,1)</f>
        <v>46099.649226041671</v>
      </c>
    </row>
    <row r="201" spans="1:16" x14ac:dyDescent="0.25">
      <c r="A201" t="s">
        <v>273</v>
      </c>
      <c r="B201" t="s">
        <v>188</v>
      </c>
      <c r="C201" s="1">
        <v>46099</v>
      </c>
      <c r="D201">
        <v>1773815110072</v>
      </c>
      <c r="E201">
        <v>1773853406820</v>
      </c>
      <c r="F201" s="9">
        <v>10.637985555555556</v>
      </c>
      <c r="G201" s="9">
        <v>106.37985555555557</v>
      </c>
      <c r="H201">
        <v>10</v>
      </c>
      <c r="I201" t="s">
        <v>16</v>
      </c>
      <c r="J201" t="s">
        <v>16</v>
      </c>
      <c r="K201" t="s">
        <v>17</v>
      </c>
      <c r="L201" t="s">
        <v>46</v>
      </c>
      <c r="M201" t="s">
        <v>47</v>
      </c>
      <c r="N201" s="9">
        <f>wf_shifts[[#This Row],[work_hours]]*wf_shifts[[#This Row],[hourly_rate]]</f>
        <v>106.37985555555557</v>
      </c>
      <c r="O201" s="2">
        <f>(wf_shifts[[#This Row],[start_time]]/1000)/86400+DATE(1970,1,1)</f>
        <v>46099.267477685185</v>
      </c>
      <c r="P201" s="2">
        <f>(wf_shifts[[#This Row],[end_time]]/1000)/86400+DATE(1970,1,1)</f>
        <v>46099.710727083337</v>
      </c>
    </row>
    <row r="202" spans="1:16" x14ac:dyDescent="0.25">
      <c r="A202" t="s">
        <v>274</v>
      </c>
      <c r="B202" t="s">
        <v>45</v>
      </c>
      <c r="C202" s="1">
        <v>46099</v>
      </c>
      <c r="D202">
        <v>1773815174399</v>
      </c>
      <c r="E202">
        <v>1773850059985</v>
      </c>
      <c r="F202" s="9">
        <v>9.6904405555555559</v>
      </c>
      <c r="G202" s="9">
        <v>87.213965000000002</v>
      </c>
      <c r="H202">
        <v>9</v>
      </c>
      <c r="I202" t="s">
        <v>16</v>
      </c>
      <c r="J202" t="s">
        <v>16</v>
      </c>
      <c r="K202" t="s">
        <v>17</v>
      </c>
      <c r="L202" t="s">
        <v>46</v>
      </c>
      <c r="M202" t="s">
        <v>47</v>
      </c>
      <c r="N202" s="9">
        <f>wf_shifts[[#This Row],[work_hours]]*wf_shifts[[#This Row],[hourly_rate]]</f>
        <v>87.213965000000002</v>
      </c>
      <c r="O202" s="2">
        <f>(wf_shifts[[#This Row],[start_time]]/1000)/86400+DATE(1970,1,1)</f>
        <v>46099.268222210652</v>
      </c>
      <c r="P202" s="2">
        <f>(wf_shifts[[#This Row],[end_time]]/1000)/86400+DATE(1970,1,1)</f>
        <v>46099.671990567127</v>
      </c>
    </row>
    <row r="203" spans="1:16" x14ac:dyDescent="0.25">
      <c r="A203" t="s">
        <v>275</v>
      </c>
      <c r="B203" t="s">
        <v>140</v>
      </c>
      <c r="C203" s="1">
        <v>46099</v>
      </c>
      <c r="D203">
        <v>1773815505500</v>
      </c>
      <c r="E203">
        <v>0</v>
      </c>
      <c r="F203" s="9">
        <v>0</v>
      </c>
      <c r="G203" s="9">
        <v>0</v>
      </c>
      <c r="H203">
        <v>9</v>
      </c>
      <c r="I203" t="s">
        <v>16</v>
      </c>
      <c r="J203" t="s">
        <v>16</v>
      </c>
      <c r="K203" t="s">
        <v>104</v>
      </c>
      <c r="L203" t="s">
        <v>18</v>
      </c>
      <c r="M203" t="s">
        <v>18</v>
      </c>
      <c r="N203" s="9">
        <f>wf_shifts[[#This Row],[work_hours]]*wf_shifts[[#This Row],[hourly_rate]]</f>
        <v>0</v>
      </c>
      <c r="O203" s="2">
        <f>(wf_shifts[[#This Row],[start_time]]/1000)/86400+DATE(1970,1,1)</f>
        <v>46099.272054398149</v>
      </c>
      <c r="P203" s="2">
        <f>(wf_shifts[[#This Row],[end_time]]/1000)/86400+DATE(1970,1,1)</f>
        <v>25569</v>
      </c>
    </row>
    <row r="204" spans="1:16" x14ac:dyDescent="0.25">
      <c r="A204" t="s">
        <v>276</v>
      </c>
      <c r="B204" t="s">
        <v>112</v>
      </c>
      <c r="C204" s="1">
        <v>46099</v>
      </c>
      <c r="D204">
        <v>1773815608615</v>
      </c>
      <c r="E204">
        <v>1773846012947</v>
      </c>
      <c r="F204" s="9">
        <v>8.4456477777777774</v>
      </c>
      <c r="G204" s="9">
        <v>76.010829999999999</v>
      </c>
      <c r="H204">
        <v>9</v>
      </c>
      <c r="I204" t="s">
        <v>16</v>
      </c>
      <c r="J204" t="s">
        <v>16</v>
      </c>
      <c r="K204" t="s">
        <v>17</v>
      </c>
      <c r="L204" t="s">
        <v>113</v>
      </c>
      <c r="M204" t="s">
        <v>114</v>
      </c>
      <c r="N204" s="9">
        <f>wf_shifts[[#This Row],[work_hours]]*wf_shifts[[#This Row],[hourly_rate]]</f>
        <v>76.010829999999999</v>
      </c>
      <c r="O204" s="2">
        <f>(wf_shifts[[#This Row],[start_time]]/1000)/86400+DATE(1970,1,1)</f>
        <v>46099.2732478588</v>
      </c>
      <c r="P204" s="2">
        <f>(wf_shifts[[#This Row],[end_time]]/1000)/86400+DATE(1970,1,1)</f>
        <v>46099.62514984954</v>
      </c>
    </row>
    <row r="205" spans="1:16" x14ac:dyDescent="0.25">
      <c r="A205" t="s">
        <v>277</v>
      </c>
      <c r="B205" t="s">
        <v>117</v>
      </c>
      <c r="C205" s="1">
        <v>46099</v>
      </c>
      <c r="D205">
        <v>1773817064566</v>
      </c>
      <c r="E205">
        <v>1773847958050</v>
      </c>
      <c r="F205" s="9">
        <v>8.5815233333333332</v>
      </c>
      <c r="G205" s="9">
        <v>61.958598466666665</v>
      </c>
      <c r="H205">
        <v>7.22</v>
      </c>
      <c r="I205" t="s">
        <v>16</v>
      </c>
      <c r="J205" t="s">
        <v>16</v>
      </c>
      <c r="K205" t="s">
        <v>17</v>
      </c>
      <c r="L205" t="s">
        <v>46</v>
      </c>
      <c r="M205" t="s">
        <v>47</v>
      </c>
      <c r="N205" s="9">
        <f>wf_shifts[[#This Row],[work_hours]]*wf_shifts[[#This Row],[hourly_rate]]</f>
        <v>61.958598466666665</v>
      </c>
      <c r="O205" s="2">
        <f>(wf_shifts[[#This Row],[start_time]]/1000)/86400+DATE(1970,1,1)</f>
        <v>46099.290099143516</v>
      </c>
      <c r="P205" s="2">
        <f>(wf_shifts[[#This Row],[end_time]]/1000)/86400+DATE(1970,1,1)</f>
        <v>46099.647662615738</v>
      </c>
    </row>
    <row r="206" spans="1:16" x14ac:dyDescent="0.25">
      <c r="A206" t="s">
        <v>278</v>
      </c>
      <c r="B206" t="s">
        <v>15</v>
      </c>
      <c r="C206" s="1">
        <v>46100</v>
      </c>
      <c r="D206">
        <v>1773900009002</v>
      </c>
      <c r="E206">
        <v>0</v>
      </c>
      <c r="F206" s="9">
        <v>0</v>
      </c>
      <c r="G206" s="9">
        <v>0</v>
      </c>
      <c r="H206">
        <v>8</v>
      </c>
      <c r="I206" t="s">
        <v>16</v>
      </c>
      <c r="J206" t="s">
        <v>16</v>
      </c>
      <c r="K206" t="s">
        <v>104</v>
      </c>
      <c r="L206" t="s">
        <v>18</v>
      </c>
      <c r="M206" t="s">
        <v>18</v>
      </c>
      <c r="N206" s="9">
        <f>wf_shifts[[#This Row],[work_hours]]*wf_shifts[[#This Row],[hourly_rate]]</f>
        <v>0</v>
      </c>
      <c r="O206" s="2">
        <f>(wf_shifts[[#This Row],[start_time]]/1000)/86400+DATE(1970,1,1)</f>
        <v>46100.250104189821</v>
      </c>
      <c r="P206" s="2">
        <f>(wf_shifts[[#This Row],[end_time]]/1000)/86400+DATE(1970,1,1)</f>
        <v>25569</v>
      </c>
    </row>
    <row r="207" spans="1:16" x14ac:dyDescent="0.25">
      <c r="A207" t="s">
        <v>279</v>
      </c>
      <c r="B207" t="s">
        <v>97</v>
      </c>
      <c r="C207" s="1">
        <v>46100</v>
      </c>
      <c r="D207">
        <v>1773900042469</v>
      </c>
      <c r="E207">
        <v>1773936348952</v>
      </c>
      <c r="F207" s="9">
        <v>10.085134166666666</v>
      </c>
      <c r="G207" s="9">
        <v>90.766207499999993</v>
      </c>
      <c r="H207">
        <v>9</v>
      </c>
      <c r="I207" t="s">
        <v>16</v>
      </c>
      <c r="J207" t="s">
        <v>16</v>
      </c>
      <c r="K207" t="s">
        <v>17</v>
      </c>
      <c r="L207" t="s">
        <v>21</v>
      </c>
      <c r="M207" t="s">
        <v>22</v>
      </c>
      <c r="N207" s="9">
        <f>wf_shifts[[#This Row],[work_hours]]*wf_shifts[[#This Row],[hourly_rate]]</f>
        <v>90.766207499999993</v>
      </c>
      <c r="O207" s="2">
        <f>(wf_shifts[[#This Row],[start_time]]/1000)/86400+DATE(1970,1,1)</f>
        <v>46100.250491539351</v>
      </c>
      <c r="P207" s="2">
        <f>(wf_shifts[[#This Row],[end_time]]/1000)/86400+DATE(1970,1,1)</f>
        <v>46100.670705462966</v>
      </c>
    </row>
    <row r="208" spans="1:16" x14ac:dyDescent="0.25">
      <c r="A208" t="s">
        <v>280</v>
      </c>
      <c r="B208" t="s">
        <v>30</v>
      </c>
      <c r="C208" s="1">
        <v>46100</v>
      </c>
      <c r="D208">
        <v>1773900058791</v>
      </c>
      <c r="E208">
        <v>0</v>
      </c>
      <c r="F208" s="9">
        <v>0</v>
      </c>
      <c r="G208" s="9">
        <v>0</v>
      </c>
      <c r="H208">
        <v>7.22</v>
      </c>
      <c r="I208" t="s">
        <v>16</v>
      </c>
      <c r="J208" t="s">
        <v>16</v>
      </c>
      <c r="K208" t="s">
        <v>104</v>
      </c>
      <c r="L208" t="s">
        <v>21</v>
      </c>
      <c r="M208" t="s">
        <v>22</v>
      </c>
      <c r="N208" s="9">
        <f>wf_shifts[[#This Row],[work_hours]]*wf_shifts[[#This Row],[hourly_rate]]</f>
        <v>0</v>
      </c>
      <c r="O208" s="2">
        <f>(wf_shifts[[#This Row],[start_time]]/1000)/86400+DATE(1970,1,1)</f>
        <v>46100.250680451383</v>
      </c>
      <c r="P208" s="2">
        <f>(wf_shifts[[#This Row],[end_time]]/1000)/86400+DATE(1970,1,1)</f>
        <v>25569</v>
      </c>
    </row>
    <row r="209" spans="1:16" x14ac:dyDescent="0.25">
      <c r="A209" t="s">
        <v>281</v>
      </c>
      <c r="B209" t="s">
        <v>28</v>
      </c>
      <c r="C209" s="1">
        <v>46100</v>
      </c>
      <c r="D209">
        <v>1773900060384</v>
      </c>
      <c r="E209">
        <v>1773936253685</v>
      </c>
      <c r="F209" s="9">
        <v>10.053694722222222</v>
      </c>
      <c r="G209" s="9">
        <v>72.587675894444445</v>
      </c>
      <c r="H209">
        <v>7.22</v>
      </c>
      <c r="I209" t="s">
        <v>16</v>
      </c>
      <c r="J209" t="s">
        <v>16</v>
      </c>
      <c r="K209" t="s">
        <v>17</v>
      </c>
      <c r="L209" t="s">
        <v>21</v>
      </c>
      <c r="M209" t="s">
        <v>22</v>
      </c>
      <c r="N209" s="9">
        <f>wf_shifts[[#This Row],[work_hours]]*wf_shifts[[#This Row],[hourly_rate]]</f>
        <v>72.587675894444445</v>
      </c>
      <c r="O209" s="2">
        <f>(wf_shifts[[#This Row],[start_time]]/1000)/86400+DATE(1970,1,1)</f>
        <v>46100.250698888893</v>
      </c>
      <c r="P209" s="2">
        <f>(wf_shifts[[#This Row],[end_time]]/1000)/86400+DATE(1970,1,1)</f>
        <v>46100.669602835653</v>
      </c>
    </row>
    <row r="210" spans="1:16" x14ac:dyDescent="0.25">
      <c r="A210" t="s">
        <v>282</v>
      </c>
      <c r="B210" t="s">
        <v>42</v>
      </c>
      <c r="C210" s="1">
        <v>46100</v>
      </c>
      <c r="D210">
        <v>1773900063627</v>
      </c>
      <c r="E210">
        <v>1773936245121</v>
      </c>
      <c r="F210" s="9">
        <v>10.050414999999999</v>
      </c>
      <c r="G210" s="9">
        <v>120.60497999999998</v>
      </c>
      <c r="H210">
        <v>12</v>
      </c>
      <c r="I210" t="s">
        <v>16</v>
      </c>
      <c r="J210" t="s">
        <v>16</v>
      </c>
      <c r="K210" t="s">
        <v>17</v>
      </c>
      <c r="L210" t="s">
        <v>21</v>
      </c>
      <c r="M210" t="s">
        <v>22</v>
      </c>
      <c r="N210" s="9">
        <f>wf_shifts[[#This Row],[work_hours]]*wf_shifts[[#This Row],[hourly_rate]]</f>
        <v>120.60497999999998</v>
      </c>
      <c r="O210" s="2">
        <f>(wf_shifts[[#This Row],[start_time]]/1000)/86400+DATE(1970,1,1)</f>
        <v>46100.250736423608</v>
      </c>
      <c r="P210" s="2">
        <f>(wf_shifts[[#This Row],[end_time]]/1000)/86400+DATE(1970,1,1)</f>
        <v>46100.669503715282</v>
      </c>
    </row>
    <row r="211" spans="1:16" x14ac:dyDescent="0.25">
      <c r="A211" t="s">
        <v>283</v>
      </c>
      <c r="B211" t="s">
        <v>90</v>
      </c>
      <c r="C211" s="1">
        <v>46100</v>
      </c>
      <c r="D211">
        <v>1773900071921</v>
      </c>
      <c r="E211">
        <v>1773936424889</v>
      </c>
      <c r="F211" s="9">
        <v>10.098046666666667</v>
      </c>
      <c r="G211" s="9">
        <v>72.907896933333333</v>
      </c>
      <c r="H211">
        <v>7.22</v>
      </c>
      <c r="I211" t="s">
        <v>16</v>
      </c>
      <c r="J211" t="s">
        <v>16</v>
      </c>
      <c r="K211" t="s">
        <v>17</v>
      </c>
      <c r="L211" t="s">
        <v>21</v>
      </c>
      <c r="M211" t="s">
        <v>22</v>
      </c>
      <c r="N211" s="9">
        <f>wf_shifts[[#This Row],[work_hours]]*wf_shifts[[#This Row],[hourly_rate]]</f>
        <v>72.907896933333333</v>
      </c>
      <c r="O211" s="2">
        <f>(wf_shifts[[#This Row],[start_time]]/1000)/86400+DATE(1970,1,1)</f>
        <v>46100.250832418984</v>
      </c>
      <c r="P211" s="2">
        <f>(wf_shifts[[#This Row],[end_time]]/1000)/86400+DATE(1970,1,1)</f>
        <v>46100.67158436343</v>
      </c>
    </row>
    <row r="212" spans="1:16" x14ac:dyDescent="0.25">
      <c r="A212" t="s">
        <v>284</v>
      </c>
      <c r="B212" t="s">
        <v>74</v>
      </c>
      <c r="C212" s="1">
        <v>46100</v>
      </c>
      <c r="D212">
        <v>1773900087751</v>
      </c>
      <c r="E212">
        <v>0</v>
      </c>
      <c r="F212" s="9">
        <v>0</v>
      </c>
      <c r="G212" s="9">
        <v>0</v>
      </c>
      <c r="H212">
        <v>7.22</v>
      </c>
      <c r="I212" t="s">
        <v>16</v>
      </c>
      <c r="J212" t="s">
        <v>16</v>
      </c>
      <c r="K212" t="s">
        <v>104</v>
      </c>
      <c r="L212" t="s">
        <v>71</v>
      </c>
      <c r="M212" t="s">
        <v>72</v>
      </c>
      <c r="N212" s="9">
        <f>wf_shifts[[#This Row],[work_hours]]*wf_shifts[[#This Row],[hourly_rate]]</f>
        <v>0</v>
      </c>
      <c r="O212" s="2">
        <f>(wf_shifts[[#This Row],[start_time]]/1000)/86400+DATE(1970,1,1)</f>
        <v>46100.251015636575</v>
      </c>
      <c r="P212" s="2">
        <f>(wf_shifts[[#This Row],[end_time]]/1000)/86400+DATE(1970,1,1)</f>
        <v>25569</v>
      </c>
    </row>
    <row r="213" spans="1:16" x14ac:dyDescent="0.25">
      <c r="A213" t="s">
        <v>285</v>
      </c>
      <c r="B213" t="s">
        <v>20</v>
      </c>
      <c r="C213" s="1">
        <v>46100</v>
      </c>
      <c r="D213">
        <v>1773900128761</v>
      </c>
      <c r="E213">
        <v>0</v>
      </c>
      <c r="F213" s="9">
        <v>0</v>
      </c>
      <c r="G213" s="9">
        <v>0</v>
      </c>
      <c r="H213">
        <v>7.22</v>
      </c>
      <c r="I213" t="s">
        <v>16</v>
      </c>
      <c r="J213" t="s">
        <v>16</v>
      </c>
      <c r="K213" t="s">
        <v>104</v>
      </c>
      <c r="L213" t="s">
        <v>21</v>
      </c>
      <c r="M213" t="s">
        <v>22</v>
      </c>
      <c r="N213" s="9">
        <f>wf_shifts[[#This Row],[work_hours]]*wf_shifts[[#This Row],[hourly_rate]]</f>
        <v>0</v>
      </c>
      <c r="O213" s="2">
        <f>(wf_shifts[[#This Row],[start_time]]/1000)/86400+DATE(1970,1,1)</f>
        <v>46100.251490289353</v>
      </c>
      <c r="P213" s="2">
        <f>(wf_shifts[[#This Row],[end_time]]/1000)/86400+DATE(1970,1,1)</f>
        <v>25569</v>
      </c>
    </row>
    <row r="214" spans="1:16" x14ac:dyDescent="0.25">
      <c r="A214" t="s">
        <v>286</v>
      </c>
      <c r="B214" t="s">
        <v>24</v>
      </c>
      <c r="C214" s="1">
        <v>46100</v>
      </c>
      <c r="D214">
        <v>1773900135928</v>
      </c>
      <c r="E214">
        <v>1773936399903</v>
      </c>
      <c r="F214" s="9">
        <v>10.073326388888889</v>
      </c>
      <c r="G214" s="9">
        <v>100.73326388888889</v>
      </c>
      <c r="H214">
        <v>10</v>
      </c>
      <c r="I214" t="s">
        <v>16</v>
      </c>
      <c r="J214" t="s">
        <v>16</v>
      </c>
      <c r="K214" t="s">
        <v>17</v>
      </c>
      <c r="L214" t="s">
        <v>21</v>
      </c>
      <c r="M214" t="s">
        <v>22</v>
      </c>
      <c r="N214" s="9">
        <f>wf_shifts[[#This Row],[work_hours]]*wf_shifts[[#This Row],[hourly_rate]]</f>
        <v>100.73326388888889</v>
      </c>
      <c r="O214" s="2">
        <f>(wf_shifts[[#This Row],[start_time]]/1000)/86400+DATE(1970,1,1)</f>
        <v>46100.251573240741</v>
      </c>
      <c r="P214" s="2">
        <f>(wf_shifts[[#This Row],[end_time]]/1000)/86400+DATE(1970,1,1)</f>
        <v>46100.671295173612</v>
      </c>
    </row>
    <row r="215" spans="1:16" x14ac:dyDescent="0.25">
      <c r="A215" t="s">
        <v>287</v>
      </c>
      <c r="B215" t="s">
        <v>53</v>
      </c>
      <c r="C215" s="1">
        <v>46100</v>
      </c>
      <c r="D215">
        <v>1773900508224</v>
      </c>
      <c r="E215">
        <v>0</v>
      </c>
      <c r="F215" s="9">
        <v>0</v>
      </c>
      <c r="G215" s="9">
        <v>0</v>
      </c>
      <c r="H215">
        <v>11</v>
      </c>
      <c r="I215" t="s">
        <v>16</v>
      </c>
      <c r="J215" t="s">
        <v>16</v>
      </c>
      <c r="K215" t="s">
        <v>104</v>
      </c>
      <c r="L215" t="s">
        <v>46</v>
      </c>
      <c r="M215" t="s">
        <v>47</v>
      </c>
      <c r="N215" s="9">
        <f>wf_shifts[[#This Row],[work_hours]]*wf_shifts[[#This Row],[hourly_rate]]</f>
        <v>0</v>
      </c>
      <c r="O215" s="2">
        <f>(wf_shifts[[#This Row],[start_time]]/1000)/86400+DATE(1970,1,1)</f>
        <v>46100.25588222222</v>
      </c>
      <c r="P215" s="2">
        <f>(wf_shifts[[#This Row],[end_time]]/1000)/86400+DATE(1970,1,1)</f>
        <v>25569</v>
      </c>
    </row>
    <row r="216" spans="1:16" x14ac:dyDescent="0.25">
      <c r="A216" t="s">
        <v>288</v>
      </c>
      <c r="B216" t="s">
        <v>70</v>
      </c>
      <c r="C216" s="1">
        <v>46100</v>
      </c>
      <c r="D216">
        <v>1773900564752</v>
      </c>
      <c r="E216">
        <v>0</v>
      </c>
      <c r="F216" s="9">
        <v>0</v>
      </c>
      <c r="G216" s="9">
        <v>0</v>
      </c>
      <c r="H216">
        <v>9</v>
      </c>
      <c r="I216" t="s">
        <v>16</v>
      </c>
      <c r="J216" t="s">
        <v>16</v>
      </c>
      <c r="K216" t="s">
        <v>104</v>
      </c>
      <c r="L216" t="s">
        <v>71</v>
      </c>
      <c r="M216" t="s">
        <v>72</v>
      </c>
      <c r="N216" s="9">
        <f>wf_shifts[[#This Row],[work_hours]]*wf_shifts[[#This Row],[hourly_rate]]</f>
        <v>0</v>
      </c>
      <c r="O216" s="2">
        <f>(wf_shifts[[#This Row],[start_time]]/1000)/86400+DATE(1970,1,1)</f>
        <v>46100.25653648148</v>
      </c>
      <c r="P216" s="2">
        <f>(wf_shifts[[#This Row],[end_time]]/1000)/86400+DATE(1970,1,1)</f>
        <v>25569</v>
      </c>
    </row>
    <row r="217" spans="1:16" x14ac:dyDescent="0.25">
      <c r="A217" t="s">
        <v>289</v>
      </c>
      <c r="B217" t="s">
        <v>80</v>
      </c>
      <c r="C217" s="1">
        <v>46100</v>
      </c>
      <c r="D217">
        <v>1773900573567</v>
      </c>
      <c r="E217">
        <v>0</v>
      </c>
      <c r="F217" s="9">
        <v>0</v>
      </c>
      <c r="G217" s="9">
        <v>0</v>
      </c>
      <c r="H217">
        <v>9</v>
      </c>
      <c r="I217" t="s">
        <v>16</v>
      </c>
      <c r="J217" t="s">
        <v>16</v>
      </c>
      <c r="K217" t="s">
        <v>104</v>
      </c>
      <c r="L217" t="s">
        <v>71</v>
      </c>
      <c r="M217" t="s">
        <v>72</v>
      </c>
      <c r="N217" s="9">
        <f>wf_shifts[[#This Row],[work_hours]]*wf_shifts[[#This Row],[hourly_rate]]</f>
        <v>0</v>
      </c>
      <c r="O217" s="2">
        <f>(wf_shifts[[#This Row],[start_time]]/1000)/86400+DATE(1970,1,1)</f>
        <v>46100.256638506944</v>
      </c>
      <c r="P217" s="2">
        <f>(wf_shifts[[#This Row],[end_time]]/1000)/86400+DATE(1970,1,1)</f>
        <v>25569</v>
      </c>
    </row>
    <row r="218" spans="1:16" x14ac:dyDescent="0.25">
      <c r="A218" t="s">
        <v>290</v>
      </c>
      <c r="B218" t="s">
        <v>76</v>
      </c>
      <c r="C218" s="1">
        <v>46100</v>
      </c>
      <c r="D218">
        <v>1773900713930</v>
      </c>
      <c r="E218">
        <v>1773930905627</v>
      </c>
      <c r="F218" s="9">
        <v>8.3865824999999994</v>
      </c>
      <c r="G218" s="9">
        <v>67.092659999999995</v>
      </c>
      <c r="H218">
        <v>8</v>
      </c>
      <c r="I218" t="s">
        <v>16</v>
      </c>
      <c r="J218" t="s">
        <v>16</v>
      </c>
      <c r="K218" t="s">
        <v>17</v>
      </c>
      <c r="L218" t="s">
        <v>71</v>
      </c>
      <c r="M218" t="s">
        <v>72</v>
      </c>
      <c r="N218" s="9">
        <f>wf_shifts[[#This Row],[work_hours]]*wf_shifts[[#This Row],[hourly_rate]]</f>
        <v>67.092659999999995</v>
      </c>
      <c r="O218" s="2">
        <f>(wf_shifts[[#This Row],[start_time]]/1000)/86400+DATE(1970,1,1)</f>
        <v>46100.258263078707</v>
      </c>
      <c r="P218" s="2">
        <f>(wf_shifts[[#This Row],[end_time]]/1000)/86400+DATE(1970,1,1)</f>
        <v>46100.607704016205</v>
      </c>
    </row>
    <row r="219" spans="1:16" x14ac:dyDescent="0.25">
      <c r="A219" t="s">
        <v>291</v>
      </c>
      <c r="B219" t="s">
        <v>78</v>
      </c>
      <c r="C219" s="1">
        <v>46100</v>
      </c>
      <c r="D219">
        <v>1773900785842</v>
      </c>
      <c r="E219">
        <v>0</v>
      </c>
      <c r="F219" s="9">
        <v>0</v>
      </c>
      <c r="G219" s="9">
        <v>0</v>
      </c>
      <c r="H219">
        <v>12</v>
      </c>
      <c r="I219" t="s">
        <v>16</v>
      </c>
      <c r="J219" t="s">
        <v>16</v>
      </c>
      <c r="K219" t="s">
        <v>104</v>
      </c>
      <c r="L219" t="s">
        <v>71</v>
      </c>
      <c r="M219" t="s">
        <v>72</v>
      </c>
      <c r="N219" s="9">
        <f>wf_shifts[[#This Row],[work_hours]]*wf_shifts[[#This Row],[hourly_rate]]</f>
        <v>0</v>
      </c>
      <c r="O219" s="2">
        <f>(wf_shifts[[#This Row],[start_time]]/1000)/86400+DATE(1970,1,1)</f>
        <v>46100.259095393514</v>
      </c>
      <c r="P219" s="2">
        <f>(wf_shifts[[#This Row],[end_time]]/1000)/86400+DATE(1970,1,1)</f>
        <v>25569</v>
      </c>
    </row>
    <row r="220" spans="1:16" x14ac:dyDescent="0.25">
      <c r="A220" t="s">
        <v>292</v>
      </c>
      <c r="B220" t="s">
        <v>112</v>
      </c>
      <c r="C220" s="1">
        <v>46100</v>
      </c>
      <c r="D220">
        <v>1773901512292</v>
      </c>
      <c r="E220">
        <v>0</v>
      </c>
      <c r="F220" s="9">
        <v>0</v>
      </c>
      <c r="G220" s="9">
        <v>0</v>
      </c>
      <c r="H220">
        <v>9</v>
      </c>
      <c r="I220" t="s">
        <v>16</v>
      </c>
      <c r="J220" t="s">
        <v>16</v>
      </c>
      <c r="K220" t="s">
        <v>104</v>
      </c>
      <c r="L220" t="s">
        <v>113</v>
      </c>
      <c r="M220" t="s">
        <v>114</v>
      </c>
      <c r="N220" s="9">
        <f>wf_shifts[[#This Row],[work_hours]]*wf_shifts[[#This Row],[hourly_rate]]</f>
        <v>0</v>
      </c>
      <c r="O220" s="2">
        <f>(wf_shifts[[#This Row],[start_time]]/1000)/86400+DATE(1970,1,1)</f>
        <v>46100.267503379626</v>
      </c>
      <c r="P220" s="2">
        <f>(wf_shifts[[#This Row],[end_time]]/1000)/86400+DATE(1970,1,1)</f>
        <v>25569</v>
      </c>
    </row>
    <row r="221" spans="1:16" x14ac:dyDescent="0.25">
      <c r="A221" t="s">
        <v>293</v>
      </c>
      <c r="B221" t="s">
        <v>62</v>
      </c>
      <c r="C221" s="1">
        <v>46100</v>
      </c>
      <c r="D221">
        <v>1773901556051</v>
      </c>
      <c r="E221">
        <v>1773934413180</v>
      </c>
      <c r="F221" s="9">
        <v>9.1269802777777773</v>
      </c>
      <c r="G221" s="9">
        <v>109.52376333333333</v>
      </c>
      <c r="H221">
        <v>12</v>
      </c>
      <c r="I221" t="s">
        <v>16</v>
      </c>
      <c r="J221" t="s">
        <v>16</v>
      </c>
      <c r="K221" t="s">
        <v>17</v>
      </c>
      <c r="L221" t="s">
        <v>46</v>
      </c>
      <c r="M221" t="s">
        <v>47</v>
      </c>
      <c r="N221" s="9">
        <f>wf_shifts[[#This Row],[work_hours]]*wf_shifts[[#This Row],[hourly_rate]]</f>
        <v>109.52376333333333</v>
      </c>
      <c r="O221" s="2">
        <f>(wf_shifts[[#This Row],[start_time]]/1000)/86400+DATE(1970,1,1)</f>
        <v>46100.268009849533</v>
      </c>
      <c r="P221" s="2">
        <f>(wf_shifts[[#This Row],[end_time]]/1000)/86400+DATE(1970,1,1)</f>
        <v>46100.648300694447</v>
      </c>
    </row>
    <row r="222" spans="1:16" x14ac:dyDescent="0.25">
      <c r="A222" t="s">
        <v>294</v>
      </c>
      <c r="B222" t="s">
        <v>45</v>
      </c>
      <c r="C222" s="1">
        <v>46100</v>
      </c>
      <c r="D222">
        <v>1773901722168</v>
      </c>
      <c r="E222">
        <v>0</v>
      </c>
      <c r="F222" s="9">
        <v>0</v>
      </c>
      <c r="G222" s="9">
        <v>0</v>
      </c>
      <c r="H222">
        <v>9</v>
      </c>
      <c r="I222" t="s">
        <v>16</v>
      </c>
      <c r="J222" t="s">
        <v>16</v>
      </c>
      <c r="K222" t="s">
        <v>104</v>
      </c>
      <c r="L222" t="s">
        <v>46</v>
      </c>
      <c r="M222" t="s">
        <v>47</v>
      </c>
      <c r="N222" s="9">
        <f>wf_shifts[[#This Row],[work_hours]]*wf_shifts[[#This Row],[hourly_rate]]</f>
        <v>0</v>
      </c>
      <c r="O222" s="2">
        <f>(wf_shifts[[#This Row],[start_time]]/1000)/86400+DATE(1970,1,1)</f>
        <v>46100.269932499999</v>
      </c>
      <c r="P222" s="2">
        <f>(wf_shifts[[#This Row],[end_time]]/1000)/86400+DATE(1970,1,1)</f>
        <v>25569</v>
      </c>
    </row>
    <row r="223" spans="1:16" x14ac:dyDescent="0.25">
      <c r="A223" t="s">
        <v>295</v>
      </c>
      <c r="B223" t="s">
        <v>188</v>
      </c>
      <c r="C223" s="1">
        <v>46100</v>
      </c>
      <c r="D223">
        <v>1773901730593</v>
      </c>
      <c r="E223">
        <v>1773939755179</v>
      </c>
      <c r="F223" s="9">
        <v>10.562385000000001</v>
      </c>
      <c r="G223" s="9">
        <v>105.62385</v>
      </c>
      <c r="H223">
        <v>10</v>
      </c>
      <c r="I223" t="s">
        <v>16</v>
      </c>
      <c r="J223" t="s">
        <v>16</v>
      </c>
      <c r="K223" t="s">
        <v>17</v>
      </c>
      <c r="L223" t="s">
        <v>46</v>
      </c>
      <c r="M223" t="s">
        <v>47</v>
      </c>
      <c r="N223" s="9">
        <f>wf_shifts[[#This Row],[work_hours]]*wf_shifts[[#This Row],[hourly_rate]]</f>
        <v>105.62385</v>
      </c>
      <c r="O223" s="2">
        <f>(wf_shifts[[#This Row],[start_time]]/1000)/86400+DATE(1970,1,1)</f>
        <v>46100.270030011568</v>
      </c>
      <c r="P223" s="2">
        <f>(wf_shifts[[#This Row],[end_time]]/1000)/86400+DATE(1970,1,1)</f>
        <v>46100.710129386571</v>
      </c>
    </row>
    <row r="224" spans="1:16" x14ac:dyDescent="0.25">
      <c r="A224" t="s">
        <v>296</v>
      </c>
      <c r="B224" t="s">
        <v>140</v>
      </c>
      <c r="C224" s="1">
        <v>46100</v>
      </c>
      <c r="D224">
        <v>1773902075346</v>
      </c>
      <c r="E224">
        <v>0</v>
      </c>
      <c r="F224" s="9">
        <v>0</v>
      </c>
      <c r="G224" s="9">
        <v>0</v>
      </c>
      <c r="H224">
        <v>9</v>
      </c>
      <c r="I224" t="s">
        <v>16</v>
      </c>
      <c r="J224" t="s">
        <v>16</v>
      </c>
      <c r="K224" t="s">
        <v>104</v>
      </c>
      <c r="L224" t="s">
        <v>18</v>
      </c>
      <c r="M224" t="s">
        <v>18</v>
      </c>
      <c r="N224" s="9">
        <f>wf_shifts[[#This Row],[work_hours]]*wf_shifts[[#This Row],[hourly_rate]]</f>
        <v>0</v>
      </c>
      <c r="O224" s="2">
        <f>(wf_shifts[[#This Row],[start_time]]/1000)/86400+DATE(1970,1,1)</f>
        <v>46100.274020208337</v>
      </c>
      <c r="P224" s="2">
        <f>(wf_shifts[[#This Row],[end_time]]/1000)/86400+DATE(1970,1,1)</f>
        <v>25569</v>
      </c>
    </row>
    <row r="225" spans="1:16" x14ac:dyDescent="0.25">
      <c r="A225" t="s">
        <v>297</v>
      </c>
      <c r="B225" t="s">
        <v>55</v>
      </c>
      <c r="C225" s="1">
        <v>46100</v>
      </c>
      <c r="D225">
        <v>1773903295552</v>
      </c>
      <c r="E225">
        <v>1773930792354</v>
      </c>
      <c r="F225" s="9">
        <v>7.6380005555555552</v>
      </c>
      <c r="G225" s="9">
        <v>68.742004999999992</v>
      </c>
      <c r="H225">
        <v>9</v>
      </c>
      <c r="I225" t="s">
        <v>16</v>
      </c>
      <c r="J225" t="s">
        <v>16</v>
      </c>
      <c r="K225" t="s">
        <v>17</v>
      </c>
      <c r="L225" t="s">
        <v>46</v>
      </c>
      <c r="M225" t="s">
        <v>47</v>
      </c>
      <c r="N225" s="9">
        <f>wf_shifts[[#This Row],[work_hours]]*wf_shifts[[#This Row],[hourly_rate]]</f>
        <v>68.742004999999992</v>
      </c>
      <c r="O225" s="2">
        <f>(wf_shifts[[#This Row],[start_time]]/1000)/86400+DATE(1970,1,1)</f>
        <v>46100.288142962963</v>
      </c>
      <c r="P225" s="2">
        <f>(wf_shifts[[#This Row],[end_time]]/1000)/86400+DATE(1970,1,1)</f>
        <v>46100.606392986112</v>
      </c>
    </row>
    <row r="226" spans="1:16" x14ac:dyDescent="0.25">
      <c r="A226" t="s">
        <v>298</v>
      </c>
      <c r="B226" t="s">
        <v>97</v>
      </c>
      <c r="C226" s="1">
        <v>46101</v>
      </c>
      <c r="D226">
        <v>1773986489531</v>
      </c>
      <c r="E226">
        <v>0</v>
      </c>
      <c r="F226" s="9">
        <v>0</v>
      </c>
      <c r="G226" s="9">
        <v>0</v>
      </c>
      <c r="H226">
        <v>9</v>
      </c>
      <c r="I226" t="s">
        <v>16</v>
      </c>
      <c r="J226" t="s">
        <v>16</v>
      </c>
      <c r="K226" t="s">
        <v>104</v>
      </c>
      <c r="L226" t="s">
        <v>21</v>
      </c>
      <c r="M226" t="s">
        <v>22</v>
      </c>
      <c r="N226" s="9">
        <f>wf_shifts[[#This Row],[work_hours]]*wf_shifts[[#This Row],[hourly_rate]]</f>
        <v>0</v>
      </c>
      <c r="O226" s="2">
        <f>(wf_shifts[[#This Row],[start_time]]/1000)/86400+DATE(1970,1,1)</f>
        <v>46101.25103623842</v>
      </c>
      <c r="P226" s="2">
        <f>(wf_shifts[[#This Row],[end_time]]/1000)/86400+DATE(1970,1,1)</f>
        <v>25569</v>
      </c>
    </row>
    <row r="227" spans="1:16" x14ac:dyDescent="0.25">
      <c r="A227" t="s">
        <v>299</v>
      </c>
      <c r="B227" t="s">
        <v>30</v>
      </c>
      <c r="C227" s="1">
        <v>46101</v>
      </c>
      <c r="D227">
        <v>1773986494685</v>
      </c>
      <c r="E227">
        <v>1774024597633</v>
      </c>
      <c r="F227" s="9">
        <v>10.584152222222222</v>
      </c>
      <c r="G227" s="9">
        <v>76.417579044444437</v>
      </c>
      <c r="H227">
        <v>7.22</v>
      </c>
      <c r="I227" t="s">
        <v>16</v>
      </c>
      <c r="J227" t="s">
        <v>16</v>
      </c>
      <c r="K227" t="s">
        <v>17</v>
      </c>
      <c r="L227" t="s">
        <v>21</v>
      </c>
      <c r="M227" t="s">
        <v>22</v>
      </c>
      <c r="N227" s="9">
        <f>wf_shifts[[#This Row],[work_hours]]*wf_shifts[[#This Row],[hourly_rate]]</f>
        <v>76.417579044444437</v>
      </c>
      <c r="O227" s="2">
        <f>(wf_shifts[[#This Row],[start_time]]/1000)/86400+DATE(1970,1,1)</f>
        <v>46101.251095891203</v>
      </c>
      <c r="P227" s="2">
        <f>(wf_shifts[[#This Row],[end_time]]/1000)/86400+DATE(1970,1,1)</f>
        <v>46101.692102233792</v>
      </c>
    </row>
    <row r="228" spans="1:16" x14ac:dyDescent="0.25">
      <c r="A228" t="s">
        <v>300</v>
      </c>
      <c r="B228" t="s">
        <v>24</v>
      </c>
      <c r="C228" s="1">
        <v>46101</v>
      </c>
      <c r="D228">
        <v>1773986618205</v>
      </c>
      <c r="E228">
        <v>1774024501061</v>
      </c>
      <c r="F228" s="9">
        <v>10.523015555555556</v>
      </c>
      <c r="G228" s="9">
        <v>105.23015555555557</v>
      </c>
      <c r="H228">
        <v>10</v>
      </c>
      <c r="I228" t="s">
        <v>16</v>
      </c>
      <c r="J228" t="s">
        <v>16</v>
      </c>
      <c r="K228" t="s">
        <v>17</v>
      </c>
      <c r="L228" t="s">
        <v>21</v>
      </c>
      <c r="M228" t="s">
        <v>22</v>
      </c>
      <c r="N228" s="9">
        <f>wf_shifts[[#This Row],[work_hours]]*wf_shifts[[#This Row],[hourly_rate]]</f>
        <v>105.23015555555557</v>
      </c>
      <c r="O228" s="2">
        <f>(wf_shifts[[#This Row],[start_time]]/1000)/86400+DATE(1970,1,1)</f>
        <v>46101.252525520831</v>
      </c>
      <c r="P228" s="2">
        <f>(wf_shifts[[#This Row],[end_time]]/1000)/86400+DATE(1970,1,1)</f>
        <v>46101.690984502318</v>
      </c>
    </row>
    <row r="229" spans="1:16" x14ac:dyDescent="0.25">
      <c r="A229" t="s">
        <v>301</v>
      </c>
      <c r="B229" t="s">
        <v>28</v>
      </c>
      <c r="C229" s="1">
        <v>46101</v>
      </c>
      <c r="D229">
        <v>1773986639841</v>
      </c>
      <c r="E229">
        <v>0</v>
      </c>
      <c r="F229" s="9">
        <v>0</v>
      </c>
      <c r="G229" s="9">
        <v>0</v>
      </c>
      <c r="H229">
        <v>7.22</v>
      </c>
      <c r="I229" t="s">
        <v>16</v>
      </c>
      <c r="J229" t="s">
        <v>16</v>
      </c>
      <c r="K229" t="s">
        <v>104</v>
      </c>
      <c r="L229" t="s">
        <v>21</v>
      </c>
      <c r="M229" t="s">
        <v>22</v>
      </c>
      <c r="N229" s="9">
        <f>wf_shifts[[#This Row],[work_hours]]*wf_shifts[[#This Row],[hourly_rate]]</f>
        <v>0</v>
      </c>
      <c r="O229" s="2">
        <f>(wf_shifts[[#This Row],[start_time]]/1000)/86400+DATE(1970,1,1)</f>
        <v>46101.252775937501</v>
      </c>
      <c r="P229" s="2">
        <f>(wf_shifts[[#This Row],[end_time]]/1000)/86400+DATE(1970,1,1)</f>
        <v>25569</v>
      </c>
    </row>
    <row r="230" spans="1:16" x14ac:dyDescent="0.25">
      <c r="A230" t="s">
        <v>302</v>
      </c>
      <c r="B230" t="s">
        <v>188</v>
      </c>
      <c r="C230" s="1">
        <v>46101</v>
      </c>
      <c r="D230">
        <v>1773987834645</v>
      </c>
      <c r="E230">
        <v>1774019055609</v>
      </c>
      <c r="F230" s="9">
        <v>8.6724899999999998</v>
      </c>
      <c r="G230" s="9">
        <v>86.724899999999991</v>
      </c>
      <c r="H230">
        <v>10</v>
      </c>
      <c r="I230" t="s">
        <v>16</v>
      </c>
      <c r="J230" t="s">
        <v>16</v>
      </c>
      <c r="K230" t="s">
        <v>17</v>
      </c>
      <c r="L230" t="s">
        <v>46</v>
      </c>
      <c r="M230" t="s">
        <v>47</v>
      </c>
      <c r="N230" s="9">
        <f>wf_shifts[[#This Row],[work_hours]]*wf_shifts[[#This Row],[hourly_rate]]</f>
        <v>86.724899999999991</v>
      </c>
      <c r="O230" s="2">
        <f>(wf_shifts[[#This Row],[start_time]]/1000)/86400+DATE(1970,1,1)</f>
        <v>46101.266604687495</v>
      </c>
      <c r="P230" s="2">
        <f>(wf_shifts[[#This Row],[end_time]]/1000)/86400+DATE(1970,1,1)</f>
        <v>46101.627958437501</v>
      </c>
    </row>
    <row r="231" spans="1:16" x14ac:dyDescent="0.25">
      <c r="A231" t="s">
        <v>303</v>
      </c>
      <c r="B231" t="s">
        <v>28</v>
      </c>
      <c r="C231" s="1">
        <v>46102</v>
      </c>
      <c r="D231">
        <v>1774072802638</v>
      </c>
      <c r="E231">
        <v>1774107175107</v>
      </c>
      <c r="F231" s="9">
        <v>9.5479080555555562</v>
      </c>
      <c r="G231" s="9">
        <v>68.935896161111117</v>
      </c>
      <c r="H231">
        <v>7.22</v>
      </c>
      <c r="I231" t="s">
        <v>16</v>
      </c>
      <c r="J231" t="s">
        <v>16</v>
      </c>
      <c r="K231" t="s">
        <v>17</v>
      </c>
      <c r="L231" t="s">
        <v>21</v>
      </c>
      <c r="M231" t="s">
        <v>22</v>
      </c>
      <c r="N231" s="9">
        <f>wf_shifts[[#This Row],[work_hours]]*wf_shifts[[#This Row],[hourly_rate]]</f>
        <v>68.935896161111117</v>
      </c>
      <c r="O231" s="2">
        <f>(wf_shifts[[#This Row],[start_time]]/1000)/86400+DATE(1970,1,1)</f>
        <v>46102.250030532407</v>
      </c>
      <c r="P231" s="2">
        <f>(wf_shifts[[#This Row],[end_time]]/1000)/86400+DATE(1970,1,1)</f>
        <v>46102.647860034718</v>
      </c>
    </row>
    <row r="232" spans="1:16" x14ac:dyDescent="0.25">
      <c r="A232" t="s">
        <v>304</v>
      </c>
      <c r="B232" t="s">
        <v>42</v>
      </c>
      <c r="C232" s="1">
        <v>46102</v>
      </c>
      <c r="D232">
        <v>1774072808453</v>
      </c>
      <c r="E232">
        <v>0</v>
      </c>
      <c r="F232" s="9">
        <v>0</v>
      </c>
      <c r="G232" s="9">
        <v>0</v>
      </c>
      <c r="H232">
        <v>12</v>
      </c>
      <c r="I232" t="s">
        <v>16</v>
      </c>
      <c r="J232" t="s">
        <v>16</v>
      </c>
      <c r="K232" t="s">
        <v>104</v>
      </c>
      <c r="L232" t="s">
        <v>21</v>
      </c>
      <c r="M232" t="s">
        <v>22</v>
      </c>
      <c r="N232" s="9">
        <f>wf_shifts[[#This Row],[work_hours]]*wf_shifts[[#This Row],[hourly_rate]]</f>
        <v>0</v>
      </c>
      <c r="O232" s="2">
        <f>(wf_shifts[[#This Row],[start_time]]/1000)/86400+DATE(1970,1,1)</f>
        <v>46102.250097835647</v>
      </c>
      <c r="P232" s="2">
        <f>(wf_shifts[[#This Row],[end_time]]/1000)/86400+DATE(1970,1,1)</f>
        <v>25569</v>
      </c>
    </row>
    <row r="233" spans="1:16" x14ac:dyDescent="0.25">
      <c r="A233" t="s">
        <v>305</v>
      </c>
      <c r="B233" t="s">
        <v>24</v>
      </c>
      <c r="C233" s="1">
        <v>46102</v>
      </c>
      <c r="D233">
        <v>1774072856139</v>
      </c>
      <c r="E233">
        <v>1774107135126</v>
      </c>
      <c r="F233" s="9">
        <v>9.5219408333333337</v>
      </c>
      <c r="G233" s="9">
        <v>95.219408333333334</v>
      </c>
      <c r="H233">
        <v>10</v>
      </c>
      <c r="I233" t="s">
        <v>16</v>
      </c>
      <c r="J233" t="s">
        <v>16</v>
      </c>
      <c r="K233" t="s">
        <v>17</v>
      </c>
      <c r="L233" t="s">
        <v>21</v>
      </c>
      <c r="M233" t="s">
        <v>22</v>
      </c>
      <c r="N233" s="9">
        <f>wf_shifts[[#This Row],[work_hours]]*wf_shifts[[#This Row],[hourly_rate]]</f>
        <v>95.219408333333334</v>
      </c>
      <c r="O233" s="2">
        <f>(wf_shifts[[#This Row],[start_time]]/1000)/86400+DATE(1970,1,1)</f>
        <v>46102.250649756941</v>
      </c>
      <c r="P233" s="2">
        <f>(wf_shifts[[#This Row],[end_time]]/1000)/86400+DATE(1970,1,1)</f>
        <v>46102.647397291665</v>
      </c>
    </row>
    <row r="234" spans="1:16" x14ac:dyDescent="0.25">
      <c r="A234" t="s">
        <v>306</v>
      </c>
      <c r="B234" t="s">
        <v>30</v>
      </c>
      <c r="C234" s="1">
        <v>46102</v>
      </c>
      <c r="D234">
        <v>1774073364987</v>
      </c>
      <c r="E234">
        <v>1774107017619</v>
      </c>
      <c r="F234" s="9">
        <v>9.3479533333333329</v>
      </c>
      <c r="G234" s="9">
        <v>67.492223066666668</v>
      </c>
      <c r="H234">
        <v>7.22</v>
      </c>
      <c r="I234" t="s">
        <v>16</v>
      </c>
      <c r="J234" t="s">
        <v>16</v>
      </c>
      <c r="K234" t="s">
        <v>17</v>
      </c>
      <c r="L234" t="s">
        <v>21</v>
      </c>
      <c r="M234" t="s">
        <v>22</v>
      </c>
      <c r="N234" s="9">
        <f>wf_shifts[[#This Row],[work_hours]]*wf_shifts[[#This Row],[hourly_rate]]</f>
        <v>67.492223066666668</v>
      </c>
      <c r="O234" s="2">
        <f>(wf_shifts[[#This Row],[start_time]]/1000)/86400+DATE(1970,1,1)</f>
        <v>46102.256539201393</v>
      </c>
      <c r="P234" s="2">
        <f>(wf_shifts[[#This Row],[end_time]]/1000)/86400+DATE(1970,1,1)</f>
        <v>46102.646037256942</v>
      </c>
    </row>
    <row r="235" spans="1:16" x14ac:dyDescent="0.25">
      <c r="A235" t="s">
        <v>307</v>
      </c>
      <c r="B235" t="s">
        <v>86</v>
      </c>
      <c r="C235" s="1">
        <v>46102</v>
      </c>
      <c r="D235">
        <v>1774073543198</v>
      </c>
      <c r="E235">
        <v>1774101713516</v>
      </c>
      <c r="F235" s="9">
        <v>7.8250883333333334</v>
      </c>
      <c r="G235" s="9">
        <v>56.497137766666668</v>
      </c>
      <c r="H235">
        <v>7.22</v>
      </c>
      <c r="I235" t="s">
        <v>16</v>
      </c>
      <c r="J235" t="s">
        <v>16</v>
      </c>
      <c r="K235" t="s">
        <v>17</v>
      </c>
      <c r="L235" t="s">
        <v>71</v>
      </c>
      <c r="M235" t="s">
        <v>72</v>
      </c>
      <c r="N235" s="9">
        <f>wf_shifts[[#This Row],[work_hours]]*wf_shifts[[#This Row],[hourly_rate]]</f>
        <v>56.497137766666668</v>
      </c>
      <c r="O235" s="2">
        <f>(wf_shifts[[#This Row],[start_time]]/1000)/86400+DATE(1970,1,1)</f>
        <v>46102.258601828704</v>
      </c>
      <c r="P235" s="2">
        <f>(wf_shifts[[#This Row],[end_time]]/1000)/86400+DATE(1970,1,1)</f>
        <v>46102.584647175929</v>
      </c>
    </row>
    <row r="236" spans="1:16" x14ac:dyDescent="0.25">
      <c r="A236" t="s">
        <v>308</v>
      </c>
      <c r="B236" t="s">
        <v>70</v>
      </c>
      <c r="C236" s="1">
        <v>46102</v>
      </c>
      <c r="D236">
        <v>1774073691840</v>
      </c>
      <c r="E236">
        <v>0</v>
      </c>
      <c r="F236" s="9">
        <v>0</v>
      </c>
      <c r="G236" s="9">
        <v>0</v>
      </c>
      <c r="H236">
        <v>9</v>
      </c>
      <c r="I236" t="s">
        <v>16</v>
      </c>
      <c r="J236" t="s">
        <v>16</v>
      </c>
      <c r="K236" t="s">
        <v>104</v>
      </c>
      <c r="L236" t="s">
        <v>71</v>
      </c>
      <c r="M236" t="s">
        <v>72</v>
      </c>
      <c r="N236" s="9">
        <f>wf_shifts[[#This Row],[work_hours]]*wf_shifts[[#This Row],[hourly_rate]]</f>
        <v>0</v>
      </c>
      <c r="O236" s="2">
        <f>(wf_shifts[[#This Row],[start_time]]/1000)/86400+DATE(1970,1,1)</f>
        <v>46102.260322222224</v>
      </c>
      <c r="P236" s="2">
        <f>(wf_shifts[[#This Row],[end_time]]/1000)/86400+DATE(1970,1,1)</f>
        <v>25569</v>
      </c>
    </row>
    <row r="237" spans="1:16" x14ac:dyDescent="0.25">
      <c r="A237" t="s">
        <v>309</v>
      </c>
      <c r="B237" t="s">
        <v>78</v>
      </c>
      <c r="C237" s="1">
        <v>46102</v>
      </c>
      <c r="D237">
        <v>1774074826748</v>
      </c>
      <c r="E237">
        <v>0</v>
      </c>
      <c r="F237" s="9">
        <v>0</v>
      </c>
      <c r="G237" s="9">
        <v>0</v>
      </c>
      <c r="H237">
        <v>12</v>
      </c>
      <c r="I237" t="s">
        <v>16</v>
      </c>
      <c r="J237" t="s">
        <v>16</v>
      </c>
      <c r="K237" t="s">
        <v>104</v>
      </c>
      <c r="L237" t="s">
        <v>71</v>
      </c>
      <c r="M237" t="s">
        <v>72</v>
      </c>
      <c r="N237" s="9">
        <f>wf_shifts[[#This Row],[work_hours]]*wf_shifts[[#This Row],[hourly_rate]]</f>
        <v>0</v>
      </c>
      <c r="O237" s="2">
        <f>(wf_shifts[[#This Row],[start_time]]/1000)/86400+DATE(1970,1,1)</f>
        <v>46102.273457731484</v>
      </c>
      <c r="P237" s="2">
        <f>(wf_shifts[[#This Row],[end_time]]/1000)/86400+DATE(1970,1,1)</f>
        <v>25569</v>
      </c>
    </row>
    <row r="238" spans="1:16" x14ac:dyDescent="0.25">
      <c r="A238" t="s">
        <v>310</v>
      </c>
      <c r="B238" t="s">
        <v>76</v>
      </c>
      <c r="C238" s="1">
        <v>46102</v>
      </c>
      <c r="D238">
        <v>1774075068196</v>
      </c>
      <c r="E238">
        <v>1774105790640</v>
      </c>
      <c r="F238" s="9">
        <v>8.5340122222222217</v>
      </c>
      <c r="G238" s="9">
        <v>68.272097777777773</v>
      </c>
      <c r="H238">
        <v>8</v>
      </c>
      <c r="I238" t="s">
        <v>16</v>
      </c>
      <c r="J238" t="s">
        <v>16</v>
      </c>
      <c r="K238" t="s">
        <v>17</v>
      </c>
      <c r="L238" t="s">
        <v>71</v>
      </c>
      <c r="M238" t="s">
        <v>72</v>
      </c>
      <c r="N238" s="9">
        <f>wf_shifts[[#This Row],[work_hours]]*wf_shifts[[#This Row],[hourly_rate]]</f>
        <v>68.272097777777773</v>
      </c>
      <c r="O238" s="2">
        <f>(wf_shifts[[#This Row],[start_time]]/1000)/86400+DATE(1970,1,1)</f>
        <v>46102.276252268523</v>
      </c>
      <c r="P238" s="2">
        <f>(wf_shifts[[#This Row],[end_time]]/1000)/86400+DATE(1970,1,1)</f>
        <v>46102.631836111112</v>
      </c>
    </row>
    <row r="239" spans="1:16" x14ac:dyDescent="0.25">
      <c r="A239" t="s">
        <v>311</v>
      </c>
      <c r="B239" t="s">
        <v>112</v>
      </c>
      <c r="C239" s="1">
        <v>46102</v>
      </c>
      <c r="D239">
        <v>1774075392843</v>
      </c>
      <c r="E239">
        <v>1774091499157</v>
      </c>
      <c r="F239" s="9">
        <v>4.4739761111111109</v>
      </c>
      <c r="G239" s="9">
        <v>40.265785000000001</v>
      </c>
      <c r="H239">
        <v>9</v>
      </c>
      <c r="I239" t="s">
        <v>16</v>
      </c>
      <c r="J239" t="s">
        <v>16</v>
      </c>
      <c r="K239" t="s">
        <v>17</v>
      </c>
      <c r="L239" t="s">
        <v>113</v>
      </c>
      <c r="M239" t="s">
        <v>114</v>
      </c>
      <c r="N239" s="9">
        <f>wf_shifts[[#This Row],[work_hours]]*wf_shifts[[#This Row],[hourly_rate]]</f>
        <v>40.265785000000001</v>
      </c>
      <c r="O239" s="2">
        <f>(wf_shifts[[#This Row],[start_time]]/1000)/86400+DATE(1970,1,1)</f>
        <v>46102.280009756942</v>
      </c>
      <c r="P239" s="2">
        <f>(wf_shifts[[#This Row],[end_time]]/1000)/86400+DATE(1970,1,1)</f>
        <v>46102.46642542824</v>
      </c>
    </row>
    <row r="240" spans="1:16" x14ac:dyDescent="0.25">
      <c r="A240" t="s">
        <v>312</v>
      </c>
      <c r="B240" t="s">
        <v>76</v>
      </c>
      <c r="C240" s="1">
        <v>46104</v>
      </c>
      <c r="D240">
        <v>1774245607183</v>
      </c>
      <c r="E240">
        <v>1774284347365</v>
      </c>
      <c r="F240" s="9">
        <v>10.761161666666666</v>
      </c>
      <c r="G240" s="9">
        <v>86.08929333333333</v>
      </c>
      <c r="H240">
        <v>8</v>
      </c>
      <c r="I240" t="s">
        <v>16</v>
      </c>
      <c r="J240" t="s">
        <v>16</v>
      </c>
      <c r="K240" t="s">
        <v>17</v>
      </c>
      <c r="L240" t="s">
        <v>71</v>
      </c>
      <c r="M240" t="s">
        <v>72</v>
      </c>
      <c r="N240" s="9">
        <f>wf_shifts[[#This Row],[work_hours]]*wf_shifts[[#This Row],[hourly_rate]]</f>
        <v>86.08929333333333</v>
      </c>
      <c r="O240" s="2">
        <f>(wf_shifts[[#This Row],[start_time]]/1000)/86400+DATE(1970,1,1)</f>
        <v>46104.250083136576</v>
      </c>
      <c r="P240" s="2">
        <f>(wf_shifts[[#This Row],[end_time]]/1000)/86400+DATE(1970,1,1)</f>
        <v>46104.698464872687</v>
      </c>
    </row>
    <row r="241" spans="1:16" x14ac:dyDescent="0.25">
      <c r="A241" t="s">
        <v>313</v>
      </c>
      <c r="B241" t="s">
        <v>97</v>
      </c>
      <c r="C241" s="1">
        <v>46104</v>
      </c>
      <c r="D241">
        <v>1774245632057</v>
      </c>
      <c r="E241">
        <v>1774283744073</v>
      </c>
      <c r="F241" s="9">
        <v>10.58667111111111</v>
      </c>
      <c r="G241" s="9">
        <v>95.28004</v>
      </c>
      <c r="H241">
        <v>9</v>
      </c>
      <c r="I241" t="s">
        <v>16</v>
      </c>
      <c r="J241" t="s">
        <v>16</v>
      </c>
      <c r="K241" t="s">
        <v>17</v>
      </c>
      <c r="L241" t="s">
        <v>21</v>
      </c>
      <c r="M241" t="s">
        <v>22</v>
      </c>
      <c r="N241" s="9">
        <f>wf_shifts[[#This Row],[work_hours]]*wf_shifts[[#This Row],[hourly_rate]]</f>
        <v>95.28004</v>
      </c>
      <c r="O241" s="2">
        <f>(wf_shifts[[#This Row],[start_time]]/1000)/86400+DATE(1970,1,1)</f>
        <v>46104.250371030095</v>
      </c>
      <c r="P241" s="2">
        <f>(wf_shifts[[#This Row],[end_time]]/1000)/86400+DATE(1970,1,1)</f>
        <v>46104.691482326387</v>
      </c>
    </row>
    <row r="242" spans="1:16" x14ac:dyDescent="0.25">
      <c r="A242" t="s">
        <v>314</v>
      </c>
      <c r="B242" t="s">
        <v>20</v>
      </c>
      <c r="C242" s="1">
        <v>46104</v>
      </c>
      <c r="D242">
        <v>1774245675268</v>
      </c>
      <c r="E242">
        <v>0</v>
      </c>
      <c r="F242" s="9">
        <v>0</v>
      </c>
      <c r="G242" s="9">
        <v>0</v>
      </c>
      <c r="H242">
        <v>7.22</v>
      </c>
      <c r="I242" t="s">
        <v>16</v>
      </c>
      <c r="J242" t="s">
        <v>16</v>
      </c>
      <c r="K242" t="s">
        <v>104</v>
      </c>
      <c r="L242" t="s">
        <v>21</v>
      </c>
      <c r="M242" t="s">
        <v>22</v>
      </c>
      <c r="N242" s="9">
        <f>wf_shifts[[#This Row],[work_hours]]*wf_shifts[[#This Row],[hourly_rate]]</f>
        <v>0</v>
      </c>
      <c r="O242" s="2">
        <f>(wf_shifts[[#This Row],[start_time]]/1000)/86400+DATE(1970,1,1)</f>
        <v>46104.250871157405</v>
      </c>
      <c r="P242" s="2">
        <f>(wf_shifts[[#This Row],[end_time]]/1000)/86400+DATE(1970,1,1)</f>
        <v>25569</v>
      </c>
    </row>
    <row r="243" spans="1:16" x14ac:dyDescent="0.25">
      <c r="A243" t="s">
        <v>315</v>
      </c>
      <c r="B243" t="s">
        <v>28</v>
      </c>
      <c r="C243" s="1">
        <v>46104</v>
      </c>
      <c r="D243">
        <v>1774245692248</v>
      </c>
      <c r="E243">
        <v>1774283712338</v>
      </c>
      <c r="F243" s="9">
        <v>10.561136111111111</v>
      </c>
      <c r="G243" s="9">
        <v>76.251402722222224</v>
      </c>
      <c r="H243">
        <v>7.22</v>
      </c>
      <c r="I243" t="s">
        <v>16</v>
      </c>
      <c r="J243" t="s">
        <v>16</v>
      </c>
      <c r="K243" t="s">
        <v>17</v>
      </c>
      <c r="L243" t="s">
        <v>21</v>
      </c>
      <c r="M243" t="s">
        <v>22</v>
      </c>
      <c r="N243" s="9">
        <f>wf_shifts[[#This Row],[work_hours]]*wf_shifts[[#This Row],[hourly_rate]]</f>
        <v>76.251402722222224</v>
      </c>
      <c r="O243" s="2">
        <f>(wf_shifts[[#This Row],[start_time]]/1000)/86400+DATE(1970,1,1)</f>
        <v>46104.251067685182</v>
      </c>
      <c r="P243" s="2">
        <f>(wf_shifts[[#This Row],[end_time]]/1000)/86400+DATE(1970,1,1)</f>
        <v>46104.691115023146</v>
      </c>
    </row>
    <row r="244" spans="1:16" x14ac:dyDescent="0.25">
      <c r="A244" t="s">
        <v>316</v>
      </c>
      <c r="B244" t="s">
        <v>24</v>
      </c>
      <c r="C244" s="1">
        <v>46104</v>
      </c>
      <c r="D244">
        <v>1774245782786</v>
      </c>
      <c r="E244">
        <v>0</v>
      </c>
      <c r="F244" s="9">
        <v>0</v>
      </c>
      <c r="G244" s="9">
        <v>0</v>
      </c>
      <c r="H244">
        <v>10</v>
      </c>
      <c r="I244" t="s">
        <v>16</v>
      </c>
      <c r="J244" t="s">
        <v>16</v>
      </c>
      <c r="K244" t="s">
        <v>104</v>
      </c>
      <c r="L244" t="s">
        <v>21</v>
      </c>
      <c r="M244" t="s">
        <v>22</v>
      </c>
      <c r="N244" s="9">
        <f>wf_shifts[[#This Row],[work_hours]]*wf_shifts[[#This Row],[hourly_rate]]</f>
        <v>0</v>
      </c>
      <c r="O244" s="2">
        <f>(wf_shifts[[#This Row],[start_time]]/1000)/86400+DATE(1970,1,1)</f>
        <v>46104.252115578704</v>
      </c>
      <c r="P244" s="2">
        <f>(wf_shifts[[#This Row],[end_time]]/1000)/86400+DATE(1970,1,1)</f>
        <v>25569</v>
      </c>
    </row>
    <row r="245" spans="1:16" x14ac:dyDescent="0.25">
      <c r="A245" t="s">
        <v>317</v>
      </c>
      <c r="B245" t="s">
        <v>30</v>
      </c>
      <c r="C245" s="1">
        <v>46104</v>
      </c>
      <c r="D245">
        <v>1774245784981</v>
      </c>
      <c r="E245">
        <v>0</v>
      </c>
      <c r="F245" s="9">
        <v>0</v>
      </c>
      <c r="G245" s="9">
        <v>0</v>
      </c>
      <c r="H245">
        <v>7.22</v>
      </c>
      <c r="I245" t="s">
        <v>16</v>
      </c>
      <c r="J245" t="s">
        <v>16</v>
      </c>
      <c r="K245" t="s">
        <v>104</v>
      </c>
      <c r="L245" t="s">
        <v>21</v>
      </c>
      <c r="M245" t="s">
        <v>22</v>
      </c>
      <c r="N245" s="9">
        <f>wf_shifts[[#This Row],[work_hours]]*wf_shifts[[#This Row],[hourly_rate]]</f>
        <v>0</v>
      </c>
      <c r="O245" s="2">
        <f>(wf_shifts[[#This Row],[start_time]]/1000)/86400+DATE(1970,1,1)</f>
        <v>46104.252140983794</v>
      </c>
      <c r="P245" s="2">
        <f>(wf_shifts[[#This Row],[end_time]]/1000)/86400+DATE(1970,1,1)</f>
        <v>25569</v>
      </c>
    </row>
    <row r="246" spans="1:16" x14ac:dyDescent="0.25">
      <c r="A246" t="s">
        <v>318</v>
      </c>
      <c r="B246" t="s">
        <v>70</v>
      </c>
      <c r="C246" s="1">
        <v>46104</v>
      </c>
      <c r="D246">
        <v>1774246110099</v>
      </c>
      <c r="E246">
        <v>1774283191334</v>
      </c>
      <c r="F246" s="9">
        <v>10.300343055555556</v>
      </c>
      <c r="G246" s="9">
        <v>92.703087500000009</v>
      </c>
      <c r="H246">
        <v>9</v>
      </c>
      <c r="I246" t="s">
        <v>16</v>
      </c>
      <c r="J246" t="s">
        <v>16</v>
      </c>
      <c r="K246" t="s">
        <v>17</v>
      </c>
      <c r="L246" t="s">
        <v>71</v>
      </c>
      <c r="M246" t="s">
        <v>72</v>
      </c>
      <c r="N246" s="9">
        <f>wf_shifts[[#This Row],[work_hours]]*wf_shifts[[#This Row],[hourly_rate]]</f>
        <v>92.703087500000009</v>
      </c>
      <c r="O246" s="2">
        <f>(wf_shifts[[#This Row],[start_time]]/1000)/86400+DATE(1970,1,1)</f>
        <v>46104.255903923608</v>
      </c>
      <c r="P246" s="2">
        <f>(wf_shifts[[#This Row],[end_time]]/1000)/86400+DATE(1970,1,1)</f>
        <v>46104.685084884259</v>
      </c>
    </row>
    <row r="247" spans="1:16" x14ac:dyDescent="0.25">
      <c r="A247" t="s">
        <v>319</v>
      </c>
      <c r="B247" t="s">
        <v>86</v>
      </c>
      <c r="C247" s="1">
        <v>46104</v>
      </c>
      <c r="D247">
        <v>1774246228276</v>
      </c>
      <c r="E247">
        <v>1774282801210</v>
      </c>
      <c r="F247" s="9">
        <v>10.159148333333333</v>
      </c>
      <c r="G247" s="9">
        <v>73.349050966666653</v>
      </c>
      <c r="H247">
        <v>7.22</v>
      </c>
      <c r="I247" t="s">
        <v>16</v>
      </c>
      <c r="J247" t="s">
        <v>16</v>
      </c>
      <c r="K247" t="s">
        <v>17</v>
      </c>
      <c r="L247" t="s">
        <v>71</v>
      </c>
      <c r="M247" t="s">
        <v>72</v>
      </c>
      <c r="N247" s="9">
        <f>wf_shifts[[#This Row],[work_hours]]*wf_shifts[[#This Row],[hourly_rate]]</f>
        <v>73.349050966666653</v>
      </c>
      <c r="O247" s="2">
        <f>(wf_shifts[[#This Row],[start_time]]/1000)/86400+DATE(1970,1,1)</f>
        <v>46104.257271712966</v>
      </c>
      <c r="P247" s="2">
        <f>(wf_shifts[[#This Row],[end_time]]/1000)/86400+DATE(1970,1,1)</f>
        <v>46104.680569560187</v>
      </c>
    </row>
    <row r="248" spans="1:16" x14ac:dyDescent="0.25">
      <c r="A248" t="s">
        <v>320</v>
      </c>
      <c r="B248" t="s">
        <v>62</v>
      </c>
      <c r="C248" s="1">
        <v>46104</v>
      </c>
      <c r="D248">
        <v>1774246319228</v>
      </c>
      <c r="E248">
        <v>1774287346743</v>
      </c>
      <c r="F248" s="9">
        <v>11.396531944444444</v>
      </c>
      <c r="G248" s="9">
        <v>136.75838333333331</v>
      </c>
      <c r="H248">
        <v>12</v>
      </c>
      <c r="I248" t="s">
        <v>16</v>
      </c>
      <c r="J248" t="s">
        <v>16</v>
      </c>
      <c r="K248" t="s">
        <v>17</v>
      </c>
      <c r="L248" t="s">
        <v>46</v>
      </c>
      <c r="M248" t="s">
        <v>47</v>
      </c>
      <c r="N248" s="9">
        <f>wf_shifts[[#This Row],[work_hours]]*wf_shifts[[#This Row],[hourly_rate]]</f>
        <v>136.75838333333331</v>
      </c>
      <c r="O248" s="2">
        <f>(wf_shifts[[#This Row],[start_time]]/1000)/86400+DATE(1970,1,1)</f>
        <v>46104.25832439815</v>
      </c>
      <c r="P248" s="2">
        <f>(wf_shifts[[#This Row],[end_time]]/1000)/86400+DATE(1970,1,1)</f>
        <v>46104.733179895833</v>
      </c>
    </row>
    <row r="249" spans="1:16" x14ac:dyDescent="0.25">
      <c r="A249" t="s">
        <v>321</v>
      </c>
      <c r="B249" t="s">
        <v>55</v>
      </c>
      <c r="C249" s="1">
        <v>46104</v>
      </c>
      <c r="D249">
        <v>1774246505033</v>
      </c>
      <c r="E249">
        <v>0</v>
      </c>
      <c r="F249" s="9">
        <v>0</v>
      </c>
      <c r="G249" s="9">
        <v>0</v>
      </c>
      <c r="H249">
        <v>9</v>
      </c>
      <c r="I249" t="s">
        <v>16</v>
      </c>
      <c r="J249" t="s">
        <v>16</v>
      </c>
      <c r="K249" t="s">
        <v>104</v>
      </c>
      <c r="L249" t="s">
        <v>46</v>
      </c>
      <c r="M249" t="s">
        <v>47</v>
      </c>
      <c r="N249" s="9">
        <f>wf_shifts[[#This Row],[work_hours]]*wf_shifts[[#This Row],[hourly_rate]]</f>
        <v>0</v>
      </c>
      <c r="O249" s="2">
        <f>(wf_shifts[[#This Row],[start_time]]/1000)/86400+DATE(1970,1,1)</f>
        <v>46104.260474918978</v>
      </c>
      <c r="P249" s="2">
        <f>(wf_shifts[[#This Row],[end_time]]/1000)/86400+DATE(1970,1,1)</f>
        <v>25569</v>
      </c>
    </row>
    <row r="250" spans="1:16" x14ac:dyDescent="0.25">
      <c r="A250" t="s">
        <v>322</v>
      </c>
      <c r="B250" t="s">
        <v>140</v>
      </c>
      <c r="C250" s="1">
        <v>46104</v>
      </c>
      <c r="D250">
        <v>1774247237697</v>
      </c>
      <c r="E250">
        <v>0</v>
      </c>
      <c r="F250" s="9">
        <v>0</v>
      </c>
      <c r="G250" s="9">
        <v>0</v>
      </c>
      <c r="H250">
        <v>9</v>
      </c>
      <c r="I250" t="s">
        <v>16</v>
      </c>
      <c r="J250" t="s">
        <v>16</v>
      </c>
      <c r="K250" t="s">
        <v>104</v>
      </c>
      <c r="L250" t="s">
        <v>18</v>
      </c>
      <c r="M250" t="s">
        <v>18</v>
      </c>
      <c r="N250" s="9">
        <f>wf_shifts[[#This Row],[work_hours]]*wf_shifts[[#This Row],[hourly_rate]]</f>
        <v>0</v>
      </c>
      <c r="O250" s="2">
        <f>(wf_shifts[[#This Row],[start_time]]/1000)/86400+DATE(1970,1,1)</f>
        <v>46104.268954826388</v>
      </c>
      <c r="P250" s="2">
        <f>(wf_shifts[[#This Row],[end_time]]/1000)/86400+DATE(1970,1,1)</f>
        <v>25569</v>
      </c>
    </row>
    <row r="251" spans="1:16" x14ac:dyDescent="0.25">
      <c r="A251" t="s">
        <v>323</v>
      </c>
      <c r="B251" t="s">
        <v>78</v>
      </c>
      <c r="C251" s="1">
        <v>46104</v>
      </c>
      <c r="D251">
        <v>1774247339576</v>
      </c>
      <c r="E251">
        <v>0</v>
      </c>
      <c r="F251" s="9">
        <v>0</v>
      </c>
      <c r="G251" s="9">
        <v>0</v>
      </c>
      <c r="H251">
        <v>12</v>
      </c>
      <c r="I251" t="s">
        <v>16</v>
      </c>
      <c r="J251" t="s">
        <v>16</v>
      </c>
      <c r="K251" t="s">
        <v>104</v>
      </c>
      <c r="L251" t="s">
        <v>71</v>
      </c>
      <c r="M251" t="s">
        <v>72</v>
      </c>
      <c r="N251" s="9">
        <f>wf_shifts[[#This Row],[work_hours]]*wf_shifts[[#This Row],[hourly_rate]]</f>
        <v>0</v>
      </c>
      <c r="O251" s="2">
        <f>(wf_shifts[[#This Row],[start_time]]/1000)/86400+DATE(1970,1,1)</f>
        <v>46104.270133981481</v>
      </c>
      <c r="P251" s="2">
        <f>(wf_shifts[[#This Row],[end_time]]/1000)/86400+DATE(1970,1,1)</f>
        <v>25569</v>
      </c>
    </row>
    <row r="252" spans="1:16" x14ac:dyDescent="0.25">
      <c r="A252" t="s">
        <v>324</v>
      </c>
      <c r="B252" t="s">
        <v>188</v>
      </c>
      <c r="C252" s="1">
        <v>46104</v>
      </c>
      <c r="D252">
        <v>1774247604177</v>
      </c>
      <c r="E252">
        <v>1774287109170</v>
      </c>
      <c r="F252" s="9">
        <v>10.973609166666666</v>
      </c>
      <c r="G252" s="9">
        <v>109.73609166666665</v>
      </c>
      <c r="H252">
        <v>10</v>
      </c>
      <c r="I252" t="s">
        <v>16</v>
      </c>
      <c r="J252" t="s">
        <v>16</v>
      </c>
      <c r="K252" t="s">
        <v>17</v>
      </c>
      <c r="L252" t="s">
        <v>46</v>
      </c>
      <c r="M252" t="s">
        <v>47</v>
      </c>
      <c r="N252" s="9">
        <f>wf_shifts[[#This Row],[work_hours]]*wf_shifts[[#This Row],[hourly_rate]]</f>
        <v>109.73609166666665</v>
      </c>
      <c r="O252" s="2">
        <f>(wf_shifts[[#This Row],[start_time]]/1000)/86400+DATE(1970,1,1)</f>
        <v>46104.273196493057</v>
      </c>
      <c r="P252" s="2">
        <f>(wf_shifts[[#This Row],[end_time]]/1000)/86400+DATE(1970,1,1)</f>
        <v>46104.730430208336</v>
      </c>
    </row>
    <row r="253" spans="1:16" x14ac:dyDescent="0.25">
      <c r="A253" t="s">
        <v>325</v>
      </c>
      <c r="B253" t="s">
        <v>112</v>
      </c>
      <c r="C253" s="1">
        <v>46104</v>
      </c>
      <c r="D253">
        <v>1774247864150</v>
      </c>
      <c r="E253">
        <v>1774281905263</v>
      </c>
      <c r="F253" s="9">
        <v>9.4558647222222216</v>
      </c>
      <c r="G253" s="9">
        <v>85.102782499999989</v>
      </c>
      <c r="H253">
        <v>9</v>
      </c>
      <c r="I253" t="s">
        <v>16</v>
      </c>
      <c r="J253" t="s">
        <v>16</v>
      </c>
      <c r="K253" t="s">
        <v>17</v>
      </c>
      <c r="L253" t="s">
        <v>113</v>
      </c>
      <c r="M253" t="s">
        <v>114</v>
      </c>
      <c r="N253" s="9">
        <f>wf_shifts[[#This Row],[work_hours]]*wf_shifts[[#This Row],[hourly_rate]]</f>
        <v>85.102782499999989</v>
      </c>
      <c r="O253" s="2">
        <f>(wf_shifts[[#This Row],[start_time]]/1000)/86400+DATE(1970,1,1)</f>
        <v>46104.276205439819</v>
      </c>
      <c r="P253" s="2">
        <f>(wf_shifts[[#This Row],[end_time]]/1000)/86400+DATE(1970,1,1)</f>
        <v>46104.670199803237</v>
      </c>
    </row>
    <row r="254" spans="1:16" x14ac:dyDescent="0.25">
      <c r="A254" t="s">
        <v>326</v>
      </c>
      <c r="B254" t="s">
        <v>42</v>
      </c>
      <c r="C254" s="1">
        <v>46105</v>
      </c>
      <c r="D254">
        <v>1774332003904</v>
      </c>
      <c r="E254">
        <v>1774370097829</v>
      </c>
      <c r="F254" s="9">
        <v>10.581645833333333</v>
      </c>
      <c r="G254" s="9">
        <v>126.97975</v>
      </c>
      <c r="H254">
        <v>12</v>
      </c>
      <c r="I254" t="s">
        <v>16</v>
      </c>
      <c r="J254" t="s">
        <v>16</v>
      </c>
      <c r="K254" t="s">
        <v>17</v>
      </c>
      <c r="L254" t="s">
        <v>21</v>
      </c>
      <c r="M254" t="s">
        <v>22</v>
      </c>
      <c r="N254" s="9">
        <f>wf_shifts[[#This Row],[work_hours]]*wf_shifts[[#This Row],[hourly_rate]]</f>
        <v>126.97975</v>
      </c>
      <c r="O254" s="2">
        <f>(wf_shifts[[#This Row],[start_time]]/1000)/86400+DATE(1970,1,1)</f>
        <v>46105.250045185181</v>
      </c>
      <c r="P254" s="2">
        <f>(wf_shifts[[#This Row],[end_time]]/1000)/86400+DATE(1970,1,1)</f>
        <v>46105.690947094903</v>
      </c>
    </row>
    <row r="255" spans="1:16" x14ac:dyDescent="0.25">
      <c r="A255" t="s">
        <v>327</v>
      </c>
      <c r="B255" t="s">
        <v>28</v>
      </c>
      <c r="C255" s="1">
        <v>46105</v>
      </c>
      <c r="D255">
        <v>1774332021874</v>
      </c>
      <c r="E255">
        <v>1774370245089</v>
      </c>
      <c r="F255" s="9">
        <v>10.617559722222222</v>
      </c>
      <c r="G255" s="9">
        <v>76.658781194444444</v>
      </c>
      <c r="H255">
        <v>7.22</v>
      </c>
      <c r="I255" t="s">
        <v>16</v>
      </c>
      <c r="J255" t="s">
        <v>16</v>
      </c>
      <c r="K255" t="s">
        <v>17</v>
      </c>
      <c r="L255" t="s">
        <v>21</v>
      </c>
      <c r="M255" t="s">
        <v>22</v>
      </c>
      <c r="N255" s="9">
        <f>wf_shifts[[#This Row],[work_hours]]*wf_shifts[[#This Row],[hourly_rate]]</f>
        <v>76.658781194444444</v>
      </c>
      <c r="O255" s="2">
        <f>(wf_shifts[[#This Row],[start_time]]/1000)/86400+DATE(1970,1,1)</f>
        <v>46105.250253171296</v>
      </c>
      <c r="P255" s="2">
        <f>(wf_shifts[[#This Row],[end_time]]/1000)/86400+DATE(1970,1,1)</f>
        <v>46105.692651493053</v>
      </c>
    </row>
    <row r="256" spans="1:16" x14ac:dyDescent="0.25">
      <c r="A256" t="s">
        <v>328</v>
      </c>
      <c r="B256" t="s">
        <v>24</v>
      </c>
      <c r="C256" s="1">
        <v>46105</v>
      </c>
      <c r="D256">
        <v>1774332044574</v>
      </c>
      <c r="E256">
        <v>1774370090682</v>
      </c>
      <c r="F256" s="9">
        <v>10.568363333333334</v>
      </c>
      <c r="G256" s="9">
        <v>105.68363333333335</v>
      </c>
      <c r="H256">
        <v>10</v>
      </c>
      <c r="I256" t="s">
        <v>16</v>
      </c>
      <c r="J256" t="s">
        <v>16</v>
      </c>
      <c r="K256" t="s">
        <v>17</v>
      </c>
      <c r="L256" t="s">
        <v>21</v>
      </c>
      <c r="M256" t="s">
        <v>22</v>
      </c>
      <c r="N256" s="9">
        <f>wf_shifts[[#This Row],[work_hours]]*wf_shifts[[#This Row],[hourly_rate]]</f>
        <v>105.68363333333335</v>
      </c>
      <c r="O256" s="2">
        <f>(wf_shifts[[#This Row],[start_time]]/1000)/86400+DATE(1970,1,1)</f>
        <v>46105.250515902779</v>
      </c>
      <c r="P256" s="2">
        <f>(wf_shifts[[#This Row],[end_time]]/1000)/86400+DATE(1970,1,1)</f>
        <v>46105.690864374999</v>
      </c>
    </row>
    <row r="257" spans="1:16" x14ac:dyDescent="0.25">
      <c r="A257" t="s">
        <v>329</v>
      </c>
      <c r="B257" t="s">
        <v>20</v>
      </c>
      <c r="C257" s="1">
        <v>46105</v>
      </c>
      <c r="D257">
        <v>1774332052882</v>
      </c>
      <c r="E257">
        <v>1774363205945</v>
      </c>
      <c r="F257" s="9">
        <v>8.6536286111111114</v>
      </c>
      <c r="G257" s="9">
        <v>62.479198572222224</v>
      </c>
      <c r="H257">
        <v>7.22</v>
      </c>
      <c r="I257" t="s">
        <v>16</v>
      </c>
      <c r="J257" t="s">
        <v>16</v>
      </c>
      <c r="K257" t="s">
        <v>17</v>
      </c>
      <c r="L257" t="s">
        <v>21</v>
      </c>
      <c r="M257" t="s">
        <v>22</v>
      </c>
      <c r="N257" s="9">
        <f>wf_shifts[[#This Row],[work_hours]]*wf_shifts[[#This Row],[hourly_rate]]</f>
        <v>62.479198572222224</v>
      </c>
      <c r="O257" s="2">
        <f>(wf_shifts[[#This Row],[start_time]]/1000)/86400+DATE(1970,1,1)</f>
        <v>46105.25061206019</v>
      </c>
      <c r="P257" s="2">
        <f>(wf_shifts[[#This Row],[end_time]]/1000)/86400+DATE(1970,1,1)</f>
        <v>46105.611179918982</v>
      </c>
    </row>
    <row r="258" spans="1:16" x14ac:dyDescent="0.25">
      <c r="A258" t="s">
        <v>330</v>
      </c>
      <c r="B258" t="s">
        <v>26</v>
      </c>
      <c r="C258" s="1">
        <v>46105</v>
      </c>
      <c r="D258">
        <v>1774332061101</v>
      </c>
      <c r="E258">
        <v>1774370150096</v>
      </c>
      <c r="F258" s="9">
        <v>10.580276388888889</v>
      </c>
      <c r="G258" s="9">
        <v>84.642211111111109</v>
      </c>
      <c r="H258">
        <v>8</v>
      </c>
      <c r="I258" t="s">
        <v>16</v>
      </c>
      <c r="J258" t="s">
        <v>16</v>
      </c>
      <c r="K258" t="s">
        <v>17</v>
      </c>
      <c r="L258" t="s">
        <v>21</v>
      </c>
      <c r="M258" t="s">
        <v>22</v>
      </c>
      <c r="N258" s="9">
        <f>wf_shifts[[#This Row],[work_hours]]*wf_shifts[[#This Row],[hourly_rate]]</f>
        <v>84.642211111111109</v>
      </c>
      <c r="O258" s="2">
        <f>(wf_shifts[[#This Row],[start_time]]/1000)/86400+DATE(1970,1,1)</f>
        <v>46105.250707187501</v>
      </c>
      <c r="P258" s="2">
        <f>(wf_shifts[[#This Row],[end_time]]/1000)/86400+DATE(1970,1,1)</f>
        <v>46105.691552037038</v>
      </c>
    </row>
    <row r="259" spans="1:16" x14ac:dyDescent="0.25">
      <c r="A259" t="s">
        <v>331</v>
      </c>
      <c r="B259" t="s">
        <v>30</v>
      </c>
      <c r="C259" s="1">
        <v>46105</v>
      </c>
      <c r="D259">
        <v>1774332120000</v>
      </c>
      <c r="E259">
        <v>1774371600000</v>
      </c>
      <c r="F259" s="9">
        <v>10.966666666666667</v>
      </c>
      <c r="G259" s="9">
        <v>79.179333333333332</v>
      </c>
      <c r="H259">
        <v>7.22</v>
      </c>
      <c r="I259" t="s">
        <v>16</v>
      </c>
      <c r="J259" t="s">
        <v>16</v>
      </c>
      <c r="K259" t="s">
        <v>17</v>
      </c>
      <c r="L259" t="s">
        <v>21</v>
      </c>
      <c r="M259" t="s">
        <v>22</v>
      </c>
      <c r="N259" s="9">
        <f>wf_shifts[[#This Row],[work_hours]]*wf_shifts[[#This Row],[hourly_rate]]</f>
        <v>79.179333333333332</v>
      </c>
      <c r="O259" s="2">
        <f>(wf_shifts[[#This Row],[start_time]]/1000)/86400+DATE(1970,1,1)</f>
        <v>46105.251388888893</v>
      </c>
      <c r="P259" s="2">
        <f>(wf_shifts[[#This Row],[end_time]]/1000)/86400+DATE(1970,1,1)</f>
        <v>46105.708333333328</v>
      </c>
    </row>
    <row r="260" spans="1:16" x14ac:dyDescent="0.25">
      <c r="A260" t="s">
        <v>332</v>
      </c>
      <c r="B260" t="s">
        <v>86</v>
      </c>
      <c r="C260" s="1">
        <v>46105</v>
      </c>
      <c r="D260">
        <v>1774332621989</v>
      </c>
      <c r="E260">
        <v>1774368062794</v>
      </c>
      <c r="F260" s="9">
        <v>9.8446680555555552</v>
      </c>
      <c r="G260" s="9">
        <v>71.078503361111103</v>
      </c>
      <c r="H260">
        <v>7.22</v>
      </c>
      <c r="I260" t="s">
        <v>16</v>
      </c>
      <c r="J260" t="s">
        <v>16</v>
      </c>
      <c r="K260" t="s">
        <v>17</v>
      </c>
      <c r="L260" t="s">
        <v>71</v>
      </c>
      <c r="M260" t="s">
        <v>72</v>
      </c>
      <c r="N260" s="9">
        <f>wf_shifts[[#This Row],[work_hours]]*wf_shifts[[#This Row],[hourly_rate]]</f>
        <v>71.078503361111103</v>
      </c>
      <c r="O260" s="2">
        <f>(wf_shifts[[#This Row],[start_time]]/1000)/86400+DATE(1970,1,1)</f>
        <v>46105.257198946761</v>
      </c>
      <c r="P260" s="2">
        <f>(wf_shifts[[#This Row],[end_time]]/1000)/86400+DATE(1970,1,1)</f>
        <v>46105.667393449068</v>
      </c>
    </row>
    <row r="261" spans="1:16" x14ac:dyDescent="0.25">
      <c r="A261" t="s">
        <v>333</v>
      </c>
      <c r="B261" t="s">
        <v>76</v>
      </c>
      <c r="C261" s="1">
        <v>46105</v>
      </c>
      <c r="D261">
        <v>1774332600000</v>
      </c>
      <c r="E261">
        <v>1774371600000</v>
      </c>
      <c r="F261" s="9">
        <v>10.833333333333334</v>
      </c>
      <c r="G261" s="9">
        <v>86.666666666666671</v>
      </c>
      <c r="H261">
        <v>8</v>
      </c>
      <c r="I261" t="s">
        <v>16</v>
      </c>
      <c r="J261" t="s">
        <v>16</v>
      </c>
      <c r="K261" t="s">
        <v>17</v>
      </c>
      <c r="L261" t="s">
        <v>71</v>
      </c>
      <c r="M261" t="s">
        <v>72</v>
      </c>
      <c r="N261" s="9">
        <f>wf_shifts[[#This Row],[work_hours]]*wf_shifts[[#This Row],[hourly_rate]]</f>
        <v>86.666666666666671</v>
      </c>
      <c r="O261" s="2">
        <f>(wf_shifts[[#This Row],[start_time]]/1000)/86400+DATE(1970,1,1)</f>
        <v>46105.256944444445</v>
      </c>
      <c r="P261" s="2">
        <f>(wf_shifts[[#This Row],[end_time]]/1000)/86400+DATE(1970,1,1)</f>
        <v>46105.708333333328</v>
      </c>
    </row>
    <row r="262" spans="1:16" x14ac:dyDescent="0.25">
      <c r="A262" t="s">
        <v>334</v>
      </c>
      <c r="B262" t="s">
        <v>62</v>
      </c>
      <c r="C262" s="1">
        <v>46105</v>
      </c>
      <c r="D262">
        <v>1774332890032</v>
      </c>
      <c r="E262">
        <v>1774373411230</v>
      </c>
      <c r="F262" s="9">
        <v>11.255888333333333</v>
      </c>
      <c r="G262" s="9">
        <v>135.07066</v>
      </c>
      <c r="H262">
        <v>12</v>
      </c>
      <c r="I262" t="s">
        <v>16</v>
      </c>
      <c r="J262" t="s">
        <v>16</v>
      </c>
      <c r="K262" t="s">
        <v>17</v>
      </c>
      <c r="L262" t="s">
        <v>46</v>
      </c>
      <c r="M262" t="s">
        <v>47</v>
      </c>
      <c r="N262" s="9">
        <f>wf_shifts[[#This Row],[work_hours]]*wf_shifts[[#This Row],[hourly_rate]]</f>
        <v>135.07066</v>
      </c>
      <c r="O262" s="2">
        <f>(wf_shifts[[#This Row],[start_time]]/1000)/86400+DATE(1970,1,1)</f>
        <v>46105.260301296294</v>
      </c>
      <c r="P262" s="2">
        <f>(wf_shifts[[#This Row],[end_time]]/1000)/86400+DATE(1970,1,1)</f>
        <v>46105.72929664352</v>
      </c>
    </row>
    <row r="263" spans="1:16" x14ac:dyDescent="0.25">
      <c r="A263" t="s">
        <v>335</v>
      </c>
      <c r="B263" t="s">
        <v>55</v>
      </c>
      <c r="C263" s="1">
        <v>46105</v>
      </c>
      <c r="D263">
        <v>1774333076447</v>
      </c>
      <c r="E263">
        <v>1774373402322</v>
      </c>
      <c r="F263" s="9">
        <v>11.201631944444445</v>
      </c>
      <c r="G263" s="9">
        <v>100.81468750000001</v>
      </c>
      <c r="H263">
        <v>9</v>
      </c>
      <c r="I263" t="s">
        <v>16</v>
      </c>
      <c r="J263" t="s">
        <v>16</v>
      </c>
      <c r="K263" t="s">
        <v>17</v>
      </c>
      <c r="L263" t="s">
        <v>46</v>
      </c>
      <c r="M263" t="s">
        <v>47</v>
      </c>
      <c r="N263" s="9">
        <f>wf_shifts[[#This Row],[work_hours]]*wf_shifts[[#This Row],[hourly_rate]]</f>
        <v>100.81468750000001</v>
      </c>
      <c r="O263" s="2">
        <f>(wf_shifts[[#This Row],[start_time]]/1000)/86400+DATE(1970,1,1)</f>
        <v>46105.262458877318</v>
      </c>
      <c r="P263" s="2">
        <f>(wf_shifts[[#This Row],[end_time]]/1000)/86400+DATE(1970,1,1)</f>
        <v>46105.729193541672</v>
      </c>
    </row>
    <row r="264" spans="1:16" x14ac:dyDescent="0.25">
      <c r="A264" t="s">
        <v>336</v>
      </c>
      <c r="B264" t="s">
        <v>45</v>
      </c>
      <c r="C264" s="1">
        <v>46105</v>
      </c>
      <c r="D264">
        <v>1774333082942</v>
      </c>
      <c r="E264">
        <v>1774373648340</v>
      </c>
      <c r="F264" s="9">
        <v>11.26816611111111</v>
      </c>
      <c r="G264" s="9">
        <v>101.413495</v>
      </c>
      <c r="H264">
        <v>9</v>
      </c>
      <c r="I264" t="s">
        <v>16</v>
      </c>
      <c r="J264" t="s">
        <v>16</v>
      </c>
      <c r="K264" t="s">
        <v>17</v>
      </c>
      <c r="L264" t="s">
        <v>46</v>
      </c>
      <c r="M264" t="s">
        <v>47</v>
      </c>
      <c r="N264" s="9">
        <f>wf_shifts[[#This Row],[work_hours]]*wf_shifts[[#This Row],[hourly_rate]]</f>
        <v>101.413495</v>
      </c>
      <c r="O264" s="2">
        <f>(wf_shifts[[#This Row],[start_time]]/1000)/86400+DATE(1970,1,1)</f>
        <v>46105.262534050926</v>
      </c>
      <c r="P264" s="2">
        <f>(wf_shifts[[#This Row],[end_time]]/1000)/86400+DATE(1970,1,1)</f>
        <v>46105.732040972216</v>
      </c>
    </row>
    <row r="265" spans="1:16" x14ac:dyDescent="0.25">
      <c r="A265" t="s">
        <v>337</v>
      </c>
      <c r="B265" t="s">
        <v>70</v>
      </c>
      <c r="C265" s="1">
        <v>46105</v>
      </c>
      <c r="D265">
        <v>1774333189157</v>
      </c>
      <c r="E265">
        <v>1774363215058</v>
      </c>
      <c r="F265" s="9">
        <v>8.3405280555555557</v>
      </c>
      <c r="G265" s="9">
        <v>75.064752499999997</v>
      </c>
      <c r="H265">
        <v>9</v>
      </c>
      <c r="I265" t="s">
        <v>16</v>
      </c>
      <c r="J265" t="s">
        <v>16</v>
      </c>
      <c r="K265" t="s">
        <v>17</v>
      </c>
      <c r="L265" t="s">
        <v>71</v>
      </c>
      <c r="M265" t="s">
        <v>72</v>
      </c>
      <c r="N265" s="9">
        <f>wf_shifts[[#This Row],[work_hours]]*wf_shifts[[#This Row],[hourly_rate]]</f>
        <v>75.064752499999997</v>
      </c>
      <c r="O265" s="2">
        <f>(wf_shifts[[#This Row],[start_time]]/1000)/86400+DATE(1970,1,1)</f>
        <v>46105.263763391209</v>
      </c>
      <c r="P265" s="2">
        <f>(wf_shifts[[#This Row],[end_time]]/1000)/86400+DATE(1970,1,1)</f>
        <v>46105.611285393519</v>
      </c>
    </row>
    <row r="266" spans="1:16" x14ac:dyDescent="0.25">
      <c r="A266" t="s">
        <v>338</v>
      </c>
      <c r="B266" t="s">
        <v>140</v>
      </c>
      <c r="C266" s="1">
        <v>46105</v>
      </c>
      <c r="D266">
        <v>1774333355685</v>
      </c>
      <c r="E266">
        <v>1774363566177</v>
      </c>
      <c r="F266" s="9">
        <v>8.3918033333333337</v>
      </c>
      <c r="G266" s="9">
        <v>75.526229999999998</v>
      </c>
      <c r="H266">
        <v>9</v>
      </c>
      <c r="I266" t="s">
        <v>16</v>
      </c>
      <c r="J266" t="s">
        <v>16</v>
      </c>
      <c r="K266" t="s">
        <v>17</v>
      </c>
      <c r="L266" t="s">
        <v>18</v>
      </c>
      <c r="M266" t="s">
        <v>18</v>
      </c>
      <c r="N266" s="9">
        <f>wf_shifts[[#This Row],[work_hours]]*wf_shifts[[#This Row],[hourly_rate]]</f>
        <v>75.526229999999998</v>
      </c>
      <c r="O266" s="2">
        <f>(wf_shifts[[#This Row],[start_time]]/1000)/86400+DATE(1970,1,1)</f>
        <v>46105.265690798609</v>
      </c>
      <c r="P266" s="2">
        <f>(wf_shifts[[#This Row],[end_time]]/1000)/86400+DATE(1970,1,1)</f>
        <v>46105.615349270833</v>
      </c>
    </row>
    <row r="267" spans="1:16" x14ac:dyDescent="0.25">
      <c r="A267" t="s">
        <v>339</v>
      </c>
      <c r="B267" t="s">
        <v>117</v>
      </c>
      <c r="C267" s="1">
        <v>46105</v>
      </c>
      <c r="D267">
        <v>1774333644609</v>
      </c>
      <c r="E267">
        <v>1774373374066</v>
      </c>
      <c r="F267" s="9">
        <v>11.035960277777777</v>
      </c>
      <c r="G267" s="9">
        <v>79.679633205555547</v>
      </c>
      <c r="H267">
        <v>7.22</v>
      </c>
      <c r="I267" t="s">
        <v>16</v>
      </c>
      <c r="J267" t="s">
        <v>16</v>
      </c>
      <c r="K267" t="s">
        <v>17</v>
      </c>
      <c r="L267" t="s">
        <v>46</v>
      </c>
      <c r="M267" t="s">
        <v>47</v>
      </c>
      <c r="N267" s="9">
        <f>wf_shifts[[#This Row],[work_hours]]*wf_shifts[[#This Row],[hourly_rate]]</f>
        <v>79.679633205555547</v>
      </c>
      <c r="O267" s="2">
        <f>(wf_shifts[[#This Row],[start_time]]/1000)/86400+DATE(1970,1,1)</f>
        <v>46105.269034826386</v>
      </c>
      <c r="P267" s="2">
        <f>(wf_shifts[[#This Row],[end_time]]/1000)/86400+DATE(1970,1,1)</f>
        <v>46105.728866504629</v>
      </c>
    </row>
    <row r="268" spans="1:16" x14ac:dyDescent="0.25">
      <c r="A268" t="s">
        <v>340</v>
      </c>
      <c r="B268" t="s">
        <v>112</v>
      </c>
      <c r="C268" s="1">
        <v>46105</v>
      </c>
      <c r="D268">
        <v>1774334015293</v>
      </c>
      <c r="E268">
        <v>1774361882966</v>
      </c>
      <c r="F268" s="9">
        <v>7.7410202777777775</v>
      </c>
      <c r="G268" s="9">
        <v>69.669182499999991</v>
      </c>
      <c r="H268">
        <v>9</v>
      </c>
      <c r="I268" t="s">
        <v>16</v>
      </c>
      <c r="J268" t="s">
        <v>16</v>
      </c>
      <c r="K268" t="s">
        <v>17</v>
      </c>
      <c r="L268" t="s">
        <v>113</v>
      </c>
      <c r="M268" t="s">
        <v>114</v>
      </c>
      <c r="N268" s="9">
        <f>wf_shifts[[#This Row],[work_hours]]*wf_shifts[[#This Row],[hourly_rate]]</f>
        <v>69.669182499999991</v>
      </c>
      <c r="O268" s="2">
        <f>(wf_shifts[[#This Row],[start_time]]/1000)/86400+DATE(1970,1,1)</f>
        <v>46105.273325150461</v>
      </c>
      <c r="P268" s="2">
        <f>(wf_shifts[[#This Row],[end_time]]/1000)/86400+DATE(1970,1,1)</f>
        <v>46105.595867662036</v>
      </c>
    </row>
    <row r="269" spans="1:16" x14ac:dyDescent="0.25">
      <c r="A269" t="s">
        <v>341</v>
      </c>
      <c r="B269" t="s">
        <v>188</v>
      </c>
      <c r="C269" s="1">
        <v>46105</v>
      </c>
      <c r="D269">
        <v>1774334260197</v>
      </c>
      <c r="E269">
        <v>1774384224697</v>
      </c>
      <c r="F269" s="9">
        <v>13.879027777777777</v>
      </c>
      <c r="G269" s="9">
        <v>138.79027777777776</v>
      </c>
      <c r="H269">
        <v>10</v>
      </c>
      <c r="I269" t="s">
        <v>16</v>
      </c>
      <c r="J269" t="s">
        <v>16</v>
      </c>
      <c r="K269" t="s">
        <v>17</v>
      </c>
      <c r="L269" t="s">
        <v>46</v>
      </c>
      <c r="M269" t="s">
        <v>47</v>
      </c>
      <c r="N269" s="9">
        <f>wf_shifts[[#This Row],[work_hours]]*wf_shifts[[#This Row],[hourly_rate]]</f>
        <v>138.79027777777776</v>
      </c>
      <c r="O269" s="2">
        <f>(wf_shifts[[#This Row],[start_time]]/1000)/86400+DATE(1970,1,1)</f>
        <v>46105.276159687499</v>
      </c>
      <c r="P269" s="2">
        <f>(wf_shifts[[#This Row],[end_time]]/1000)/86400+DATE(1970,1,1)</f>
        <v>46105.854452511572</v>
      </c>
    </row>
    <row r="270" spans="1:16" x14ac:dyDescent="0.25">
      <c r="A270" t="s">
        <v>342</v>
      </c>
      <c r="B270" t="s">
        <v>80</v>
      </c>
      <c r="C270" s="1">
        <v>46105</v>
      </c>
      <c r="D270">
        <v>1774335505536</v>
      </c>
      <c r="E270">
        <v>1774384219068</v>
      </c>
      <c r="F270" s="9">
        <v>13.531536666666666</v>
      </c>
      <c r="G270" s="9">
        <v>121.78382999999999</v>
      </c>
      <c r="H270">
        <v>9</v>
      </c>
      <c r="I270" t="s">
        <v>16</v>
      </c>
      <c r="J270" t="s">
        <v>16</v>
      </c>
      <c r="K270" t="s">
        <v>17</v>
      </c>
      <c r="L270" t="s">
        <v>71</v>
      </c>
      <c r="M270" t="s">
        <v>72</v>
      </c>
      <c r="N270" s="9">
        <f>wf_shifts[[#This Row],[work_hours]]*wf_shifts[[#This Row],[hourly_rate]]</f>
        <v>121.78382999999999</v>
      </c>
      <c r="O270" s="2">
        <f>(wf_shifts[[#This Row],[start_time]]/1000)/86400+DATE(1970,1,1)</f>
        <v>46105.290573333332</v>
      </c>
      <c r="P270" s="2">
        <f>(wf_shifts[[#This Row],[end_time]]/1000)/86400+DATE(1970,1,1)</f>
        <v>46105.854387361112</v>
      </c>
    </row>
    <row r="271" spans="1:16" x14ac:dyDescent="0.25">
      <c r="A271" t="s">
        <v>343</v>
      </c>
      <c r="B271" t="s">
        <v>344</v>
      </c>
      <c r="C271" s="1">
        <v>46105</v>
      </c>
      <c r="D271">
        <v>1774335870514</v>
      </c>
      <c r="E271">
        <v>1774368053500</v>
      </c>
      <c r="F271" s="9">
        <v>8.9397183333333334</v>
      </c>
      <c r="G271" s="9">
        <v>75.987605833333333</v>
      </c>
      <c r="H271">
        <v>8.5</v>
      </c>
      <c r="I271" t="s">
        <v>16</v>
      </c>
      <c r="J271" t="s">
        <v>16</v>
      </c>
      <c r="K271" t="s">
        <v>17</v>
      </c>
      <c r="L271" t="s">
        <v>113</v>
      </c>
      <c r="M271" t="s">
        <v>114</v>
      </c>
      <c r="N271" s="9">
        <f>wf_shifts[[#This Row],[work_hours]]*wf_shifts[[#This Row],[hourly_rate]]</f>
        <v>75.987605833333333</v>
      </c>
      <c r="O271" s="2">
        <f>(wf_shifts[[#This Row],[start_time]]/1000)/86400+DATE(1970,1,1)</f>
        <v>46105.294797615745</v>
      </c>
      <c r="P271" s="2">
        <f>(wf_shifts[[#This Row],[end_time]]/1000)/86400+DATE(1970,1,1)</f>
        <v>46105.66728587963</v>
      </c>
    </row>
    <row r="272" spans="1:16" x14ac:dyDescent="0.25">
      <c r="A272" t="s">
        <v>345</v>
      </c>
      <c r="B272" t="s">
        <v>346</v>
      </c>
      <c r="C272" s="1">
        <v>46105</v>
      </c>
      <c r="D272">
        <v>1774344224856</v>
      </c>
      <c r="E272">
        <v>1774373789716</v>
      </c>
      <c r="F272" s="9">
        <v>8.2124611111111108</v>
      </c>
      <c r="G272" s="9">
        <v>73.912149999999997</v>
      </c>
      <c r="H272">
        <v>9</v>
      </c>
      <c r="I272" t="s">
        <v>16</v>
      </c>
      <c r="J272" t="s">
        <v>16</v>
      </c>
      <c r="K272" t="s">
        <v>17</v>
      </c>
      <c r="L272" t="s">
        <v>347</v>
      </c>
      <c r="M272" t="s">
        <v>348</v>
      </c>
      <c r="N272" s="9">
        <f>wf_shifts[[#This Row],[work_hours]]*wf_shifts[[#This Row],[hourly_rate]]</f>
        <v>73.912149999999997</v>
      </c>
      <c r="O272" s="2">
        <f>(wf_shifts[[#This Row],[start_time]]/1000)/86400+DATE(1970,1,1)</f>
        <v>46105.391491388888</v>
      </c>
      <c r="P272" s="2">
        <f>(wf_shifts[[#This Row],[end_time]]/1000)/86400+DATE(1970,1,1)</f>
        <v>46105.733677268523</v>
      </c>
    </row>
    <row r="273" spans="1:16" x14ac:dyDescent="0.25">
      <c r="A273" t="s">
        <v>349</v>
      </c>
      <c r="B273" t="s">
        <v>350</v>
      </c>
      <c r="C273" s="1">
        <v>46105</v>
      </c>
      <c r="D273">
        <v>1774344672822</v>
      </c>
      <c r="E273">
        <v>1774363199494</v>
      </c>
      <c r="F273" s="9">
        <v>5.1462977777777779</v>
      </c>
      <c r="G273" s="9">
        <v>41.170382222222223</v>
      </c>
      <c r="H273">
        <v>8</v>
      </c>
      <c r="I273" t="s">
        <v>16</v>
      </c>
      <c r="J273" t="s">
        <v>16</v>
      </c>
      <c r="K273" t="s">
        <v>17</v>
      </c>
      <c r="L273" t="s">
        <v>347</v>
      </c>
      <c r="M273" t="s">
        <v>348</v>
      </c>
      <c r="N273" s="9">
        <f>wf_shifts[[#This Row],[work_hours]]*wf_shifts[[#This Row],[hourly_rate]]</f>
        <v>41.170382222222223</v>
      </c>
      <c r="O273" s="2">
        <f>(wf_shifts[[#This Row],[start_time]]/1000)/86400+DATE(1970,1,1)</f>
        <v>46105.396676180557</v>
      </c>
      <c r="P273" s="2">
        <f>(wf_shifts[[#This Row],[end_time]]/1000)/86400+DATE(1970,1,1)</f>
        <v>46105.611105254633</v>
      </c>
    </row>
    <row r="274" spans="1:16" x14ac:dyDescent="0.25">
      <c r="A274" t="s">
        <v>351</v>
      </c>
      <c r="B274" t="s">
        <v>352</v>
      </c>
      <c r="C274" s="1">
        <v>46105</v>
      </c>
      <c r="D274">
        <v>1774332000000</v>
      </c>
      <c r="E274">
        <v>1774369808195</v>
      </c>
      <c r="F274" s="9">
        <v>10.502276388888889</v>
      </c>
      <c r="G274" s="9">
        <v>105.02276388888889</v>
      </c>
      <c r="H274">
        <v>10</v>
      </c>
      <c r="I274" t="s">
        <v>16</v>
      </c>
      <c r="J274" t="s">
        <v>16</v>
      </c>
      <c r="K274" t="s">
        <v>17</v>
      </c>
      <c r="L274" t="s">
        <v>18</v>
      </c>
      <c r="M274" t="s">
        <v>18</v>
      </c>
      <c r="N274" s="9">
        <f>wf_shifts[[#This Row],[work_hours]]*wf_shifts[[#This Row],[hourly_rate]]</f>
        <v>105.02276388888889</v>
      </c>
      <c r="O274" s="2">
        <f>(wf_shifts[[#This Row],[start_time]]/1000)/86400+DATE(1970,1,1)</f>
        <v>46105.25</v>
      </c>
      <c r="P274" s="2">
        <f>(wf_shifts[[#This Row],[end_time]]/1000)/86400+DATE(1970,1,1)</f>
        <v>46105.687594849536</v>
      </c>
    </row>
  </sheetData>
  <sheetProtection algorithmName="SHA-512" hashValue="OniUqcpOGQ+uNCrOg4+3NbZ+JoZ+UsyQsR7dt7daMxZH51bq7aYzGwHmSjUoIa/N5uFx0YepK2yHD40ii/as/Q==" saltValue="YbsutRJmm9ak3LFsBv9WLA==" spinCount="100000" sheet="1" objects="1" scenarios="1" selectLockedCells="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F65CB-BB1F-4EB1-B842-3A054A87DAC6}">
  <dimension ref="B1:AL113"/>
  <sheetViews>
    <sheetView zoomScale="84" workbookViewId="0">
      <selection activeCell="G20" sqref="A1:XFD1048576"/>
    </sheetView>
  </sheetViews>
  <sheetFormatPr defaultRowHeight="15" x14ac:dyDescent="0.25"/>
  <cols>
    <col min="2" max="2" width="14.28515625" bestFit="1" customWidth="1"/>
    <col min="3" max="3" width="9.42578125" bestFit="1" customWidth="1"/>
    <col min="4" max="4" width="10.7109375" bestFit="1" customWidth="1"/>
    <col min="5" max="5" width="16.5703125" bestFit="1" customWidth="1"/>
    <col min="6" max="6" width="10.85546875" bestFit="1" customWidth="1"/>
    <col min="7" max="7" width="18.28515625" customWidth="1"/>
    <col min="8" max="8" width="12.5703125" bestFit="1" customWidth="1"/>
    <col min="9" max="9" width="8.28515625" bestFit="1" customWidth="1"/>
    <col min="10" max="10" width="10.42578125" bestFit="1" customWidth="1"/>
    <col min="11" max="13" width="12.5703125" bestFit="1" customWidth="1"/>
    <col min="14" max="14" width="12.5703125" style="23" bestFit="1" customWidth="1"/>
    <col min="15" max="15" width="11.5703125" bestFit="1" customWidth="1"/>
    <col min="16" max="16" width="9.42578125" bestFit="1" customWidth="1"/>
    <col min="17" max="17" width="11" bestFit="1" customWidth="1"/>
    <col min="18" max="18" width="21.42578125" bestFit="1" customWidth="1"/>
    <col min="19" max="19" width="23.42578125" bestFit="1" customWidth="1"/>
    <col min="20" max="20" width="12.5703125" customWidth="1"/>
    <col min="21" max="21" width="18.28515625" bestFit="1" customWidth="1"/>
    <col min="22" max="22" width="22.85546875" bestFit="1" customWidth="1"/>
    <col min="23" max="23" width="12.5703125" bestFit="1" customWidth="1"/>
    <col min="24" max="24" width="10.42578125" bestFit="1" customWidth="1"/>
    <col min="25" max="25" width="12.5703125" style="23" bestFit="1" customWidth="1"/>
    <col min="26" max="26" width="12.5703125" bestFit="1" customWidth="1"/>
    <col min="27" max="27" width="14.28515625" bestFit="1" customWidth="1"/>
    <col min="28" max="28" width="9.42578125" bestFit="1" customWidth="1"/>
    <col min="29" max="31" width="12.5703125" bestFit="1" customWidth="1"/>
    <col min="32" max="32" width="10.42578125" bestFit="1" customWidth="1"/>
    <col min="33" max="35" width="12.5703125" bestFit="1" customWidth="1"/>
    <col min="36" max="36" width="11.5703125" bestFit="1" customWidth="1"/>
    <col min="37" max="37" width="14.28515625" bestFit="1" customWidth="1"/>
    <col min="38" max="38" width="10.7109375" bestFit="1" customWidth="1"/>
    <col min="39" max="39" width="8.28515625" bestFit="1" customWidth="1"/>
    <col min="40" max="42" width="12.5703125" bestFit="1" customWidth="1"/>
    <col min="43" max="43" width="11.5703125" bestFit="1" customWidth="1"/>
    <col min="44" max="45" width="12.5703125" bestFit="1" customWidth="1"/>
    <col min="46" max="46" width="9.42578125" bestFit="1" customWidth="1"/>
    <col min="47" max="47" width="12.5703125" bestFit="1" customWidth="1"/>
    <col min="48" max="48" width="9.42578125" bestFit="1" customWidth="1"/>
    <col min="49" max="51" width="12.5703125" bestFit="1" customWidth="1"/>
    <col min="52" max="52" width="9.42578125" bestFit="1" customWidth="1"/>
    <col min="53" max="54" width="12.5703125" bestFit="1" customWidth="1"/>
    <col min="55" max="55" width="9.42578125" bestFit="1" customWidth="1"/>
    <col min="56" max="61" width="12.5703125" bestFit="1" customWidth="1"/>
    <col min="62" max="62" width="11.5703125" bestFit="1" customWidth="1"/>
    <col min="63" max="63" width="9.42578125" bestFit="1" customWidth="1"/>
    <col min="64" max="66" width="12.5703125" bestFit="1" customWidth="1"/>
    <col min="67" max="67" width="10.42578125" bestFit="1" customWidth="1"/>
    <col min="68" max="68" width="12.5703125" bestFit="1" customWidth="1"/>
    <col min="69" max="69" width="11.5703125" bestFit="1" customWidth="1"/>
    <col min="70" max="87" width="12.5703125" bestFit="1" customWidth="1"/>
    <col min="88" max="90" width="9.42578125" bestFit="1" customWidth="1"/>
    <col min="91" max="92" width="11.5703125" bestFit="1" customWidth="1"/>
    <col min="93" max="93" width="9.42578125" bestFit="1" customWidth="1"/>
    <col min="94" max="94" width="12.5703125" bestFit="1" customWidth="1"/>
    <col min="95" max="95" width="9.42578125" bestFit="1" customWidth="1"/>
    <col min="96" max="96" width="12.5703125" bestFit="1" customWidth="1"/>
    <col min="97" max="97" width="10.42578125" bestFit="1" customWidth="1"/>
    <col min="98" max="99" width="12.5703125" bestFit="1" customWidth="1"/>
    <col min="100" max="100" width="11.5703125" bestFit="1" customWidth="1"/>
    <col min="101" max="101" width="12.5703125" bestFit="1" customWidth="1"/>
    <col min="102" max="104" width="11.5703125" bestFit="1" customWidth="1"/>
    <col min="105" max="108" width="12.5703125" bestFit="1" customWidth="1"/>
    <col min="109" max="109" width="11.5703125" bestFit="1" customWidth="1"/>
    <col min="110" max="114" width="12.5703125" bestFit="1" customWidth="1"/>
    <col min="115" max="115" width="9.42578125" bestFit="1" customWidth="1"/>
    <col min="116" max="116" width="12.5703125" bestFit="1" customWidth="1"/>
    <col min="117" max="119" width="11.5703125" bestFit="1" customWidth="1"/>
    <col min="120" max="120" width="9.42578125" bestFit="1" customWidth="1"/>
    <col min="121" max="122" width="12.5703125" bestFit="1" customWidth="1"/>
    <col min="123" max="123" width="8.28515625" bestFit="1" customWidth="1"/>
    <col min="124" max="125" width="12.5703125" bestFit="1" customWidth="1"/>
    <col min="126" max="126" width="11.5703125" bestFit="1" customWidth="1"/>
    <col min="127" max="127" width="9.42578125" bestFit="1" customWidth="1"/>
    <col min="128" max="128" width="12.5703125" bestFit="1" customWidth="1"/>
    <col min="129" max="129" width="9.42578125" bestFit="1" customWidth="1"/>
    <col min="130" max="130" width="11.5703125" bestFit="1" customWidth="1"/>
    <col min="131" max="131" width="10.42578125" bestFit="1" customWidth="1"/>
    <col min="132" max="133" width="11.5703125" bestFit="1" customWidth="1"/>
    <col min="134" max="134" width="12.5703125" bestFit="1" customWidth="1"/>
    <col min="135" max="135" width="11.5703125" bestFit="1" customWidth="1"/>
    <col min="136" max="136" width="9.42578125" bestFit="1" customWidth="1"/>
    <col min="137" max="139" width="12.5703125" bestFit="1" customWidth="1"/>
    <col min="140" max="140" width="8.28515625" bestFit="1" customWidth="1"/>
    <col min="141" max="141" width="9.42578125" bestFit="1" customWidth="1"/>
    <col min="142" max="142" width="10.42578125" bestFit="1" customWidth="1"/>
    <col min="143" max="146" width="12.5703125" bestFit="1" customWidth="1"/>
    <col min="147" max="149" width="11.5703125" bestFit="1" customWidth="1"/>
    <col min="150" max="150" width="9.42578125" bestFit="1" customWidth="1"/>
    <col min="151" max="151" width="7.28515625" bestFit="1" customWidth="1"/>
    <col min="152" max="153" width="12.5703125" bestFit="1" customWidth="1"/>
    <col min="154" max="154" width="11.5703125" bestFit="1" customWidth="1"/>
    <col min="155" max="155" width="10.42578125" bestFit="1" customWidth="1"/>
    <col min="156" max="156" width="9.42578125" bestFit="1" customWidth="1"/>
    <col min="157" max="158" width="12.5703125" bestFit="1" customWidth="1"/>
    <col min="159" max="159" width="9.42578125" bestFit="1" customWidth="1"/>
    <col min="160" max="161" width="11.5703125" bestFit="1" customWidth="1"/>
    <col min="162" max="167" width="12.5703125" bestFit="1" customWidth="1"/>
    <col min="168" max="168" width="10.42578125" bestFit="1" customWidth="1"/>
    <col min="169" max="169" width="12.5703125" bestFit="1" customWidth="1"/>
    <col min="170" max="170" width="9.42578125" bestFit="1" customWidth="1"/>
    <col min="171" max="171" width="12.5703125" bestFit="1" customWidth="1"/>
    <col min="172" max="172" width="11.5703125" bestFit="1" customWidth="1"/>
    <col min="173" max="178" width="12.5703125" bestFit="1" customWidth="1"/>
    <col min="179" max="179" width="10.42578125" bestFit="1" customWidth="1"/>
    <col min="180" max="189" width="12.5703125" bestFit="1" customWidth="1"/>
    <col min="190" max="190" width="9.42578125" bestFit="1" customWidth="1"/>
    <col min="191" max="191" width="12.5703125" bestFit="1" customWidth="1"/>
    <col min="192" max="192" width="10.42578125" bestFit="1" customWidth="1"/>
    <col min="193" max="197" width="12.5703125" bestFit="1" customWidth="1"/>
    <col min="198" max="198" width="10.42578125" bestFit="1" customWidth="1"/>
    <col min="199" max="200" width="12.5703125" bestFit="1" customWidth="1"/>
    <col min="201" max="202" width="10.42578125" bestFit="1" customWidth="1"/>
    <col min="203" max="205" width="12.5703125" bestFit="1" customWidth="1"/>
    <col min="206" max="206" width="11.28515625" bestFit="1" customWidth="1"/>
  </cols>
  <sheetData>
    <row r="1" spans="2:38" x14ac:dyDescent="0.25">
      <c r="B1" s="3" t="s">
        <v>2</v>
      </c>
      <c r="C1" t="s" vm="2">
        <v>66</v>
      </c>
    </row>
    <row r="3" spans="2:38" x14ac:dyDescent="0.25">
      <c r="B3" s="3" t="s">
        <v>694</v>
      </c>
      <c r="C3" t="s">
        <v>700</v>
      </c>
      <c r="D3" t="s">
        <v>701</v>
      </c>
      <c r="P3" s="3" t="s">
        <v>694</v>
      </c>
      <c r="Q3" t="s">
        <v>695</v>
      </c>
    </row>
    <row r="4" spans="2:38" x14ac:dyDescent="0.25">
      <c r="B4" s="4" t="s">
        <v>67</v>
      </c>
      <c r="C4" s="31">
        <v>1</v>
      </c>
      <c r="D4" s="9">
        <v>90.356145833333329</v>
      </c>
      <c r="P4" s="27">
        <v>46091</v>
      </c>
      <c r="Q4" s="28">
        <v>90.356145833333329</v>
      </c>
      <c r="AA4" s="3" t="s">
        <v>694</v>
      </c>
      <c r="AB4" t="s">
        <v>703</v>
      </c>
      <c r="AK4" s="3" t="s">
        <v>694</v>
      </c>
      <c r="AL4" t="s">
        <v>704</v>
      </c>
    </row>
    <row r="5" spans="2:38" x14ac:dyDescent="0.25">
      <c r="B5" s="4" t="s">
        <v>373</v>
      </c>
      <c r="C5" s="31">
        <v>1</v>
      </c>
      <c r="D5" s="9"/>
      <c r="H5" s="30" t="s">
        <v>702</v>
      </c>
      <c r="I5" s="30"/>
      <c r="J5" s="30"/>
      <c r="K5" s="30"/>
      <c r="L5" s="30"/>
      <c r="P5" s="4" t="s">
        <v>693</v>
      </c>
      <c r="Q5" s="28">
        <v>90.356145833333329</v>
      </c>
      <c r="AA5" s="4" t="s">
        <v>67</v>
      </c>
      <c r="AB5" s="9">
        <v>90.356145833333329</v>
      </c>
      <c r="AK5" s="4" t="s">
        <v>67</v>
      </c>
      <c r="AL5" s="31">
        <v>1</v>
      </c>
    </row>
    <row r="6" spans="2:38" x14ac:dyDescent="0.25">
      <c r="B6" s="4" t="s">
        <v>385</v>
      </c>
      <c r="C6" s="31">
        <v>2</v>
      </c>
      <c r="D6" s="9"/>
      <c r="H6" s="30"/>
      <c r="I6" s="30"/>
      <c r="J6" s="30"/>
      <c r="K6" s="30"/>
      <c r="L6" s="30"/>
      <c r="AA6" s="4" t="s">
        <v>693</v>
      </c>
      <c r="AB6" s="9">
        <v>90.356145833333329</v>
      </c>
      <c r="AK6" s="4" t="s">
        <v>693</v>
      </c>
      <c r="AL6" s="31">
        <v>1</v>
      </c>
    </row>
    <row r="7" spans="2:38" x14ac:dyDescent="0.25">
      <c r="B7" s="4" t="s">
        <v>35</v>
      </c>
      <c r="C7" s="31">
        <v>2</v>
      </c>
      <c r="D7" s="9"/>
      <c r="H7" s="30"/>
      <c r="I7" s="30"/>
      <c r="J7" s="30"/>
      <c r="K7" s="30"/>
      <c r="L7" s="30"/>
    </row>
    <row r="8" spans="2:38" x14ac:dyDescent="0.25">
      <c r="B8" s="4" t="s">
        <v>347</v>
      </c>
      <c r="C8" s="31">
        <v>2</v>
      </c>
      <c r="D8" s="9"/>
      <c r="H8" s="30"/>
      <c r="I8" s="30"/>
      <c r="J8" s="30"/>
      <c r="K8" s="30"/>
      <c r="L8" s="30"/>
    </row>
    <row r="9" spans="2:38" x14ac:dyDescent="0.25">
      <c r="B9" s="4" t="s">
        <v>382</v>
      </c>
      <c r="C9" s="31">
        <v>2</v>
      </c>
      <c r="D9" s="9"/>
      <c r="H9" s="30"/>
      <c r="I9" s="30"/>
      <c r="J9" s="30"/>
      <c r="K9" s="30"/>
      <c r="L9" s="30"/>
    </row>
    <row r="10" spans="2:38" x14ac:dyDescent="0.25">
      <c r="B10" s="4" t="s">
        <v>113</v>
      </c>
      <c r="C10" s="31">
        <v>3</v>
      </c>
      <c r="D10" s="9"/>
      <c r="H10" s="30"/>
      <c r="I10" s="30"/>
      <c r="J10" s="30"/>
      <c r="K10" s="30"/>
      <c r="L10" s="30"/>
    </row>
    <row r="11" spans="2:38" x14ac:dyDescent="0.25">
      <c r="B11" s="4" t="s">
        <v>246</v>
      </c>
      <c r="C11" s="31">
        <v>3</v>
      </c>
      <c r="D11" s="9"/>
      <c r="H11" s="30"/>
      <c r="I11" s="30"/>
      <c r="J11" s="30"/>
      <c r="K11" s="30"/>
      <c r="L11" s="30"/>
    </row>
    <row r="12" spans="2:38" x14ac:dyDescent="0.25">
      <c r="B12" s="4" t="s">
        <v>379</v>
      </c>
      <c r="C12" s="31">
        <v>4</v>
      </c>
      <c r="D12" s="9"/>
      <c r="H12" s="30"/>
      <c r="I12" s="30"/>
      <c r="J12" s="30"/>
      <c r="K12" s="30"/>
      <c r="L12" s="30"/>
    </row>
    <row r="13" spans="2:38" x14ac:dyDescent="0.25">
      <c r="B13" s="4" t="s">
        <v>46</v>
      </c>
      <c r="C13" s="31">
        <v>9</v>
      </c>
      <c r="D13" s="9"/>
      <c r="H13" s="30"/>
      <c r="I13" s="30"/>
      <c r="J13" s="30"/>
      <c r="K13" s="30"/>
      <c r="L13" s="30"/>
    </row>
    <row r="14" spans="2:38" x14ac:dyDescent="0.25">
      <c r="B14" s="4" t="s">
        <v>21</v>
      </c>
      <c r="C14" s="31">
        <v>10</v>
      </c>
      <c r="D14" s="9"/>
      <c r="H14" s="30"/>
      <c r="I14" s="30"/>
      <c r="J14" s="30"/>
      <c r="K14" s="30"/>
      <c r="L14" s="30"/>
    </row>
    <row r="15" spans="2:38" x14ac:dyDescent="0.25">
      <c r="B15" s="4" t="s">
        <v>71</v>
      </c>
      <c r="C15" s="31">
        <v>19</v>
      </c>
      <c r="D15" s="9"/>
    </row>
    <row r="16" spans="2:38" x14ac:dyDescent="0.25">
      <c r="B16" s="4" t="s">
        <v>693</v>
      </c>
      <c r="C16" s="31">
        <v>58</v>
      </c>
      <c r="D16" s="9">
        <v>90.356145833333329</v>
      </c>
    </row>
    <row r="23" spans="2:21" s="23" customFormat="1" x14ac:dyDescent="0.25"/>
    <row r="25" spans="2:21" x14ac:dyDescent="0.25">
      <c r="B25" s="3" t="s">
        <v>694</v>
      </c>
      <c r="C25" t="s">
        <v>703</v>
      </c>
      <c r="D25" t="s">
        <v>704</v>
      </c>
      <c r="E25" t="s">
        <v>705</v>
      </c>
      <c r="F25" t="s">
        <v>706</v>
      </c>
    </row>
    <row r="26" spans="2:21" x14ac:dyDescent="0.25">
      <c r="B26" s="4" t="s">
        <v>67</v>
      </c>
      <c r="C26" s="9">
        <v>90.356145833333329</v>
      </c>
      <c r="D26" s="31">
        <v>1</v>
      </c>
      <c r="E26" s="9">
        <v>90.356145833333329</v>
      </c>
      <c r="F26" s="9">
        <v>6.0237430555555553</v>
      </c>
      <c r="G26" s="9"/>
      <c r="H26" s="30"/>
      <c r="I26" s="30"/>
      <c r="J26" s="30"/>
      <c r="K26" s="30"/>
      <c r="L26" s="30"/>
    </row>
    <row r="27" spans="2:21" x14ac:dyDescent="0.25">
      <c r="B27" s="4" t="s">
        <v>693</v>
      </c>
      <c r="C27" s="9">
        <v>90.356145833333329</v>
      </c>
      <c r="D27" s="31">
        <v>1</v>
      </c>
      <c r="E27" s="9">
        <v>90.356145833333329</v>
      </c>
      <c r="F27" s="9">
        <v>6.0237430555555553</v>
      </c>
      <c r="G27" s="9"/>
      <c r="H27" s="30"/>
      <c r="I27" s="30"/>
      <c r="J27" s="30"/>
      <c r="K27" s="30"/>
      <c r="L27" s="30"/>
    </row>
    <row r="28" spans="2:21" x14ac:dyDescent="0.25">
      <c r="G28" s="9"/>
      <c r="H28" s="30"/>
      <c r="I28" s="30"/>
      <c r="J28" s="30"/>
      <c r="K28" s="30"/>
      <c r="L28" s="30"/>
      <c r="Q28" t="s">
        <v>701</v>
      </c>
      <c r="S28" t="s">
        <v>710</v>
      </c>
      <c r="U28" t="s">
        <v>698</v>
      </c>
    </row>
    <row r="29" spans="2:21" x14ac:dyDescent="0.25">
      <c r="G29" s="9"/>
      <c r="H29" s="30"/>
      <c r="I29" s="30"/>
      <c r="J29" s="30"/>
      <c r="K29" s="30"/>
      <c r="L29" s="30"/>
      <c r="Q29" s="24">
        <v>90.356145833333329</v>
      </c>
      <c r="S29" s="31">
        <v>1</v>
      </c>
      <c r="U29" s="25">
        <v>6.0237430555555553</v>
      </c>
    </row>
    <row r="30" spans="2:21" x14ac:dyDescent="0.25">
      <c r="G30" s="9"/>
      <c r="H30" s="30"/>
      <c r="I30" s="30"/>
      <c r="J30" s="30"/>
      <c r="K30" s="30"/>
      <c r="L30" s="30"/>
      <c r="Q30" s="24">
        <f>GETPIVOTDATA("[Measures].[Sum of total_cost]",$Q$28)</f>
        <v>90.356145833333329</v>
      </c>
      <c r="S30">
        <f>GETPIVOTDATA("[Measures].[Distinct Count of worker]",$S$28)</f>
        <v>1</v>
      </c>
      <c r="U30" s="25">
        <f>GETPIVOTDATA("[Measures].[Sum of work_hours 2]",$U$28)</f>
        <v>6.0237430555555553</v>
      </c>
    </row>
    <row r="31" spans="2:21" x14ac:dyDescent="0.25">
      <c r="G31" s="9"/>
      <c r="H31" s="30"/>
      <c r="I31" s="30"/>
      <c r="J31" s="30"/>
      <c r="K31" s="30"/>
      <c r="L31" s="30"/>
      <c r="Q31" t="s">
        <v>711</v>
      </c>
      <c r="S31" t="s">
        <v>712</v>
      </c>
      <c r="U31" t="s">
        <v>713</v>
      </c>
    </row>
    <row r="32" spans="2:21" x14ac:dyDescent="0.25">
      <c r="G32" s="9"/>
      <c r="H32" s="30"/>
      <c r="I32" s="30"/>
      <c r="J32" s="30"/>
      <c r="K32" s="30"/>
      <c r="L32" s="30"/>
      <c r="Q32" s="31">
        <v>1</v>
      </c>
      <c r="S32" s="24">
        <v>15</v>
      </c>
      <c r="U32" s="31">
        <v>1</v>
      </c>
    </row>
    <row r="33" spans="2:21" x14ac:dyDescent="0.25">
      <c r="G33" s="9"/>
      <c r="H33" s="30"/>
      <c r="I33" s="30"/>
      <c r="J33" s="30"/>
      <c r="K33" s="30"/>
      <c r="L33" s="30"/>
      <c r="Q33">
        <f>GETPIVOTDATA("[Measures].[Count of id]",$Q$31)</f>
        <v>1</v>
      </c>
      <c r="S33" s="24">
        <f>GETPIVOTDATA("[Measures].[Average of hourly_rate]",$S$31)</f>
        <v>15</v>
      </c>
      <c r="U33">
        <f>GETPIVOTDATA("[Measures].[Distinct Count of location_name]",$U$31)</f>
        <v>1</v>
      </c>
    </row>
    <row r="34" spans="2:21" x14ac:dyDescent="0.25">
      <c r="G34" s="9"/>
      <c r="H34" s="30"/>
      <c r="I34" s="30"/>
      <c r="J34" s="30"/>
      <c r="K34" s="30"/>
      <c r="L34" s="30"/>
      <c r="Q34" t="s">
        <v>714</v>
      </c>
    </row>
    <row r="35" spans="2:21" x14ac:dyDescent="0.25">
      <c r="G35" s="9"/>
      <c r="H35" s="30"/>
      <c r="I35" s="30"/>
      <c r="J35" s="30"/>
      <c r="K35" s="30"/>
      <c r="L35" s="30"/>
      <c r="Q35" s="28">
        <v>95</v>
      </c>
    </row>
    <row r="36" spans="2:21" x14ac:dyDescent="0.25">
      <c r="G36" s="9"/>
      <c r="Q36">
        <f>GETPIVOTDATA("[Measures].[Distinct Count of user_name]",$Q$34)</f>
        <v>95</v>
      </c>
    </row>
    <row r="38" spans="2:21" s="23" customFormat="1" x14ac:dyDescent="0.25"/>
    <row r="42" spans="2:21" x14ac:dyDescent="0.25">
      <c r="B42" s="3" t="s">
        <v>694</v>
      </c>
      <c r="C42" t="s">
        <v>704</v>
      </c>
      <c r="Q42" s="3" t="s">
        <v>694</v>
      </c>
      <c r="R42" t="s">
        <v>698</v>
      </c>
    </row>
    <row r="43" spans="2:21" x14ac:dyDescent="0.25">
      <c r="B43" s="4" t="s">
        <v>67</v>
      </c>
      <c r="C43" s="31">
        <v>1</v>
      </c>
      <c r="Q43" s="4" t="s">
        <v>67</v>
      </c>
      <c r="R43" s="9">
        <v>6.0237430555555553</v>
      </c>
    </row>
    <row r="44" spans="2:21" x14ac:dyDescent="0.25">
      <c r="B44" s="4" t="s">
        <v>693</v>
      </c>
      <c r="C44" s="31">
        <v>1</v>
      </c>
      <c r="Q44" s="4" t="s">
        <v>693</v>
      </c>
      <c r="R44" s="9">
        <v>6.0237430555555553</v>
      </c>
    </row>
    <row r="57" spans="2:18" s="23" customFormat="1" x14ac:dyDescent="0.25"/>
    <row r="59" spans="2:18" x14ac:dyDescent="0.25">
      <c r="B59" s="3" t="s">
        <v>12</v>
      </c>
      <c r="C59" t="s" vm="1">
        <v>709</v>
      </c>
    </row>
    <row r="61" spans="2:18" x14ac:dyDescent="0.25">
      <c r="B61" s="3" t="s">
        <v>694</v>
      </c>
      <c r="C61" t="s">
        <v>699</v>
      </c>
    </row>
    <row r="62" spans="2:18" x14ac:dyDescent="0.25">
      <c r="B62" s="4" t="s">
        <v>66</v>
      </c>
      <c r="C62" s="31">
        <v>1</v>
      </c>
    </row>
    <row r="63" spans="2:18" x14ac:dyDescent="0.25">
      <c r="B63" s="4" t="s">
        <v>693</v>
      </c>
      <c r="C63" s="31">
        <v>1</v>
      </c>
    </row>
    <row r="64" spans="2:18" x14ac:dyDescent="0.25">
      <c r="Q64" s="3" t="s">
        <v>694</v>
      </c>
      <c r="R64" t="s">
        <v>712</v>
      </c>
    </row>
    <row r="65" spans="17:18" x14ac:dyDescent="0.25">
      <c r="Q65" s="4" t="s">
        <v>67</v>
      </c>
      <c r="R65" s="29">
        <v>15</v>
      </c>
    </row>
    <row r="66" spans="17:18" x14ac:dyDescent="0.25">
      <c r="Q66" s="4" t="s">
        <v>693</v>
      </c>
      <c r="R66" s="29">
        <v>15</v>
      </c>
    </row>
    <row r="113" s="23" customFormat="1" x14ac:dyDescent="0.25"/>
  </sheetData>
  <sheetProtection algorithmName="SHA-512" hashValue="2jBhK5FetZd32ztoy3rdfswf3YyWJMszTZPTTDAWzfFug3XyS1nkgdKkCP17/mwf+wgNaHQQGdnQQpwzRKRVcQ==" saltValue="xtShzK6FWCHt+6W7aD97/g==" spinCount="100000" sheet="1" objects="1" scenarios="1" selectLockedCells="1"/>
  <mergeCells count="2">
    <mergeCell ref="H5:L14"/>
    <mergeCell ref="H26:L35"/>
  </mergeCells>
  <pageMargins left="0.7" right="0.7" top="0.75" bottom="0.75" header="0.3" footer="0.3"/>
  <drawing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728E3-127B-4697-BD98-43D715791EE3}">
  <dimension ref="A3:P48"/>
  <sheetViews>
    <sheetView zoomScale="105" workbookViewId="0">
      <selection activeCell="D34" sqref="A1:XFD1048576"/>
    </sheetView>
  </sheetViews>
  <sheetFormatPr defaultRowHeight="15" x14ac:dyDescent="0.25"/>
  <cols>
    <col min="1" max="1" width="23.140625" bestFit="1" customWidth="1"/>
    <col min="2" max="2" width="15.5703125" bestFit="1" customWidth="1"/>
    <col min="3" max="3" width="15" bestFit="1" customWidth="1"/>
    <col min="4" max="4" width="28.85546875" bestFit="1" customWidth="1"/>
    <col min="5" max="5" width="28.85546875" style="8" customWidth="1"/>
    <col min="6" max="6" width="24.42578125" bestFit="1" customWidth="1"/>
    <col min="7" max="7" width="47.42578125" bestFit="1" customWidth="1"/>
    <col min="8" max="8" width="23.140625" bestFit="1" customWidth="1"/>
    <col min="9" max="9" width="19.85546875" bestFit="1" customWidth="1"/>
    <col min="10" max="10" width="28.85546875" bestFit="1" customWidth="1"/>
    <col min="11" max="11" width="24.42578125" bestFit="1" customWidth="1"/>
    <col min="12" max="12" width="25.5703125" style="8" customWidth="1"/>
  </cols>
  <sheetData>
    <row r="3" spans="1:16" x14ac:dyDescent="0.25">
      <c r="A3" s="3" t="s">
        <v>694</v>
      </c>
      <c r="B3" t="s">
        <v>695</v>
      </c>
      <c r="C3" t="s">
        <v>696</v>
      </c>
      <c r="G3" s="6" t="s">
        <v>694</v>
      </c>
      <c r="H3" s="7" t="s">
        <v>698</v>
      </c>
      <c r="I3" s="7" t="s">
        <v>695</v>
      </c>
      <c r="J3" s="7" t="s">
        <v>699</v>
      </c>
      <c r="N3" s="12"/>
      <c r="O3" s="13"/>
      <c r="P3" s="14"/>
    </row>
    <row r="4" spans="1:16" x14ac:dyDescent="0.25">
      <c r="A4" s="4" t="s">
        <v>35</v>
      </c>
      <c r="B4" s="10">
        <v>124.93038333333332</v>
      </c>
      <c r="C4">
        <v>1</v>
      </c>
      <c r="G4" s="5" t="s">
        <v>70</v>
      </c>
      <c r="H4" s="11">
        <v>60.830478888888891</v>
      </c>
      <c r="I4" s="11">
        <v>547.47431000000006</v>
      </c>
      <c r="J4" s="7">
        <v>12</v>
      </c>
      <c r="N4" s="15"/>
      <c r="O4" s="16"/>
      <c r="P4" s="17"/>
    </row>
    <row r="5" spans="1:16" x14ac:dyDescent="0.25">
      <c r="A5" s="4" t="s">
        <v>113</v>
      </c>
      <c r="B5" s="10">
        <v>747.72652333333338</v>
      </c>
      <c r="C5">
        <v>11</v>
      </c>
      <c r="G5" s="5" t="s">
        <v>42</v>
      </c>
      <c r="H5" s="11">
        <v>100.16820944444444</v>
      </c>
      <c r="I5" s="11">
        <v>1202.0185133333334</v>
      </c>
      <c r="J5" s="7">
        <v>11</v>
      </c>
      <c r="N5" s="15"/>
      <c r="O5" s="16"/>
      <c r="P5" s="17"/>
    </row>
    <row r="6" spans="1:16" x14ac:dyDescent="0.25">
      <c r="A6" s="4" t="s">
        <v>18</v>
      </c>
      <c r="B6" s="10">
        <v>807.90796416666672</v>
      </c>
      <c r="C6">
        <v>22</v>
      </c>
      <c r="G6" s="5" t="s">
        <v>140</v>
      </c>
      <c r="H6" s="11">
        <v>27.325103611111111</v>
      </c>
      <c r="I6" s="11">
        <v>245.92593249999999</v>
      </c>
      <c r="J6" s="7">
        <v>9</v>
      </c>
      <c r="N6" s="15"/>
      <c r="O6" s="16"/>
      <c r="P6" s="17"/>
    </row>
    <row r="7" spans="1:16" x14ac:dyDescent="0.25">
      <c r="A7" s="4" t="s">
        <v>46</v>
      </c>
      <c r="B7" s="10">
        <v>4500.1440581611105</v>
      </c>
      <c r="C7">
        <v>73</v>
      </c>
      <c r="G7" s="5" t="s">
        <v>112</v>
      </c>
      <c r="H7" s="11">
        <v>74.637657500000003</v>
      </c>
      <c r="I7" s="11">
        <v>671.73891750000007</v>
      </c>
      <c r="J7" s="7">
        <v>10</v>
      </c>
      <c r="N7" s="15"/>
      <c r="O7" s="16"/>
      <c r="P7" s="17"/>
    </row>
    <row r="8" spans="1:16" x14ac:dyDescent="0.25">
      <c r="A8" s="4" t="s">
        <v>71</v>
      </c>
      <c r="B8" s="10">
        <v>2788.2411660333328</v>
      </c>
      <c r="C8">
        <v>68</v>
      </c>
      <c r="G8" s="5" t="s">
        <v>51</v>
      </c>
      <c r="H8" s="11">
        <v>34.415875</v>
      </c>
      <c r="I8" s="11">
        <v>447.40637500000003</v>
      </c>
      <c r="J8" s="7">
        <v>6</v>
      </c>
      <c r="N8" s="15"/>
      <c r="O8" s="16"/>
      <c r="P8" s="17"/>
    </row>
    <row r="9" spans="1:16" x14ac:dyDescent="0.25">
      <c r="A9" s="4" t="s">
        <v>347</v>
      </c>
      <c r="B9" s="10">
        <v>115.08253222222223</v>
      </c>
      <c r="C9">
        <v>2</v>
      </c>
      <c r="G9" s="5" t="s">
        <v>251</v>
      </c>
      <c r="H9" s="11">
        <v>8.960124722222222</v>
      </c>
      <c r="I9" s="11">
        <v>89.601247222222213</v>
      </c>
      <c r="J9" s="7">
        <v>2</v>
      </c>
      <c r="N9" s="15"/>
      <c r="O9" s="16"/>
      <c r="P9" s="17"/>
    </row>
    <row r="10" spans="1:16" x14ac:dyDescent="0.25">
      <c r="A10" s="4" t="s">
        <v>67</v>
      </c>
      <c r="B10" s="10">
        <v>90.356145833333329</v>
      </c>
      <c r="C10">
        <v>1</v>
      </c>
      <c r="G10" s="5" t="s">
        <v>76</v>
      </c>
      <c r="H10" s="11">
        <v>70.188395555555559</v>
      </c>
      <c r="I10" s="11">
        <v>561.50716444444447</v>
      </c>
      <c r="J10" s="7">
        <v>8</v>
      </c>
      <c r="N10" s="15"/>
      <c r="O10" s="16"/>
      <c r="P10" s="17"/>
    </row>
    <row r="11" spans="1:16" x14ac:dyDescent="0.25">
      <c r="A11" s="4" t="s">
        <v>199</v>
      </c>
      <c r="B11" s="10">
        <v>0.3452527777777778</v>
      </c>
      <c r="C11">
        <v>2</v>
      </c>
      <c r="G11" s="5" t="s">
        <v>30</v>
      </c>
      <c r="H11" s="11">
        <v>75.936127499999998</v>
      </c>
      <c r="I11" s="11">
        <v>548.25884055000006</v>
      </c>
      <c r="J11" s="7">
        <v>12</v>
      </c>
      <c r="N11" s="15"/>
      <c r="O11" s="16"/>
      <c r="P11" s="17"/>
    </row>
    <row r="12" spans="1:16" x14ac:dyDescent="0.25">
      <c r="A12" s="4" t="s">
        <v>246</v>
      </c>
      <c r="B12" s="10">
        <v>260.7525713888889</v>
      </c>
      <c r="C12">
        <v>6</v>
      </c>
      <c r="G12" s="5" t="s">
        <v>86</v>
      </c>
      <c r="H12" s="11">
        <v>66.081460277777779</v>
      </c>
      <c r="I12" s="11">
        <v>477.10814320555551</v>
      </c>
      <c r="J12" s="7">
        <v>10</v>
      </c>
      <c r="N12" s="15"/>
      <c r="O12" s="16"/>
      <c r="P12" s="17"/>
    </row>
    <row r="13" spans="1:16" x14ac:dyDescent="0.25">
      <c r="A13" s="4" t="s">
        <v>21</v>
      </c>
      <c r="B13" s="10">
        <v>5787.3207646111132</v>
      </c>
      <c r="C13">
        <v>87</v>
      </c>
      <c r="G13" s="5" t="s">
        <v>352</v>
      </c>
      <c r="H13" s="11">
        <v>10.502276388888889</v>
      </c>
      <c r="I13" s="11">
        <v>105.02276388888889</v>
      </c>
      <c r="J13" s="7">
        <v>1</v>
      </c>
      <c r="N13" s="15"/>
      <c r="O13" s="16"/>
      <c r="P13" s="17"/>
    </row>
    <row r="14" spans="1:16" x14ac:dyDescent="0.25">
      <c r="A14" s="4" t="s">
        <v>693</v>
      </c>
      <c r="B14" s="10">
        <v>15222.807361861111</v>
      </c>
      <c r="C14">
        <v>273</v>
      </c>
      <c r="G14" s="5" t="s">
        <v>249</v>
      </c>
      <c r="H14" s="11">
        <v>9.0151869444444444</v>
      </c>
      <c r="I14" s="11">
        <v>81.136682500000006</v>
      </c>
      <c r="J14" s="7">
        <v>2</v>
      </c>
      <c r="N14" s="15"/>
      <c r="O14" s="16"/>
      <c r="P14" s="17"/>
    </row>
    <row r="15" spans="1:16" x14ac:dyDescent="0.25">
      <c r="G15" s="5" t="s">
        <v>24</v>
      </c>
      <c r="H15" s="11">
        <v>117.01854083333333</v>
      </c>
      <c r="I15" s="11">
        <v>1170.1854083333333</v>
      </c>
      <c r="J15" s="7">
        <v>14</v>
      </c>
      <c r="N15" s="15"/>
      <c r="O15" s="16"/>
      <c r="P15" s="17"/>
    </row>
    <row r="16" spans="1:16" x14ac:dyDescent="0.25">
      <c r="G16" s="5" t="s">
        <v>53</v>
      </c>
      <c r="H16" s="11">
        <v>37.008513055555554</v>
      </c>
      <c r="I16" s="11">
        <v>407.09364361111108</v>
      </c>
      <c r="J16" s="7">
        <v>9</v>
      </c>
      <c r="N16" s="15"/>
      <c r="O16" s="16"/>
      <c r="P16" s="17"/>
    </row>
    <row r="17" spans="7:16" x14ac:dyDescent="0.25">
      <c r="G17" s="5" t="s">
        <v>117</v>
      </c>
      <c r="H17" s="11">
        <v>53.671521944444436</v>
      </c>
      <c r="I17" s="11">
        <v>387.50838843888886</v>
      </c>
      <c r="J17" s="7">
        <v>7</v>
      </c>
      <c r="N17" s="15"/>
      <c r="O17" s="16"/>
      <c r="P17" s="17"/>
    </row>
    <row r="18" spans="7:16" x14ac:dyDescent="0.25">
      <c r="G18" s="5" t="s">
        <v>74</v>
      </c>
      <c r="H18" s="11">
        <v>22.261121111111112</v>
      </c>
      <c r="I18" s="11">
        <v>160.72529442222222</v>
      </c>
      <c r="J18" s="7">
        <v>8</v>
      </c>
      <c r="N18" s="15"/>
      <c r="O18" s="16"/>
      <c r="P18" s="17"/>
    </row>
    <row r="19" spans="7:16" x14ac:dyDescent="0.25">
      <c r="G19" s="5" t="s">
        <v>143</v>
      </c>
      <c r="H19" s="11">
        <v>0</v>
      </c>
      <c r="I19" s="11">
        <v>0</v>
      </c>
      <c r="J19" s="7">
        <v>1</v>
      </c>
      <c r="N19" s="15"/>
      <c r="O19" s="16"/>
      <c r="P19" s="17"/>
    </row>
    <row r="20" spans="7:16" x14ac:dyDescent="0.25">
      <c r="G20" s="5" t="s">
        <v>350</v>
      </c>
      <c r="H20" s="11">
        <v>5.1462977777777779</v>
      </c>
      <c r="I20" s="11">
        <v>41.170382222222223</v>
      </c>
      <c r="J20" s="7">
        <v>1</v>
      </c>
      <c r="N20" s="18"/>
      <c r="O20" s="19"/>
      <c r="P20" s="20"/>
    </row>
    <row r="21" spans="7:16" x14ac:dyDescent="0.25">
      <c r="G21" s="5" t="s">
        <v>57</v>
      </c>
      <c r="H21" s="11">
        <v>6.5326486111111111</v>
      </c>
      <c r="I21" s="11">
        <v>78.391783333333336</v>
      </c>
      <c r="J21" s="7">
        <v>2</v>
      </c>
    </row>
    <row r="22" spans="7:16" x14ac:dyDescent="0.25">
      <c r="G22" s="5" t="s">
        <v>90</v>
      </c>
      <c r="H22" s="11">
        <v>49.523516944444445</v>
      </c>
      <c r="I22" s="11">
        <v>357.55979233888888</v>
      </c>
      <c r="J22" s="7">
        <v>6</v>
      </c>
    </row>
    <row r="23" spans="7:16" x14ac:dyDescent="0.25">
      <c r="G23" s="5" t="s">
        <v>28</v>
      </c>
      <c r="H23" s="11">
        <v>87.668714722222219</v>
      </c>
      <c r="I23" s="11">
        <v>632.96812029444447</v>
      </c>
      <c r="J23" s="7">
        <v>12</v>
      </c>
    </row>
    <row r="24" spans="7:16" x14ac:dyDescent="0.25">
      <c r="G24" s="5" t="s">
        <v>346</v>
      </c>
      <c r="H24" s="11">
        <v>8.2124611111111108</v>
      </c>
      <c r="I24" s="11">
        <v>73.912149999999997</v>
      </c>
      <c r="J24" s="7">
        <v>1</v>
      </c>
    </row>
    <row r="25" spans="7:16" x14ac:dyDescent="0.25">
      <c r="G25" s="5" t="s">
        <v>32</v>
      </c>
      <c r="H25" s="11">
        <v>5.344781666666667</v>
      </c>
      <c r="I25" s="11">
        <v>64.137380000000007</v>
      </c>
      <c r="J25" s="7">
        <v>1</v>
      </c>
    </row>
    <row r="26" spans="7:16" x14ac:dyDescent="0.25">
      <c r="G26" s="5" t="s">
        <v>84</v>
      </c>
      <c r="H26" s="11">
        <v>8.6562711111111099</v>
      </c>
      <c r="I26" s="11">
        <v>95.218982222222223</v>
      </c>
      <c r="J26" s="7">
        <v>2</v>
      </c>
    </row>
    <row r="27" spans="7:16" x14ac:dyDescent="0.25">
      <c r="G27" s="5" t="s">
        <v>78</v>
      </c>
      <c r="H27" s="11">
        <v>14.616063888888888</v>
      </c>
      <c r="I27" s="11">
        <v>175.39276666666666</v>
      </c>
      <c r="J27" s="7">
        <v>10</v>
      </c>
    </row>
    <row r="28" spans="7:16" x14ac:dyDescent="0.25">
      <c r="G28" s="5" t="s">
        <v>97</v>
      </c>
      <c r="H28" s="11">
        <v>70.231017222222235</v>
      </c>
      <c r="I28" s="11">
        <v>632.0791549999999</v>
      </c>
      <c r="J28" s="7">
        <v>10</v>
      </c>
    </row>
    <row r="29" spans="7:16" x14ac:dyDescent="0.25">
      <c r="G29" s="5" t="s">
        <v>62</v>
      </c>
      <c r="H29" s="11">
        <v>77.324179444444439</v>
      </c>
      <c r="I29" s="11">
        <v>927.89015333333327</v>
      </c>
      <c r="J29" s="7">
        <v>11</v>
      </c>
    </row>
    <row r="30" spans="7:16" x14ac:dyDescent="0.25">
      <c r="G30" s="5" t="s">
        <v>15</v>
      </c>
      <c r="H30" s="11">
        <v>42.660154722222224</v>
      </c>
      <c r="I30" s="11">
        <v>341.28123777777779</v>
      </c>
      <c r="J30" s="7">
        <v>10</v>
      </c>
    </row>
    <row r="31" spans="7:16" x14ac:dyDescent="0.25">
      <c r="G31" s="5" t="s">
        <v>26</v>
      </c>
      <c r="H31" s="11">
        <v>96.165484166666673</v>
      </c>
      <c r="I31" s="11">
        <v>769.32387333333338</v>
      </c>
      <c r="J31" s="7">
        <v>10</v>
      </c>
    </row>
    <row r="32" spans="7:16" x14ac:dyDescent="0.25">
      <c r="G32" s="5" t="s">
        <v>34</v>
      </c>
      <c r="H32" s="11">
        <v>10.410865277777777</v>
      </c>
      <c r="I32" s="11">
        <v>124.93038333333332</v>
      </c>
      <c r="J32" s="7">
        <v>1</v>
      </c>
    </row>
    <row r="33" spans="7:10" x14ac:dyDescent="0.25">
      <c r="G33" s="5" t="s">
        <v>188</v>
      </c>
      <c r="H33" s="11">
        <v>83.153862777777775</v>
      </c>
      <c r="I33" s="11">
        <v>831.53862777777772</v>
      </c>
      <c r="J33" s="7">
        <v>8</v>
      </c>
    </row>
    <row r="34" spans="7:10" x14ac:dyDescent="0.25">
      <c r="G34" s="5" t="s">
        <v>164</v>
      </c>
      <c r="H34" s="11">
        <v>15.495381666666667</v>
      </c>
      <c r="I34" s="11">
        <v>111.87665563333334</v>
      </c>
      <c r="J34" s="7">
        <v>2</v>
      </c>
    </row>
    <row r="35" spans="7:10" x14ac:dyDescent="0.25">
      <c r="G35" s="5" t="s">
        <v>344</v>
      </c>
      <c r="H35" s="11">
        <v>8.9397183333333334</v>
      </c>
      <c r="I35" s="11">
        <v>75.987605833333333</v>
      </c>
      <c r="J35" s="7">
        <v>1</v>
      </c>
    </row>
    <row r="36" spans="7:10" x14ac:dyDescent="0.25">
      <c r="G36" s="5" t="s">
        <v>169</v>
      </c>
      <c r="H36" s="11">
        <v>5.7267388888888888</v>
      </c>
      <c r="I36" s="11">
        <v>51.540649999999999</v>
      </c>
      <c r="J36" s="7">
        <v>1</v>
      </c>
    </row>
    <row r="37" spans="7:10" x14ac:dyDescent="0.25">
      <c r="G37" s="5" t="s">
        <v>80</v>
      </c>
      <c r="H37" s="11">
        <v>56.733670833333335</v>
      </c>
      <c r="I37" s="11">
        <v>510.60303750000003</v>
      </c>
      <c r="J37" s="7">
        <v>10</v>
      </c>
    </row>
    <row r="38" spans="7:10" x14ac:dyDescent="0.25">
      <c r="G38" s="5" t="s">
        <v>49</v>
      </c>
      <c r="H38" s="11">
        <v>27.447669166666664</v>
      </c>
      <c r="I38" s="11">
        <v>274.47669166666662</v>
      </c>
      <c r="J38" s="7">
        <v>6</v>
      </c>
    </row>
    <row r="39" spans="7:10" x14ac:dyDescent="0.25">
      <c r="G39" s="5" t="s">
        <v>59</v>
      </c>
      <c r="H39" s="11">
        <v>6.3764786111111107</v>
      </c>
      <c r="I39" s="11">
        <v>57.388307499999996</v>
      </c>
      <c r="J39" s="7">
        <v>1</v>
      </c>
    </row>
    <row r="40" spans="7:10" x14ac:dyDescent="0.25">
      <c r="G40" s="5" t="s">
        <v>66</v>
      </c>
      <c r="H40" s="11">
        <v>6.0237430555555553</v>
      </c>
      <c r="I40" s="11">
        <v>90.356145833333329</v>
      </c>
      <c r="J40" s="7">
        <v>1</v>
      </c>
    </row>
    <row r="41" spans="7:10" x14ac:dyDescent="0.25">
      <c r="G41" s="5" t="s">
        <v>20</v>
      </c>
      <c r="H41" s="11">
        <v>65.77937138888889</v>
      </c>
      <c r="I41" s="11">
        <v>474.92706142777774</v>
      </c>
      <c r="J41" s="7">
        <v>12</v>
      </c>
    </row>
    <row r="42" spans="7:10" x14ac:dyDescent="0.25">
      <c r="G42" s="5" t="s">
        <v>45</v>
      </c>
      <c r="H42" s="11">
        <v>44.753825555555551</v>
      </c>
      <c r="I42" s="11">
        <v>402.78443000000004</v>
      </c>
      <c r="J42" s="7">
        <v>12</v>
      </c>
    </row>
    <row r="43" spans="7:10" x14ac:dyDescent="0.25">
      <c r="G43" s="5" t="s">
        <v>88</v>
      </c>
      <c r="H43" s="11">
        <v>5.7950858333333333</v>
      </c>
      <c r="I43" s="11">
        <v>41.840519716666662</v>
      </c>
      <c r="J43" s="7">
        <v>3</v>
      </c>
    </row>
    <row r="44" spans="7:10" x14ac:dyDescent="0.25">
      <c r="G44" s="5" t="s">
        <v>55</v>
      </c>
      <c r="H44" s="11">
        <v>76.185073055555549</v>
      </c>
      <c r="I44" s="11">
        <v>685.66565749999995</v>
      </c>
      <c r="J44" s="7">
        <v>11</v>
      </c>
    </row>
    <row r="45" spans="7:10" x14ac:dyDescent="0.25">
      <c r="G45" s="5" t="s">
        <v>82</v>
      </c>
      <c r="H45" s="11">
        <v>4.9184763888888892</v>
      </c>
      <c r="I45" s="11">
        <v>59.02171666666667</v>
      </c>
      <c r="J45" s="7">
        <v>1</v>
      </c>
    </row>
    <row r="46" spans="7:10" x14ac:dyDescent="0.25">
      <c r="G46" s="5" t="s">
        <v>167</v>
      </c>
      <c r="H46" s="11">
        <v>5.9340719444444447</v>
      </c>
      <c r="I46" s="11">
        <v>47.472575555555558</v>
      </c>
      <c r="J46" s="7">
        <v>1</v>
      </c>
    </row>
    <row r="47" spans="7:10" x14ac:dyDescent="0.25">
      <c r="G47" s="5" t="s">
        <v>198</v>
      </c>
      <c r="H47" s="11">
        <v>9.0359894444444446</v>
      </c>
      <c r="I47" s="11">
        <v>90.359894444444436</v>
      </c>
      <c r="J47" s="7">
        <v>4</v>
      </c>
    </row>
    <row r="48" spans="7:10" x14ac:dyDescent="0.25">
      <c r="G48" s="5" t="s">
        <v>693</v>
      </c>
      <c r="H48" s="11">
        <v>1672.8122063888882</v>
      </c>
      <c r="I48" s="11">
        <v>15222.807361861107</v>
      </c>
      <c r="J48" s="7">
        <v>273</v>
      </c>
    </row>
  </sheetData>
  <sheetProtection algorithmName="SHA-512" hashValue="LpegTHvgfCWvr5x84Z+T3IA0Uk7o3TNTTWhGSxPoskkebQZGyx2dRccXHR+/4PUWVMzJlrz09s9tfwSfNgh8Aw==" saltValue="XX5seMouYiqVHbeZD46H2A==" spinCount="100000" sheet="1" objects="1" scenarios="1" selectLockedCells="1"/>
  <sortState xmlns:xlrd2="http://schemas.microsoft.com/office/spreadsheetml/2017/richdata2" columnSort="1" ref="G3:J48">
    <sortCondition descending="1" ref="H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12609-27C2-4565-BAB8-6B5F245AFA63}">
  <dimension ref="A1"/>
  <sheetViews>
    <sheetView showGridLines="0" showRowColHeaders="0" zoomScale="71" zoomScaleNormal="100" workbookViewId="0">
      <selection activeCell="S13" sqref="A1:XFD1048576"/>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26"/>
  </cols>
  <sheetData/>
  <sheetProtection algorithmName="SHA-512" hashValue="bfQ66t6Uj5npNxWFd85ZZpIy/EPMDdIBK+GSGxif0HURrAp/EcY2Nft3ovwmiNuDbWjyaXSMuxa7JksmYXWYGg==" saltValue="Uss6/4tMQgeLdJ1wd50ZPA==" spinCount="100000" sheet="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2AB3B40-80C6-4B29-8434-F52CE22F703F}">
  <ds:schemaRefs/>
</ds:datastoreItem>
</file>

<file path=customXml/itemProps2.xml><?xml version="1.0" encoding="utf-8"?>
<ds:datastoreItem xmlns:ds="http://schemas.openxmlformats.org/officeDocument/2006/customXml" ds:itemID="{F78703CC-1749-49B7-8824-B6B7DC2C91E8}">
  <ds:schemaRefs/>
</ds:datastoreItem>
</file>

<file path=customXml/itemProps3.xml><?xml version="1.0" encoding="utf-8"?>
<ds:datastoreItem xmlns:ds="http://schemas.openxmlformats.org/officeDocument/2006/customXml" ds:itemID="{D60EE74F-3104-41CB-9496-75B298AB8054}">
  <ds:schemaRefs/>
</ds:datastoreItem>
</file>

<file path=customXml/itemProps4.xml><?xml version="1.0" encoding="utf-8"?>
<ds:datastoreItem xmlns:ds="http://schemas.openxmlformats.org/officeDocument/2006/customXml" ds:itemID="{CB7A3EA5-C467-4BC0-9F07-C344DC73AD21}">
  <ds:schemaRefs/>
</ds:datastoreItem>
</file>

<file path=customXml/itemProps5.xml><?xml version="1.0" encoding="utf-8"?>
<ds:datastoreItem xmlns:ds="http://schemas.openxmlformats.org/officeDocument/2006/customXml" ds:itemID="{4734A12D-7F3A-4567-AFF1-D4D6DAAD6F6B}">
  <ds:schemaRefs/>
</ds:datastoreItem>
</file>

<file path=customXml/itemProps6.xml><?xml version="1.0" encoding="utf-8"?>
<ds:datastoreItem xmlns:ds="http://schemas.openxmlformats.org/officeDocument/2006/customXml" ds:itemID="{0FB4AED2-4AAF-47F2-8B57-8D3A0280408F}">
  <ds:schemaRefs/>
</ds:datastoreItem>
</file>

<file path=customXml/itemProps7.xml><?xml version="1.0" encoding="utf-8"?>
<ds:datastoreItem xmlns:ds="http://schemas.openxmlformats.org/officeDocument/2006/customXml" ds:itemID="{3519BF78-DEA5-4812-B250-D14CAA1C7AF5}">
  <ds:schemaRefs/>
</ds:datastoreItem>
</file>

<file path=customXml/itemProps8.xml><?xml version="1.0" encoding="utf-8"?>
<ds:datastoreItem xmlns:ds="http://schemas.openxmlformats.org/officeDocument/2006/customXml" ds:itemID="{68265A85-2E1F-459E-86FF-19AC3329BB5A}">
  <ds:schemaRefs/>
</ds:datastoreItem>
</file>

<file path=customXml/itemProps9.xml><?xml version="1.0" encoding="utf-8"?>
<ds:datastoreItem xmlns:ds="http://schemas.openxmlformats.org/officeDocument/2006/customXml" ds:itemID="{CE508DFF-8725-4D82-863F-8A237F625EC6}">
  <ds:schemaRefs/>
</ds:datastoreItem>
</file>

<file path=customXml/itemProps10.xml><?xml version="1.0" encoding="utf-8"?>
<ds:datastoreItem xmlns:ds="http://schemas.openxmlformats.org/officeDocument/2006/customXml" ds:itemID="{9B78992F-5DC8-458E-9CFB-69351BF2BD1A}">
  <ds:schemaRefs/>
</ds:datastoreItem>
</file>

<file path=customXml/itemProps11.xml><?xml version="1.0" encoding="utf-8"?>
<ds:datastoreItem xmlns:ds="http://schemas.openxmlformats.org/officeDocument/2006/customXml" ds:itemID="{B0577BCC-F45A-45AC-ACFA-ECB3332522D7}">
  <ds:schemaRefs/>
</ds:datastoreItem>
</file>

<file path=customXml/itemProps12.xml><?xml version="1.0" encoding="utf-8"?>
<ds:datastoreItem xmlns:ds="http://schemas.openxmlformats.org/officeDocument/2006/customXml" ds:itemID="{82C55FE7-5A34-4C40-8893-6DEBAE40A69A}">
  <ds:schemaRefs/>
</ds:datastoreItem>
</file>

<file path=customXml/itemProps13.xml><?xml version="1.0" encoding="utf-8"?>
<ds:datastoreItem xmlns:ds="http://schemas.openxmlformats.org/officeDocument/2006/customXml" ds:itemID="{6E86EF30-16CE-4482-BA45-47D88183CA0F}">
  <ds:schemaRefs/>
</ds:datastoreItem>
</file>

<file path=customXml/itemProps14.xml><?xml version="1.0" encoding="utf-8"?>
<ds:datastoreItem xmlns:ds="http://schemas.openxmlformats.org/officeDocument/2006/customXml" ds:itemID="{CAAE71F1-DD42-4E67-9511-DD11317B6779}">
  <ds:schemaRefs/>
</ds:datastoreItem>
</file>

<file path=customXml/itemProps15.xml><?xml version="1.0" encoding="utf-8"?>
<ds:datastoreItem xmlns:ds="http://schemas.openxmlformats.org/officeDocument/2006/customXml" ds:itemID="{E7940048-8895-4F97-B63E-0B372F1DF3B7}">
  <ds:schemaRefs/>
</ds:datastoreItem>
</file>

<file path=customXml/itemProps16.xml><?xml version="1.0" encoding="utf-8"?>
<ds:datastoreItem xmlns:ds="http://schemas.openxmlformats.org/officeDocument/2006/customXml" ds:itemID="{456C79CC-0A5C-4AF1-A278-AB2CDB11B73D}">
  <ds:schemaRefs/>
</ds:datastoreItem>
</file>

<file path=customXml/itemProps17.xml><?xml version="1.0" encoding="utf-8"?>
<ds:datastoreItem xmlns:ds="http://schemas.openxmlformats.org/officeDocument/2006/customXml" ds:itemID="{4EE2C317-6146-41E2-B2C6-4840AE0312CC}">
  <ds:schemaRefs>
    <ds:schemaRef ds:uri="http://schemas.microsoft.com/DataMashup"/>
  </ds:schemaRefs>
</ds:datastoreItem>
</file>

<file path=customXml/itemProps18.xml><?xml version="1.0" encoding="utf-8"?>
<ds:datastoreItem xmlns:ds="http://schemas.openxmlformats.org/officeDocument/2006/customXml" ds:itemID="{C84C3926-4521-4ECA-9C0E-488B9428BCFD}">
  <ds:schemaRefs/>
</ds:datastoreItem>
</file>

<file path=customXml/itemProps19.xml><?xml version="1.0" encoding="utf-8"?>
<ds:datastoreItem xmlns:ds="http://schemas.openxmlformats.org/officeDocument/2006/customXml" ds:itemID="{11DCE85B-0350-4F4B-9A85-5E03DBEFF4C1}">
  <ds:schemaRefs/>
</ds:datastoreItem>
</file>

<file path=customXml/itemProps20.xml><?xml version="1.0" encoding="utf-8"?>
<ds:datastoreItem xmlns:ds="http://schemas.openxmlformats.org/officeDocument/2006/customXml" ds:itemID="{D57993A7-2A4A-4957-A4FF-F3F166F69417}">
  <ds:schemaRefs/>
</ds:datastoreItem>
</file>

<file path=customXml/itemProps21.xml><?xml version="1.0" encoding="utf-8"?>
<ds:datastoreItem xmlns:ds="http://schemas.openxmlformats.org/officeDocument/2006/customXml" ds:itemID="{31EFEC12-A9E4-4DD5-AD23-60E6ADD0B0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wf_users</vt:lpstr>
      <vt:lpstr>wf_phones</vt:lpstr>
      <vt:lpstr>wf_locations</vt:lpstr>
      <vt:lpstr>wf_assignments</vt:lpstr>
      <vt:lpstr>wf_shifts</vt:lpstr>
      <vt:lpstr>Sheet1</vt:lpstr>
      <vt:lpstr>Sheet3</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 Romany AbdElmasih</dc:creator>
  <cp:lastModifiedBy>Mina Romany AbdElmasih</cp:lastModifiedBy>
  <dcterms:created xsi:type="dcterms:W3CDTF">2026-03-25T13:14:33Z</dcterms:created>
  <dcterms:modified xsi:type="dcterms:W3CDTF">2026-05-18T15:45:00Z</dcterms:modified>
</cp:coreProperties>
</file>