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d.docs.live.net/b0d074f83d9bf64e/Desktop/Masai/Project/GitHub_Covid/"/>
    </mc:Choice>
  </mc:AlternateContent>
  <xr:revisionPtr revIDLastSave="77" documentId="13_ncr:1_{0304BCA9-E0AE-4AD3-A59C-5681F39CD820}" xr6:coauthVersionLast="47" xr6:coauthVersionMax="47" xr10:uidLastSave="{690C061E-194F-426D-A6F3-FD3C04AA375E}"/>
  <bookViews>
    <workbookView xWindow="-110" yWindow="-110" windowWidth="19420" windowHeight="10300" firstSheet="1" activeTab="6" xr2:uid="{00000000-000D-0000-FFFF-FFFF00000000}"/>
  </bookViews>
  <sheets>
    <sheet name="Data_1" sheetId="1" r:id="rId1"/>
    <sheet name="Data_2" sheetId="4" r:id="rId2"/>
    <sheet name="Data_3" sheetId="5" r:id="rId3"/>
    <sheet name="Final" sheetId="2" r:id="rId4"/>
    <sheet name="Weekly Comparison" sheetId="3" r:id="rId5"/>
    <sheet name="Statewise Effect" sheetId="6" r:id="rId6"/>
    <sheet name="Testing Ratio" sheetId="7" r:id="rId7"/>
  </sheets>
  <definedNames>
    <definedName name="_xlnm._FilterDatabase" localSheetId="1" hidden="1">Data_2!$A$1:$J$614</definedName>
    <definedName name="_xlnm._FilterDatabase" localSheetId="2" hidden="1">Data_3!$A$1:$L$708</definedName>
    <definedName name="_xlchart.v5.0" hidden="1">Data_3!$AG$5</definedName>
    <definedName name="_xlchart.v5.1" hidden="1">Data_3!$AG$6:$AG$41</definedName>
    <definedName name="_xlchart.v5.10" hidden="1">Data_3!$AN$5</definedName>
    <definedName name="_xlchart.v5.11" hidden="1">Data_3!$AN$6:$AN$41</definedName>
    <definedName name="_xlchart.v5.12" hidden="1">Data_3!$AS$5</definedName>
    <definedName name="_xlchart.v5.13" hidden="1">Data_3!$AS$6:$AS$41</definedName>
    <definedName name="_xlchart.v5.14" hidden="1">Data_3!$AT$5</definedName>
    <definedName name="_xlchart.v5.15" hidden="1">Data_3!$AT$6:$AT$41</definedName>
    <definedName name="_xlchart.v5.16" hidden="1">Data_3!$AP$5</definedName>
    <definedName name="_xlchart.v5.17" hidden="1">Data_3!$AP$6:$AP$41</definedName>
    <definedName name="_xlchart.v5.18" hidden="1">Data_3!$AQ$5</definedName>
    <definedName name="_xlchart.v5.19" hidden="1">Data_3!$AQ$6:$AQ$41</definedName>
    <definedName name="_xlchart.v5.2" hidden="1">Data_3!$AH$5</definedName>
    <definedName name="_xlchart.v5.20" hidden="1">Data_3!$AY$5</definedName>
    <definedName name="_xlchart.v5.21" hidden="1">Data_3!$AY$6:$AY$41</definedName>
    <definedName name="_xlchart.v5.22" hidden="1">Data_3!$AZ$5</definedName>
    <definedName name="_xlchart.v5.23" hidden="1">Data_3!$AZ$6:$AZ$41</definedName>
    <definedName name="_xlchart.v5.24" hidden="1">Data_3!$AJ$5</definedName>
    <definedName name="_xlchart.v5.25" hidden="1">Data_3!$AJ$6:$AJ$41</definedName>
    <definedName name="_xlchart.v5.26" hidden="1">Data_3!$AK$5</definedName>
    <definedName name="_xlchart.v5.27" hidden="1">Data_3!$AK$6:$AK$41</definedName>
    <definedName name="_xlchart.v5.3" hidden="1">Data_3!$AH$6:$AH$41</definedName>
    <definedName name="_xlchart.v5.4" hidden="1">Data_3!$AV$5</definedName>
    <definedName name="_xlchart.v5.5" hidden="1">Data_3!$AV$6:$AV$41</definedName>
    <definedName name="_xlchart.v5.6" hidden="1">Data_3!$AW$5</definedName>
    <definedName name="_xlchart.v5.7" hidden="1">Data_3!$AW$6:$AW$41</definedName>
    <definedName name="_xlchart.v5.8" hidden="1">Data_3!$AM$5</definedName>
    <definedName name="_xlchart.v5.9" hidden="1">Data_3!$AM$6:$AM$41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5" l="1"/>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W13" i="2"/>
  <c r="W10" i="2"/>
  <c r="W8" i="2"/>
  <c r="AB9" i="1"/>
  <c r="Y12" i="1"/>
  <c r="Y13" i="1"/>
  <c r="AB14" i="1"/>
  <c r="AB11" i="1"/>
  <c r="AB10" i="1"/>
  <c r="Y14" i="1"/>
  <c r="AB13" i="1"/>
  <c r="Y9" i="1"/>
  <c r="Y10" i="1"/>
  <c r="Y11" i="1"/>
  <c r="AB12" i="1"/>
  <c r="O26" i="4"/>
  <c r="O25" i="4"/>
  <c r="O23" i="4"/>
  <c r="O24" i="4"/>
  <c r="O27" i="4"/>
  <c r="O28" i="4"/>
  <c r="P28" i="4"/>
  <c r="P24" i="4"/>
  <c r="P23" i="4"/>
  <c r="P25" i="4"/>
  <c r="P27" i="4"/>
  <c r="P26" i="4"/>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<sst xmlns="http://schemas.openxmlformats.org/spreadsheetml/2006/main" count="4266" uniqueCount="854">
  <si>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</si>
  <si>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</si>
  <si>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</si>
  <si>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</si>
  <si>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</si>
  <si>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</si>
  <si>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</si>
  <si>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</si>
  <si>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</si>
  <si>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</si>
  <si>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</si>
  <si>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</si>
  <si>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</si>
  <si>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</si>
  <si>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</si>
  <si>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</si>
  <si>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</si>
  <si>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</si>
  <si>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</si>
  <si>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</si>
  <si>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</si>
  <si>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</si>
  <si>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</si>
  <si>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</si>
  <si>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</si>
  <si>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</si>
  <si>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</si>
  <si>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</si>
  <si>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</si>
  <si>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</si>
  <si>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</si>
  <si>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</si>
  <si>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</si>
  <si>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</si>
  <si>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</si>
  <si>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</si>
  <si>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</si>
  <si>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</si>
  <si>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</si>
  <si>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</si>
  <si>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</si>
  <si>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</si>
  <si>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</si>
  <si>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</si>
  <si>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</si>
  <si>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</si>
  <si>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</si>
  <si>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</si>
  <si>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</si>
  <si>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</si>
  <si>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</si>
  <si>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</si>
  <si>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</si>
  <si>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</si>
  <si>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</si>
  <si>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confirmation rate in selected range</t>
  </si>
  <si>
    <t>confirmation rate till the selected range</t>
  </si>
  <si>
    <t>recovery rate till the selected range</t>
  </si>
  <si>
    <t>death rate till the selected range</t>
  </si>
  <si>
    <t>Vaccinated_1</t>
  </si>
  <si>
    <t>Vaccinated_2</t>
  </si>
  <si>
    <t>Comparision 1</t>
  </si>
  <si>
    <t>Comparision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</si>
  <si>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</si>
  <si>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</si>
  <si>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</si>
  <si>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</si>
  <si>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</si>
  <si>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</si>
  <si>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</si>
  <si>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</si>
  <si>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</si>
  <si>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</si>
  <si>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</si>
  <si>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</si>
  <si>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</si>
  <si>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</si>
  <si>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</si>
  <si>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</si>
  <si>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</si>
  <si>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</si>
  <si>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</si>
  <si>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</si>
  <si>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</si>
  <si>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</si>
  <si>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</si>
  <si>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</si>
  <si>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</si>
  <si>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</si>
  <si>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</si>
  <si>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</si>
  <si>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</si>
  <si>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</si>
  <si>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</si>
  <si>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</si>
  <si>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</si>
  <si>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</si>
  <si>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</si>
  <si>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</si>
  <si>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</si>
  <si>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</si>
  <si>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</si>
  <si>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</si>
  <si>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</si>
  <si>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</si>
  <si>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</si>
  <si>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</si>
  <si>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</si>
  <si>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</si>
  <si>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</si>
  <si>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</si>
  <si>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</si>
  <si>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</si>
  <si>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</si>
  <si>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</si>
  <si>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</si>
  <si>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</si>
  <si>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</si>
  <si>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</si>
  <si>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</si>
  <si>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</si>
  <si>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</si>
  <si>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</si>
  <si>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</si>
  <si>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</si>
  <si>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</si>
  <si>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</si>
  <si>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</si>
  <si>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</si>
  <si>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</si>
  <si>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</si>
  <si>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</si>
  <si>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</si>
  <si>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</si>
  <si>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</si>
  <si>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</si>
  <si>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</si>
  <si>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</si>
  <si>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</si>
  <si>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</si>
  <si>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</si>
  <si>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</si>
  <si>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</si>
  <si>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</si>
  <si>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</si>
  <si>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</si>
  <si>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</si>
  <si>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</si>
  <si>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</si>
  <si>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</si>
  <si>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</si>
  <si>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</si>
  <si>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</si>
  <si>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</si>
  <si>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</si>
  <si>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</si>
  <si>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</si>
  <si>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</si>
  <si>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</si>
  <si>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</si>
  <si>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</si>
  <si>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</si>
  <si>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</si>
  <si>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</si>
  <si>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</si>
  <si>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</si>
  <si>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</si>
  <si>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</si>
  <si>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</si>
  <si>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</si>
  <si>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</si>
  <si>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</si>
  <si>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</si>
  <si>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</si>
  <si>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</si>
  <si>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</si>
  <si>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</si>
  <si>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</si>
  <si>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</si>
  <si>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</si>
  <si>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</si>
  <si>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</si>
  <si>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</si>
  <si>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</si>
  <si>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</si>
  <si>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</si>
  <si>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</si>
  <si>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</si>
  <si>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</si>
  <si>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</si>
  <si>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</si>
  <si>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</si>
  <si>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</si>
  <si>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</si>
  <si>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</si>
  <si>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</si>
  <si>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</si>
  <si>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</si>
  <si>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</si>
  <si>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</si>
  <si>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</si>
  <si>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</si>
  <si>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</si>
  <si>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</si>
  <si>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</si>
  <si>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</si>
  <si>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</si>
  <si>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</si>
  <si>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</si>
  <si>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</si>
  <si>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</si>
  <si>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</si>
  <si>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</si>
  <si>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</si>
  <si>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</si>
  <si>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</si>
  <si>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</si>
  <si>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</si>
  <si>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</si>
  <si>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</si>
  <si>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</si>
  <si>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</si>
  <si>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</si>
  <si>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</si>
  <si>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</si>
  <si>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</si>
  <si>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</si>
  <si>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</si>
  <si>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</si>
  <si>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</si>
  <si>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</si>
  <si>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</si>
  <si>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</si>
  <si>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</si>
  <si>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</si>
  <si>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</si>
  <si>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</si>
  <si>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</si>
  <si>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</si>
  <si>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</si>
  <si>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</si>
  <si>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</si>
  <si>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</si>
  <si>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</si>
  <si>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</si>
  <si>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</si>
  <si>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</si>
  <si>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</si>
  <si>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</si>
  <si>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</si>
  <si>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</si>
  <si>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</si>
  <si>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</si>
  <si>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</si>
  <si>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</si>
  <si>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</si>
  <si>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</si>
  <si>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</si>
  <si>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</si>
  <si>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</si>
  <si>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</si>
  <si>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</si>
  <si>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</si>
  <si>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</si>
  <si>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</si>
  <si>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</si>
  <si>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</si>
  <si>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</si>
  <si>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</si>
  <si>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</si>
  <si>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</si>
  <si>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</si>
  <si>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</si>
  <si>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</si>
  <si>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</si>
  <si>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</si>
  <si>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</si>
  <si>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</si>
  <si>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</si>
  <si>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</si>
  <si>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</si>
  <si>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</si>
  <si>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</si>
  <si>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</si>
  <si>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</si>
  <si>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</si>
  <si>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</si>
  <si>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</si>
  <si>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</si>
  <si>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</si>
  <si>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</si>
  <si>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</si>
  <si>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</si>
  <si>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</si>
  <si>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</si>
  <si>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</si>
  <si>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</si>
  <si>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</si>
  <si>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</si>
  <si>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</si>
  <si>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</si>
  <si>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</si>
  <si>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</si>
  <si>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</si>
  <si>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</si>
  <si>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</si>
  <si>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</si>
  <si>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</si>
  <si>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</si>
  <si>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</si>
  <si>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</si>
  <si>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</si>
  <si>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</si>
  <si>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</si>
  <si>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</si>
  <si>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</si>
  <si>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</si>
  <si>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</si>
  <si>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</si>
  <si>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</si>
  <si>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</si>
  <si>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</si>
  <si>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</si>
  <si>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</si>
  <si>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</si>
  <si>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</si>
  <si>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</si>
  <si>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</si>
  <si>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</si>
  <si>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</si>
  <si>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</si>
  <si>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</si>
  <si>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</si>
  <si>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</si>
  <si>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</si>
  <si>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</si>
  <si>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</si>
  <si>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</si>
  <si>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</si>
  <si>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</si>
  <si>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</si>
  <si>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</si>
  <si>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</si>
  <si>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</si>
  <si>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</si>
  <si>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</si>
  <si>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</si>
  <si>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</si>
  <si>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</si>
  <si>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</si>
  <si>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</si>
  <si>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</si>
  <si>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</si>
  <si>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</si>
  <si>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</si>
  <si>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</si>
  <si>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</si>
  <si>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</si>
  <si>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</si>
  <si>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</si>
  <si>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</si>
  <si>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</si>
  <si>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</si>
  <si>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</si>
  <si>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</si>
  <si>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</si>
  <si>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</si>
  <si>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</si>
  <si>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</si>
  <si>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</si>
  <si>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</si>
  <si>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</si>
  <si>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</si>
  <si>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</si>
  <si>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</si>
  <si>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</si>
  <si>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</si>
  <si>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</si>
  <si>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</si>
  <si>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</si>
  <si>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</si>
  <si>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</si>
  <si>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</si>
  <si>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</si>
  <si>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</si>
  <si>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</si>
  <si>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</si>
  <si>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</si>
  <si>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</si>
  <si>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</si>
  <si>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</si>
  <si>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</si>
  <si>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</si>
  <si>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</si>
  <si>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</si>
  <si>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</si>
  <si>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</si>
  <si>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</si>
  <si>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</si>
  <si>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</si>
  <si>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</si>
  <si>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</si>
  <si>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</si>
  <si>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</si>
  <si>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</si>
  <si>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</si>
  <si>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</si>
  <si>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</si>
  <si>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</si>
  <si>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</si>
  <si>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</si>
  <si>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</si>
  <si>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</si>
  <si>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</si>
  <si>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</si>
  <si>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</si>
  <si>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</si>
  <si>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</si>
  <si>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</si>
  <si>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</si>
  <si>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</si>
  <si>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</si>
  <si>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</si>
  <si>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</si>
  <si>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</si>
  <si>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</si>
  <si>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</si>
  <si>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</si>
  <si>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</si>
  <si>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</si>
  <si>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</si>
  <si>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</si>
  <si>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</si>
  <si>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</si>
  <si>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</si>
  <si>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</si>
  <si>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</si>
  <si>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</si>
  <si>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</si>
  <si>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</si>
  <si>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</si>
  <si>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</si>
  <si>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</si>
  <si>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</si>
  <si>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</si>
  <si>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</si>
  <si>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</si>
  <si>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</si>
  <si>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</si>
  <si>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</si>
  <si>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</si>
  <si>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</si>
  <si>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</si>
  <si>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</si>
  <si>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</si>
  <si>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</si>
  <si>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</si>
  <si>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</si>
  <si>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</si>
  <si>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</si>
  <si>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</si>
  <si>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</si>
  <si>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</si>
  <si>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</si>
  <si>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</si>
  <si>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</si>
  <si>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</si>
  <si>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</si>
  <si>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</si>
  <si>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</si>
  <si>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</si>
  <si>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</si>
  <si>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</si>
  <si>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</si>
  <si>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</si>
  <si>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</si>
  <si>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</si>
  <si>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</si>
  <si>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</si>
  <si>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</si>
  <si>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</si>
  <si>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</si>
  <si>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</si>
  <si>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</si>
  <si>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</si>
  <si>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</si>
  <si>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</si>
  <si>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</si>
  <si>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</si>
  <si>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</si>
  <si>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</si>
  <si>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</si>
  <si>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</si>
  <si>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</si>
  <si>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</si>
  <si>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</si>
  <si>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</si>
  <si>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</si>
  <si>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</si>
  <si>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</si>
  <si>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</si>
  <si>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</si>
  <si>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</si>
  <si>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</si>
  <si>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</si>
  <si>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</si>
  <si>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</si>
  <si>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</si>
  <si>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</si>
  <si>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</si>
  <si>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</si>
  <si>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</si>
  <si>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</si>
  <si>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</si>
  <si>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</si>
  <si>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</si>
  <si>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</si>
  <si>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</si>
  <si>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</si>
  <si>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</si>
  <si>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</si>
  <si>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</si>
  <si>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</si>
  <si>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</si>
  <si>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</si>
  <si>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</si>
  <si>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</si>
  <si>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</si>
  <si>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</si>
  <si>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</si>
  <si>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</si>
  <si>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</si>
  <si>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</si>
  <si>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</si>
  <si>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</si>
  <si>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</si>
  <si>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</si>
  <si>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</si>
  <si>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</si>
  <si>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</si>
  <si>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</si>
  <si>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</si>
  <si>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</si>
  <si>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</si>
  <si>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</si>
  <si>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</si>
  <si>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</si>
  <si>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</si>
  <si>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</si>
  <si>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</si>
  <si>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</si>
  <si>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</si>
  <si>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</si>
  <si>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</si>
  <si>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</si>
  <si>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</si>
  <si>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</si>
  <si>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</si>
  <si>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</si>
  <si>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</si>
  <si>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</si>
  <si>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</si>
  <si>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</si>
  <si>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</si>
  <si>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</si>
  <si>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</si>
  <si>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</si>
  <si>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</si>
  <si>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</si>
  <si>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</si>
  <si>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</si>
  <si>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</si>
  <si>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</si>
  <si>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</si>
  <si>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</si>
  <si>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</si>
  <si>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</si>
  <si>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</si>
  <si>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</si>
  <si>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</si>
  <si>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</si>
  <si>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</si>
  <si>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</si>
  <si>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</si>
  <si>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</si>
  <si>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</si>
  <si>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</si>
  <si>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</si>
  <si>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</si>
  <si>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</si>
  <si>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</si>
  <si>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</si>
  <si>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</si>
  <si>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</si>
  <si>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</si>
  <si>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</si>
  <si>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</si>
  <si>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</si>
  <si>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</si>
  <si>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</si>
  <si>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</si>
  <si>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</si>
  <si>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</si>
  <si>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</si>
  <si>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</si>
  <si>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</si>
  <si>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</si>
  <si>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</si>
  <si>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</si>
  <si>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</si>
  <si>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</si>
  <si>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</si>
  <si>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</si>
  <si>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</si>
  <si>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</si>
  <si>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</si>
  <si>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</si>
  <si>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</si>
  <si>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</si>
  <si>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</si>
  <si>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</si>
  <si>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</si>
  <si>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</si>
  <si>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</si>
  <si>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</si>
  <si>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</si>
  <si>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</si>
  <si>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</si>
  <si>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</si>
  <si>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</si>
  <si>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</si>
  <si>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</si>
  <si>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</si>
  <si>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</si>
  <si>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</si>
  <si>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</si>
  <si>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</si>
  <si>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</si>
  <si>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</si>
  <si>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</si>
  <si>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</si>
  <si>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</si>
  <si>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</si>
  <si>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</si>
  <si>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</si>
  <si>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</si>
  <si>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</si>
  <si>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</si>
  <si>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</si>
  <si>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</si>
  <si>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</si>
  <si>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</si>
  <si>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</si>
  <si>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</si>
  <si>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</si>
  <si>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</si>
  <si>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</si>
  <si>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</si>
  <si>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</si>
  <si>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</si>
  <si>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</si>
  <si>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</si>
  <si>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</si>
  <si>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</si>
  <si>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</si>
  <si>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</si>
  <si>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</si>
  <si>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</si>
  <si>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</si>
  <si>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</si>
  <si>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</si>
  <si>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</si>
  <si>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</si>
  <si>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</si>
  <si>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</si>
  <si>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</si>
  <si>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</si>
  <si>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</si>
  <si>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</si>
  <si>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</si>
  <si>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</si>
  <si>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</si>
  <si>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</si>
  <si>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</si>
  <si>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</si>
  <si>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</si>
  <si>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</si>
  <si>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</si>
  <si>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</si>
  <si>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</si>
  <si>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</si>
  <si>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</si>
  <si>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</si>
  <si>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</si>
  <si>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</si>
  <si>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</si>
  <si>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</si>
  <si>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</si>
  <si>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</si>
  <si>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</si>
  <si>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</si>
  <si>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</si>
  <si>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</si>
  <si>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</si>
  <si>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</si>
  <si>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</si>
  <si>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</si>
  <si>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</si>
  <si>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</si>
  <si>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</si>
  <si>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</si>
  <si>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</si>
  <si>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</si>
  <si>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</si>
  <si>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</si>
  <si>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</si>
  <si>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</si>
  <si>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</si>
  <si>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</si>
  <si>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</si>
  <si>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</si>
  <si>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</si>
  <si>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</si>
  <si>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</si>
  <si>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</si>
  <si>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</si>
  <si>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</si>
  <si>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</si>
  <si>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</si>
  <si>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</si>
  <si>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</si>
  <si>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</si>
  <si>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</si>
  <si>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</si>
  <si>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</si>
  <si>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</si>
  <si>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</si>
  <si>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</si>
  <si>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</si>
  <si>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</si>
  <si>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</si>
  <si>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</si>
  <si>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</si>
  <si>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</si>
  <si>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</si>
  <si>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</si>
  <si>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</si>
  <si>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</si>
  <si>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</si>
  <si>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</si>
  <si>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</si>
  <si>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</si>
  <si>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</si>
  <si>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</si>
  <si>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</si>
  <si>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</si>
  <si>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</si>
  <si>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</si>
  <si>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</si>
  <si>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</si>
  <si>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</si>
  <si>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</si>
  <si>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</si>
  <si>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</si>
  <si>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</si>
  <si>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</si>
  <si>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</si>
  <si>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</si>
  <si>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</si>
  <si>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</si>
  <si>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</si>
  <si>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</si>
  <si>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</si>
  <si>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</si>
  <si>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</si>
  <si>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</si>
  <si>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</si>
  <si>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</si>
  <si>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</si>
  <si>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</si>
  <si>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</si>
  <si>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</si>
  <si>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</si>
  <si>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</si>
  <si>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</si>
  <si>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</si>
  <si>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</si>
  <si>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</si>
  <si>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</si>
  <si>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</si>
  <si>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</si>
  <si>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</si>
  <si>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</si>
  <si>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</si>
  <si>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</si>
  <si>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</si>
  <si>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</si>
  <si>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</si>
  <si>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</si>
  <si>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</si>
  <si>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</si>
  <si>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</si>
  <si>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</si>
  <si>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</si>
  <si>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</si>
  <si>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</si>
  <si>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</si>
  <si>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</si>
  <si>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</si>
  <si>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</si>
  <si>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</si>
  <si>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</si>
  <si>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</si>
  <si>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</si>
  <si>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</si>
  <si>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</si>
  <si>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</si>
  <si>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</si>
  <si>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</si>
  <si>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</si>
  <si>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</si>
  <si>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</si>
  <si>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</si>
  <si>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</si>
  <si>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</si>
  <si>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</si>
  <si>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</si>
  <si>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</si>
  <si>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</si>
  <si>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</si>
  <si>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</si>
  <si>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</si>
  <si>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</si>
  <si>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</si>
  <si>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</si>
  <si>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</si>
  <si>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</si>
  <si>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</si>
  <si>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</si>
  <si>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</si>
  <si>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</si>
  <si>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</si>
  <si>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</si>
  <si>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</si>
  <si>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</si>
  <si>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</si>
  <si>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</si>
  <si>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</si>
  <si>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</si>
  <si>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</si>
  <si>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</si>
  <si>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Categorywise Testing Ratio and Death Percentage</t>
  </si>
  <si>
    <t>Covid-19 India</t>
  </si>
  <si>
    <t>Monthly Analysis of Covid-19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</si>
</sst>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sz val="11"/>
      <color theme="4" tint="-0.249977111117893"/>
      <name val="Calibri"/>
      <family val="2"/>
      <scheme val="minor"/>
    </font>
    <font>
      <b/>
      <sz val="18"/>
      <color theme="4" tint="-0.249977111117893"/>
      <name val="Calibri"/>
      <family val="2"/>
      <scheme val="minor"/>
    </font>
    <font>
      <b/>
      <sz val="18"/>
      <color rgb="FFFF0000"/>
      <name val="Calibri"/>
      <family val="2"/>
      <scheme val="minor"/>
    </font>
    <font>
      <sz val="36"/>
      <color theme="5" tint="-0.499984740745262"/>
      <name val="Calibri"/>
      <family val="2"/>
      <scheme val="minor"/>
    </font>
    <font>
      <b/>
      <sz val="20"/>
      <color theme="6" tint="-0.499984740745262"/>
      <name val="Calibri"/>
      <family val="2"/>
      <scheme val="minor"/>
    </font>
    <font>
      <b/>
      <sz val="36"/>
      <color theme="9" tint="-0.499984740745262"/>
      <name val="Calibri"/>
      <family val="2"/>
      <scheme val="minor"/>
    </font>
    <font>
      <b/>
      <sz val="36"/>
      <color theme="7" tint="-0.499984740745262"/>
      <name val="Calibri"/>
      <family val="2"/>
      <scheme val="minor"/>
    </font>
    <font>
      <b/>
      <sz val="11"/>
      <color theme="7"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68">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applyAlignment="1">
      <alignment horizontal="left"/>
    </xf>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29" xfId="0" applyBorder="1"/>
    <xf numFmtId="0" fontId="0" fillId="0" borderId="30" xfId="0" applyBorder="1"/>
    <xf numFmtId="14" fontId="0" fillId="0" borderId="0" xfId="0" applyNumberFormat="1"/>
    <xf numFmtId="0" fontId="4" fillId="0" borderId="0" xfId="0" applyFont="1"/>
    <xf numFmtId="0" fontId="5" fillId="2" borderId="8" xfId="0" applyFont="1" applyFill="1" applyBorder="1" applyAlignment="1">
      <alignment horizontal="center"/>
    </xf>
    <xf numFmtId="0" fontId="0" fillId="0" borderId="0" xfId="0" applyAlignment="1">
      <alignment horizontal="left" vertical="center" indent="1"/>
    </xf>
    <xf numFmtId="0" fontId="6" fillId="0" borderId="0" xfId="0" applyFont="1"/>
    <xf numFmtId="0" fontId="6" fillId="3" borderId="0" xfId="0" applyFont="1" applyFill="1" applyAlignment="1">
      <alignment horizontal="left" vertical="center" indent="1"/>
    </xf>
    <xf numFmtId="10" fontId="8" fillId="3" borderId="8" xfId="0" applyNumberFormat="1" applyFont="1" applyFill="1" applyBorder="1" applyAlignment="1">
      <alignment horizontal="center" vertical="center" wrapText="1"/>
    </xf>
    <xf numFmtId="10" fontId="0" fillId="0" borderId="8" xfId="1" applyNumberFormat="1" applyFont="1" applyBorder="1"/>
    <xf numFmtId="0" fontId="14" fillId="4" borderId="8"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Alignment="1">
      <alignment horizontal="center"/>
    </xf>
    <xf numFmtId="0" fontId="1" fillId="2" borderId="22" xfId="0" applyFont="1" applyFill="1" applyBorder="1" applyAlignment="1">
      <alignment horizontal="center"/>
    </xf>
    <xf numFmtId="0" fontId="1" fillId="2" borderId="18" xfId="0" applyFont="1" applyFill="1" applyBorder="1" applyAlignment="1">
      <alignment horizontal="center"/>
    </xf>
    <xf numFmtId="0" fontId="1" fillId="2" borderId="16" xfId="0" applyFont="1" applyFill="1" applyBorder="1" applyAlignment="1">
      <alignment horizontal="center"/>
    </xf>
    <xf numFmtId="0" fontId="1" fillId="2" borderId="2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5" fillId="2" borderId="8" xfId="0" applyFont="1" applyFill="1" applyBorder="1" applyAlignment="1">
      <alignment horizontal="center"/>
    </xf>
    <xf numFmtId="0" fontId="9" fillId="2" borderId="8" xfId="0" applyFont="1" applyFill="1" applyBorder="1" applyAlignment="1">
      <alignment horizontal="center" vertical="center"/>
    </xf>
    <xf numFmtId="0" fontId="7" fillId="3" borderId="26" xfId="0" applyFont="1" applyFill="1" applyBorder="1" applyAlignment="1">
      <alignment horizontal="center" wrapText="1"/>
    </xf>
    <xf numFmtId="0" fontId="7" fillId="3" borderId="27" xfId="0" applyFont="1" applyFill="1" applyBorder="1" applyAlignment="1">
      <alignment horizontal="center" wrapText="1"/>
    </xf>
    <xf numFmtId="0" fontId="7" fillId="3" borderId="28" xfId="0" applyFont="1" applyFill="1" applyBorder="1" applyAlignment="1">
      <alignment horizontal="center" wrapText="1"/>
    </xf>
    <xf numFmtId="0" fontId="7" fillId="3" borderId="31" xfId="0" applyFont="1" applyFill="1" applyBorder="1" applyAlignment="1">
      <alignment horizontal="center" wrapText="1"/>
    </xf>
    <xf numFmtId="0" fontId="7" fillId="3" borderId="32" xfId="0" applyFont="1" applyFill="1" applyBorder="1" applyAlignment="1">
      <alignment horizontal="center" wrapText="1"/>
    </xf>
    <xf numFmtId="0" fontId="7" fillId="3" borderId="33" xfId="0" applyFont="1" applyFill="1" applyBorder="1" applyAlignment="1">
      <alignment horizontal="center" wrapText="1"/>
    </xf>
    <xf numFmtId="10" fontId="8" fillId="3" borderId="24" xfId="0" applyNumberFormat="1" applyFont="1" applyFill="1" applyBorder="1" applyAlignment="1">
      <alignment horizontal="center" vertical="center"/>
    </xf>
    <xf numFmtId="10" fontId="8" fillId="3" borderId="25" xfId="0" applyNumberFormat="1" applyFont="1" applyFill="1" applyBorder="1" applyAlignment="1">
      <alignment horizontal="center" vertical="center"/>
    </xf>
    <xf numFmtId="0" fontId="10" fillId="3" borderId="15" xfId="0" applyFont="1" applyFill="1" applyBorder="1" applyAlignment="1">
      <alignment horizontal="center"/>
    </xf>
    <xf numFmtId="0" fontId="7" fillId="3" borderId="6" xfId="0" applyFont="1" applyFill="1" applyBorder="1" applyAlignment="1">
      <alignment horizontal="center" wrapText="1"/>
    </xf>
    <xf numFmtId="0" fontId="7" fillId="3" borderId="34" xfId="0" applyFont="1" applyFill="1" applyBorder="1" applyAlignment="1">
      <alignment horizontal="center" wrapText="1"/>
    </xf>
    <xf numFmtId="0" fontId="7" fillId="3" borderId="7" xfId="0" applyFont="1" applyFill="1" applyBorder="1" applyAlignment="1">
      <alignment horizont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1" fillId="4" borderId="8" xfId="0" applyFont="1" applyFill="1" applyBorder="1" applyAlignment="1">
      <alignment horizontal="center" vertical="center"/>
    </xf>
    <xf numFmtId="0" fontId="12" fillId="5" borderId="8" xfId="0" applyFont="1" applyFill="1" applyBorder="1" applyAlignment="1">
      <alignment horizontal="center" vertical="center"/>
    </xf>
    <xf numFmtId="0" fontId="13" fillId="4" borderId="8" xfId="0" applyFont="1" applyFill="1" applyBorder="1" applyAlignment="1">
      <alignment horizontal="center" vertical="center"/>
    </xf>
  </cellXfs>
  <cellStyles count="2">
    <cellStyle name="Normal" xfId="0" builtinId="0"/>
    <cellStyle name="Percent" xfId="1" builtinId="5"/>
  </cellStyles>
  <dxfs count="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22700464</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2222526</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0</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0</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1495416</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38292</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41443101</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3394108</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0</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0</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2191098</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73112</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 VS 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22700464</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41443101</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2222526</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3394108</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0</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0</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0</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0</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1495416</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2191098</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38292</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73112</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Comparison over two different Timeframes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15586987</c:v>
                </c:pt>
                <c:pt idx="1">
                  <c:v>25018103</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1298702</c:v>
                </c:pt>
                <c:pt idx="1">
                  <c:v>541004</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0</c:v>
                </c:pt>
                <c:pt idx="1">
                  <c:v>65393685</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0</c:v>
                </c:pt>
                <c:pt idx="1">
                  <c:v>25532878</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1069696</c:v>
                </c:pt>
                <c:pt idx="1">
                  <c:v>504262</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15990</c:v>
                </c:pt>
                <c:pt idx="1">
                  <c:v>6922</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 of Cities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'Testing Ratio'!$AD$4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Ratio'!$AE$4</c:f>
              <c:numCache>
                <c:formatCode>General</c:formatCode>
                <c:ptCount val="1"/>
                <c:pt idx="0">
                  <c:v>281</c:v>
                </c:pt>
              </c:numCache>
            </c:numRef>
          </c:val>
          <c:extLst>
            <c:ext xmlns:c16="http://schemas.microsoft.com/office/drawing/2014/chart" uri="{C3380CC4-5D6E-409C-BE32-E72D297353CC}">
              <c16:uniqueId val="{00000000-1527-446F-875F-9453D65C86D6}"/>
            </c:ext>
          </c:extLst>
        </c:ser>
        <c:ser>
          <c:idx val="1"/>
          <c:order val="1"/>
          <c:tx>
            <c:strRef>
              <c:f>'Testing Ratio'!$AD$5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Ratio'!$AE$5</c:f>
              <c:numCache>
                <c:formatCode>General</c:formatCode>
                <c:ptCount val="1"/>
                <c:pt idx="0">
                  <c:v>223</c:v>
                </c:pt>
              </c:numCache>
            </c:numRef>
          </c:val>
          <c:extLst>
            <c:ext xmlns:c16="http://schemas.microsoft.com/office/drawing/2014/chart" uri="{C3380CC4-5D6E-409C-BE32-E72D297353CC}">
              <c16:uniqueId val="{00000001-1527-446F-875F-9453D65C86D6}"/>
            </c:ext>
          </c:extLst>
        </c:ser>
        <c:ser>
          <c:idx val="2"/>
          <c:order val="2"/>
          <c:tx>
            <c:strRef>
              <c:f>'Testing Ratio'!$AD$6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Ratio'!$AE$6</c:f>
              <c:numCache>
                <c:formatCode>General</c:formatCode>
                <c:ptCount val="1"/>
                <c:pt idx="0">
                  <c:v>200</c:v>
                </c:pt>
              </c:numCache>
            </c:numRef>
          </c:val>
          <c:extLst>
            <c:ext xmlns:c16="http://schemas.microsoft.com/office/drawing/2014/chart" uri="{C3380CC4-5D6E-409C-BE32-E72D297353CC}">
              <c16:uniqueId val="{00000002-1527-446F-875F-9453D65C86D6}"/>
            </c:ext>
          </c:extLst>
        </c:ser>
        <c:ser>
          <c:idx val="3"/>
          <c:order val="3"/>
          <c:tx>
            <c:strRef>
              <c:f>'Testing Ratio'!$AD$7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Ratio'!$AE$7</c:f>
              <c:numCache>
                <c:formatCode>General</c:formatCode>
                <c:ptCount val="1"/>
                <c:pt idx="0">
                  <c:v>1</c:v>
                </c:pt>
              </c:numCache>
            </c:numRef>
          </c:val>
          <c:extLst>
            <c:ext xmlns:c16="http://schemas.microsoft.com/office/drawing/2014/chart" uri="{C3380CC4-5D6E-409C-BE32-E72D297353CC}">
              <c16:uniqueId val="{00000003-1527-446F-875F-9453D65C86D6}"/>
            </c:ext>
          </c:extLst>
        </c:ser>
        <c:ser>
          <c:idx val="4"/>
          <c:order val="4"/>
          <c:tx>
            <c:strRef>
              <c:f>'Testing Ratio'!$AD$8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Ratio'!$AE$8</c:f>
              <c:numCache>
                <c:formatCode>General</c:formatCode>
                <c:ptCount val="1"/>
                <c:pt idx="0">
                  <c:v>4</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'Testing Ratio'!$AF$3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5-4802-923E-495386FC2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5-4802-923E-495386FC2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5-4802-923E-495386FC2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5-4802-923E-495386FC2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dLblPos val="outEnd"/>
              <c:showLegendKey val="0"/>
              <c:showVal val="0"/>
              <c:showCatName val="1"/>
              <c:showSerName val="0"/>
              <c:showPercent val="1"/>
              <c:showBubbleSize val="0"/>
              <c:extLst>
                <c:ext xmlns:c15="http://schemas.microsoft.com/office/drawing/2012/chart" uri="{CE6537A1-D6FC-4f65-9D91-7224C49458BB}">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'Testing Ratio'!$AD$4:$AD$8</c:f>
              <c:strCache>
                <c:ptCount val="5"/>
                <c:pt idx="0">
                  <c:v>CATEGORY A</c:v>
                </c:pt>
                <c:pt idx="1">
                  <c:v>CATEGORY B</c:v>
                </c:pt>
                <c:pt idx="2">
                  <c:v>CATEGORY C</c:v>
                </c:pt>
                <c:pt idx="3">
                  <c:v>CATEGORY D</c:v>
                </c:pt>
                <c:pt idx="4">
                  <c:v>CATEGORY E</c:v>
                </c:pt>
              </c:strCache>
            </c:strRef>
          </c:cat>
          <c:val>
            <c:numRef>
              <c:f>'Testing Ratio'!$AF$4:$AF$8</c:f>
              <c:numCache>
                <c:formatCode>General</c:formatCode>
                <c:ptCount val="5"/>
                <c:pt idx="0">
                  <c:v>163214</c:v>
                </c:pt>
                <c:pt idx="1">
                  <c:v>147649</c:v>
                </c:pt>
                <c:pt idx="2">
                  <c:v>84819</c:v>
                </c:pt>
                <c:pt idx="3">
                  <c:v>16281</c:v>
                </c:pt>
                <c:pt idx="4">
                  <c:v>26009</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Death %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'Testing Ratio'!$AD$4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'Testing Ratio'!$AD$5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Ratio'!$AG$5</c:f>
              <c:numCache>
                <c:formatCode>General</c:formatCode>
                <c:ptCount val="1"/>
                <c:pt idx="0">
                  <c:v>0.03</c:v>
                </c:pt>
              </c:numCache>
            </c:numRef>
          </c:val>
          <c:extLst>
            <c:ext xmlns:c16="http://schemas.microsoft.com/office/drawing/2014/chart" uri="{C3380CC4-5D6E-409C-BE32-E72D297353CC}">
              <c16:uniqueId val="{00000001-CB10-441C-A435-AD91960E8700}"/>
            </c:ext>
          </c:extLst>
        </c:ser>
        <c:ser>
          <c:idx val="2"/>
          <c:order val="2"/>
          <c:tx>
            <c:strRef>
              <c:f>'Testing Ratio'!$AD$6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Ratio'!$AG$6</c:f>
              <c:numCache>
                <c:formatCode>General</c:formatCode>
                <c:ptCount val="1"/>
                <c:pt idx="0">
                  <c:v>0.03</c:v>
                </c:pt>
              </c:numCache>
            </c:numRef>
          </c:val>
          <c:extLst>
            <c:ext xmlns:c16="http://schemas.microsoft.com/office/drawing/2014/chart" uri="{C3380CC4-5D6E-409C-BE32-E72D297353CC}">
              <c16:uniqueId val="{00000002-CB10-441C-A435-AD91960E8700}"/>
            </c:ext>
          </c:extLst>
        </c:ser>
        <c:ser>
          <c:idx val="3"/>
          <c:order val="3"/>
          <c:tx>
            <c:strRef>
              <c:f>'Testing Ratio'!$AD$7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Ratio'!$AG$7</c:f>
              <c:numCache>
                <c:formatCode>General</c:formatCode>
                <c:ptCount val="1"/>
                <c:pt idx="0">
                  <c:v>0.17</c:v>
                </c:pt>
              </c:numCache>
            </c:numRef>
          </c:val>
          <c:extLst>
            <c:ext xmlns:c16="http://schemas.microsoft.com/office/drawing/2014/chart" uri="{C3380CC4-5D6E-409C-BE32-E72D297353CC}">
              <c16:uniqueId val="{00000003-CB10-441C-A435-AD91960E8700}"/>
            </c:ext>
          </c:extLst>
        </c:ser>
        <c:ser>
          <c:idx val="4"/>
          <c:order val="4"/>
          <c:tx>
            <c:strRef>
              <c:f>'Testing Ratio'!$AD$8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Ratio'!$AG$8</c:f>
              <c:numCache>
                <c:formatCode>General</c:formatCode>
                <c:ptCount val="1"/>
                <c:pt idx="0">
                  <c:v>0.12</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_xlchart.v5.2</cx:f>
              <cx:v>Population</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_xlchart.v5.26</cx:f>
              <cx:v>Tested</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_xlchart.v5.10</cx:f>
              <cx:v>Confirmed</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_xlchart.v5.18</cx:f>
              <cx:v>Dose 1</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_xlchart.v5.14</cx:f>
              <cx:v>Dose 2</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_xlchart.v5.6</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spPr>
    <a:solidFill>
      <a:schemeClr val="lt1"/>
    </a:solidFill>
    <a:ln w="12700" cap="flat" cmpd="sng" algn="ctr">
      <a:solidFill>
        <a:schemeClr val="dk1"/>
      </a:solidFill>
      <a:prstDash val="solid"/>
      <a:miter lim="800000"/>
    </a:ln>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_xlchart.v5.22</cx:f>
              <cx:v>Deaths</cx:v>
            </cx:txData>
          </cx:tx>
          <cx:dataLabels>
            <cx:visibility seriesName="0" categoryName="0" value="1"/>
          </cx:dataLabels>
          <cx:dataId val="0"/>
          <cx:layoutPr>
            <cx:geography cultureLanguage="en-US" cultureRegion="IN" attribution="Powered by Bing">
              <cx:geoCache provider="{E9337A44-BEBE-4D9F-B70C-5C5E7DAFC167}">
                <cx:binary>1H1Zc9vGuu1fcfnhPl0oPXdj351TFZAUNFuW7djxC4qxFMxTY8avPx8tyYfsEIQ3t86tLb6kIrrH
1eubu/nPb/0/viUPa/2mT5Os+se3/te3QV0X//jll+pb8JCuq5M0/KbzKv+rPvmWp7/kf/0Vfnv4
5V6vuzDzfyEIs1++BWtdP/Rv/+uf0Jv/kF/l39Z1mGfvmwc93D1UTVJXB77b+9Wb9X0aZsuwqnX4
rca/vr2AQeJgnd2/ffOQ1WE9fByKh1/f7vyzt29+MTv728BvEphb3dxDW0JPBBeY2Ira3z/q7Zsk
z/ynrxU/4YJhSoR6/Jo9D32zTqH5T83o+3zW9/f6oapgTd//u9N0ZwHwzdnbN9/yJqs3O+fDJv76
9jy7D9dv34RVvnj8YpFvZn9+8325v+zu+X/90/gDbIDxly1YzN2a++pvqCyCdV2Hlb/WwfPmvAAu
+IQIoZjNCfr+wbu4kBPEMJEckecxHwFZBD83m/2Y7LY2YFl8fFWw/Jbdr9N19gbo8uYm/Jb/CQQ/
rxL43+p5y/59mDA5EQAPUQiIscUbm5woioE1FD3yxn4e8xGmIye3H7WDnRkg/gaMeUXcckIQec9b
9+/DRfiJkLbimNO9rIKvkS0Esw1WzU5jPzBPzQwInLtXBcFvusnWoN6SN7d6ff9QvaSQkyfcplTZ
HD/CAdu+TSJxgpGkEjB5/Ijnk/BEon9lZvsR2rM4A63fXhdat00Wrf983qd/nzEUnShGMOMbSmxh
I/kJw0IRRtkjdPx5zEds5uexH5DndgYKt87r4kx2H+j1yxMG8xPJuZCcGmjYJ7bgILYIe2SK3EUD
NMRPzmc/KmZ7A53fbl8VOtdrUCrrKqg1mJQvZUhj+4SBraYAhX2yTG5kmbIZwoDc45iPRPnJyezH
ZaexAcr167Kif6uqdfq8Nf++3CLihHIGqgU/OS5ggG2Jr419Btazjewnt4c+D/2kWuZmsx+Pp0UY
SPz24VXR42p9v45fUMtTemJjhBWxn4TTLhQSjACwyBhDT5rEgGJ+OvuxeG5ngHH126sCY/nDh1mG
zfMZfQF6oBPw+QnD9q7fIimIKcQIl09up+Hv//R09mNiNDegWb4uiQV+P0QlXtbtB3NLEhskl9q4
lfDZdftBi0iFOJZcPup5A56fm9J+bLbbGsAsXhcwy4ckCF+QK+pEMEptJPZjIk8w5kyCDNvrpczO
Zj8cT80MJJZXr0p6uflLWlj8hApKqE32qnTJThAnwhaEPOJgeCQzc9mPwvdGBgbu69IgN2t/vYl6
vSAhxAkSWCkIfD/u9K5Ct9kJEwpLkFSPH8MZ+ZkJ7Ufjf1oakNy8Mlo0ETgg9QsiAmFIm0is+HOo
ZMfalRjiLBJRJAx94c5PZD8SPxoaQLgX/9HyaX/kc9sF3PkX/2ouhYDPQSCWxUD0bDkb0t4ILqEg
z/JICEMyPSU3pqexH4OnZjsz/s/OlHx8AEHkr7OXVAryBMSMkIL+bc8RhHIJBOAfP4ZX8VNT2b/v
W02N0//R/Y8+/TuzhXTi2VoPLwoGsU+wrcCnMLAAX5whAg7ek0Yw4rg/MY/9SPxouLMyWNjdq8Lh
ah1Xwfq+e3goXk4lYEggSgEut1K7wgjMJEZsoaQhhX5yFvuR2GlsoHG1fFVonIXp/1K6g+ITm1AO
ad29OV0IhBAqCAZN8SiyTJr8CxPbj9Lfl2ZAdfa6ArkfwjgOXzJoCKEoicBOInvNKKVOmAT3HOLs
ewGan85+WJ7bGWB8uHxVvLlYp2nzPdt+CbH1NNQvJ8sggghJD5vz/Q4H5KIgTyjAPd/vgT/O7P+s
0+L/vfmJue0HaW8nBmIXrwuxjzosmpfMgUAxkWTggoCPvqNzbAx/JxIE2xNxDNXzExPZD8qPhgYQ
H1+XAXC51tm6XscvaRezEwmOCGFsv66BdBQwCuog9uc/fmpG+zHZamqgcvm6AiefH6r6jfMADkvy
cqIMKAIpQsyRhKjIlo+o5IktIXrFnvCwDYr85GT2Q7LT2ADls/OqtMzlg4Zo1svhgdEJg7QUhs++
WBYE3BlSBEogn2K/5Hnoxzzh/HT2I/LczgDj8nXFsa7X98Hwv1DmACThFCKInD9ZwniHK1KdEKVs
QekTZoZv//PT2g+O2d4A6fp1GcnX62yj5p/P7QvkDkG1UAYBra3axi1JZoOEgxo7CVmqH4zaLXiY
nc8ULE8NTTxeV0nj9YMPxXTr4QWFGJQ1csgZYiqftccOX8D8IlKCx4/EfkR+ZkYTmPxPUxOVVybK
wjHXL1qAQk8oAhIguht/+V4ZLBCx0VM1hCm85icyAcVzQxOIr69Kwb+7DyEY9oLSCp1wTBFjlP84
/FvSSkGyioBFBrLs0ac37K756exH47mdAca71+WY3Db3DVyB0Xp4OUAgMKlsggWh+z0T+wREFZEQ
Ln78gO7fVh8/N6X9oGy3NYC5/eNVseRTXUMG8YXvAkHxCdz0QXDv5ElP7EouSGMRBA6j5IYR/JOT
2Y/JTmMDlE+vK55yt47WVQ1VQc8n9gVsLQHFcQyKHsCkevzsaHYo14KULyZgK++VXj81o/24bDU1
ULn7z87x7swWslwf12mYvLlZ3zcvBwvIMIQhm4ufb83txrvAQWFIQhSZG6UPPzeX/YBst91ZIyzx
dVnA3yn/8sXxUPL7Pb2Cn7LsRu2cAkNAQJoYUsKPTDIMr5+e1X54jOYGQp/+P/uM09cdf1wGXULE
cfX9FunWjcfD335fOVxuNZru1NDvlCM8M+78/te3GMOG/7ibuuliR6/vFEH8+PcPIFB/fWtL4BNE
aMDFkZBDZgLo1kF07te3AkIBiG6SnAxR0F0UrIUs13Xw61sqT5BUGArzlAKe8k2la5U3m6+gilIg
iLQpSSREdmy42/K8tNs8Gfw8+7EPT///JmvS2zzM6urXt9BP8fivNtO04HIMTArTTf/Ft/UdXAmG
f4T/r03CVlRJL1c1D5LAGcdh+BwQ0QNZf2zDnu5BZOztHnZvu/tIWvHQ9Zlc6SpL/IsqiTh2JNLV
11aPve1kuPP0osa1DBaHRwSTd++IoOa3R7TTMVZN7IlVqlscvSMJKodFQDfj0oRLfX54mKl9A8i2
h6kEElHnZ2IVDEXLnCIcVeMEI8nBkTlm49Bu/9IuURHZg1g1uGDXwrakuqutDA9Xg6qz3rXkKLST
DmUBxvqhAScWpOB0bi+oUKho5WbANrFlf5EHjdcsWNUE4erwAJAA3gfMJqO/PYAKxw7VDeUrlQx5
9MkLA1q3DrJjjy81LdUgHFbxpP9weDi82ak9J1ttjuTWyS5kWsW8Gviq8f22XCiiXJr2etEOdmL9
0TSij5YD63riNIO0rkiMFE0Wlq9IClGBQ1s6teLN37dmkPhD2ia846tOEb6gOv8raIfzErXJsuv9
68ODTOG24cHWIDmQtVNDzVfDUMkvvtZyNVCUnB3ufWoJhnhIVBSKimq+imkYPiB4XuCqqph0EFQI
5A6rs+H08ECTcBmSIrc6XpQB5yvL9wLH68XvhNdy4Qs7XYw2KZzGb/xlIprWIWn3Ka7b5eGRpzbQ
EBg66aKiICVf1bk1jiuNdeQvC7jy6R85gCEqSO9jNSSRWAnkJ70Tx3HqL3qeht6RAxiygkSDleVV
YblZPkhxW+dqtD5IiyF/RqZOSHFpyIZKoQZ1PQcCSY+5XRjUiWO1QTw4aVTqhdX1wVkQjXRmuAlE
pCEp7DxmSUMGz80tNaanncZFu+rDNG/dw5BP6IhNFmubM5TlnuoKS7p13ZD6LBN5hlZjhpN+VYR1
18+QZ2oYg/9l3pYe7VPlFiQeP8Z6CN6VRa1vqygP3h23EoP9Xdwr3CFuu8TqwxXDZRBf2p0CZRFz
FfdHArIBakvGBMovYiUL5eqEDedWOqJ3to914hxexBTeJvW9cECwQ8JtZEl6B0U9+0OMebE63P0U
DAbBm1bmUOUthNsmAEMfd9UKNGuWOCFuiiN3yOB4E9JsSIZIuaxq43CVDKq3nAoN4TizR1OLMDge
2xYv7X4DQampfVoGTYRWoSqa+iK2kqw8bq82Nuo20pIMtMJWL1xvSMdrYo/lTTXY9HpoeXKcSSgM
dqd22/Go8YF8DKfNkvuiK97rSlvxJS1HG13UVmDL92DgUnGcsSYMvssBtgyBn+u2GmByAz7gepn1
iUVnmD6hJoXB9D4cSlETLV1s+VQ6OWkEXxZ24+VOlZJWOVHDdDgz2IQ0FpsjssXGwY98lHZw1nja
FvIUNY3VXSWEtO0y92WIb2LeSnSlcI37Pw5TaAP/HltqU4G/PWTS+57Mx85zwQsJ8E3us7H6VpEx
KFbWqHPxPo5I4oOcS4L6CkWkIF8GBjfE3h8efkJACENADJ4A8ze2PDeVVrMMWEIWnZDF8nDvU6aH
MAQEb+s+LElpuxTBYlYj9tp6pfwoGVy/Ghr/c2GxLj1jo8r4TQ8eXHZNwGGLvqiYcD5D8Kk1GhJE
ZREv8i5kbiG9ii7EaD8Ufd+VMwJq6oQa8iPRVOChj6TLaNi5/tBFK62S7M5S+ej2qdfM+C0Ty+CG
AGmwFiqKfOb6aIy+Rqq0br028WfE01TvhuwoqZ9FliVtlycdihYNVunoNKEequO4tQl9bR/0KiwH
Tnqt3HroPHLOZE3I72VB2XCWhU2ROmQUhf+tSMeKzCAzIdm5ITtolyVwjrRwhfLSxhmh4Klwxtgv
H9oBROPM8ZoaxRAaIxvjshHgHAR+Eq9EnQbLrPDJMsDFkWYb34C2JZeEZ6MsKvvRrRq/dkko2mVS
cHl6mKVT0BsyAOKYgdWDgnAjEqYLUuNo6Q05OfJgGSIAvKhc4RCoQKoyc1CAP2c+0zMIT03doDYW
Rcb6xB/dUFrj+67NCF22vsXmzPOp/g1uB1FTF1QPo2t5qX1uIVqegj/AjtsaZjCaFi0v6hh6rz3C
FiwFbTag2Js5l1PClxmUVhkZVSsBVxxXS9o1Z9Tqr9PU/8Ls+EOvLNeKxaks+gVJ5fnhozShQJlB
8ghZGnVeBWAX0R/ICi3Hb/rBSVhROt7olwu7TmaGmqAdM8ideTwYR2x1bmfxB3Bv4/aU1XGRuXUn
xcwWTsC/ubeyzTvayjaLYq9zKRD8zq7zaIVZHs94GBsc9qh+thl1i9V1BsKvG0XnYlaWKyDgVyuO
r7qCRQ5l3pcqTxrH9qKZwzYFjcFyXKeJp8aocSvOLSfXlC/9kZzFRZMuvVwTp+iTmYVNbZtBedD4
XhxjWrtlHnl4oTmpFjLo42B5+JRNQW+wnnt+FVsjxJ8gkVxc1PBgl9OmeXJpZ3E2o62mlmAQHwK3
VoubqD7Vjd9VHzzsx/5V0WTJw1FL2BREb2Mf47At/Zb0q95vxkUyjB+lLGwn8aR/3NndlJlsj8Aj
K2ZKee2qTAII0FYNcUrbbmZ6nzB6qEF0WkSMeJFqV0Vm/eH3WeC0lf2uqKKLuuDRcdKdGhSPi1Fb
ViWelsBISRzeirklTEC8uSC4vUGUK69RAW5Xdmcjh2x6r47foM2oW+SOUVt4SQW9l2PlO7wYbv1C
3DQqbhwhSDQDw9QaDFIHjKsc8owQw2HkIaeZWnnMGo/cfoPGMTyHqkIfOleVSlcjC4aV34kA0r+H
QrgT8miTmdneoL6GiFcyxDB1os+YrT/0NUudio2nbcE+VxLFM3s0NZBB5TQoSJZT1KwgU+F2FbqJ
4vKW99GfAaVnIkxnosVT6pYYlK5GXRd50DUrP8Sn1OuvVGyfWUm5ELF15mu0Clr2Pg35svTYcUsj
BseRxzUdAqte9c0A9kPkqoh5TtWHaxbjD9Luj7MQicH2srL7CIz0ZhUJO3BEFCZOo4mcWcWEOCcG
zSWNLD+07HqVM0uc+paonWys5DuQhcnMYZvgCTG43jeMZEzajTtieMjXscY0ThZjH0i5POo0E4Pu
pOzttCn81uXxUNzZmovTIlWABRuxg7TNr9NBpe7hwaZWY7Aehx7ReZ82ru9VyYUdVXhZxdGwOtz7
FBwG7RvtFdQfeOPWNv1aWf1lX6WhkylrZqum+jeJXw1ROgxW7YaBdQNS9w/q+e/jIn1/ePoTmokY
dLfDMJU4k7ULqc/UCTofOW0e3LXKv7DjiB53ZrFB9iyuLG2rpnF1yK9LjXIHglHvatF/PryKiU3C
BrMhk90VFdjoK6LDVVZ5H8IBfyY8hYqoQ8J3Slhhg9Eq7HwLTITBZd6IXNpDqjj24toZcZ6s/DwK
XelpumC6zq/7cPSXrNHpzN5NIIQNvrc+b4IYenYTMA9vhiHJlmlnkzNrUPK0UEkz4yFMjbPZ2y0V
3JQJQYmXNy4Lo3dxGrcOXIZyaUGEI0r7r8M7OTWIQXxPhaVsQ924XVsUDtbjuzQtQkeS4hZeITpO
E28qJbZXYmeChYWV1q7C0YNoeHgBAkfeHl7B1FEz+E5qUutahyBN2u4GV/47OraXRdPfHde9QfeR
5XbkBXHjIl3kDsnzldflX5NSHTl9g++sY30XUuhfWd1tnHmnXZRfYMJmNMcEvsgget55nl9TvwbV
Z71vUdk7jerB08xDSELQbIYSG9rtcQWRQXeMi0KOFrHAWmwv65Q5fpt/8iRe+mV505ByxkaZgBoZ
rLcCcDl0DnsVN2DQeeOK0OrUS4PVYagn9BLa7OEW4VjRDbSHJMcqH9sz3ZFLxmdQmJr45u9bPRcD
r0VegPNKcX1eVPlZCubCyJoZcTg1cYPEYVL3QdPAxEn+ARWQQrYfjtsRg7iJHelijAFXnKs18cqb
2JZnx3Vt0LYp27gfOlG7QxXhj+NQEzdqaLU83PvUgTRYCwWlLEKJXbvYexcHzM3r5FKRwoU60/ek
Ikcee4O7Pql9q2DIWoE8fj9ivLCQWJfVmDk+Kp3CSo46mPD+1+7xgVNflgkCm4CPXbGAbF+5YK3s
ZqTzd6X5d/bCbyXsdq+qVtaMt9aqP1Vufx58YcwBj9j/qmtneNeuslVuLZP3+pOXL+cibfsZQWyD
yoEflKwMhtoNSv+6RuFX7leJk1ven4cPwFT/Bpc7yCMOQ+ZVKxwUZyHkOJaeFd2FgRpmsJ8aYPP3
LUrrpkGQXoUBVMJvVZH9CWUb10rYR6kFeJRht3t4g2ZApbKrlU7pbU/iPxOSXFeSz3S/X2LAk4y7
3eMulJT2uHbtjrIbkfPqrGS9mGHffqUDD3Hu9h5UrE3AArdWdGxqJ22aP+WYL+zM+oRDWh0JgEHx
3m5YF9sgQOCtzy5coBhqnZZc6TFZFmVezVl7UzgbHC+6lHmQHatdnxVrq2s/dzz/grxkxtyf6N4s
rmspRVpQ2KqMhZAV2ahkKwFznDZjPYPG1BAGvXXQSoj+9+BRkOBKj/JrFHbXXqY+HWbaxFEyq+mi
VCImA1q5Q0mvdWSFq5Cp0D3c+dTcDRo3vob61qYFZ4sPS4b0uRJqlXTjTB3e1Nw3w26TmFvZ4NO0
cgnhZEE0/Wr3uDzugKrNoFudDwGOIPBUVy4b2ssgoRd5l78r23SGwhMkUwaFCaQ5oWLY0m7ceXeB
EhdJhD7mMP1F6ZXj6vD+Tw1iMDnnXWa3DAYp7ZAuPLs4U8r/Q+TpvZXFp4fH+O4G7NE/ymByU5Aq
DnCnXYFzN62g+JdjMjgs5fe0w1dl69nLzA/OITkTL7ogKJYhKj4wqy7d1ENzTsrUUTOI3lkUJC5r
AK6AvKtqfmcx+bGy6e+HVznRvVkpV3e0CgqRV65nUdcn/LovinOUzoXv9hs8UGSwe9haT8UiSph2
uzpcSdLTRetV732qG4eo8LriekaaTFDGrJALR+ZVuo8r1w6KRcyGm1QdZyXD8167a+gsTRKoW9Fu
kLa8cbQU0XUpit7pIgIBwuNwMCjP46zP4pzDRg31rQVCNgnYZ6uIPx7ufmp7Nn/fIn0PhbCJgNgD
SJS2OksHVC+gTpUuD/c+dYgMzvsk4GDLEO0mDH/uougOqvdXzCpmzujU5A22B31ZxBoFlctJyLoV
iXO7XviQQo5n5r9Bcg/TpcF0Fvi+alSi3bG33ocp+ZiUxW2f5W6fNavjtsigcRLyEiICMETltdel
8q/zpj+rw7nE2gQCZhlcogYvLdtBu5rKb6hVYPMrUr/HfhfO6KSpEQwmE9ki3oZwQJtuqJwywZd+
WSQO1PyfHbVDZs1b2ntW3VcBLIH52oEn2955AXoXaPv+uP4NGteaNQ2zAQEQqJftQC7jIHOVR447
Q2aRm935SROVvnazOPwdqs3vSl18EK3/rijn8hITx9QsaoMkv0Zgc2sXQS6Qxwm47eVVr9KrTqvj
jqlZuAZh19oTnVW6lVCfhS+uBkj9J3H55TgMDCZ7PUtjv4hApcJeOXbpd47Plb9oWHWcHBUGlWsa
lVaU26Ub2/2nvh/faxK/byz70+EFTIgiYdAYIXAOM45KV6lEhE4QlcC0Pk8/HO5+8/Mk+ySRWY0W
RXY0ttEA0y+LT6NMb7Uqr0Or+pOWVrdCufgUStIsspJyJ4pl40DEBjtJGR23Pm6wvI248FJFS3e0
NVngit20nT9XEjyxeWatWmNlKud9Xro+H4M6cCQt8+JB2W08E8+aGsCgOBtyZEPWvHSHoqoLF+Oy
rBzPY+VcEmdqgI1w3FKjQ9w0Sqde4XLuI38Z97JonMaWnXYOH4AJipslaTgliHW2VbiR191D5PKq
F3W1KHF0gzQqTg8PspntHnXHDXUtZd8r1KLCpbH+xMOBO0hUegE/63KkE7y5ur69T3UCtZsVzSCw
NY7ZQzv2wwUeSbyOhz6bq8SYWoXB9D7UQnc9bFUeRLlTC70sYnLXJ/iochvCDaonJO9SSzaFqzNV
nA0Vqk67JA9mtN3ESTKL1Fra0qFIug3QfPyMcs8/gzuVxVx2fqp7g8cUpCwnA0BsZ15ZncpGUeZw
LxdzXuTEQTVL0iA7GudZ0RauklnkVhDS1Fp9yrNszX12pF1pFqPJOCVQpq7hGLH6Q+hX74N6/Gyr
asaLn9okg82+N3Q0SfzSlZn9Ncs77ATwoMkMk6c63/x9S1SU6SCV1aQF3Bqw9FcLfgz2vInT9sjj
Y1C4qOsgkpTnrof4AiK6aKkTIVaH5cPU1A326sGCmosEOld5XTt+xs/jbLaIbRMc3iN8mEHbMuyh
PFOR3I2iIbQ++XLEZepEufbonUAN1ZdW4Am0aDyphttKerI4L20iigVmDVfnTUliHC+Y7XWDC/d8
aLfsuiHS616JNFpmEO8GRRnXWXSedp6vL/weLsi51hgF/JZWMWRebfjh3fYrquGZ2w+2l/P6TPBK
qmVYCjScdr2Nw5XgtMr+6CVj3m3NhBX9iXwRN/dJJgOI5MV1md4ICBFgR4eRHC5rWmfdqit0PywL
jW1+Z/cpGaDk1yv1Kc7o0JxBGHb0zzq7TTO4GFAIdN5lXmSf5/DAlHfX9H2AL1HpIQ+CDA1V2ZFw
GoIs7VkDM6e5a0Hu28m7DMKRQ36cvWVW3EFF5QDmYVK4iYi+tn32zsb+hSfDL4eP4oSQN8vtWkgh
9QmBufPGAymTXMjcdkdlL4/r3gj38xYKfXAaFS4kN3rHs+zY6fvoHm6wzyiRqfkbFolGPhUx5CEh
tBJFTg4ijHbWVxHpj8ctYDPulpSJ4AZ0m0kEbIJ3+aHy2EpO4TpgeJbTOj1O1FBDkAUiRE1GROVK
SPOcj3D5H7w/ze4OL2AiQEQNQaZTv23bogVZ0+toAYW70SWYvOOq7DU5H2hYXjUYHZWnhZeQdjer
zMIaLgXZsFlwa9vhcfm7zkrsDF4zs5gptA3ZhkINjymoInd1XXJ/aQ88PydQHPwHxEfiI+0eatAZ
ZyEeLQpnVvgp71eBFRYPRRP099KCJc0QYwPuHiltVt3Vadl5VlADLCz5C2qnL7hVHXezh5jldUXT
6bYcZA6eci4+ZkXafIlHK79P2dD9MeQ0/+uoo2WW17W8HGnbQHY1Ke1ROdQPJWQPLUGuynikpdOG
Fh+cHviyPjzg1KYZZO+KLMGo98FcUfnXJm86NwzDIzW+WWtXyM6LRh+UMh1qvbAbLEDvd+g4U8gs
tOsQXMbnIUS8sjxJLgKVxZd1XKHfj9sYg+RVlPmxl+cgxbNGXgQZRV/ByR1maD217QatZZ+WY1qB
KRp7SXLeZCqCfHo9V4K4AW8fEwxOE5o0drhRcCpVFywpbsCI+0rD4femTueSeVMrMCmtcd/04By7
1pDRhwAuFDyMaZPWMzp6onuzqo4TmkVBFIPXKmRrncd2hhfI6zo+U+cxUfZGzLI6uAzteSJRmQsV
W3V8G2bDoBaezEix7Krc+uhX6Y2lZEtORQ365EKJQQ8XgcV5ftwZMAvvNLyCjpoIrMpuKAO1sNII
YohpkBXJ6VFH2KyuE4iO4IyA0PKojtKruK8UBEn6sp5Lh06BZGjyETUarmKTzIX3d0MwQ7qoYxDi
Ya3tHF7BhHLCm4G3TAVRjanOCAxQ+eGXqo7PgrH5DBcyvh3ufmr+BseTOh1quxkzt9BZteh9+tdY
87m5T3VuUNwvR1xVsUzdFrHThMQXhFQzFtoEv7HB79SykN/BCzXu2EFhKzym4GYBeS8C/9ryyafj
9sbgdx0k2sdwjc61uaLw6EHbweMgOpuh9wSwZi1dJ0NwuwFbNxzy8cpHuF+OtR19ZCogM6d/aggj
nFBFLMtZhlMX7LUb2Y6XniBu0MzlFibgNQvo/B4ynELnsD+Rxc6oF4RnSVEcGUUw6+e6WISqjWnq
srwK3YGN+mMesfYskE123CNO8ATdLrmY3cPl/wylYCRnEZRCqTMPkw/lMB53gpBBXl1kvu/ZIewQ
C7orVdtoCXqI3B4+n1PwGty1u3hoOwzaP6IBXCK2OePjeVBHbFh2iZXLvw4PMwWzwWJ4MMlTgvog
pIVlFU6f2apbxBay8+XhAabW8Tcuh1XZ2mHqkqS5S3K8bGp052Nvdbj77zJhjy2ADB7D8yi1QhoW
wJNqqSz7DGftbcnSFQryRZn3pzln1wP1/kJ56cB94plx9y8LXl/fPVxZpJQVQy3lqhopPqNx7Z+2
g1V8yAKeHUVw+Dmx3SGSMMMNIlXiho1XnOIqTNwipdytQ66OAgebpXXFaKXIS7PEbcfkW14ml8SC
at/BG2eC/1O7tBHwW/qtGeBtp2aAiYPRr4IF3EQvvoaS63djYuftUUoUwji7g8DTSJ4HL+Ik7qjl
nzyJz/Mg+FBEw4wltZ8h338mensNrEWQSocrpXAxOvciR5c0+Cibeq6SYb+zjc3yupBUWRZ4Gwho
5MHdg6K8GIL6S9TRfJXElnC8LGUzJ2qz7X/nCjaL7XISNf2oYSlY4+soRKHTpBqu7GF4GQse+plz
Jqd2zKC8LUY58ApMftzVeIBf84baV0cJUlbnh0k/dawMzqu28wown2EdgRiWOKbsXVUQvRjhIYLj
UDeL7QYRQqahK62lj/0+v4gQRjeEFHzuxsb3y397sDBfsoPfWSa9EA0cK7jlkMJ90hJxeJUE3n6E
iyqYt6dBX+TVEvLvKHYj7Sm4VxWpIP+MOdx+KxK/WKSSWXfS7xWkugaoDKxXMrCt5EuRE9yddkUX
lIuGR/03mjJ22RZRfTGEQQs39prOsUc7CAMHpSEbPwYYriq9114wDu8CBAWxN1ERWOOSplZQXdOc
antBiZe3M4bpBIBmISAfRUk219pXvgdptNaO7atOROlZx1D0+agzogzRE1gRbce2jd064r9XHlrC
+XsfW8NxR1AZQgec2SG1RBe7dKwK5785+7LlOGFt7SeiCiEx3TK5u223HTuxk9xQcQYhEEKABIKn
P5/Pf7NP/7vjqtylXHHjFtLSGr5BBuw47uZrOn5UPF0JC5eIQMjx9HyfXYd2hZIB+EPbZMp0Axaj
2PvR208xONvJcU699t/QEhAK/b9xlIxpGLEl7NCT9qKSdaus+NhX0MgWmQFF6oM74UoQSi4yjgat
PUIn2t2MmgtohXoIQMF20kpV0Tp/NLS9tsMuYhDxubDdZLubSFrxDMw6e0ga7n64lngfNGGvPeIi
Cvl1GvNAj105O9pFxSadSf7MTO/mIFYQFz+IRFfW6xINCKwEt0sE9RsuMB2pbOgIUG4gDIh+T4I8
WT4cYF3pGZBLZCBv0LepJ9nd+P2fOvkKmHRpdvpHt7Rwkz52JCmBATqb6aMG2n8fPMEo+/9uOc9p
gpaE6m525R0a0hTQ4sl84+f7aDJH+jKQY+WSf9wUl6jBmNZdsss4LSCME5tjKuewGpIUUISIL9L/
YINf2Rfv7qL/mTCE+OxIQKWlcIPVd24QLB/toB4lMuwP8rYrN2z8/vP/yKugpjYKsWGEFsehqSJB
eC48/6PC6dqnXwSCRaBhSi1pbqKNJtUkNpG3kv/5e1y+9uEXx9+PNJEylnVBFnHya5qxIfpg4a99
9MWZf1csncHeqYt9Z6BMISMn483f/+pr7/TirG9QEhQzVGaLTgS3U2MO6fg4tf92G14CBYGjhEda
BCVP3a7jCfzEtnLCe+Kyrf7pr79Uy6vDGJqx1EsLZyE2nCg9Z9Tzw1J6ze+/P+Fa6LhECkKBd6pD
yODcKDX9DsT4FfzEMyQVPk2OVrUXPbilWTKweH73+qN9eiUyXgrm8Sjm3hJYcSO3QFbLULsTGREd
Z8pJjkFM8kGgvxKlLmGE3uYwQuonAaVPejtRdl8v9d1K1xIWEWCL6zvsuz1T9t+UMsklptC1/mhn
OqQF+lHeWql35gq0JpO9+PvLunJOLgGFDaC6o2QqxSA8uuNLWG3h+O3fPvridG+Nc7znSOyksWDS
W4VQLsOnv3/4tfdwcb4XMCT2gQ910ev4pV7j3Fu+JvP3Hr0KqoKnZbO56D8C01xbpIsTv0Otal6M
Fuhec78wzWb/1JNKP8LdXQkol6DCFHBvFndhWiRs2IPMkGasvIH8sUu9e9nf1+vKV7gEDtpI1Soe
aQrO+Z657hMZPpp3XsFEkkvYIIt2AqE23tyQzaPLbd+1Pf0RRw4gEeAnplOzhUD1epAyh9Tv7vz0
02qmYSxjEHPNj2ZfJ3ZjkKBP/zRrIJf6d84bCdRhzHu5Nhl+7BbVi6qNpfbyf1vLi0tdCWGihDRx
YdPdC09JpzZXQUUdLPW/P+BKwn+JMpxMZ/el1ra0AwQxu3p5FHV/7urpd+ivlR0/onBeCZqXQEOk
jCHVtMdzdNsgx/Lvu5arbLbeoWfxB8D0aw+5CAM6XthcGzxksWuXeT05B7s4bjt5Tcn8wa157RkX
0YA1FuosFmSANtgrpfbHmS9f4yj8jWbK29/fybUDdBEDhi6BKyOtTbkETZ8lngdFG8f86p8+/RJu
yJOt85lHIQYDgm42dBM/y5ial79/+pUAcymJx9BqoyQaTWn8WWUiqoFJMynJm4R9RIO6sjyXeEMx
rWTAbNqUNVQPvmgxQdEr8vf4g5zrvc/5Xzokl0jDPWzW0dgFQssTNqidoU7vh/eBSA5Ks4PiyWsT
f0QevPZVLo436N90p0k4lyIlfRX6SuXo736kT3jlbF/K39E1oLvszFyOAy9DEp4ZBdQ6ncc/loCv
1m6//v7Orz3nInG36wjBuHiby5rIJxHxxz5ubqUeH9i8Pb8Tgj64WK495+J4h52NPDrizayEPEwY
IWMM9SRXr8tiVReb+AgcdO2tXBxxb9f9WEsKnSlwmYoUfL4cQf4jzbVrJ+TidO+gntRimeYy1sGb
kOwTpC7+DJp/kDVe+eMvUXhN3/TDoJktw7SJMy9gwO7v9VD+/VVfiX6XIDxJOmAuB5RnQ21tU26T
3aDDanvRV1sUyKlikw4+krq/8r4vJfDqhdaMtPgqMGz4CfX+e/QLvy5ByNF9SI7afcR0uPal3n/+
H2WtburYmAjP8Xo01cZwPTvtbN41ySEBlO7fVu7iqHctAkuyB1OZaDdlpl1wQU3jkiUmeJz7+oMR
9pXNdYnQS6H1YPownMqls0vVN0mQCS+Wd3wj67+dwkuY3tbTKNqndSoJegEZCAo/d9be9bx5WKPl
jYzDR+p4117/xXHfm57tAzpdZZrKMes8feo7vwVLiD/ERv5R4/JBAX/t/V+cdxVvsYmTWpeiW5pM
s5Bn7a5VNkXLlE3O/+DsXDuZFwe/ZkxOpI3wGDM2ueQdwRyktR9kiv8L3vgv99YlTs+Sba/txNE5
AaY47jDt3GjV8WHNIRB8t65gjXeeew2ZO4LOfE4FGysIoE4ZGcPKhM7/t/1xiemrKR5lgRovm9H8
iWgiIGenn/lI7jUkAqPx31j95BLTh5EFBgNbmlbMC7N08X4OUn3++1m9kgJc6uV1JCB1R8e4GiPb
52xcVZauYX2o597eLju3L0CMBzddXzfV3594ZW9cQvqIBNZxh4pdtddOhvlMiBluIyJV8kFguPaA
95//Z4ybE4taRadV0iTlMI+Z9P8xoQwurn9I2Y1mC/DRSxDc7MIUaTwX/7YsFyEA5jCibuIRy/Iu
+ZVwUJP60cYf7NQrwTK4OPeQ3wGJZBtY4cAWCFV3pyb96EfxByfy2pJfnHc/BFCM9j0roM9RuTB4
YEp8+vu6/C+c7r8c9v8PxwfVrGaiikEIPfkdyDX8Be16e7J1nT4N8/KVru03q6dzNO3bjWsWexiV
6Z46iCWVtm/8zG3DkBFpl1xS9ommUZC1afeRfuKViHqJAlSajK20Q4zRimq/ylFiLriTHQhlMp5g
BTw9/30drj3n/er4j10tvE6zZK2jqtfefACtd1O/AwvmzoH3+9rcG2Q+HzUfgv+nDvPfVv39z/iP
x8VbUKulHWXZzG5VLidSyECXQwhi1ZxNMiTYpc0I6l7eTFAUYhnt9g1VhK9ZHQCLaEa4agxSR01f
acLbDnqsYz2TwyxFNH6ndAU0E0V+a7psm/g6reCUCEpu0wZ+VedlrlcSHR10H0bgAsNVyy8M5KLh
80DU5LIlgHsS9Ip86JLStvdHnS/EjE5X265JzIttXFZY1rF0QKFRi8HLXJy0J9pRkwMPoL+EMYsz
Kffp2zTs7A/sCsDwjvfRi2+h0N3XWYtSd89S5chwghxZc9Jr5N9vKjWgom7Coejr096bb1RYM/F9
TYj2Tkq1jNssHiZxAgQrulkVkzfWb6aHYN4wTewEsPd70nQwregpFGuHeOsrdHctz1u38ir0dpYJ
Jo6ySfevDYgAr4pMeeJ4JSN1HJIpfD9iKc2lWJ0r6pr2edT6SZZYP5cRK2mQiiOEr5abRM1BBVhq
0enwl562uwYMoZzE7p6uYxUOoBzUy3qzLfJmDNKx8JeJ5CKJ89lvMZLc5FMTBfk0/grm23ZYx2xw
c84gngwPuFsow8IVoUrH5mYe5cltT1C2yRVpwSa57QfcuFCkbrpMWAhargNuLgvp7u472+VNF/hz
bmebzfMbx53TT/it0TzMnXtz3s+ZtL9g5/BGvTeQvu73MTi7RGe6U/m2+pWRWCsIh1lgkvT3ZfmF
ijJyT2vwPG3TCXpK2TSJowiwYnrKou3LnOqi2ee7ZHlZeXPGmt+DNHIMXf/mp0uI6OCwjTeRhWJ/
BHtlzN5h87kBYMPJQTwB5wuFrzoaDi4FEdl5y3wmxrA8ofVwbgJe3wCATWUWdXI6Mh3SrcDeBIeZ
t8hK0YSczJZi4WddbPuYnrG0frbi1sN3wHh2GNhPugXHWbnntrVRNq3hqZ/kXb2xPG7peWlk5W/J
fVAv36aFf2mb5TeNQgnJbF2AMdiBj7uClOs1r8HGP1szP4Y7ttw40izBkKxUsnkb9vAHUd4rS9nb
vKf3Mhb5sK231ndF4wVfVhpB+7nfct9v/DIem68JBHNAiS66wJyl6LAv+uWnt7ZzBue1komxqO1z
n3DkjxXX0H1aQnDbN3rwxfzSpeSZClowPcXZNugnukPINnX3YfBKoriCl0Pp2vBOBTEGSSz9sqzy
PvXlE4clyda6OxknZagXuGyMhdd3GDgcaZRWHiFn2fQaCtvzeYb8UDNPBW/84+C3BwhalMImh5W4
G6iV3PJGZWNLbkduHkAU4sUghtI2/AgjxVx04huOW7bL+oHz7bX25wI+evlOvnV7/BiDF+dFcQY8
Xb7hvkcYbAB5U/h3m6ZnAWk5P1kyoh7YMBzMDpvETpfAcT7a2atspM8cW0poVcL0p1xhVEHmtC0m
Kx+4mA5W/o6jnwHtXkCTulEiATkHWWMXnoJ6zqOJvQaiQUXbZLQ/6lQ8B0lw9DXcbjjKKpgi3ARs
agswFe8C6lcd/ISyUeCdJtMq7+Y1bDIbJG8baatkGR6pBeNQL/QNUtlosiVvgdbn/d1Lwy0nTtTd
lopqgkFB1vtqfY8Yn2HE9ajW/cDr4Ll3uEqbDSREcFORzgcpL5kfP+I2gibMGtJsoKGuIuvXh7iB
k2gagauh5x5mBHLHprDFgtq5cNEiMm6gL2c9xr7tXa2eYRmX6kwZt9eltYH6bFvMmzJAaeJHEyTs
uXUuTbJ4VfZZEbEVYzPg9XeTzI0ASXyrf4XbNOUKciNRjv9rh+el37xHRix0k8UIt9Wb1iM4170/
gx3fJF18IxhtXlkPO5E8CNMBpgWNjMcsCrE4L+kKr9MMpAToiIuWxT0Y9bo2WUKN/cyWRb30KYfG
LWEIqcUOObUhWxrdl9HsC5nDZ9uZ21Vs22MNaVxabjXwRKdwiOSPBEPxr0mMLtswTfTMmPHuAzew
vF4lUqhldFxVs7OTV/YkRToT7qS76b3Q/KAe0ODxxsQ3yPgGPAdge/g6qMa+s/5Z3iy7uqtXkeRb
36tjE+ATi8BJXx2pHG1Y9DUUTo9Ruy3pne5r0v2OvHC2T6Tt2bPjKXAogfQkzYz29I/ZNe5HXQfq
JemMjzCh2dFhbnoPQb/NlRq3/u9N6oUU46zTe3DavnZ96t2aGCaApZnHEEds8VJbyDkBfxRYLHpi
ZAir2lg1Va00KWK5DV5EkLTf9roZcGwkLsxnM8/D0cREPE976P/kHAIUcHxqHL1b+nT8w/uZ+iUs
oew3MMHcb9G3U1GvvCt2qehx8iJ27oQLftFgYRrvkQ4HTvztLPAWv3eALUE2zkznBT6iP2t/Nexx
VzK9mXExPfYsGp+g2aGet34cD8ymE84gixKVmyFCj692k3+oB5cc94aTbGF98irwUTil8YS8gc37
lxm4i/aUBFF8HNtRFPDF+T4RNquyc1RET0M6iW/vFmtB5qMv+tN4ga1mm87B0czwc3iwUBp2hVxw
EY8bG3C+WKpwMW1MPkRumEsPLmafmjVcv/YJcV/Y7MefB0P6EyYAYSWUWm+0aUQFBe7gkIbxdkbA
XH5EizfNsKJY26IzJjkwjr9p24BfezdEztM08T6FG0glW9QC0BtjFRE/PG/Lcc0tXyZHVFsM7RYu
GAXFKb3bm6UPc2EG+cftY/8YtvMGbfSluVXrGn+NKe9zr2lIDpglzdeQKDxlxA2GCrBJ4BbaUahl
/Y4azGYQ7xIFZ5ybdRyn6SwSRly+qwmhd3OS6ieohDgvB3tufLNuSXyaIXdMvk5pyl6lqP3mfoRZ
MQe9GN5ubwq61KKACSKJ88TnZDl2TgRh6RQSnDpzO4xFDg7M7K3cwdLysn1x+jEE/nfOiIvdvOVR
CKWwCjLpmLY2nc95Futmrf9IbNTVy3y5y5FDdzK2iy23XqMleZRsNXYqdQA1ll6uAGGlDQLEo4Dk
WJ93UYdLLE36XAk191MOoztvXvJRe43NGAuDAAmvok+ibYPvkvLnECpBueGjV6PgHOtn+FotSxbS
OkLsW+P+s3MBV0gAE87HI6+B0N2jJkQCU3uClHG4GS/3kWLLW6ropAuLKPikJl6Lu7Xtwjx1u5uq
fnN6y2Ex7Hs/kPDY7d7veRrcpEkYB20OjpFid0m8pva3tXBNfF47DwSMlcwmPalgJRMDtAgSynu+
BH0qboW0XfxpYDDtHTI9GDvfrUuw3SPGJFsViJbIchW9l55Gu4ZeAXdJ6j+tY7NCyQyL/U2jlZgg
RwwWH1Zrhn6BcUC75LyjK7r7sm9/cPdeyq1xkKQ3rB/VkAloZu2ZrwL16ndILQrX1PCW7qXbw2Jm
SBh7H4k84JlKpOcUmnVboWod7vftBL+tx6VlzpZsgyl2mcAs0GHNHXdl1ydbXDQrnbqDqqHxW2yD
Er9BQ7HtQfekHV/xbjZox8BP0uZUNL7Naxz4JffHFUJq3J+RYBEgJIGjhfFkhxnnEtUV6L7xnIO6
PNBbFphEHhSIJ7aAPdvOzvB2jN/krBB89NY2Q6l05PXZokGir9Z1WcKTN69ofYX+YFgB9cqkPczT
YMciHBsXZSIgWMOANft3DwpoMmvd3tRluAfmD18pSeGsE0by5z404hUHKxyKEcraD8lM2x3t53VW
OSRl+iBbQAJTR2ts7OfJmkqdw+MvbipwvYftHoycOcnxqx77aTqmdA7SBipvzablC3wwEbpryBS9
7Zq5Pyah++skiDS5TVsI8eHFJOoAk6ctzuOt9aDA0AX7GZQPXhlQZudCL0mcVG2jZVPs7/IGGfYG
sTcp92xUDH1X+7cUHOEwA2MN/4fDVEIcPagvTaVL9TYW1iUwmcEnrl1FYUcCKOSMg0dOfJxa+isM
DQqbEKPV73UvVlQFHfV+tdFItxsd9Yt3YAJujQfYJbhPtYg6XUgZiO5dUj/ws7gPEN541NZ9EURi
ZA9k7eozGRbvBKzX/jOVBJIPKyjSC4Qf0hwwQ+R3EMRP1hNPVhZUoyF1mEFHlX5FvOB9VQeRhH6x
TJbzMJr4x4a0SGUNXmZTOFKz3yp2cj9zoUd7iFkUfJ5gFJGUgjDYdK1OmuWMK2ivM5UOkSs2Yoco
95Bm1Idm7jlAbcTGQb7xJX7bpy4JwdRvxhjE+nTusgRvMTg01EOixUGNXu7aoI3J7UI77FgnWaer
fSI4nJgfsvRMTe0PlVr46Apee8FQEgqYZuXpzU9QEOGzUUEMgE63O0I6tNTqEdLMSxfUGUYg6XZu
nD/NOQhjbC+3OTI7btNezk9QfV/2vNv9hQOa6Qd9RTmtSRED0BVnseftr6Kb07rAXWqA6GcJeXnf
lY8gJkFrvfV6TU7op0U/3lPNIENCzkw2C7+2B4Q4gJebJm11niadBqSbBSTIwDyKumyvQ1LfdNuk
45t4ToESWFcsXBa2m32bZT+bwqyQ/izMrKCLMdMeUPxIIuk6dW0z+wXD9WOLOGomc4ejS82JW5AQ
AYj0YY4X4lb6GieuUTlDQYnKNUjrx8E0fnNS72KrWVwDOZnPis1/9snWEfoYsb5Pppog+3QztqyM
GgeR2hgDq9yP2QbFd67SN0vNpjKGGq4/djVXcbnjvMuctSJ+hCuoedncOznck1a9rp4OP3UbcFCN
57UmG8kaxmifcB+9HwilR0clkCWh9IVXE2JNQvhndPykANCt2wE9oDzaxX3sKW/ONhjSTzXaQyZ2
KiO7fo8Da1SLvcvaWr5H6dUuNHyBdeaENgo8w7vuqfXtTGAgrd/vTuuNxrdViHdjfvieCVqXmZWN
3e3qZt7IzMF/Oj1ANQTNXQc1Dn4OcTHLp5TbNbpfkX/Pn2aJ4HlczL6mN7aHnnUxrkG93VH41z5C
ypbPnweta0xaNkzuKWRlkOX9bATro9t9GRL/jL7TVFeKecF4GrllMkGtLs3aZqujCfs5Cy7kA6EQ
Cjg6oFKn+2GNjADNHsaqKJfSLRvXKSVHQtPZPITz6KkfgXCJvIskndHaUk0vm196nabhzgI2IkEP
2Pj+UnukNZ9k14fNGdzVlh6hPhTJezsFMNouO+vLCGQWj9a/dxgFORS102LfFjiAC+SgCWHtqWnN
pg8ayKGAZ2AsLH45ayjFZAt2RvCskIScaNDT8Ygp+RLc+1rAvzufiNchxQNfYi3GPoYSGixW1t/o
S/S4duFEanTWgyhPcXmLQP7sgn5YPzGdwPqVJ0KS5xDzGf+PDwJEcAw9hiaAmXAc33gCSHebxd3Q
ibcFOHUPGRQdO7fm8xiz6Ui8xd/fIH7dmGOtGxM8qH2dyQ2MlN1jPBh1nDFmWe5QI0TNd7oMUf3q
TyE1r77bAOFG/PUsFn2lfEdDTe8aerVZE5F98rNRKa9/SGKzu18eLDApQDlEgTVa1KkSoczjldvo
VtQq2N66Kdb8ZGgChgo6vKtKM4531VVKCp78Do2tyWeU0LWrFuTay6NPvMT77M9BUp/GXrbTfSrC
bi/ipfHVJwkxBhSRwDTCPCabI3BOkvt2x1W6ZtCFlXsxrP7uwjyZU1x2CO6efzT17PcS01k/iYYs
QRq3oJ0CF0EUHRR9UXbg4RqpgwPCmhVR03hdofxE128y0isaHdT5/XjWzdgEaQYvEaeBFo0Mwhpg
VZrchkSw5YEoH+Lyu26S9LPTARTXEtI15rNHhwTbLvY9ADJF1LRQNw7pjq4pwv9+q+UweA6tvXCS
mCXyrsV/CNk83Rsx4W95R8B2/H6EpbP+jMw04DpjLWLoCWJ7rQFEQ71HAj6hGRrlcNuMaDn5daBz
GJ7Y7rXtABDp75Stpy1FpwUb70XjoNGXqZ02io6ej9ub5rGkg/8KGbFN0oKbOERIjKNFgoLj+xpd
TW+Z+uWmczgN30J/WpcqiDtJcqRyszt5Azct0iFu71Lky6vJKFH9ckrkmogh76MeQ+UVUDxT0IQQ
e/DmbQ9vMX+Owy8+TbX1MytrsjxBG7k1fb7OkKe5Y974br6IMXu0vXYrUu0172vZYkxNtw49YaSH
DNAUgynYwxhENb1vKE/XRxK0Wwu0Ujg3EmgfCr23OVuU7niVIvuJb0Ay4wYpipxNW4W9Eq3CXUUE
Oh3J0KtwQFe7m9a7RbuUZ0ipqSj9low+vpgxaQm6m8VOfG9iwBYhmnUZutTog2TSQ3+VjoYjSdIQ
82je+6LLjPouC/gggk9i3fV8u5jIZyeIT9gdjQI1IotQXdoXpg4FPQGQSKcSbYXpV733NDkhRe39
M8yfZlN1++Ba3OPQLD7Vem/GggfAND6TOeD0betDL8mRhnnBQQst2J32hPPgLrIF2zFIww5NEkHa
9GGklqLVZjwblpRSXpCR0ANUzUxX7TgGELjHbBuj557o5sBFuIx5GPhNBCre3In7wQ/NCwAXqCvr
Fh2Pom/mMao2zKvrsufrgNPeW9SVgFyxNfPaqN8/1bAHJyXcvBOMLNDBGEu71TT9DGqqlcd49xvx
y+wM/YaOgZOb1Tii5psPaklQDW1Ym6cuRhHwJSYk2p8bsoek4gsK5yOs0ADHAB1Dw+9EMdojs2cG
MHvfRWimQsfCwy0/pX5O52UzL2g67fYMXhslRaN8UVcRk8tdnzg3HymUr+aDAJeyf0Cja3oYxMa7
UrqQpNXMof1W4YLz5oItUGqBMfme+Pk8IxVusnWQ6VrEU+Ivv5TVUVdiIvwOS8EcxaCES8LpDxpR
XVshiTEuA9GNqtvaIPgdGhWv5H5ovcR/cYOXxi9d2KVHNlj0SdFU42Ucc6BZ3EY5u+O4Ruq8m5SI
i9YNIShybtpb9AfgcnbAcMhTGWSLenWeRITJzDJ4EeL1ZB36iIgZr9EK0fGXZEVw/AoBTBSv2RAn
DXQ2UD11hd4oOJdNKtlXKXDHlzX0wJ4sVEaQb6RyWT8BY94NL34swhcULahBXGPQy0xrKoPzOva8
/gMvIFd/SVK+/JgEhDVK6/ja31jMmd7x75iu3BoXR+hLL1HC72qLNPu2C5NkRppQD+qLi3r0OVjQ
8+BLtPJNsyzttpqFmRTUsz+6ZkuGgyC6q0FD95v1wNDV/2PpRhHzyN7NdQbqvpswQgFCdcqArJEP
Nm2me4vfXbNV0g0YDtiSP64qQu9eQlPuiU89Ri1LbY9qM/HZh7vYp4DYlX4K1gAjgSBcEvRCoyns
TuDG7iPaLjH9PafNfpNsNr3r/ST8HqFYrsLFbRVr0LSD7ifawkGDVq1JZ4wOCJTJxhBIfZau8x0m
B9Ba2abuPgFDq4rws8JEe1LoeQM9eZVwrNwpEGyqnejN2tMUXUriPg3AF3yzjMZAHngKvwj80LmR
qUTj2PafVb2BVQFu62/GXXMKNEZOut6/1W5bSlhZqTWLdFr/pjYR34WLusqLR4OCZN0rrxHBXdSg
zZLtuHnvuySlBrOhPqQV5JGWW4/59KhUABGubWSwvwPRNedpWv/A6/S+t3Xa1+jSwIN4VVCXdsEO
wEyjyfQnbBQclsPdqi++Nf3DICd348cRSqpmYL2rvGBaWlwMXAc5TwZM3BiHRStgzmwr0zj0T8Bo
h0c/WMQhEFTfNNEoQXEM+6963NdKrOlYtgIfk7Vg9wp0hxltMcxy+9Hb+qTL0UL2ofzJu3M/S3OX
BkN7aJVFqwXKfWO5DnQsGDIXnhG7w4Zb9ygH7DR7D6Hu/Hsf/IE7tD9JuQXvTTKzk2dmelHiWklu
+4AQNLxamv5q+wiFazhufkVIX1fwcome412Ih05HkJEMgrjoqevijJl1P00xcaWQMi1hnaegv8lD
mhulojbzRwrd3sH4KcLrsnXQQUgpg9vG3N5sQw9G2oK98zZzA0KhQDsuRZmWpRBJLAceoClYu+QJ
RXL4tWm5SAuEBCn/h7Mz7Y0cSdL0Xynk52EvL+exmBpgScalI6SQQkqlvhCplMT7dN6/fh+qemYq
tV2Vi0EXGpBSCvFwNzez9zDftUztViix43jaUNs/EgVzOKDngapuzvPca7PJ8agnSqY9uUMcZJCH
7ju3VQf0E3r1XTGU+Rr8IHx200kc0sWpbwtM8vpNg2likDXdErQpw+snS1GvGdJWvuvRimVVvOep
Hjk1HRJnyk5hDAd6/DqMqpFWBKitgcW9V/fRQkuqxr0dN6K8P3J4M9RRc/Ron2qdfTZzVb80ikSi
t86j2be1wdHWAZn0IctMQGfNESaifBRjMDCj6aqNbft5dub6OkyB0eKssC90ZdYqLyRJvwoh+W1m
DOsuogWXZBxLwWBzPOf8rEqi60G3tW+05Ck628qOXp08Sn3XUOego+q4VBxN3jpULE+xWWFvr+Dx
YCDCSYx8DqxUW8VNdPtMr8Cq/ypjEOLgzaUkdTENLPAV1Y4fUqUyjnXiZI3XxtZwFdr2fIibcgBb
4Mg/hYam3KvGaMutE1Ygp9j0N8A5+djt6b2tzVa9IpWRVXstycP2XZGNx8EyqtOYioRuMCippmNe
M9bJtdlBru85C3ZCmwSUw2S5VJYF7hJdXl2wCtM8IQOujJQWfq5tU0ekg9cyK8Uv5rq4lE7bbwc5
PUUS3rBKM4ZqoXYOFvLs22WJvkfzMEExi/HvThuxU0a08dnoDD5khG7Tg+ftVNfs/Zrz9SodcmDf
RXns+DObjEpFZWLUy0LS/bWCOuQnCIHRE4bFVhMLE1dRqnitI609rpVA20rOEGE1nqtdk9vtNkcE
e+yHsaCpIsMLTUzG+xSWyhFp7Jrrttb4Mo+detGXqQp876gbN1viXdsP+urK0t/OTjocLdvV6ekU
ppN7apWWgSVUzaPyNAJpF9XVZFfWY5OAb6PMafe0v909JqLtrVUu08FV3IRabSlIhtzuvooZDttG
A4jRksTzm224/daFn+7PTjn6JdWpb/dMvhCGi+q8jZS9MjS1p9quxhGrxjTB5updq/p7hzn1qOi1
ahvTrT9H+ex4TURH1yMQhoDmdFP1NrrTOWi3qg6a7i12rCVHGngNU1bUtIqvS8ywxC1Hd1tv8TB9
ktTE0Rxghxd3O7MtEm56WFIEvl7Wx2ZkbMikhH6YaN1ZT0JN52UXWercH9XMnJSnKVfmatul1tBo
YK3hFN1VdjeF1wbTk6jvEdVGw2Eg3nd5ACY4q0yCrWhBBUsJwZLGaWTaY+Gh9y4xf7ZFlL06Nenl
Mwaww7xphSOJfLE+84qcBOZCQm9i19o9DQySdiaAXlHITMk1z6DQN4tkPKsJJSMkBnuttDvt0pnw
+XswDTpJF/OkTGT4zVCKZD83ZZyeLMWM0nemp6NDVK2yZdpWBzKV/6BqyqXhaXNbDazwBP/SoWsa
rffiCKOXB6gWubULoZMsBx0Zvn0Z4zWRcvhLaWTXoR066XlRZ7N+s+M+Kt5Md6jyxNNcdtl7aQ5G
QRY/MsFl6w6tpQdTt6gGEyx0JpWMzVxXKfyBIcv3luOKdl+maZ1hVUgrMvWrhKBe+cyGlst+oJIp
TvESjtOuctWxhBegx+FlG8V1/A1P3db8MUJnrRWa03kV3pUygQfmlWXumJRg8Wgra7Gd2T8KUICp
35NKzR1UIxWn7hvVnMDQ6DSrU7WXjACo6eLlYf+s6FOXXbNWs2a/MBxghrleA0YKuqvuq1sb+OAW
pc56LpjbEPmGEKX62CiyAP+btblXMEWopuw7PayGw4DJRrjZNzbO7HvdbJruoHGQ1w/u1DId9yJX
TQpOmfd1eeANMMwl0FJlMipUSVXVvGJgJ4uLKSTJTDyFWqn5auRlYV+JSlOWR5xDtfZar6Yu37Aw
eK0+bFFWv+PyRRlUJqVXkOIwMF5Y6pSaD1WrEZm8LBK59qa6S5s8sBOr4R7x2DpVPAot0V7oWHLA
PrAY40VX2pld+5sycHQ9YxxsFmd8VWaNg7WtZP/oqLSm4a/Q89woNqv6VqtwGj4JI5F14ZHghzNN
ArXs8mtK2ka5rPCnmo9L5ObzlT3VeYM3ntPXnVxLVqb+GLnaR4/6EpZyU4ZqVhLgB0W/NQFoKtsD
8zTsS6x15no7GnjRb+OKUbPE5zqz+uvGEpXIPfLcRSExycMsOaSys+Yfw0Bfl/zclpN2VmRU9fvY
HG0oyuBt1rJl/nwU7meztGmDArgv2gNWi24J70SY2UUVG9MAJtx344PrqHlR+4prqVF5KORItphk
s9tdhIlhG56xCCxDYiqP+gQ8U9MMbZwiNED5BOBEQ2MxS0t9I9GGSXHMe3V0x2teHaS7rYxxGze3
wk7y6atSzBiPeLHWGVW/pRk10L+oFkvLnuNY5ik82iFib6ZzGEU35NVynCGaGBY5jpnR/7OhiFXu
bG3cdonYq4IOCyUnZIqqhvQS1yneVLSeeucmd12a6gdodDVgwWKkdiuDaHB7dfYA250+3Yy22Ttn
3EyKgq5Ea/bZY63AZLqll9I2p7RNQ+eNprE73IssMcRDrLFBzvXcZ9qdo1Lgs59jTMlecGgPpwmO
ZiFpcWGQMTlGoAqrcy7HepiiqyzOHOtKM5ekOal1j39mXk3xuMlzmTfA8qoaqn5W1r28nBNnTq9t
HfrJKRT1OH2d+zpOwX+lCcTdFw6IsuxwJyiEag/nJUcc5q8EbnEVx+aivjraqlfZ06rPbAD+cG4h
deQKPC9H7+t9YyTC3OoM5h1fXDmaKdCUG5qXTZgNkD5qQ4pxOEBViVyCsKWK0OuY/KTROgWUbv22
ltHktzkFMA28BT7ZBcQLs7+eGbpVRjclUpPsSoq2dx6bluaLZ07FXG2avuvGDR6lZbkps1m9gg+h
3qV5DEnGbSF+BYmmTM+F0sE3mka675typGIKlSW6N0DcGRA2F2DFbnKnRMQaOrC6PoLglBrFINzB
8nLtkRxM2mUznrG9me1G1nnj9R0Cxgs6YUZ+OesObZtuaIyKlmqod4E1j5ALJ71WaIjnkRAcETTH
blsdb52jS9vfva0L+hODb0oGRkQ3FFB2W1zhLGnNjA6r1XlRfQaMWcqDPkbTS52zziw/7uDZHRVw
Brg0y5BXAfyoMfQUO6Ge0td1mvsDY7aunCpeqC9yCnsGDacqFBSL0Qu+6nKPlBal9TrkbqSeaHWa
8TaH0PXVzTHiuImAnyvqW7ceA9gbJVy/diZVZFaUroM/hjoUEK9CLVwTKkWiEb/yabSfXRFnywOw
Hb1fOSMCM2d3HM6RZtTPTM6sbt3I5ZqoauzxmC526ewNdHzJEVapnflDyeXsFoMTfZeldiOuMov7
8SiRpXUXl5oye2GxSHVvcsKAjyWSeibKx/GpVswwv86aUPva5hSbfpRKpfFSPez1G43CKr9q2tgs
byvVsNMdrhUtVIwCrsIxdGMj9FuZVPVrxkQSGskTxl77qkky1NdNQw0E1lznO7uLhHWrTJBLfdHY
I8wmsKWqDirBpBa/K0SBtQwJPEE4E9a9WdvqNyD+IqU9U1uhl49ZjwudggzI68tIS4JWNCEVhrXM
96ZTNZW/2MaS+SFdP8ubWaXqYXZD8TW1TQzfYlOh5amgDFC2gmCOb2ujDU+lLek4xTVkI9uz5Bxn
mSeLVOi7vpqq8T7D5zPyqDwxuzc5N5VtjFDePonSiZUdCSr7NZnScNgsiZG8LMs01Ru62qHqCcwV
1H2Zd/Xyg7CVhr5lcsebtovpEmDaq+mbKGMo93VYSb6vzE3xzZo7mW1Cwb7J1QJqBLRjFSokaCRc
xVj2i6+Cxbgbjo3JDhio0b9bYdOZ17y1jMIjTeNXM9eY4QF3MGr81BKZ7o/tMJc+4S2kIVLQ9fMp
sNv0YnZFb79PY6Nf9lZsc66UCYgJVOzZOjkD0TBozFGPAwc4ZrgUkzVFgaxoN22qOTEvTSZAAa1m
1cLp2Mg15zZUq4IXo2eN4+flUoxcMB38g63l1uTZ1FPyzMGjp0HcWrl5U7fwkPycrAi8u+AXVAgz
0jgvkkrKL/RijPaiUtQXJ6/kN84CQ9uaOVxNH5PwPtsYXVRf9hO836DqlCn3gW7cGwh0heKN2pK+
9bVdFV4W17N7u0BlfGX8H2WPbUnse/1OVLBm1cJhElHs2kwbqAapQqOj46PeGQUWBTRmRQPnVmtV
hvPmI45vV71uzSrKBMLfxlzCYc3XO80MksSVz5w4abqlg2xCrLMU/TWeGNgIJXSUVrrrO1rxPgZf
bn7ZMt0Fs6MRaUMQRb2ib4pxXFqmZ8ztJe46Q3XQImV+aUuTNGCeG2oxSvAlviHG59FFpcUcbaOm
F3YASyHtSawA6FkvdjndKHAFHb9QMnhyzBcerl1KJqsI2jhtl+fYzswT7ufxmxVNNNq8BiFf4WsI
uLrvPVips/pKMqZvYuIa+tB+gLHGCKCoPQ+Zq1oXIY134LKlUPw2lfYAE8YxrHu0n0CQlTHHJcMc
G2epp2/KxLnkKW4VytmLrESGV1Mtm/pxatCHOmTLhjtutIJu8kTRCuoL3t3R6k49wWEMZG+GJMKl
B5e8R5c5qn3VuJtyMq34mxT9jA6rHxkHzMCibOhAvtoIwlvIqEd7ULSgNeJsmIN/wxTfBbq2nR0M
+dzniFggw+o2/JWI2d1N15xLgzFBYu77Uzcr6qaIEyBrqYgNU3Lg15PqwEdS6ttxrp/Vyem2ADP9
nZpZ7iV93eHbGOrubT6qWuapy0AXJ1OzTVRb2rZp9HkPEag8LTkuuYOE+67amuqliiv81Jlp6nbA
HHDVlKsegsrJajvhKxKyTJIWwPZV3RtM4ajX/m1l7mlG1Y+o0Ov7YSiGII56+7IhszG8HNYEnV6a
H/k4jfTCk/YRelXPFKFRMk/QKvbGUIcP5hJFW0fVSujA5uwNVC1e1wq6HZUZXyw2yYYW1dVjrrrN
10jJJq8xI60GX6tm6LoGfdLKyPx80BR/cuir2SK2fBlmLZzo6XpBVONREi9BSMPv1uyn6dzA5sTz
MQn3/9YuTl6HpZHvobCZTEKOwsjwmrYRsDvdlMjy9zKXD+3cvxKefBKPWiTeRVXKfNNtoz2qvr27
1R/VjW755kbfkaR7pocgc5cFgx9e6pfOHlnfxvxR+4QkjLd/cR1/IZj67BstcmOYwETyTRg9qU7r
VfHlAI/v72/yrwSMmvGzuqZiuocbJra91QiMGwvCKSNCqwSOJ8ONvRhQ7itcV+3gaE2/Ic3LvLpE
azxiWVl5NnTkfZdB+aKC+vU1rVqtf/XgPwnQmBPBBPUZJaA7trrc5p1jxrcVJzp9V52ay6MhvYg9
1vD4CQ9dZPc+lIbY9QGBq/4XT+avVE6fdGrRtHRTorT2lpqS2dFJbE3XdgjZmwTK3MMstZzD37+D
v3rBnyRrbSNnaRqGtV1o6tn32GimRaAV0BT2WVIBn/79n/kLZdxnm2pA9sYtRl1sARR0mEJauWlA
Nv9nN6Guqs4/qbTqVgwSR0qxHewCxoJGKyAqPLv+1ZCBv3hIny2quyZqijoK8S+iJ+GhkDmEbnrE
cPZXfnF/9Xg+ycw6xJ9QHS2xdcxmgwYUbjWy6l8spr/68E+hJJzAVgXF/jaCKOA57UCEjGnZ/s/e
7PpX//Ts9aw24O3ybPSlsDy7oz0ql+r+7z/8LwTh6qcAYbVaMaL6Z9nEdG1fZZmsyZk1Y8EKaoD2
pe4RjdOz6kR9/Ps/+VdP69P+j52IZhlzobY0jMVXs2nlMdWAXP/+07W/WkqfdradzoY1zJG5LRyX
rEC65YpeavzvbSblfjSr0uU7pamV1i6p03O60AtWZRg9tFUSNvckRPGmnfPXaTBiKHydvdAr+ri6
//Vj+t/RW3X7R5iT//HvfP2jquc2iYB0f/7yP85VwX//vv7Of/3Mpx/ZvVXH78Wb/PxDP/0On/vP
vxt8777/9MWm7JJuPvVv7Xz3Jvu8+/h8rnD9yf/ff/zt7eNTznP99vuX769FUgY0L9rkR/fln/90
eP39C+10DdjlTy9p/Rv//IH1Jn7/8n/K1+/F9/K37+Xrb8fkR/Xyvf3tIHO+lP/yk96+y+73L67x
D5d8zrU0g1pSA9z48tv49vEv+j/omRuWbTKgzBaMRvryW1lRKv3+RTP+wXd0F0jONG0V5vGX32TV
r/9k/cMWpmm5jq1BxOAntC//+VR+em///R5/K/viFuVOJ3//8qFb/+9TzHYsVbNVrkzjylThfJ6I
KlH5WKQ17c7JlcdcG/epKF5AdChCbFt6idPQi8M32YOe9VJbmxAelLC0C91d/Cp8TPXinBW960Ma
0D2IFv6cIMEYxGnBuR1eJIUaAOnemfUNCq1LyDrxr3bKuuE+3YJjuCpQkM0TE+6nHWMM2P1pWcQt
FCGdIMU92F38klnixIlleEQGqmElebEopzBPGmCge5nVpL+6jp8Dwsej5DpMw9V5olRVn5THeqbV
zoihA3iSfm+0095YpsHHZNIACjpUFMtxQ1OmcgGppVirVkqvxmmD3DRuXTref1qc/3zVf361PweQ
Py7HcgxVM4VqQXxbvev+FHelmehtXuQNlxNhyqHZ5z4WR0DZX5zYHwbzn5+/5UByAH1zXf2zJwus
adnNM4NbzSR70ZpvDTQmP29GKL2mdUAFHLi6OOgDBXocItkvXG6dFpuPrvK1Zm4OEuRgqVRkWcat
lln7JfVyqTNGOhGnuKTCbmcBIelpSbeyW44W3PxsRhrm0FIu82xThI6yMd15m7jWM4JnCfrPSgCi
oS+I4ZxMxbhJ0ncyR3nQnDtRdilsXG3wW3wi/bUM81DBHWWFOHjJ+ye4IBr1fu2NDeWkjrTGqVD+
lslLN3b4runJZhTdwVDthzhN72GVW8DPqQhUZdm29fC0LjdmJcDG6boTaBzy5zOEbSdAjoxRY3Jy
QgEZTdVPUak4ntmU1Ajra9LtQlKCX8nlq84kRH+hSekNBUtIZs5VShPPr/WK0YYkeaWCa5rM3mWh
eZk9V0FfP+VLdEYKzkcq2ZWyWEfRp++uUvgQQ3bEyZe/X2MfCfjP754woKJ0wRtSNU3nU+pgLwCY
UdLUu6Z1d1W3lTXxApA5YWHzkBELeUllHUNd5znH0Ur1rengKY0f2+H57y/mw2no54sxBU4zNhQc
/SOi/rziC1RlEBdwe29n5sCE9JU0NJu+YauPuqHQnB2VfeO2aLpn9GGGlIg3jUPYw2seItiJnWNF
G9mrip8KedkDzfvjgpmR2eWHAcKmF0vlLY8jIAfrpY7qs8DTkIxbz2CFjLson16qhrmThsU7LCeU
2o77XFGV+GUvgCZNcUD7Kan0TbgOMHt/cf8/u1GuO9604B8hM1It17I/59Bq75rDzADKXQ/td6UP
oU8jhhe5fTagwHlRnNW+Mbjoz8eLhS3kRbLZ2K3YNRYCE1uk+6hzYezfF6umpyrUQC68xRoBH32L
Q3YxZtFFnzMIOCysw0ek7811rsWVLdlwQuNxyNY9z9kdydfL6Djn3rEPiN+OtmmfswyLfCv8RfzR
fi7E/rhtnaGcQEFQG83Pcws6HcPhFvhhNyotJr7gJB4eTVkg63arwwJHdF1zFIUKgzjYZ4qZ67+4
hP838iMZMXXgK0toqvg8vKLX0Ysifsx34SDxV+jR4LpJ9yvHk5+tZ/64T4KNCy+BmySm/7y8y5yZ
G0qTc5/diM+oXt3Mj0PuxXm8G+Zp3AEz/WJFaeJj6uGnPWWZLtwkqC6m63y2EKoK2m4xPA3YtPk7
Dbd3a6VcjJBKaBrDoMpAUsJq+QHFYWeRrEL+NiQ/gPlt6e5dGtSBXbAIlSR6wTJiky/hzpXEvDIK
zwUUPlftj5Qe0F2BtSpOZWkTjiM455PyHa1hHMBgc/0sM1FcxDOEeqHg3NA9zVq7rWIBNScKIUL0
bCwnv6/ga/8R1o3SOSuWMm+xbznSJ3pfxuUsZi4xGXsnQGt6mqfr1mFf2NlOB1+P1/0xkudkKWKL
3EUxojG+JUtv1Py5ykK6vmHlw5zhEJ/bJ2Ds45g1dxVaO/g3/H04DyU0mrPiJO+A4qUHP+f941Sc
Y8ABpX5yaW1ajmSyyQIlXF9WLpZmnCIcuTdh4t6OSb8tChF09V1UzlaA1pL8y811Do1iry7Fs67L
R+zdJWQL1BVhl74US/IiUuNkDax8zeWEaMU7OMxLocaLV6k3cr6QrXY3ho+hwbMt07uwTl2MNmPo
4m4JjAfrM+WX6Vx9vJOIhpoyLVssHd4Hkgapm6e+ggohnAutg8SeDfQ0aboYEKoBfZjQCYs6f/m4
AnMprphESM/ruRspVI0qMCW3D7p0XhOCj5ikdNmVahunuHa+d066dUELfEyCnhStMLxrDronrZS4
ZDih5Wt3lgjHY9h2hyxJLr7WE8+auclQJvGq9MxY7jOTNSDj+mtj9aC12OH7WlseBpssNbKf+7ty
4kG28NmDfORxqc7sl2MJdRItEEBQ7Yu9BpbPTbF8LRzND0VdG94UagTQ6KzGQzAK9dQmznVXJnDl
7PwlleGZs/llfcN2nr7PpnGwanEZIxVcLzEveJwFTyrqujvc89/COMLdTS03yIuuqloczFRy9jgc
LWISuyEhAzA5FxpMAKrxUOnydbatnauRA3Whu0WJvl9X0RJl72aINA6gnzQp+wp77sjwsNCPDGNE
lsWJu7IqWceJN+rtdl0NUJNLTzRW4seREixS8Ycsfs9s7tJI8it1SdAYCDKF+rHpsG9I1t2QrM3r
QVdzz6hD+lvORXOMwvqrwpwjOvrG6hXEg0XQA7A5Z++L+Ya0m0ZsuIP589L3xu7jjY5F9VYoj7KH
2Fu6N5U2OYE78RnQM2LYOmJfodX1a9U5rEGmgMpGhuBe9A7pYJG953bp7pAZA7CbXJGkX2tV+VOy
RFvcxXQfbRwBxwhvdNU+zt3yTTTGvdaQcKAICkRqxn6rZAdgRZAyhq2GYNCeo6cvcmJZr9TgssOb
J1ujxzxk70qknFt72q0z/LzZjt6LSZw+3ncHPYipL7bXqEq2saflpGZTsMpD8habFWPeTukc+VMY
vVcun13GZGNroJtrPjaursoYdH2st3G2psBL8cIwQvQP5fdwUUlLYFvDu9ZUX7h820oX1x9S+6R2
4kniLc6g6he7ZCoPagfovs7Zop0eltT0mGr6VmifQZ/PU2icwMXIwPXqaxkZN4ARLOspfa+r10WF
BkQaf0SVDuHXjN5tTD08TXTBR0yZRzbevJqe4KYGRGTG9wvcx5CNKSLCjE3s+GNJzvmLOtrHqo0Q
LCQvGlgVsYBzljfWrplDWE7bDq6XaJ29UMHTtcLarRdYQ7sBsI35ETO++4gbohVXtVue58V61KrD
WcnHDbKIgFpeBmJYz5CUIEH00uFHkprPDx+buk94yujuobUXrGVwy3stqR8R7EKDVwlxkM0Iba/F
nMUbS+XWcdQmB1OUjTaGCQIIuB/q6FzkYbeHqLn7eAitzC9yBVkSmoV7qKV+CyoAYsO9p1a4N0P5
GOV6d8iHIphjY7sMowWJjae8LE7njYN2idOMuxV5fD8lEy49E6KChd6gizW07mZ+Urv3kcNLA5Ru
MBK6WRdIt1LiVzHeGoolvA2pdd/y8EHgFOGrCsdFZmmnaqwif+jcbyq0IE+Pk82cATsV1wWH9KSL
fdEVz+uJO4RnE8IFjc7TwjFDyMjgN3ORhSpOuMRXQnvAKga3G2u3ro5+NE8QAo5hk7Is2Z6t+KGY
w2PHADvPGbj5MoUCS3tZeh2uFL5lsULOrdaRHE/5Xsz6JS0LlI34GvhTA+SQjm+qaZzWCJSozbJF
YOxlZTYAmU+qr4RWEAst21hL/SRWU8I1h8sXKOty8j+u0s7edUHUsjJCHaPuUO2w9HUrfYdJwRxR
XMXxew2a2uqCgnrITyyGLoS5dgOZHGHVYRKQ0cWkB3XRveIPe1XfQU2/7RP37CCz8mzbPmN0dSKx
2On4LRGh+2t8mHjl8GS5ZEMapwZ7SW2O3tNSPq2xukTAVK+alqTeQrM5rAdwneKtk/dXMRT+MpI6
ZM0R+XJ6Myrybkn6J1yr4Lw/Jb11TBPruGYxH+lqxumil9F2CjkO2onq6SPuSuXYh/oDjncpBGmi
AepetiDE27LHOVE7NQmxF1JFD6ZjoZPYrCmgVdnHyeaDMkOcZrqT4aAHawhby+k1ENmWfvo4sta8
bOpoRHThIevry3Ii/ULF/a6kI1oI+yhVxAY4IZGpVA1VMQCmLDlridSV1j4hMHzrwoePs9viIYo2
fYcX+IJyvAKSt0+aPLju+Mqc8/mPsxfWuu4jzThXs1hlKK5fuCPNISIhtDiA6LC/VgVcRKRUflj0
LAXTOk8Kq9zMpyvY5D2u7uYpyqBG9q0zeUq93KRYi9T2UwGPPNfsSw2KBvP1bso/6nXsQbV53+rd
fYg1llgqqFLyKcFZg0qHx2StpQvOTnpXP2hF9d67zZO2uAD6G7zLZIB7cR6YYcH1YnLBiVG0T7lx
n1nqsQiLq26M34eoekabGAMsNjb5YuQVtm9kXDVpXdxr42YYCUGq+ciIGUqkiQsf5DV0z9pzVV4s
Rl0zh4/tM/XmAoYvjY1k0TaJef5Iu6B0Us4o5qlwjIgs+S1cdLiU9vDHb3+kgx9/LrdYELLMOYeN
k9aGG31qmo0c+z3+W6yImTdnEi51PFumhVBDg5hjzSHZxsLBqzcDNELETez21k14HzV7uRg4FD/y
wwWtzeDUkWeAOAfrNpBp+5SUnAxZXF4pDGlnix67uvjx0VlpovVMZ+d0FqeJkZrfRg1Fz8znQWJy
vUqqXC5665El1iNU8WEZrT5UstusWS27Jx1C0PWYyCP6SVJn++EsL6w139CZu+wDHGWBwg/46MG+
9ayRNS3OxDlz4ifElY4nCq3bqJb1lhpMN4651m7dltgCXelxdJPYpBozfNE4Ei8GDoqshezlY/+x
x1/Q7nhNnT2Ug3Ve+zUVIgNdLY5QCgJ7TYBnzs8xIve16gdnykiIeZqhZX3TjQT+gWyfpGFskPB9
s02uJtNOLg0k31Kw1jDTV2NKEQe67bNGz8hzoC9gJog6dcsc1QinOnw69PVgbwaHwgFfdnnfqQlO
aCM+5+l8NIW9TZsG7Z6OjAvc7Lo3uyxQW/M7oN3roBWFP9hxFDA8GnlaHT2Y47oEBVjMZMRTUOu5
60+Lcsr60eFNvE2aXVMddQCZ7VuemPhJMTtDyTUCYcOBbel26CuprQat0z2Jdi440dVmryjDARN2
GCeNeeWmur1RuugyqzThZ6cJPKOfuUDcJHZYSqQAGFRNqEHemQ2x6+F4x1DQ8cEr8Y6e3EPUM2TE
7NQtjEuCO6Yungx7UqOeoVbLTKY78XiqNKDN2ftR3d0bKiMKJWsPLh5AtDCiKxWe4G7MtK9w0uDW
mCh1SBQoXyqD/7ONJEiRGxNIomvDWNR9xIynMTO/yYn1ocVX9lC/Ec8nFLEbdVT6Xa6SJjSM3mYp
3A/Q1Dc11HOv1OavHKOoPzPAZ1pGfpLUT0UbX7Y6JntqPtypqjenRup9xDqUW2R6pLpLe6xlfzZG
Y2sjcPDgCsAvWT8Apd5LxhnRoJ1gfUwLidJAxh4aviOoMi0NFouhJsMOccgOBMBfWghaNTEPBwtK
VeqPonCY02qqfmXXWYASIAusJa6CIUdisiatPTaqDPU6DgiQ/QizPvQIpuLNeYrzT5r47VKGgHXu
7SQhgM729eCq791Q7KTaD8RcvKpRenNE9KCek7ngxN2+DdV005XqIV90rBFpYq72zBuentxGFf0K
dSbj123z0BFoc44J/A5rEiMLbsQHZIeG/WkwqsHLVOlux/6iRl0BW8QMg9hBw1t2+FfgWMYfX8re
G8LbJBZhMFn5GcONsyZvEq2N/VFHxhl1XllBMDIY0GLW5W1s8AFpdaEo0YLvRxhDGrN+1Pa4SaP5
B8wlnEfayVe0GPsQhSuKJuVb9X+pO5PltpEtTL9KvwBuAIkhgS0BkqKoebY2CMm2MM8znr6/ZN3o
LssOK7qjN72qiHKVCYI5nPOff8CkEVlU7g9JetlE87nAr4GlTOfr1froO0ZxlqYWFCcwh6CoXmtD
v09XTD/koj0U/XRIbZxU6BKnUtwujXOL5d9tbVMgQ+vcjhF2NDpMwinz19rBgcBNAt4wuifKnrIb
j2J6LuglOeYutak9OoP3Ki6WjEt2NK8qnPUNY3g6VUTq5F4wQUoLcV073Br4WF5gTZCCMeMHpF23
ssPqphqfskF7MzSIsWudv6a9gox7wNLB9I48NCIv8sLym7TVL6Cc/4yfadQehNLsUMiRy0gjBgwY
ie4NZqYHGU+MwXzSkUasn+bgSnrWHIKmDtVPX9eM1ZZ8DFT77GPEHyGndEwxzNaNMp/tGdhJA96o
aZewWcOgt+QHDhZvnW7c2an7OuHyCRvcQtuDeD3LhmvlPTVEKQNOaz4v+rG/KjttW2PD6AuNeAk4
uSywZqXJ6sQ7aoCXxAof8F46zFphnnmqOnUXjuQyoj+o+rO6Cy89NZw4/bIaEAY2Hzg14R2YQagL
8ooTq0cBgzSV/cHZP5g9m4nLPPKs3Idg2jG328i5R+mEfgASlOAlABiryYtC5OPsyki6bzDvuAHT
n5gnKqm/wnFqrfMT+apQYVcVJFksH04TBNuDd44ylKqqeFH/zOgMoLG+fRNO9F5SBZoj6IqB/ZaP
APodFcmAxddIKySgVW2M8KeBvsZzxhc09ch2F/nQ0kxn5Xgbu2Bp8aj9jMtObsz0bKVMVG8Kw7Db
rprlhjUK3d0xQHwVCAGp/lm4+8GI32OxH6v4Ie/nK+qwjxFwBOuZq2bNdz1aYcj+FMCIS2NfQw7J
E9qDty/1VQFoNCCAze8YwQo8bJyraJ6qbRQddbHQCeNYimEfO8x484Z2VRf+S0pJ7UbUq5H2jRbk
HMZ1zjSjNJyHqWXNN1mLZUqXBUUSTD1yKrMKtxUMcXD28bJzir16bb3mnGEn1Xs8X8XU6J9Kx0Vv
7DdSXp5u/7LC0Ygx5b5TNRkKSOpHz7wsu9d4EOfFt8gx0UwXF7GhxWdlExv/PHCxIIgUzg3Gy7vW
zA+4InBHj5SPqr7o1TWwEKwEifTWdnuqsCF6n/RwZd56qzUm0oKabwcN9QFO3tUw8J0I3qIMw+3J
bGMm8YxktT7hs6sVDjl/NGiPOoBpwNrr/F6mRyMDa5f5Xd+ZXILFSJueCVM5hsAk1NxqZ2T5W9sN
d5gOdMFS9M1GN+r7kIwsnXcKaK75RTOOu8iYd7oanUxL/N7M7Y2bhMD/Vk+FojV3Qs01sRF6ASd8
QcYGLrB8m2V7bBxaF+mYaMNKGpP8cRnSAKMbGMzhlJ2jNXP86pst2R+OQjcgwgJ/4RMQOHKbLv2C
/LDlOsFmBAMojqQkwqtZtlWrNulBrM4PrN40jPINPGiG7lBKKO1td8Mo7CPqu5e2HfttV9pX6MSB
gQ1z+89GKPPbMevuVFtbjt4PXFrOU9c0z2qwQUTmoNa0ZBEhOxtqk0dkhvMJLDlN0p6TiuNzEnNy
qJPpWUxziYDZvPVy4CkrPrOoXSWM5ICct9uhv4vqN6LBIv80gXM9d2+52QVeFA+WsJWC/9Lsk2Oo
IPBIjcdOR1CMWYgsObLH9mWp2G1GvSrW5sVwY4/5s1C/xYDsysc05oFImC5ohpGDTTtQ3fhaxCU0
w2/aSYrlROsxsFQ1+1iOYgtL8xHq7bbL8p+EFF94FkqEFsca6XEjVA66nD5ZjksC0Tbng7gvQya2
EUIZLz16Ln8StodeZ6SLpmXbJtRGa5gkG4xhznHUASpKmwcMBi8GbUCjVzsUPQza6TrijzXNPqjm
GIcgo2dGAktUbT0QMCc2UclI7WxeX6J6DaKa9XAqjgbVguBatIu5ajeJghqgJD1b1n52ORRy+gIv
nA9jtzvhPVqZvjeowzZqgzeJB1nGbK/lYJ9jHESZmTt37pzsHY+Nl1okJ6fbJlpwBeD2PUFkqXO0
ZvubmqSOA0+HBfUVXqTE+yBaLs0skJpztSaGb3fmpa0mtUkxX6lnPgFlMuJsGyoxgrIgE02N7NrZ
t2ZT79K5XDaVg/sjACXWCAB5nWtttHjmnfJOIAZkWzCM+2HCzlO9JTk1Ky6PaOwihBWT5j4opJf8
YPr0zjzrDAzjxye168qGWTSTNrj+exsrOmzB5ENf+mE/nZ9uZ13QyXQDv65TGEEV4Xatehtv5jZB
kvrF6PVPk0cHXq80XdASBDu/jqYGgedpTEtCYDTPGqWAQgrGxaAcQG5swegFLaFt3SYK6/z72JMB
G3/75xkVBARkdoLP1j+HSo7pKMcohXSujoE+xUetKo+ENdDg9/0LVGiKNd6VmOXV6Wc4DWFtvT6D
uUL1aeAunaAVBc1xDHYShr22l1fUZs4+R6hZRMaBI9jvNRrmE2gNhRyUzqvfcZv3VaOKPZG2VRAI
l9LNkIa7ppiftLTcpljhAq28WSM47qBKFgW8LufzWn5MSX0Y1TJEpDRCgW+2ubU+je1wewIIYJk+
hrGzL+v444QVS0P8oOp9lhHCuGbAFKQcDmDoCCIKNokivEAfeKm73q/0cd9asAYaaz5zTfljiPXr
wpoZVCPR3QzJyjgqq29xZKl9N9V3gqmXa5fH2OFmGKDCA6y8hfZ+AQYIelNtC+DtTSMMvFupxDqd
C+gEbUvM7XxI2eyAzM/yNNA8/XVwfzjqSIxHXaBbeSg7akQrAm2ZY8YMIXPITdI01OhAzS4pdl2b
fc8MiBZ/XxtC8f8+Lw2PAb+QEAN0yBW/Lkx0towpeZJ92LEwGwGUXJn6i2Pi/VZTyCn8rwxMZ+Ix
OYxT/c4R2YWwsbjNJozGEM2ouhVzPs7kECk7UdHAcIOxCbljgLwVjPH3ZzYUX+nTM+Ov4UjsGEwW
3+cxvum6jZ2IbNjzcNZmdqxdmTXaVtQtAL2m8Rs1TCq0tPWBReNdmJYE3/T7L57iD1va003Phdtr
Y+P3ORMuF6YxJJk37N1mHpnqN5wby3AT9rNzvmLQMemLEZjreJ+7LuKATQlbBSZFiB3h+ITg+kOv
Ec2MVfHUjEDfBrLVrnH0+y8e8w973zOELS1IV7rBDOvXH9gsex1UmzbfNR8mms3toKwukPDcWTyK
l6ywZauHuWvBytSwOF1xArDD/FguNn6Os5j2Y/5FPvYfBvXQoHgsprkndt+vz1RQ5Jp9qfX7ro0C
+W42+F1mDPn8aSgeGqu+0oq7v7+GP34i9YODk+cfWHxuXwsbEmGPnTAZz1ZtyI2yJ5st8dFgGQho
h+dun38Vt/cH9iBMBNtjSXrCgPQmfv2mDda45uwW/T67C+dC54TjHtR79yGf08KXyftp0Nx71OZr
CEhI71itAOmT+4ChD7ZaCqZQfUxRuVlQYadeNfp+nBnvyfai06gEnBJurasZ27C4tb74oYw/UEcU
MRMDBxY69I1P99ZUFVqD4GTAczZ6Jd083xvzdGgZFOxPAINWc2jUbu+LRB7x4eu+iJcSvzNHbJsr
04Ik5HqK6vnrCxwExUVYIvd3E3mFDhgwalgvpiwwFvNWTXP0cgwqYjMY/ugMvXVmNI17jRd/ptlX
hWtfqX4O9x0OdZH9WApxFlrlBYN7ZTb0UqBAx679K6bRKc/41yPKtiHt2ew3zgHnc0yO6c71Esmo
2xfYISrCCwc7ozRNdWpjvGzWkqtSPayCsKxenBMTj11Hu6gAZhpTrrZV5Z7pylNDMSe0mICURKte
AHY/JugIibnrpvG1KGgG85bGu7Wge4A/Z23yEWN+DTW1ejktIoV1r708qDGN8NIPE9PXyrwv1vh7
PLi7usYMDU9H5smMrsKWAkQBubligI4WwyVtPbcaN+aeov5vUucuia17J1OFHoytyS3OxDI/k8zx
0jGYx6blUpEoy5H+EadD0D3Pb8riIKS3d7T1wcgog/++vU8Uyl/ft+IH28hbHHzFnc8sXc8YZ2Ih
9XofhWAV7ZAgsKI3VCPJCTU+Y//1XZLkUOsxIlcqeTIDmNCV3lUk+R/UGxq9cJtmuDMuqoqOQpD5
U+djUO2fkJ+wqZGOOqxAWXATGiSSjKqRF5hykReWbNuiuBC5PC5OSGVVtd5Gw3tRjdFI5XvSOu8u
z/mh/v7VP0l/FOtJ2nTFjE5tqEUEJH3aIWPP/dSOMAwdNcttqU/0J6vRiLtgEaj1Be6L86bbYt4H
LKHoAVlEPeTVziFpi4+/P8/v9420PabbQsDn1qX1iWwcO2j9Iydq9oXkbUy8SsGyM/ovy4DT3/Tp
N5e64XoSDi9a/M9nK7SrsBE54T9rfesygWgqGFL48fHNFBAyT2yx1t4K8PudroOdpbb70Yz9myRF
0k/Ue9AUemGS2521PCd+n7gC2n41MD2aaqAiMOY0648xk0FeYI2hZAGXUav1eyQsGGj0F0U8PyjE
r1IYmRqoweq4OM3O9FIeFM0VDTe2dWq4bJgfbpjO/xcLACojFFNb6rZNefzrAij7Ee+tNa73UtIz
e1X0DjueAQicPnVAYhxJj6GAtobhx9yl96rNW4jL2AxN/IED2Be6j9/vWikNG5KlKUzrd8Z8LoZO
1oZR71tsIDfVYl5UUfNgC8gDpbwccvBHxP5ffKj1+00lJUpxD66taejS/VznVEbv6hhm7ZfJlUGO
p7lXk7V4+oVRg73bxnBlSgaH+oKDq+cp+Mh6LFGg4ox0Hw7yu+kKxuzD9NDBIuG0m/FeGNm8aekw
RVufGjIChxADqfbJKowSBywwT3tdv6/jxQkwqiNoUlQSr+5qfxeKTSRqZy/G4tnr5m9A8UwtSuW8
N37x5f/AMubL24rTKx1uyc9U9taeoUXPnAFYNFBfAJ7pP3tq140OLAGxu+8vHFw9IwxEqEGBTxhq
68GIyv/vm/9E5Py8Jx2WIMNvnevv8+5HjehOFdbt+9M49NQLWhUDEN0VwYgr6hnrnz0T7dKuukyL
YiTHx9p2eXJH8haAtyJbqWkrjkSPAz4lbt/znAraxkDt9jThPHFhzPKV8J5p6IFoc0afTEsaD1G/
jfmCSoIBl6SP7zPwxQkrBZjOyOAfEGO8E/owxtHPsYfo0iza9kSHTyCAxw4Vlmn3L3J0DlotH04I
famIWNh6iry77omQ8U8Xbj+B3Cf9rWvf5zkApKXH33FFey4ilB6LXvzQM4ndbkPz2OKOyshD3BQp
SJRMnzLdYnzZcb0UGHDRNDGdt8ZDbXCzRFljblYj+shjCwdfJKohjtNjHJP+M5zpfbUvLdw2Tieb
og95S/QYrwbEr+wD0yRYWd2tOT1oKCz9DIfzdOa+wSwdVpC6efjjGwTa+JB9Kcc6RTz/9subFmoZ
mL46YodfT6Haxb2rpdXdm+6hw6Ifj4H0aMpxDmzAwtYEaCms9kXY2KVT65xG8mliie2wdGKztr3P
HcdomyJFmdogn27vRhw0AuJrsi1vwpHoZwZ6ZlJ0g2HMLxR/dU1bjCf7+mY2XcYRNhHmSVHiRKi3
j50OxsTk993y6KvTKWEiP6z3WEr4J15p6fEXr9jxgT7v2ni2aY0KRlIVY7nQGB7/vjX+cE+7XIc0
YUhAdKHbn+7pNrLMqWe6tC8lsNcwT7TVnRvt0zpEYeGBlVviGLVe4XerNG5nWImWYe0sN5SYOOGB
PoZnf38kpZ/61Ei7AnNhE10KMifjsyDHYxzvgdZWex2L4oD6/4DJF2CFbu6sCYKJHWmXCGnPtbjB
iQFGQ2gP5BrhNbLVLHgCXo0FuN08G+uFbBobMyx+ZW4FYsc0cX6iwcwaHIQBpqMem9iP4+3olR78
LqQnhR2+Rmvl7Slf4C+DEutpi2F85ZyVsn1JM81PKt1X3U8SjS99BUoMqYZcpI3juGfDhAkv/viX
p9kcBgoCZ9qUvJKRUWuFnHnK9TtMHLhtZk68tXUU2MiwuWA2184QdxYkXb4zMPTNKza54dI0TPGh
q+BtNU2LaaYcNvDxz8sMay7PXliUY7KDzfZgmjAFdQZbXkJkWqNCn3IisGClqPGwM1Mfegu7zkWK
UtTWhT5aexLGvmjPzD/9gHS0rkEqDbWfo7qnf0mYxoY5QjrF1b7OYGKMLHPFOQHHcgPTAE9N3Sjf
hCqMSg/jaQOgI2s/SzmklCkG3z39aAVBZCq6oR5uTkymldG1H2MGssEeyT8N7FZBIQkFxNfV4KFq
Cqi7ef+cP0YLdWTpWKQ34CP6xer8w+J0KGs5ZnXgns/AxYDfAuYPUbXXXGtPBhLscQ7nlSgIdbOe
SvMcetHfP/S3flOyIWjZAEssKmpdfiqmYqPDqykDqNUxg8NxIQnwnmK6sVo/kmKFB0JRWbjue0Ga
UjZQawPgQMyeRNCYJglvigeocNwmlK8iW6CliVtXdi+nP/Dq+RZm7L6ejVuG719KYj/XQKeHt5kf
cb4ofc8nEbSDO2OqwR3cY+V0LyPnPGsu7KljRVLM4qlCHqWKb7Ou0cYf/v7iftXZS5ePVscb+iKT
FAfxWwWS1XYHqw23J6UDUrX/olH7WwxJfJCeL7ue09n07/tGclNwnKJJRVZneKcf8l9Ln4yCysFR
IlaIY7jNbYvGUznBLNUIY9JqZTBb0BsKKAoY/QS6PukXAO0odOZmm5QEfBW4ZuyiFiJxdUjsKSTa
iviQaCHtEdPLbBMnsM+0oTH25iKZLXYYCnWA0HDcvmMjMwaNQ0JIIhhNCaO7jXHMQUkImceBilSh
U97gCA4TaB0fein2k2O8dlmkHY2z0kyZ8PcVpp9D8Z6sfbnLbWSRqBU32IY5ioRz2w7ToC7wb1U9
KWOol2Gd4rPCfFmYd+xGg2fVLUK/ZGTVZ2O7sh6L/rkX3YjNzQrI1SIopM4IrMiG/AWNZtst4+Mc
TrvazprtYkMembvvkXxf9OabDty8HU2Ms6MJtu2QXS+e4N2hkHOliTmvyciPhosAxtTXHajKAKPn
TqOlzOy6S0GOFwOp/DYiyGZXxreFI7CJxNOZPGYiW9zhffbW57hIX0DcIYdxdHr6i848BACJXD8U
9heYGjCa8C67lTw9wzgUlPGwnTBUqa2WhKfY6X0MVfGxJbIz7hNMT0V97PFiHRIHa4dRP+DQzVGu
lXtoTDVllveyqnlx4hZ7fO7jAOB6CZZu2zfxTT/SJjlkPe1anMI7S7b7Fe/jLeN3yEg6TTwVBAl6
a4zisMxg0YbmPg1rQYLCXPGeuuLozfdaHeKfpd3XvXUdYRSNCd4uspPw3AXtgLuDl9SA13CgNfqy
JeDjIAqLRAWwI2gdvL4vNuLnO0EKlz6IAF7QOtzPXNWe/WtjeBFKQ3xf3Z2x9pFPGjwWyQoUoTS9
ZW3RpXa6teU2RKGkA/xjf+UjTCRk0cSqeodT5g9UObfmulhbh1kw3yJB6JJZATL4n3cu18xRNEMS
yPQ6HUYHg2TCbTSUDkkeq0xP/Gfs8t2FxkMCEaRvScCvhSexL4oY6oybwlbDdHDpVQRFW+7WDC/v
WdeO2OstW52HxjZYno+8oI3ltc2WcB+HWmOy/LTqr/tYPKS982gkOHlZPX9MNxjo+ykxu0NOhe7Z
011IV7zVK+5hJyou//6GP0OSiCc54DhdERJySeifLt2wr5GJYbmzi9t13wLm0dx/1dP/9iOqz5Ac
qzamSob92Y+DvC1Ivg7B9FM3XRR81U01MmFdoItsclvema7z0xZtUHvaq7ngar9okPv+/j1/6yr5
olyEFhU9wALn+qfrJNJcJyVtCCOXCEs2XIQh8uGFhKZ4nZgMOGd4ld3aWvPmmm4YCORje9QgQUX2
hg/H8iu9tvjtejMpcxAS0sczqAKS/nVlY5VGiGFBQjY2mNquLh75WLyDe23nrZCPaOjSlI+ObCx6
cagEBF4Ityv6C2y77zqjom4sCxBOT4fVJtdtkZlkSXbulkHkvPv7y3P++LAMWwUQCNryU+39r22Y
aWsrBfGROwedKfEYxfO4NN3ZpJFOR0OCTXWWwibUKbNQWx+NyiD9oyyDvNG9zRQv6TVyDLbuLTZO
9tUS2lj35NjPmZMD33EI75sFRzeCQixiDZd7UzpbLZNrQBbmtmgNuHZ4FTR9ezDGBm6kEvuSlmXA
lJ/keobMycR1O/o2GJzksGpIuG7Is52HPWhzczsYeF0t3aGgVy3imCQ5zY2CWOgEs3HTGOQWnLFE
zyt7WW/EWuLgDrA1MPA/x2mOdHjSVfd6OtIvV+V1m5QEvRIL98UKdX/bivSbluM4pmkyu6RK/LQi
kt6xGio58BqRnpW9dr1Mmr0ZbPRKuKSjURcDYEL9lofIv0/vR1akjFKrXOKP6MIiC7ON9NqPjvxN
9BjYRJdR/RQSWIK2kZe1JtZKpTA/4iV2l+VeT6IZQ/LYDSQBFUE9d5z/xYdV0xjNq/goVvOtnb0y
0Ejk49atz8RIvqpADGD2RwKOzC38EnLOFmpYCStjXZU6j8wNfF2/u0Vn79dLcFrG7X2yxSZz3RA9
yaVcR99Qd42kd2CMVohKjS36u6E6NL1Y/aIW+G05zi00KPR6GHdjuP6wDHl3ZtZk4HWQnwlV/t5D
vAlctfRm23toJkonuYbfiDp/shOk+0lLAnKd1sFqtfgCjPFGUoRftBapnbVZPWfFtCkSgkkmN9G+
uLns37YMvyZTXcHBx6DS/Awe1cQlJGtClOtQ5legKOfpoLVAJuNFEk33BVlz4Gf46If0WFnD6k+w
MfBFz+vps0jHBxEXvIwETcS0Od9QRUQUigXkgbzA7oYqbnc/xgU737y6JEaq2lbS9ypjPUj6PiI7
X/TVW49Z5BpneJFecwJrQWKyAsimsa9wLsVIdtqxJD+WqXgD49IZ5qEqxLTP2gzONXG02q4XPJqT
PEJKvtaqMETqntebMTFhBC98h78fNL+N6KTCXAxpMWXkePyt6F/mJIa/w1sbc1StUGVxiGfyveAm
n6BGA0A3Nob+QmCfGWAz9BWDwPgNh+cBKFZcW427BG6Jn1omKCKF0IeeYzka7jwvO5BYeW2myXSW
9YW+zdoi34gw6uD4l4ZfSxlS34bf40wQXS37t2atOihaM60+BtHIHZAfasVZQ7bqhvnEN7zgMaMd
GxpAnFIR+43PzGoupsi5DFe7I1IVu0LnXKvb67HOalA9dTCm/QsW0jf4Ab8xkViJ3poJixPNRZty
WUVtkvlqFkYH+DE7k73r0Yv7YnyzE6zthay3kK5ZQwIaSTo7T3NtUBXXHh7LOWVtfxhM7mPqKoTz
iHNEPqN763Rnm0VmxEiNuxKjovainm+yvk5vyMHxvV7lri4EHBEyg+8wOcp9Pr20boTRgGNfZZaB
28CI0QJm0NsqwadBS8ZLYREMl0LnksQd9G7Znbmed6gXaQROi6bBcpAwZMn4lvexgdG+fh1PmTgq
TBMjBTwpsaqFUyqOnfrm8IT4AgjZgbqzccuBs5FJ+F1w2rHf1c0tCORljxJBqJvneC57u7aQKYjQ
vDcmE/Yg5W6hWfHBgGFB9EixtXEFDtB4REGq6dAyhlFuo3jeeRbprG2pvzZWwuxv0Fs/1e3Ft1uL
Ql4jcX4p+HcjMYbbOaRyy8l9I4IFC2pt1ziccahdLmdPQu5DIHLhtGBlTRgibMB/Hr+4yNyLGZp3
P2XcnK74aq74eZTB0mZLAS0r7wJVdvx6v3SOg2082vOdy1TUx1Q22kW3rGRgvJzS2qoCadMO/X1H
u7/10pbBpIICxySeEseKT7ca2QKLw2QLMzaBNReBDE+Zx/cWXnwMkznQaxzzcgmlo0iydle2HZk+
FrcNcuAcF/NtqrQnmjtfFvNqYqsO+63qUBBonna7rE18jLDv2FRtheWjbSh7gH1bAaalGIxvBjIW
Ue9jADCR6wHBFC3BOlS7ysjbXVTOCVcR0ugYdg6SwvK7cdYcFgqsXarTEpM+NuByxLFpVvMNHDsi
CGabOCjlIRKn8tIzUJ6eTuy9q2MCnBXt27yQ6WwI634azZfaFB9tgYuvhHeb/AAyHWAh2xf2PLh7
UohpCRy5JzWD0MAowRUUpHxbNu4Nck8WNuDONnSyAx5f/kRmEwqAHPF4TT7cqpU3ukfkfDwO9LIA
//vJqM7GrCyIneHMJG+dkA+9uGlsYLNEm4sv6hVDsF5+AS3oWhlQWS4sFI7qz4ArM/Oi1Vas0SwC
yLylpVRhgknQKcUTYWwPXbT+XBvnsC5rscMgBuJwZ5xb2fTFg4iTLcWvT2LqNmvaADiEkeh9qu1d
NGaNiHBRG2CHb5OFjKDcK+vtlGXuJlzJbM1AL3xN8UxT19nUg8tGtJLtAHUGQ9ZjSrrgrlVJqeoC
Cgwqzqrgd5RTmfqXnT2H/gw4CZjML09kwLM+cvrolYXxXFjfk/+VB3VT8MPX1mVXDG9OGaU7MAuO
pLbbpK4kbsixD6sdkn6j87+1086JeC92WZFfy0c1Fle6cLqLRHCwkv63G7zikKpTNHV6hlwC2WhY
3Hl9Sm5q2uxiLjc2BgRbV+9Ait1LcgLM7dwedBoIN/4uQGYovIp7a6mehpLCWaDW2mqo6/3JHF4G
iLbH7JZRDW5dw1xQPLQPneK+Yh0siJ16kG1PhzHWfp1RU69DLDYxvjqUUUwki8lhCGNW91pBKJXE
lr2Q43EmCN2XrXZvTwCruI6j67AMRmYYNtT4BK1oJMeSKfP4oyBeD0+PXD+WmYqmC7GPgKGMfK6g
pGNjgmAj4vA7F4VnshFbbxaH3IjcTZsgKwYD90lImMmEgoyCzXLKf4kqeLXKIBu5FxriAwPwMiok
rU0NqpgI43rXEtiLJHUglzjyh/WG+J5lF2nNbZJk2k432zMsWSQ0FKquoSCKUxK2TBjkGtStCw2T
aRSusiV6A2LbyxTSeY6ptsyOxVJMmGs7OGC05stY3MuMu7szUuj1bHHqKpNbpuvOFnKVt2No/iBi
DtggYY6QYN21cd/HbV6DgjWODcW7n9cAdoi3C5VnT1SP507SH/o2uqV/ueY43yS6E2P/iardCdvA
iLvbtpF9YESF44ewPVGSvPc9DNEBoXvnmGugTRqZ4bp+IRRiEcn1GBcGMe9wu/xxNuE5GOf82FDz
1Zs/HTfkYFO/t33jj4QHBSRDdH4zdh8k+PJTxQXxK6WwwEMStt5kAdiT3YCYIYfyvBCNu+Q3URS1
W5F4H3gEPelOfdlH3DYE+K6BkD2p2SwnvRHLLl3QLza5FlCQc4Qj0xkcnKk9h0zFMJPKTky/PoFh
tUc/w8umbqYHWqLJ2SYxD3S6vf5fOx9eJt9bHM4/+v8PrA8N4kkMRkr/usZ/9z5sh/Lte/yW/4+b
9u3Hzy7+t+Ph//4L/mt5KP9jAU3CVTAF7ta2muv81/LQ+A8GTRYufQZFPfDP/3I8FN5/VClAjo0F
uQYLJcrs/zoeCuc/WBBRLGCUyH/AyOT/xPGQJK1fbinXAq4w8cMzHQ82AZXIp6oHnHTQsUkZDgSD
S5Q/et6c6VFK3qZta4Qz5RPaHZKiISprzjSfEyHvIr2caudi4AuzyYYwpF40utdpke3NEJrrU0vc
5biZc0PsOyz+YyZnKtRWW7Dj9Ltc0p9OQ404NQxNwrTsJDZessFscvpcDEzOgbQZRxli6FfiOlvu
c2QiuLcQ+GjDEAdRv8KSol+2BrkPZIJk6SWZJNolBjnhfWUiNYKvnnUYBjTNzTJXkvDi2ElvYlrS
xz4O8c6OukL7wWElzu146g8lZ8dDN/cTjIEqJSOhiwsvSFOVV5cMQ+4nUYRUrXL0G0TAAAblPLeP
Cx3izwwLEMAFclx+aG4JC0b5x1/PhWZ+I2IhfiMVPsS6KC+3hVUzLm0WNP+EZ6Hu3laErca+6dTh
DruoGWp1Oyybf9J8x7wd0UVE1nI7V51G/oS0nkqUi9dNl8RwHUSo7yJe2CHxItfHlsOtN2Vd9fdW
q2kMM7WoPTgDPY1c7XG3yKb/NgojedDiTjytNLRPzVrwQ09Q49CXOtP4UMiEGE1yLm7IykofJ0z7
0Ws5RXl06zn+lrr4teyKHtsylki5M+ahKUkt8Ia7msCTS47G6MgI2jjEs3BviGUBlENEhZkM51xr
+43Gs9PaFfpHnOjVivrE9frAsjTrjkhJAm4JLVlfqijTwk2NYKvalG3YfM8ab72pmbAE3VyUAyz9
moEJjbp4bo05v7Bdm+u0qJ3kW1s5qRs0Fll/gVlSckOWVBHiua4tZgBFHUOSciUgHH57uOLJQbjO
vbm2mQMIVM3GPklCqJFDN9fnqzPl/RXS9cG4x6tPr4C7B+ITJqvW9W0d5uYA/gITi3ZhDjnpNVPP
P/IIw9VD03W2fu1i+VGTh7qaDGDSXOL2oA1Ler8kpJPM0RgxRRbFdTs7y/VcI/yqjbB4i9GUHWpi
RLv3QsajcR1JF7OkxTAJCBm6MjDCUkV8VCZMECCJYSpXxjgWHiYaA12GFGLTNobYhUOHtVNoDfsu
aQpfsyNr49Bi7xo7RfUQMUGmciAyMAhLbGedpEQ5OM0q8g0FbXtsWFk/s0Jaexr17i7jB9+m45pt
WYHDYUxXMsrXGACuAHnCNkO2gZW17lEratjleZJsUXDwg0eRiZp38Ej5rLAmGgta84jVvYZe9r0P
nREPx7J4Zi5UXulks+3W3uvu7LGLris3nLa161IwW3r5FodM+2pjbt6myYbz2ubXlTnjQJSn6Njs
IjbPKlhCF1UTOVsO5JLxtjSJnwxJQGqmd5Lju1fPhHzD9ag3r22M9rkYu/GHjno/gGNSXPNANJyj
lVDYpB0ZOmmx7ij6WKiYx15jNBIezdx09xJWk02RpONis6DLTaTZfmDAlv4YBjf8aMe1mwgxXzCn
TolHexmJGT+ihC8OFdf8OzVEs0t6fBcEiczPU2uNR71msjza2fgRxvrEqTyPu8wkUkDzUmTGE8yH
RMdQCsY++Q2eoXnnkTGXB1JYBEaEOofk2FUFnjwtgSZWGZFmqfihjplpj3zghOuQNK4cnFO2XQOR
FSGA/b0h1eWgD25zPtPVUTtP3rY3IFqDxobn4ypnhfT358KN0x/jkOIjZ6dAjRldzhU5ywBRI5ka
lqzsb3Vu6I9Njha31pJS54xvJg5hmZw34boedM3KLgbwuF0+iZXGJy9RTdiM2v91Jd/809782/GV
4K6/X22mgiD/hcrrmJcC+lfIQImbA7eDlnr+P6k7k93IlS3LfhFfsTF2U+97udoraUJIoQj2pLEx
Gsmvz8V4lUhUFlBAATWpSQxuI4Vc7jQ7++y9duDU8S3qattd0UXj2jBGBngDqSrG1zBxEgTEovx7
q4+4ZglaFvhPqkZTTohrO97SbN+f3DkkOO+XefHYk+Wx9wjyub+W3JSBmOUpK2URri2ahn904ZtX
IAHxqk+oqYgHoSmGZiX9ySyInyYLB263qMqP1IhMb0Gcz/tOjvVNO5pyi5TsFcjKtj676RzdQ98x
afzMvOeA2ot17pd0XHg6jbaS8WtLrnKgDtExvgs5KMoKpwL2jx2nRw168Jc0YcXSEYjVnHZSHzXa
aJrd4DZWvW66mMKhKhlqWa491+mIyRH3e1A8p+IrUjY8hjaSXvUjS6VhrVi9SScek0NiTJ8OVaCY
3uda6eMw1UTccjrkrW1ixt0xt7Bfw0ejiM4nANy7+SGRbH7WTlotiImmYeRsZ3a6CfLRhoRN/que
fHk0e6hUDoR9d2txv/gWXBxI4jq0PABC2YLqXCgE1kAgYXlJZJZYZ9Oo1GNZmfVZeI357XtZunfC
Ob/qQUz7UJT+i/YieZaN1ew7G0tTUanmGnguwbGJ/cGykPoxOrLR85TII36UcEvbVH4WxPZRJpe6
a4NMJE1He37pNE26lt41tfWnXE4jn1/J2RhH59r+PaisweAasZxe5XKOSXCbCnFMJcG2hvu2qJSt
+yT/noKc0Mwa4Wxbf+Tfc7Jo4s4FHrycnya00Xw9DkziC6gquuaT8o9uG+Jx/D9/cCCF/rcPDjkr
nOZoF5jMsXZb/83eV9ctaJPETI6B3Q39hrxA6W36tJ4eOug2r7ruxVZ2NQQNYmHMIX5svVctY2sF
bGjbJoX1YwVtmGECLAaOFml5xS7v3flgMHOaq9bSLPfrgNME9JjGpgT/Nmi2tkopB6IzOTm6qgz0
wwhAGqkhn/Ub41n+RGVIK7kk6qyOLzKdg+s8q/zeNy5BV57CLa4yx+lZtYftuLMkd7B1QpNlyl56
YDCtQqgGAC9paSGbeJQly49aGj9uj9WLHi8+EzR4HNwRdS2cBo04zGTFM4Sdfxj1bxpfDQZOc7ZP
ymITwRtD7KKBDzLZeyI7YiZhqsN5OgRea1BKNBC1KPZgJYEkwmty/GtMe9XBihe1yqpmY9d1tjgW
5BbxkxUGaUg5twcjsSPm5c6541hMTz2fKwzdzKFOm++gqSAh+w2mJKWG7tAbhXtJy1beg9byXitD
OpvBCZo1dajk/2tk9Nic+i349ekeaOzwfJiXazAE1S23ftgkwI10HoRAF9i6fjoxX7BVtZds+ii2
n5QoAtCNGbgAM+L1E2m/oa7SVqQWx/jUMPZfumzy7oKb4X3wHeML7d17S4q6umlYJ9uUkPFjnTTt
HyYNdSOjn6cnO+7yH6TMGnJINWCc/2EeBtos6DWD/eOHgs/rQHp9ljC7/MKiEhJwbSnmZ3+K0+FG
vqfdastOKYg1h/JTusqyTqMKU3IoXJiSjZPKkVq4ueLb+cuj1Rjj+YsPa+pvQ6dxop07isndsleJ
iz34d57l3vJYF3+f8PLvwx78ibnqwN896b8HAW8wDoVwWA6I/O9hEfw9OJp6Gl/13+NEsnHmw9rO
C8sumuJbuZw93t9jKMfk+VjJdn5f9p2/eZmpksy6HrONU4u1IxuSDTnuZSQ2272zZo2a4xikASlD
ZVVvOJLyK0locUsiTz3FWYhbqHOsF8+ps5NSYr7ORr4wKs22WmQmgqplMJ0tHvfroEkjiwRMYZ68
QA9nHoo98Mi8URfDwgG0SJp7cAoxIuCk9aEvvPpMq0RzdBMB5D4XBA1i1YyPg7Ci3SAVekmuOsq+
tJu5e6DG42frTEuRFLMBeJMqKL8MqRQRw9IL4X/IgZBbOUS0oHIJJrpThqxTS1tbXFL6NHtKIR58
ya4ZXyyqlC4ZVxAevBVlhySpLPcwIvXCKkrgAgmzwHDj0pqJOuUWJRiwaWg3LaVRxdZL004cxNhP
n2bQGjdt8oanVDVymUnMPnkyRNZchaKfnhhW9pPZUuF67LvgH+QszKmzTILwBcdicqG1FGK9cPjK
rPdbXFs9nvgPNgXlsxzxH4OYcpOdHESZbLK6xZIkc364tCT4baVB9WFSBV0QXmtK/MBhNzNhOlTl
bkehk+8pq20WyAjanwUNpL+K3O/ms+4lIWSq26HqkaZgEYBVLfjwnU7xKGgNfzjIhMy21VvdwYXN
81p1Lk4nrwq+GWT654AIaMHaM8cq59Bfb2+bZVROQ5PPbh4msV6X8RxNO1U2Jq3GroevZ6ClFZdW
OW9Gvws/xrkw/vRKVGDo06UYlKhrX264/g6UDFfqY04c5zs22FfvBBnd8ESndwphlmXCDm5LfIQ4
CeeU5HHR0GpNa8c6l7E6RsaQUylZpsEvt9BWhtNkLLEaJ8OT1VrJQ0h3bMJE1Y0cM8ncn7s2Cx/Y
aoVPbWJXNzG3WGCnVvbbCheys8WJgq5QFWWYbsugVyiy9M58sc7We6dkDiMT5PJ9RotTiwc2KFQA
fkTdGsPpEE0dhVBb+MUA2YUgkM19gP7jdWkqtRYp8t0G4nBLin1MhaDoe/ImHANyPHD7KKsNGeXo
pYr66jNfJMFDikFuJqdVMx1qmmxLur3VVBJadpyPwJPzhxxtvKKY4P+MsRmUG6P3CxINTK5v1ohT
CP5HQ+F2pAzXuHRKGeEaxGvDmdniYQFoYaTRdQaK6GxCRU82pV2BvlVh0j7k9OE0K00/JU1impqJ
taljk4tSazq3poiW6+kImCX2tAz3s4IEQLRtqv2HBlVSLSIxC3XuoOJMr2B7VI1Z30wrH1c69Kdy
JVqhQwZryXmfIOHHq7AxxjuVscneGsvuzXfi/idGFJjYLYwxOq8qUFUmPoRfjOADDhEYs2sEpGbD
D4J9cHS1f54hF4B0yApr5c0G5TghRGXQXjKBclkOOYNMwydoWsfD7GwMP2iO2az6F+EWmQWXEKGE
CKJTxXtH9sW5wxSxDQwx7ovFAxOLNnUO1bwgM1lBxdu+n3h3hXT80I2TmugDPCSdc+0jOe2wAGuM
EITshi31Z3WK4UlMh8r0Yc4UoSe3OG1tzH0pVaAtwcd5JUGz/Zrb2Tl3QZCbW+6yM97Hyqv7dUm7
+iGiKRGmWSJMtR5ExprZGaWQJ8qfQWhEop4+ZcglwlRZ+To2YfPbzXXAzBRW/7hunrxZorG+MHIV
rzBbrWNtCYLV2Pu2yAIYs7n9/glo4K02MiiKDO4/PfLrgBv798D7+xQnNN5aHl3IfPJ995cgtkql
YCjdFx9b6Wlm/X9EBaMUZBgn81ZoPAZ8WpuHKqzBnIAsy+5cuTP6/2a8kQ0D75OPI35DCixo13HX
qR3wJVh7/Ga/5wAgX+6YVbkucjG+lHiOmOqT9rMtPJ70PGZp4yxM9xRVYfOP7XFZHgBp7hluqaqo
A796APfo488dMrdnv2ejX1hF8WpUTvjkwtWjzl7LA3/vJuWp7oSAiUCG4FJP8/1A1eUmmq380sKy
/J10FA+vpF86LVqmm1ynNrBfRduGl5gC9F8NGt6egnHKJZu2/ma/oDDgTQsgd+nqOAghwovy4mmZ
uMGEObrCWDSQ+gqx3oR1UIGKqavw3/fx/9ci+/9H9UKWZwnCKCZzx//4z7qe/01kXyfJV4+qG3+1
/6u+/l//878F9kD8S5imIOkPuyNYNOz/FNgD81/4VEDsYvBHlneXf/M/O4Vs8S/LJKWP75gshe9Z
/6WwW/6/fIGrghIXi/+VsN3/jcIOW2MZl/6tT/ztUhIe73KgEaFNYQC2nf/u78RbDKkwGwDoKBcn
gYsfNlZVy0KmxQGu6vdmIvk9QTo9JneLepcHwI9qx4Qfnw27fcIPkq2LRY91Q/XYJtqh+jlx7rCW
1jNVezelNaduHzzAP6oBNNY7SWD3xIUm2uX6T+gtHRXubPElkccsWX0X5hycEbJXU1fY99ELtg4A
/0uuMX6PlFiA/HlL3PpgeIC4cbjHittXe8fBfKP/qKBg0oSz7dIu9mdyMzi8fvDaRoEHU7NrwZkZ
DaQQYGXKoytp5hddTvEu8dZx7T0ifEdLucFiVHQ+8AvXafKpxujSFOIfOk/BDmSYt6vq6o0k5PLJ
4nloS3wNHD+VMyJ8p+0m6YZLYPVvScBmOuUp2+VHewLx71bVcNY4A2xY4GbIY0FKCk2L6feYsYQN
Q5w/Sf9qdbo4dMUeDTnaQyB/xbl8lF2B+z1lm20P49pHSIOY3vcrq3MoB/DzryJr5IaORVolS/vM
lIR0SWxmYlnh9JDbkmSbVfWfjNTEHnddUSW/bV/Zi9cem1ZMcSAUtHzlKuM56JqXCL/8OY9w9FAZ
dDEjj8FlK1OBpIlVsfYmAnMpZls6VU0qZca2LnaxY9so3XJHqbu/j2lsXruheK37HMwZEsnWBge8
nUDMOPg94hFxFj/ZTDqfFtTcc9ib09ZcLMzPrsE5GsWAMpPws23lKs3zL9MeZni8AT587D2ch2jm
f8LMvjudh/UE/3fV4wo11XjM6NYlxpi+K1QvwjEF9qKEZU0YhhS8D1BiWnOAntlU4VGV3ju0myPx
TvM0Ep/oIchcaZNe81vGPdJhh60HB0+TyY3OTvzLAHD9m8/Hi4PNjKVC+9rkElN/mdZPfuzfc6Tv
U2sUK6/cZiCmPjte8aSBvILNOfrqYojQzctYqPiYqRfPtLNvu+aC79bN2Wy+hjgSTy2t9qB4HXvf
Oyo/9135DQIjgcDg0FoY0QheCEDPw8yVl/0pKKOgwOTuGHobxLE+F1P62Am0Mf5CyWM3dxB+K3zK
ThTPhxLo5clgyFkV/shARHpr37GNRZzAImhXb/AHUJDwqITZltuZ3AYDVsXsUFTFr9RpbYo+gXp7
QE/XrBpWOm7/qFbfvCC8hLxCK8w+Gz9KSyo9bcYwU28rhsmaDQtyN4nYqhdraTdrNfQHz3oYg+Kg
rHjPW5+tSs8hWHYvDVPOSnr64NfpqS5SfRa8QSHT5nwP76OAMPFEzB3QQ+hsE6gpXKWEyQ/IXKkU
OslEdbkJ83bt0fdBSbZ8HxJuzGmo3ikMx1Paz8Wna7OuiYS5Z69T8R3M8SGLwuewAsqhIUcm2YuT
dbTLenN2MP2oPdv2aFAVcel4MGDjxaLS0GnWGl+1Y5xHb9zpSReMD9DoMIJcSnCEc+484EQ01v0c
9kwOZK/CColy6a+NgJtO8cQ1s27f5iy7VvAQ/Po62gUPwd5P9gYLlmTQb3RmtAe4lP7J85sHQ5gx
CHPC5ako5IHaB7LF7lWH+qmconLX8ZsLffUQ6ZPD324/hu6vMMniB2VgIA2E9e23BBoybZ4TMc4H
h+uY0xDUYW2UwOIuKbYo4ifgjJTSjuo5MzeVbwHC9ZtT7vvlTcrQp7C9mnku43c05gjMPkWjTiHI
X3RHRLzXDPj9JDHE9Yl39hOg0rgzVnD34IIkP45KQFv7VbkKMupfYwDcdWRfoJYyzLFU3MzJvnD7
ZpfpgUE7JAqTtvcM++qm9ppgF1XzSYbFr0DZT1UlPwk5/2DEuzZXokW/VNybUB/IPjXJOx7Cenac
G0QSudFhG8D1RCvURQCFmmcWW0R9rdCXzj3KGC1wPZQca+42meLX4FCptS4IglTTbB+jOHrrWBSt
lMUcGMUDxWF9fBRxeuIOBre6i34Gb/5N/TH93TTNxqyuGSvGYJXkTUkMrkeLDvz14Fnthrsa/ref
2SVcoohxBLP+00OqH63iLbdsMha44bulSSDz67U0NGozHnm/8viakzqGmYNlJDZAfdBJv+hpGJaC
13iena1XzhwE6snppLFa4LNG2B8YB4nhkC4Oeih8PTnaXa68F/SA9hQF49k3mnDjNwDF2FQ9ImeZ
t6nKmdBEKrdVkorrnLlXM8jaQzS47lG2+blgXsAzMP7kDnK7oPEN76l4A88LvFWN8YfwN0l266vh
1ou6eGo1ndxYpcZzXcxP1mTEv+F/nwPYyxs7cvqdafSnNhXOSTXTqmBJcJfgDw9xPPr7kH3TkT4T
fmQQdvvZn4u1DN2N7dXgW5c/rCYSN4df/1S9R12QvPTEzgbqOndGzlnh2010GCzvTmtica4jSogd
Qt5HWVXB1nKr4iBgwqGPhhfZ4NBtGBkOaM3NxnKLDsG3tHZZ0yW7uvbEwWspNY4d8zuZrOplTH6T
hsExx7b35o7mvBQ/kRwNGrxKzICBHUQ728rzs1FU5qXyTUIsGvI7Dyrn7NOwYpLEQ/0r23NtiHse
hSHDp/N7mHHJ0aixxtdqHMyaBYGaJvuKJ2OfOfVTaKXzzW8Zk3t11p38UVmYnTjmgIk0d7QlmwBN
/l22HxNqwTOpP87r/Oq18UOnGvdQDXSjmfiPWHqgZxUV+bcufjJjV6x4rdkGljidW9e8u27x4STV
V94kKMhZowjt6mDngEbcxvnwTCzTeCg6ZuFQzRuL99Wa5i91snPzxwUyO48HGqNVvM4d0ApY9t4L
INlwrXlNWCAsFsT3FIwaPnEXjSEONrnfhrsmceytFoRLajWxIgHFtIIi2K357RgM1H2+cDGsrWE2
F19RA263Ml8P4TSfw8T87qpZwfhU9bkPYx5lWYcLuB0pPfSNW+44d41H4jTJMn4Q3qXt7Gqbsv1V
fJsLB1h88ugrxz2Pm83MRujNHoiFeeUP/ndmGpe+UI/1VD9VLGTZOV3LwH9zbSwI7Xc+xhTPTIfe
Ux9o1e9ck+DPx7A9+w3Qtn7ri99pbplsPZsXx6pwpwWev06ViFH9W3nskj6428BBRYdzr9KYPDLy
PFSilNY9NGwuf0N8KevGATE4Pjczl71GR9GtiIInCobqJ7xp3akS5DnMYrR2ohRiQ94tfnH4R0Qu
Xl27+5z9QJ8iESX30A4/CPUd/MwqH4PZLrZV1EGf6Ev2eQNO55YA0bYsG0V1WBqufcKVAIqj58FN
vTsH+Ans2q3W5vAyxPGNbWp3aVtTPWShGiDPTTNXWMEZ0AQgtUolbyz2qy3xhXiTt5Vx7+viO24m
8z2sikuUDJQwxG53bYy0v9bG/OPkTbgdlbGBANI8Ypv1SN1rkNw5mMWGR+NT7LgU2+fB+BbxiSCB
MVonyyheG61elh3kRjUUXdbTkw0Hd2BbjSsF32A/dL8DXu+N7U4TLrwU5qxEk2T7zr3d36B4reXw
Xo4SHyMXBsPgLikNcUmHdFxXVvgaVsBDvTL5tGPERWjx234yP7AdaQpoiMiBvUm4fbpvdjA8L+nG
rLJbRk6M76MZ3c3UvCGvvkbhtPddcbXGOX8DAl+YhdqUcdWfgxZOaeSPXNsLzpWKa/QQlgUIqfor
xI3PofTbz/p2qwYYegmN45XZ7ORcsnBHHpyh6Nup/hPJsoFGq96KcrwEATyMlgEpBzJ4SivnVwcE
ZY2osac1MlyJuOFiOOMWCDDvQFKHny5HyjOm7N0wuvT+FrppfOmCLNk3IZ9hpxvU2h6tYTtLSSlo
1xKHBodF7+N0VJC/oq5ldUitjIKCcTNY/qeECqvEesU7Xu1sb7iaaXftlgMzsutr6Ne8kg6X3Zhx
gmKu9x5FE7WN7QTdHqsqwn7QlE8OnaAkyaL3nBUe4fNLOlF9a42nws9fbEc/c/NL9hHmoSGBQBpJ
Lkbc1PJRX1xPffaRw/VgEcx4/38sTlLDNqp/vDxkW2Nk2RNu70fRpP3eqqlW1yPobi7wPEtm5JZC
5BifaiSuQF3SkZgWyZIXV7NxxdzQ57ssrYHHC7/cBTzcTx7LhIeyZUwVRkQMO25AktQqvk+1qXl1
yICnja3PpXc2+9RZNxm+gKrwh2utmweaiXFadvGp5cjal3bIhSD2BgCiyZ0uDGPNxkXfdVb2XIP+
0HTpnQlOWsBGsZYZ6QJnsOSTu/zR2uN3TRXTOsE9jZgVL175xPtHzvOhTSN1w+/30thB/VCE5G1z
PsW8A4dLNYqj02j3IoZJb0Sm6o1dQqVWdDWwpYjrw0jSmwHAu6JeY7a1OnSzwT1bdHY4oldvau83
nXVFpJh20NPK1Ty4L62H6dc3PrVvv42dzb9gpsjr6S1zky9pk4qZ0fuHRLxHURkcctMHuluSbR+z
9yz2fNoHw2Tnz0s/UNtfgnrf08Zwmsf+FmG42LNg2veYgC4O9ANW3HKbh9WwJcOQbUWjb3DrjbWt
dAcNhQ3FoJluhdUOxyigiDQf5GZA01lzbFIFxlsdtJRlY0uIBp4WZnG0y7bbBcliKDPbdMOjZHwx
3PIjSRz6aY3kPV3emdDozgRcUM0LKz+Cam23hdFlJ6ObxaprbW9roTXuZJJbrBGl8a1ieVoMBW9s
C3w23L56qVrI+ujjh9IYp02RtRCzGXHZHhQHPzaYwCO7PVtxe8oipIuGOlEkQ/IYlmOQNCxEdgzN
gUwi/Vd99sHqYNjWljHw6PMhuYvm6ARVhNnIilc67cer0ZCLkpnf3rpcY1oZztksaUvrtb5m+B8x
qA9kBaPpUlNcuDXdwV8buiUw7Ul9tlzjarnRvfSm6uaBH3wu3KQFI6iynfSTr9SN3XuFv3ilo7D4
p/UMsS653u/zEHNFN2nvYlvMuahnX5ILPGSiPrs7clRHd544l5j59xE4AHr5cns7Tk56dnne9qYL
sp4KkE5imImdPn4wHTD0BDqbS2+LmaOgwaLtZVcCj6d2jBakivvhhdU+5s2S5EXPRl+4e5zU1WYC
9bhqy7Y5pWZRHNlmfWnTkZfRav01MepoW/lJf/RJG9GD95qSWN3RSUbJTc9MnGlb/aMqPpYQAprP
YtD4JOfqSIaXRHyd/JS6ME44LHhzAp4IIfrN7orxjUZs73PK0oUU0JF7Rsrkg+5i3p7lA7bQh2pI
pz1mkWBVUxN6bImScP1ECmlK7e+9qRxe2dVPkgqrHAmDqQUO2BK8dZMHmfLwYecidnFkzByssbXN
QuNaTpl1GUGlnVoRX7JxkfZYThxSm1cSe+TvYGQuqfvMX4ElfADvnm3KkktpqhcbkUPuxcGXerZr
vfW8HKXfoWl5bhgyHaproasH5QNaxFOBvlDmYblXVt4ju0ufJT8RVrpO2LC4ERUqZWJyXXD6Q2yl
JDRwd1EK2eqNVTOkkcJ9K/MJ/naKKhAkHi93VoWXFmkmZiV+iOJC77FdvpB4wuPPZxrIuFTD9Fyq
DC1i9tNzEjxafKqfpw6Bzwi5STpt9Tjq4hQV0sJwiWrURUa88bLmqTUZKxMnEocu0J+9PfbnXmlH
LpQaVjz5RvWl9UaSL/anL7ZXHZqg3veJz3SWr825yV96zLE37JRAHnj4X9x0hy3a5TkdZxebxN5F
ZplecQ1ZCE2czhVCAoaUKx05O8yPzfNirYQxGj9OYhnh7OfBFMfUsJ33uJ+GXeFwVE1zfvNEtDQh
MemObYzFZ+p+w0SybnK4dJb5lPmFt5+9jm14qh6mJQ6QEEMa04qb21CWuCWTdi1ds19BxfL3YJH6
O9T8g68dPDFEvVfciTCZBQkXZMqGVqpkUe2m8GHTTN8h/2WEzSkEnIHC6Ki2d71FoLVrdlW0mLam
RKCJ0jOV83rpuHzGt/VFciC/xNH4bZsCr4l/btV4xmj9qeZjM4a/aixS8BWG33/dTzUFQEej7c8V
NDRAwztTcBFuC5v8WCT4kYOfMk3fZ2XcRVXTi+R35sZR/bhmrXQWlX6cMo5dm8Q8MhMsolCoJz/v
A5wSqBeZSHe1g3G05DEwSHO9/OVTZ9pILZ9nu3um3epUxLS80dPzZTFA85aMn/sFx2nIYD07KfKl
F307rYFTUaot3KEPGhsKeoGPVd8+kFZ6sPoOxbi3DlhUeqpuu70//5IdiTM3Bv+oq50sPCqQQFBA
h7lkOXv/2icUP7j71vepmTADVpTdz8hCm5M8tTYAMTy2itYuxXiGtD1MnCntS2jNWzccvueEjHP5
6Uvj7mfyoMZKr3XfuhtGIXOVGzjbWud57PE7uQx6qB7eRwfLcK0tM96aLfYA5dVbUl67EcS0RZFl
W14yYDUr6ONHo6s0xabFgxLRGQ0Gn/JPIn/JcEqPBKluufFHeVxtFp8i5cLsHe34rcz8f9JGG+fM
k9gRKnfDt/6aa0YPdD/ELeKDSuiSw9Qytt08WFeRtTdHRD9pVnT3TPaapgGUd2ZcQDsl5wDHSvKY
Lz31mKtYoXcTERpyLlln0NziT9OpWf7IZHy06ft8DtjQlUypQ5KJsy9qZnFrYzdufUnCf1xKzc4l
DgzmYvkZZUlzsv2B4zmwf8KBLBub2/TchtiH4Y6Og8PHlauZQlrRC4ZAy2DY4iE7NYL4AcyvdpdO
+KV9l6IlmemzN/e/Z0IyibZfQ7P4UnI6kVm/RKSIMXCKA3MSzJppuibe9Bm57EFtjOZY47gC3non
eJut7HkYs3Gdtf51VPpraop9NgbvnvDvxGKLWd2l/JXDkhzHqsDkg+tI8+bJpXn0eaUb18awNpu/
XLpeth3O20NU8IueJ6LcsEGOWcbzI0Yc1TXzJMhJveLNm1j+dynJ3sqh8DYTNv8Dz6WjqH2kfl/a
25y64oUhTAmXlfmHSbwpw+eL2Y/FPG67VvGUbrCDDx1fUNTx88JOXnjv8LPfYyv/DJxG7Mw+e23C
4CHJgnUi7cc5xsDuMKWfG6G/ezf4iwJuZ+IafcVNjKijSbwJvxJuBHURPOFv6IedRa1JpXkcAHxJ
xmhrEk7YZN5rULFd6l3saYm0NoEaylXvVA+DNmDFBEN7BoiWU+wnrZUKDIoYWxTBumcujQsc9W5h
d2h7QXCcNPnrKhpf2vA5FwXFprGIbrVVvzuFa//Dio6e27j7hRFD7PJC/5D0TXdGmn91svoiO5k/
fvQOt/+saaJVRmDqRonhWnv2l2kFNS/cwerS6kWB7y5Vyu8gAYGiEz40QWgQX+SpeiqaceK9xGXB
UPLH6mvnEOZmu7WsJtv6RaqgSzLKhGS91oPjvNat+qcryk/M0eCbRpmvnOo3bqls13fsgtIcudIn
676Kkc8OY5/G679f1MmwC07Z0NwKVtT0Zo8Pid1wqk1g6CsHATPKcT7Whr3tWU0e5jqlRWO2Lyw8
yZmX4ixM/EM4/ZcpIC8hIzZr9kl0VSPGip7dCcoOL8d0a1PGzEEZl9RtUw7lkkVYPwRgct9oh9qW
hdpiTTaPs2PQAWA9Vm4Ss1ifLmxFsus41fQ45NZed+xY3NrbTe4UnJvOvdAu4gF28vUj4Phb0dju
nn5pa4OK/2ZrI3t0J5ycfi5vQNnic+gZ3aGB5upWPa2mY48xJqMMoAk5YriB4qkkkZcQZt4kpEsX
nDMgbVc5R96Xe8GK5eAL7xfdrZuuWjZcRYm8inS/DsvO4vHv70ZHAlHR1nudZRwKZvjkeYL1YWFj
x+7Ua1tX3Umr0d6bfYM2Jc0rB2/2HNbOD3YoKF8M1evUVG86waqxMX1wiKXFQoJWL+6PaYBtP19G
NpPnuhcFf8LIR8NjEu2GaP7Jc6bilv4vv55e2557HUH/BQRvFHun4UessbmsdMkKNHIGi6O2LmiG
7E+IUyCQaU4+8OItnbLPSPkRqBaXhkrEe+ISD9KY45Nx6kpNd21BSS4O33mrgxZA3cotmBiKIX+0
B6p/c5MBzQpoicbk9meOQWd4NcsCbHcPhGLzO2vGt8ZR1qUNsVIM0vrTyXjCom6hwmTq1LOy2nsu
T5yhLy8UR2Da/TCl+Vr4aksQWvzjR/YbFU/eFtldHmVNqNNupDrhD8NazM0Ji9ZFxBkmtEFSpXn0
J7Lo5DCAn6mnOrHmK/Ga185rrJ2JPhqhJ18DWZ1lJb5HjEynMNXFfc5PeRo5d6WyGxKicxJDqNeF
N7Fe6ES46ULX3HoZaITZsgOE/IZyPNn8Cerxd1UKCzpYMj8PA47A0H/DXj/fjdOU+Ox5OqBYTvNa
SnOlxYUAc7vqJ4HtawQQDq/e2bi9+xWTHVqPkh5ir+KmlGBfUrXe04jwJ1bUQ5lVUO1LDDCblIzg
emISRFbDFB8Sl/8Pys5sR3Jku7K/Iui5eUHSODYgAe3zGPOU+UJERkaSxplmxvHre3n1ldBXkHoA
CgUUqirSw51OHttn77XZ22xkXT8FdZjuAWShKq073P8rj8faPl2oWMVHQCBU6E1r2CNaLifjBo2+
WtR3EQzwsOkVK9iJB7jXdKoVMOYGK3E7igMhuD3tg/0FPQQqZEpSeOgpR3f87tBThpUQPF5gQTEg
u78NQNKdM6U4w/xa7kZg2TQvslJSflTvfD7wlduGCeut4RvW9jaWkdwuY3ws8zg8WuG19rBALeno
bFEpD0bcC6uKD3Y36ydMS96+NP0CxWK3lN8l3/tnkb+TVfLXsY5O0k+qvds0JGYTcVC0YpEmKzTV
5NNxaYhfz1P+rspsJmBo+Vso1eXOcjt3oxNI33j5NtKCUU4QctxXNoLV7M4+4oVKDpVDYGYZ0y0R
F3Wi6MxsMMafER9YjWERdQqO7T7UnI3hkLxqvfgXDdsUeCBDdURJtiqwafEyQKaWOU0I4Y7Ay2qb
aMDyZ7l5G5Lc5bCbArLB1IDJjXdKjYZ+nHgFzMh7F5V/YpL7agcMT46FXDUF7Ttu6AnoibUaHZSi
OsvG1zIarlu76sSzpmvjhLFhWrfNfJYzhRolaYx92Hfha176v0uKGsC6sQGxn9OU9VO12NeiKn5a
pn2rl9zb9uSG12mHaBTjJt11a6+p2fSJGfdA7Z7NVL5iSS73C9I3ngKQGJIczAxvGub9Z7Obwd5s
Oo+kfIpfI46kXI9lNVzb0mzGufvVL3yFE84nU4Y10tDjvimKcGdZFBtYMUkPgEqnqFHVWoXq2Z99
xgaHFKVy4o9oZDjLuur1du1jGKbEDrNhs45+iZpNXk5BBKC3+bm1xa+4KrbChQxgZzmVi8Y8NpMO
sSkP1r5Lyq9wbvNtoVsakJM3L8rHxxTPb9DwJfBTPhQdGyYtRMHWvv/ra1Yy9vOi9TFr7Xnjhczz
MaTZXVOIPbQX71oN9ngYVVIdyxlxeHpzQwYUiBv1mma33sN+nMru7P2vUw9/ug69p1EN86boZ8WA
DTUKmW2C07yahE2qVs7vfgE3obPHfjPf7NHTEjMtSRKjCKbnlG6Fa9F8sJsnTjtk33OdhtvJotgM
lMOuy+19Us4BwyQMsIWAQzR8yNkP907lC6qwGDisJosvBYAu10Y2zyJuJaYd6l0x43kQaXKyUhpy
HdCxbu7lZ7ZB7lrzzT2kgZPhPeb2LBzwUQ0y/tkfVHHFlku274bnwfi3bxbSdLJ0Pxho7F3XcWSY
W+F80H70oEcWVsBL5g28JP2sK3fHr/0rybhcPESAe2+aeFiIE3Jh/+Ka+K70MouNx5TuQTE8w5TX
p7jIiZi5kmXkEC73TLp3+oaZsYtcnlsm+jjR03Nm4b6OmuwUENm4ku7Y4Bk2GKKjbVfI9Ihq+MH/
zgPFAIBOAy5/LPVsPzWtD16YnFTY9deF+0vh2iMrfGFv5xwasNcwTwbLdP3rbx5Q3XUUoeHNfcJ5
kjcz5pY1Sze6qKilml5n7LVHpqSW1izBbcBz3OVxTuxXu9DNxh7bGmIBt/iQs0aHtfis3fbX4Cfy
BHpMPyI87s3gAdCvy3TfLQbZs09HEtVmby/e+KRrBNGRfZi27zgJZMzY3OXh8WH4dC6UWT3FWbBc
/dSleAZmwsYxk9kltviOwiG/znxPwplbu4OPuG3ScVMav7007GMDx5FXqL9X2TKTlsvibmLdT3uk
7mlDTvjkeMrZ1hguH7ym746VzRgnpxyiSCW/Gyt+G1BSL35KyzL5wmbf44clQhOdtEnNcZLxY9Y1
3r4VhtnW7+Zt17DWHN2xOoQDZcItD/hhccX9MmR7E9BY2irPPgxdGFIQxhSUDHgVKrhdD1aoyVgS
DqEgKtxECvaothTQNQacbTlW86YpWIIAgVVbEWPNknn7aGJqSkSlT3lBz7LIbVqJVNqclmYfSF/e
j1SG7Eyf1uty6OW9JfsB4kXwntsaS93tb3AyALF5oJkESGkTDmih9LpyZeIq6S5FHOpDiYtpBwzk
Nc3ca+Xl5c/kmKpmIunkUyyNHyvAj0//mWkOmMYjQM3FT4bZ4lDM5bCKbj6YnHNEOKVEr7j0doo1
bYBJ+Uj7OivcrihOSWoIz6uWtzb8KLFSpbifXozkazJh60iT9NfcXd0ifsVxUqCy584VlTM8WFie
t7lqH+GghPfT5HsPfaWhVsfBRpXmE91TXylnl5s+7b7dyq5Yao3xppD4ULiHtNeex8+9AsSElpjT
N7AQ7QjILFCARuh8wlWfhglnujykAs0KD0kS1NDbEvUe8sXGn1hW+5ZCa4qpl1eqZM+BbRWHyWZt
IKv5gWi7PHRdw5K2MPgGOmUx5XszkJL+qnrXQw8vnzLJtKwdPdAwl22bwAe52jNiagcVrVpSdJPl
FvOzlms5V2hc9QIv1k0KbP4svgc6bk9Rl1Zv0DZyvCetl2tMWb235lTKcmrh1QD8OtlkEC4xkKN1
5QMLQ3Ys4XEk6UM4YHiQZrgugjgJm/ljKqtbVmg5yKF5apygOkm9fMxQb/ez6PO9W5U/UM7rTRwl
9d6lvPrqImAbZ4RaPgAQV6RUNvCvWDd2DficdpnviMCDYjXmrIDZdri3OGHal85WWAay/oX+7D/+
o0kIiOaZT0sxiBVdK/Xi9eNXLYfjgvQX4Akn7q0pb7Ko4G3aPxZDuXH9d4HPiQQSeaM0M9jarDc+
Yc5hN0iUiNw9mTf2kFbyzjnu2kV9eEoQgwv20jstXajXiX/sWEbOdGWugjBvDr2nrsppsvsu9K/5
TEPDyFW31U+eDHZF0250pu+SMnDPvMN0146EBDovWNPfER1NcSgNESgz/BrjCq2T5+dC0mPoWHpm
5QBHlvgVuXpaaCPNcIiDT/nLhWplnkjkrm6LnnGtutTZxFRMH2KNvZT0NONgARVhWa6kJ9TK5TR9
HxCnm8lv6kyeKif88GabjGpj6m3bl3/cmMnBgiZ5sdz0oVhqebnhZoTEeksEgMw93iLvKZvzvajn
7AB8cTcMxNn6sHqzCtqHFvlVL05zJgaBTV3S0R0R1aErNx8T5xaZepnLvlmXM7L+reh4jKdPCEYY
J8vxUrLFGiooVY3eBy1uhqqHLtE5wl4NAzyOfLb2lDaeJY4tvl7nJrW8becRye+bt1h5nJV+ewZC
cxeLn5NQu4kDzJY7MPQ+JH3A/5VHb0QYDbCYgP6ti24izY4ZM4M81vMBbzCnMN6S/1v5Ba8Kdayc
lTqTxPktELdv/oJvApwW+frh3ZcWkFqXNJdMtFxjgYTIGmbdysqdP5A7Tsvi22unmqKNbwfjdtt7
vPUzsaKV24vlFM13nQPiNBCSBjvFx6kZqtqBHUxRP9COiFeEBvSuOcQ+HjfPNLeOgtcuycU5rsyv
pqk27Mx3od88MZwF63aW1ZUdJpMxKPmgLVtIddElzxP3Wvhoyrb0D2UZI5Xc6l9J2/DGj3jSfM1I
yW6i5KDN9nAJQzYdpmPTgEu5y2lbamY4QkO4S4fgScifw5B45x4wfALzhJ1hT9NM4s8M7Q6okQGP
bqwK/BFx+FAGIvtUTf4ZFvhphPHf+1x9OkWys8PUvctnlTz3S4y1K2zeUrSDOsgPZHqGc2LsL3Fz
WjrS734A2IpUv2euqT+U4jRaLC3erzI+RJwBNoEfT4dsiFiJCxqGCz5gCEjluQA/ttf+4CO3I6Qg
4guiHhwJgDKRTLGpZZZpQF6Djc1jpm8AlsF3N3/9o5sE86PobCSipLJwqbFfieqm5cgVPet4n/XR
8DtA+gNRFh184T5Ntn+2IlbL5AyfwxCAs1Rn2XbO2Wnjp7GgZSdQYwXFTQLJAoaLKspEg4Dud03x
KThk2PTBW/7wxyfFy2OU8/+yp+X98QxdRB2aPEm2SVteXHuoD7eq1ShR6tDODNVtc5cuwPRS9EEQ
T8HJJ8WzHQ0bF6tOtyEWBYQNHi+V/zosmMcczrOW/iMbhZujvbpCHEfpuC8Jgt0JozQ3+6luX3ua
MgKvi86+4Ss7m7y692s82YBVt50dRYe5CKxjIrAYwafajiGOKj+yYUjTZje5eF+Xshlf4DAU63Su
3SO4Ukw13sIHM3dUWjqtASnbOmtBX8ydxRBHSlLIvanustz2zn/9DU9lvaco5Fl6IbcFHV058ooz
NReoRTOb07/CF/9fKZT/kuP0Nf33r6YFCc4T4l9p3+av/4h6+of/5L/8QbeX8+8/Sf/rXz8k/W5u
4ZB/+IdtbQAjPvbfan76Jjpm/vcYyf/rv/yn779+ysvcfv/LP3+ylao3UoNm+TL/wHMiBP9/yqn8
j/p3pj7/6T8jQf31f/57SIW2uBDE9w3c6lCa828hlTD4GwsMXwTY1SO6WXz+zd9DKk78N4BEId1N
6M/Ax2/5lb9joBz3bwGtmrCjqIT3XPDY//YO/B2NwZvHe8l795+hMvg5/5hQ4aU5QUyzCKCDyA/+
Q+A/YGIZnD43OzoNRv3M9zh6CTHmdriJjHpwpwie9kQOelP1dfPocbxcwROH+8R+YFua1P+/4IGh
X/0jmCqk7SEgzQPRAmUrEDAUec1fn2TCUv0v/+z8NywNgQQY5WKU0PqNMGgP8zhOjlD82qNIGvEI
GIpKjmLAdDzV/t6vqmpvjRHmnrom6UGdqVjLLqjeTDTbaEezJJULXZLVjXsunGVEosjVpYvz36hR
+msy5GrjipMCkVCekFZnLWY9pWWyNTqUX5ndjx8AAXzwAZRzn2GqUpwS36p+aXPE8oE27ByJhEyf
3DqaHV1M07geZG11azb0yS0YA1aU6tUInwfas/3b4b78UiaQHRBXU6oUYrFD+NUPsiTFsdJukfyZ
u8Hb2PUN4BlG+ohyo5i8c3nfVWgVAW0LuyD2zEMaCMDsfR1uZwtloqdq/jo6bVrtpSFGCrrKfaWh
HI0tEN4jhTaGdikn9N/g6sSX0UJKwYz7k2nZ3kyIKpswxeuHDbW+MQ04J1IN/9BLYpPt2LVb1CaX
juPZan+kfmBe/M5uNzFIog3esPgcezhYynr0P+xoid4zd5Y7XI/sQCvlvWaRkC95Wljv49gNuyX2
gB6UUUxqnHKiDiTAemFL/GMcFOejG2VBJMRCUh1V30lg9RjVAvKxrEbWxKBpuiEUvwurPrumjZPe
4RnEbg3o/D1KmEmy3LDxAhoCxaimy9iX7ckWqXxOe0CFqZIQ2m9UpbFS8jCzuV7DNcwf2qIwHzJP
zZ5wVYN6mRrimg3NkW0/HxdWwBuYH9lDxX6XUfN2AZRRuetsm/FR6GrX5LZDQxkchYC2kmuqTLwf
pzZ9X1yLlh3LGearFRCkKFh/MFeWDh7xaXpYABVdNFWP2zk11sk2/EoMsP2jV1IoA7KDL31DZExn
YL7ypdJsO8LwacI3cAk1YRLhSlZQc9ut04JONbfuAnjnclgrgkjvfbxMKejlzjqxbaxeFmWmVRTx
BO5zWoqxPweHoLpZ7DnkbqcM91mrULUr28NW0wi9njLqqvNW4HxM3XY6RZpjUTsV5SksYrNWxopg
tBgXFnlC+SCI40X8JHFd3TeWFXDvwOEF9xlvI73ZcCEP+P/FTVgH+tWrATRARUtUPHfqTOZ+uJum
aNkPhCiQJ814aP1UnSdRJ/cLRtuD8kh4zo3K/lTpxD6nxLHooOpdmOzt+yUU3Qc6VnyYe42lok/K
DaJBe61HjyhFnWdnu2j5zSrEgm03lOnZbSN5Ckg3HQy4ii9FFOCJG2R0HExuPTA3VXsnhAcQMyhl
6xY+HOECVBYKyHNfIZ2HfT/vbxPjgn5k4cFBxLLDfjVUM64IBzYUptxG1vvccgTwA1sDvM5gXuwx
42fvHhEnvFL+rWmqBV9FDZffTdFbPBJUIbEVkdCXOf5GbAYtILNImP7Fo3uOlRwf+MrxMtZjS1xb
Dfa9ttpSoyVLkNSKGD2lY/MD+T5LbOekxOvGVq78jErtf0ShjA7Qe8SdR+rp6k7wKBJ0XbbOgD4o
R5l6hSEZ6N6hI05Y7CvLN5/CCqt9OHvyB0cY8PdBljYfTZ31e9aenDOGpb4ko4zWc1XVR8gmY3k7
hHMUVUSKsb2XHXDsKhm96Rjk80AcoEqc4jugZ7En/Fh5z1MaU+blMtpwUbaUsWuuys8kIUMVcYGf
e7v1jtMkreuY9/O0JTPjfc8YkMH/6za+psPwUVSxdTahrBru5reUmBysuN+UBBcohrhdf54DrDcx
RDMhtcFYx2zuviHq5T+WhF3qDoSfVz4brZsjtzj5rDjOfKVpNhN7cjJq8IYq7v6klUY29AfT/7Cg
A3zLKsfiMNJBhNtfHJUVeHeFnNzfwh1g62cJceXUsec7yWf5s1h4qTbMw7shjdyvxB6N97DUNLBr
NMkH0M/dk8dx6Hmuuu7g9TGkDZ6fpPUM+gdddpOyDwkhmCMSgrOCRxG9S34URfWhgtTj6eVVU7CF
+u4G4bHLO7mxM+uncjyOV8UkZPDEfVP+4GyK6muDgv8yltvvNNAK92j00JFt8mSOV3qAQNPNXiNW
DS1d3Apm4OXB1OgtdpH0MRt9OpeB/LyS9wpfGuNUp9jR/g5df0T8yeSuFSnncz+c73Ssh89gsHB0
4kzIN4Ux4MRSXtOMnfoMEh9ieBxZbIXRFOcACwso88ndRYNFXYHLhuGVQoer5aQO/eJ5V0M0HJV7
V4FgxWTjjWTQl2wA1xYu9ByPtlM9+Lme94szZOd6HMMPmAUg8vCIr9n9iXVKNd+Xhynwdw8GZdMQ
LtkuaNOcZykEO3OWuPUAQOUGzou9w0znFN5atlND0U6fVTvW9lHJfIjfnD4h+dOIauWSAtginVEO
GgAjdvuc4rFoWPpPHLw8mZ3cfYqVnrZ2XS+7bJj8cyTj+hIGYf8jDUe5iavB+Rx012yw8ffbCkv/
LROAa8xCISgr9RrZVXqAeFvt1dhC5vPw4ShrLrdL2FhrJ4I8JG9BsKjB005xHY9pW/2iGf3R8G2k
l+dQ0KPQFBCIKoygcD36oL9M4teSej/UfDZU0UzmCJCWamHkxjR4zNIX1Z/HTv9ueEY6PX2YDfm/
oWrWog8ec3osUWFe6863Vi0YPdcNLvPsY10nhzajXOC5KtVLU14n69kkkMxorevpCO1ncyCregxp
ZDIYuHFD3/WePtozfGQW1NqZbtXebGwAMAPj39QTaVYXchVecJFN6x6678TGsi6tPfMm9X0uZg2A
RfACjlhj17YVrm1v/Mjq6bt1z0pkFxF8FiI4Jkv7wykzzMOki6g3M7N+5JonWFdUe1OYg7Jv1MFb
oOxP6333PNH0+OjxB3c80t2acCn7L7x2efR4O7zK+LVUzyy5+782svFLKQ3f1x/2OG20ecigj9Sa
7AZ21OIzj9iYlY8zXeLCf4q9bAMyh4SwPexEXUTv3ow/P7CwGC1oraBP/gwTPMXMx5bYet1GqZw/
JXT7KGM9CQZLdUA3Yp4Z+0BMWAZvK49gAp0uf7lBWR8niuqvARbss05aOlyZWDZaQikeYsNXyfPj
51GOElLaeMUod2HB2bx4c0A1lND+we3KgyWC/tSpxNlpCgZ2kVVQF2bfenN1heiPRw5CbAs4ork6
VpzuiQOlHLhDgBTMwx5by5ScRVZcqx6P7qYu1SeRnGbTa5rOGZYy8MzOAPYoaY+DU0HmMlFUy7We
bLc5+X4d0XJTDXtuKvFVuj1OZRP6d11r1WurSB7aUX/Xo/XA0z5lhUcNpMDT/Jt0q/QQ25v5e0Ce
DSGppuFH3rnws+Ope4JERQlBnjR8j2bC7LDEko4hJ/fUDYMXlC/FJF1/O9G1lSesAVQDiLH0y6OM
kHFzyZ9Lf3Br78K2CNlYq3YXdKrmOuvocdaQTjEs41ZRA5rcJqMn7BfuTx5TpWcj12U63rq6dYcL
zIo22LXAabg2at7Twk5TmHQ5+hSeMfDfPJuIfy5Z35O/FKmzg3fqvOusGM81stphidqJqLPtfmk/
p65DsEZki1UwHjdufVx6u4EeSqolLDlbRWpmrZTczIeFijwIJNXS3nR4uluF6mMSTtiHa41dc+Vl
+fyopsjl6lUDj9WY5JHvNgQ66Je7AYW4HqMhyi4gR3GpViGwpTHCbuT4TfNGa/kCpIA6Mw4aHAb3
RVtpXoXfPS0jrtrVZFxxpxKbnkvKfrbuNMcnHyDsY0Og6CEXNvVc3o1dmNqcWolMH3z/ttKhxu1o
Rz2m9JgutR+N12F4jqkaldhM1pVMwutMdvBNKbw7npqmXZX/ZcVPOuIBHAAvyk+Lc1AoRHTkdc5+
ubI3YHvdo+35M194oA5eWZ/LpnwtY9smH2c7925qu3zMTGfIktbHwgL6JBWHIEZwdYUES4NtYMaz
n7PzYTpbfknbTB+9Xc57bIv2cSbWybUmLJxeoxutvCDF+p7ARmPEbA+Wl4PsGh+Gvi6e6D2zVjIY
i3MdSbUKcojviUOanOPhEF4qim6QkemlOjAjxBuXfBA79DIH88L1UgFyi3CEGIemwhBk/j7huXXu
5/BWbepWBfikxj3GVvQDZd1bRx4ZzSkT+RX3zoEUx7p3/2BxOuLpbbZQKfSGdWTfrpTr26jurvPD
Ckt9TPqcSpJg8V9yWg1xJo1esfUrAiKEH6CSGci8MjH5ISm03EdTmr+GVkzSlivoljZ31HzI0i7+
sP3W2xOBtY5+ixe3Tyd9Ay0xPjYl27ZeO+9oz0nF2aJu3sLRtZ+FtJ2baznYOe2gTtQGJzvexvnV
GXr/qcAk/smyg7XAINWwVzxrrlnF+G4v7fjlOE59lLlIf7Wzm+1q7gRbv7erS21B2BsKqQ/uPEAG
G2N94EkbHlVWcKB1SQeBz4+e5oVUiEMX1zo1Jt9QHJtcJjseL4gDM42/QU1QMBHTSzjJ/IeNaYhT
aT5tndiMWxMbfapSdhdpGH04qb5SRvCV9HXyQRVGsOt9Dt6kFemYLgfnwPINTqwh0pJHCzvPqa8O
sQlAjbi2fWIXWh/CyvSXJG6dq+xrcQ5UZqGGkmWZdJq+Ifqqg0IpOUWWoDg3GJOLk7fBa+xb7t2c
Jzwskik7tsA9fgk3by5wf/NlLcc6QPoe9cXXTfhYloS4y8Yv941FjCJ2Jk53TVKnJ9daOMbk6TTd
LaLqti169msBRuSSD8jhnGyYSYIe2RjloGr2TWyNwUoPwgLERfCJCdE070vPkSISxa1TANO+RgY4
B4LAUz77PW7mTmJKz5szGnj5zcJsvAtDK/85DwU5l+ZW/y6AL+CX6kldh0SsPoIhb/e5DGJADngl
ptaWx8jnuB4n2cTFbNVfVLBRCcSrTi55rMkEBD0ck8gK1C4r+xB4w+C+hAP03NRNs+1YuTeLppMB
XxzSO/Tz/tlnxj3akKlgVaLgFgW8kpVNbdHGB2Lz27KMICugGtJdrbUOnYzdfzeSF7Kq8c4fe8Rg
AAL9RrnKBXdhuJ8H5jvukhiTSNRsp7Ii5k3ShcaYWT5MQ9A+d1wJPGVb/SBk7N+XadhRzgQSnS20
UGvRifHGWohiWTwlUotLUtX+UTQ3OcSOpzfPjO2dD1PpNCkRPoPf5Ew6oWjjo+aBIeFDV0lLQr7P
2IwugWRqx2nJkbaTj5yS9Y54sn6x2G2QwCAWRN7aJR+pBwDlfnGlFxg1I2r1CwUhrATyW8UHAK+N
Z/Hw3uJ0+ADPAZBfOn+lwAE6j3pun3GuTR95mCWfVeiCl4tFVd0PZbG8sLOcDzbIrYduGdKfKqjy
61Dkx4S9w9ccy2HLFyY5tsRHDyJMKywfUeuc/BTsFfTFGUHeCByT8JzUZz/cnlgB8t5BGNHddYTk
X4kV+BDIu/aYV/yCE7dTECEua6SR8mwHZNnOWnSEzNEhr7WzPT7TmiP41cv+4pgF3Gkny3Ms2ug1
DMru6MwlZAaB7SixOXn0WswnY6xij6GMjUY5ti/uVOZ/8qYmWG4J/wILL9jFiQh+ZrlY7jUVAzRj
gq5g/c+SHsJYZrmruua8si2GJItWoh+JJS6zZf/mhN49JEJYtFjd6tLJHzr3jM/pvuE87hJ3MFSa
+aMwW5G2pLsmdEvMxng493jWk3eYvO3dqOpgC4Cf1Kw3YZW7GW0ptZd5ttOWUcOV0x2paTmq8r3s
dMVA3qEVactxXtjiOeTkogJDV9ngNJx0nZ5DcLEHAhzxeWoXMtiDQ6ZrBcmZR0a2sA+pRpd4sBWK
ljP80trvIeasq7LscQ/4xdrwezl/aE8EQhLeLuF13UmPalk7B1RiJG6UTFg8zpTvPveVm7LSdN0X
bgP1fU60bK+VHH/bquv2LluXbtfY2JBWHVt1Ej+h/TxWlI4Rer19aRqeB59ORB9anigoDAL0EVRs
e2KE7ove/GrBphcHk9bBu0Vu/mfrsuL2PTG9JvM8PgcAgSOsbxQ5pUsbwR3xUXXGwlJUOSr/fS5i
jzClcU4uwP47novm3S4ysS/tgnmF0lf51E2Ahzc2WZLPwRd4yDE2+Rh+RPpIxCE+inyqLo5PILkw
Ep9ZPSF+DD1oS4dbBflmkv0/GxCUTLND2e76PJN/PAsLxZgUbD9lM7zEHTl1tUzeXQ2MAY+EAHVR
JWV+LIc2WY1mGls01IR+SEd3VLpb6alIawuD9+g+69wmw19TJh3t6YNqio3vVMsT57T2A/dAfpJ4
xJDt43n8vSxt+wjMPCLT39P1DIb4hb01LvSlcEJyf9DWD3AZzS7PoDqsKhVJcmJ2REJL13hKQ1gl
DBdpEd9UUeraLASzvQNz57VvKmaE3gl3QTuNmyQl0VODbTmiZ6jDWLEdnPFvZSuiXC3iRJ1fTaaT
B7Usy6mPZ/unsEgjjfWUHMO+ss+Qf6lwFPjLNHV151a3GddcUhz6dFb3cx+U6xA1+MRtez74I5Dh
JUvwzHDIe/PdPODFOtOGEa7ZmGZSuy5rve0cjlwDrFwCSJ2i+13XefvN03J5wrVSXzyjesIQvOVM
BmP3CIE+gR/TFcfGS8cMn8SAPEfmcEZubIoTkkfswhmzeEgaNio88tIqjfGLm+Dsar94nGggexrY
wcBnhIT8K+fE062wODjcPDxbXJyisX7zgAWGYRkdMSRB+QC9C7anW2EWd5Cx/JCl7dDr9pdXjdnn
AoL70g1D8ZCFZjiQxfS/7Ep3w4aespGSqMzL3hcese8++xIG0HzExGZEewwg/D/bwm/AZM319FaO
nY1tQ1e0p06RsX8vwTi3p9SUGu6lagdrpRqX4JMd+hQ80rDxnReZb6+WKbGrtYtvgVqmttB63Y+J
ece/v9DWDeqq3XBZiXMTe/IKXCCCVCAW/z4MErzgPGJDoqM5X1fd29F5wC9C/yxFavBlg6l9sWRe
Pwph+x9ImSbkVOjgfay9ATgAOH00rK6F79xQZv+CmEavpvJcLBiC6BrnRDb9SR08We3c07Rb+Zhs
J+SgMzkVsrl5Zx962+WAGWYy2Fv5HFMflgZwtFCH1p0u6l/GCqbnMewy3Mh9gJiSdAkyymK1X7E9
jZxegynbjAseWegw6OSCPSInAqUSua9HVf3RQ0xGznZnaqxhRJyzceZN9nvFvqWr04S1iO17hGB8
a+pWeQscmyqHRR49mz9s5Y1Dd1KuS5d4Hmiua7+Cr7FiNeanR0GofT/3dn0/kvR4G+tR4i8X3aPd
EE7SxvlB+4KFtUlVb7WMPASnyF6FcSy5opfe26i4y4jjGUkSa0CiOFdM894K00L24Ubl1OClkmBL
6aMkfRzPfs0e3zYEGAnEr1iSea99WzZ7v/T819tnDPAs02jWsaHEPQ9zlJwgjcofmk75M26l/FKy
s19X9BdeMY4EZ7/l6zzw391MoMO1UE79OTc6+9TGhIeibdWZJxS0/17bT9zngOTMuNtZXgzzE78q
Xx9Tj8kzMl5w16QuMCw2QM4Dv6nHK/Tm9uokvb9GY4UntqgMLXCwZ+dPUBROuU+5gyNV1XI6JaEz
+Td7f/XqW8iQcc8poptMcMScnZPICfzm3A+eOUsYRA+d7dNE1QF/PblpIN+C2k4eSTI1+7AR/e+y
CigutcrkUHK4wz3VFVyTBTYPBybh0JttgJK9ZSwiShkWkfgVLkN/V4xpR/zEyXxOmIvnIMC6CQc8
z2Mwp0ZOTltrdG+EC2c49zGKHH09/v9k7jyW48jWJP0us564FueEXsxiUmudCbEJA0EitNbx9PMF
753ptl60de/GrCwLZLFAIJF5hP/un1vvOIdCBDyjoqRNtX3yiuzlI8qxH9zqwmbZwAs3QJ7CAI0J
TkmChxEZI0l4Sok3o4mcOffdDl4ZbsXwR2beRP1nOtok00jXYG+6JnHXEfezBwES2DWo9qp9DaYA
rptonKea1m8zP8V43vej/ILDHR8pEP4okKiftOZpq5YPF5xlgt+53lY7F+gyJYIkm9YAJ/1rnnPC
CT2jusNrxtILr3iT4cT96bNI/gkbs3yy1mqHxOv6d7uMIVaVnurcgZKUNCgzWA6JSQPl5pRJ46Y3
HUApZjR/iJK3MNiU+AGkvB2Jr9r1SlRepgMnGs7c8DlL6/GOEXv4i7sISdsgw1MUehVv6LSKrq09
2KBtvXZYF9iFH6nIo6PV1sGR9ZATnuXA4PFMXVu3WowaScSgXSPJ4PZReEmfQtlxpSFXx4zAsAMc
TOSNIF7gjB8Yv0K6xudzDMxS7ABGyAfxMTdEQknwMdcEzUMBDt4X6cA67CXopKVbwh+EJBnNTPRH
WtTy5ILTEbY9iefPorW1eRtrBYl4u7OvUo2I9HWF11/VQCQ3CCfOXSp6f8GMYP6CwVt+tDjyODX5
3iYgnfi7b2xs+0Ybf5Sjj1zQDmgzZVOOx7K1iAEYGcUpflohrbu0J6Fz5q8q6eN+Udg9eUaZYCdD
W+9nYxNHr1jPiOC1PE2KzYptldm4GLq6WUZSQZjOfVO/cGVlmtlocDDakp4hahGdBs+w1lynyhhz
Rhyx2hlk1k806TBcpMX6LcVHucmiOt7lo56RJa04b4gqx0VJlWLkucVjCHPrUFuJxRG4LNRdagUx
p1+RbBpChgMrlKnhZM9b3oN1uk9BubN0dOaENRbxp0+hHWpr4qwNXU+eKO9RMCMdH24jPe1O6DjD
AQdTgQhCx4+dOuPGon0EidBpdRTHNI2WqYI/oaDpaOXhSd/wPae7Drs5894iX3VRTcynbwZJbwN6
6ZLXr/NifYEe0ebe+Ajpo7vlJVxB9Ftj43QyzmZ6raqIcjkYn+kag6BDyWZbe/0JqafbOI093vDE
xEvLdsWdq0Z3LoaovIl8Yu3og7CA/7r2XcaB8+Y7wv4xe819OdNXgZZCMDMRafTGhkW6ocRLvjGk
7m76wHDeMDIMux4O1T5jarcgz4LKRCxxG3YGDdp0KS5Ye8INq0R3cBu3oYyHcwQRqCjbtiquYxyp
JmeOgIPZyvbEcFWcThwapA40gmG4o2ASXm9G6szmbPcSXIcakSiiSwjkZ24j1kk5fgaNzsinHG2Y
6GbYv0XJEHvcifvgneMuKqWR9zApHIsIqcz4lmu9kzc3L2KW09BFu8nhiFNJhpPCUNFE/aZgfFXb
zcVAtzQhGw7qvvbD6CcTWntP6eDY9nJwz4CjcUiSuks2lNno3DRN8w985kkxcI30KXubIyUxvp2O
OoKtgoPbLBBcnHHGF/o9IWu70QscDwtfM8qzV/Tiy0hb+iIiXsWzlMTTTLcChXCYGc4tK6gIszd2
TMWpAvMOnZtYKP2aSI9xCB8QbPueyS+3ohyTLwdslIKLjmF0qxuRctJ9+ZnXSYvNUkOW4Bszo5vn
RNWaPsvhlrrBXaqhhEGGLb9kDrGVHFSXBjlLABBU9wSFD/tjpKYEjKU3N6wOmoEblyDbm+jNCXNG
XYXi+u+EKsqQJGPYrdBAKgDuFtKYEijYR1RN37eCAGEwioqwpavsYQfT3TqlbUdS7HeSo1QuDjJe
hOjZTJrUpvqJohgTdOYZ97GgXbyFOQ7Fj4Ryrhr2Sg3T5DyGKdV6CQOJoa0slUtBg70C+cNexaWh
QKNAgSuZek+18hGpJGKZthcoayp4untFhGcHRrPaB77GrRbB0cUpiRX0Z/T18Jxko3PuPbqLeMMF
a0qmTF52YVOe1STXzpC1A2s+mrbybN2hImlN7/p7PRjuDrQVAvX/tBEbCYbHAxPHDmhsMcnZveHG
H1FDuSe6MEfoNKyVs+OyBZpFR7mkzSvrJeRQXHXDlwdTaTkv//c9h/8FN+H6T3b6Sv5U/9Fy+P+h
mVAK/T+FXv/vqvpK/r378J//wz89hI75D1VoWGd5IZomNb74Ers/Vf2//oft/AN9lpJJ09RUG48h
9ZX/8hBK6x9ArIFg4yG0LB3r4f/zEE4MbImB0IZ+TZ27JcR/x0QIX3Dqivw30LWtM9xgsRKQrvFX
CE38BxthRpgbL0FFFttGW4puPbU6O74XjG2SQ7X56aljv7CkSV61GdvNUHT+Ok/EQ88j+9kM7ngy
FPXDi0uaRkZFogBpzL5GdNg6P9ejTE5hRg+vZCAVdEb86rmCLmqIQmwZEMoEcGOv7KHch/u+Swea
bQxnrpRdvGduEBwMtz8BCJvkVpqwQpsMil1xtTepn53Vbod40MYMxtO6eIhiCpfWYuWyn69qBO63
ZNS3zNcQneQkDIv4kJdVfPj7kaW77VICk2VYEzW7HA6koo1yCgXF3313rc2OqfagKxtMv1WNXTg1
zZ7J6ASJgNqpGTG91MBhY7fY250+XEaKWQy9pL5voqDkzYwJYj038uKVZZz9OnGmJTRYNVN9cHwZ
AF82GOpmVlyLRc55gRA8OSNvT0EbKa52yXGCa7RRPlRhrDRMLgvL9BHm6hk7+i+1Ka0Vs7EPS1rb
Ss+oR/MaNnsbHl4dS+hSAAXsyPk26bRcZ6B3SeBXTDfoDvNt++YKPcUct7cARfVFDeuq6G6mNrL2
cx9x6LnihDGP0/IIL4RgeetvfMIvDMcGZ25XChYeDpCkbb8EBqDBA2viaO2ZdjR1SrEt0/Q6mCgK
qGlwMApq5UOFKZp8Syy2BAanxTwnP7PKKvXQGcz97dDbJwOCQOOvwFGk8zGJ4eGtFWHx6ouGZWZo
v2s7+iEHv+7C6qCAVaMsDTNJI5QEToGIESQgxEKboILN/aZ84t0prIsLfRx3Y7OyRDwSrU10ygY7
A9ArukJbOPoiqaGVF2U976rqfSQZHyr+n8iNaEUnxT3vm/ak29RnMv7s56KduqF6LF20zqjzEeLr
HF4WlnEXp6L2UQRgdJ2x4szG1JLmputoFL976NCJ5x/rofgSBqxJOhmDuKq5+BL69LVDq6XbQQ2O
iVZtg3YlNZBVdoyYhMJkuY637HP90Qs4BFq5p1V06+jK21jEZ0tCVYhjJFqfjbLzzn4QkLPceibo
OHGJmVPRZaddYoWmybofDnkPHTmeGGaq8gtvmr+kdU3gvNVp6nKjxRApCfvjOGc32kZKv1Ha6tMB
WNlLwdSBEVNqKPlS4JKz2lNg28mOZ2KeFVHBgN78Tf5mBki5nCXPNLP+WPA9JaeQWSoZE+EoBc8X
BNsWRtmVZN4mquypKMe+TFL/PBm4FzrOtp20voyL9qxKdMT+WoXi29NxYoWeurHddpcUDsrroFZE
+rSH6zO0rpDj5tQ8xIsOW/2ebIKzMPuopFaTd6qX8WcZ6bhgK415Z0mS2dgapr+A24haiDXOt/1Y
JRqDdDBFYDcIkAHLpLllBC0QlU+RVinjsfqbgAHogEBTFn5mQsTURUcIjB6xJEj2yMMTX15J1uEE
EFAhSJi0Bm1VQfl3nianCEMxBWVwXkFYDwy1hIfJhZbGDS5q6Jipjy0Djq6lPowkf2st5y7Kintx
J1YcvzDcDkQf9F6/kr/DW1BMilGf/lZoUUpJKcwa3FqIw8G4002L7kH7UvneZGcEaN/GV27RxNXa
6EO6n66ZnIQi1kgtdyoPVbD5U+Rd+aJU3FumZbztDVpPizT81TGqjrFwbKwAIjNNL+uUhBpW6YOk
gPIUas5T6iW3sj4ZcSqTqR3S8UhLx56gN+J+zZSCQMY4b8jCznLOxobbAUxKAfqM6LMzv4T84ze/
pv6bMYB4Lydeo0W6g0P4qTXT4gjcXMAI7Ch+H9W3siTIjJ6EB6GwN2D3aR6YfspwWPdYWAfazSta
5Iq6WBf2YrLRHmxJ8Q732AV29fIa1z3gh6Bwb05heouk6sfHgL1zrgxE2IA9ZmtXKcQdShHOcHfo
cXAyIgz1Cs8l6T8Y/cV6mF4tfVkMF31A1Eqkf07qYKXKujpakcXUKZburDa68NCFo7MaDY6wTLiy
VeQNI8lecksUClVQgVpIL3V4VcIxWmOFhndXewj1uDnW/lge6aWzQW4lDTSIpsbFlshr0rcKHQTE
i+q4tvYOSsBM6TLE19YFERFV2jGLjInNqB8rA7eq8JpjxjTjKkMnn9cufl/pJJA6igZdQqYu1gQb
ZcfrhLlrVaE/zIFuSvqYMFnLm285FbC8rF/AItsaqhNuC+AmkZF9RGFartXKJfjjRP1aKcDqwCFR
c8wyuo09kfUEHNqPPiTY0QkmxJ5JkY8q8mMJBHbBZQ0Da8K6S9a2xntskyZgmq1PV3Ki3ioDWk3/
Iro6hEsf5CnAzoTOB/S7dcdAf18FwXADW6hhcN75QRruFZ8H0AqAruLwqFYKRAwuZPcmk8AivOqT
A3tNb3Qf74sEXEI8AriqUcVOBfsHM6FubrFcZk4eWLPKzNszdVPlEBpnJ2/DPcFwucPeAOGFHMGt
lHm+gAhQ3wVuWvqe5v2YdL+6CItVAHjCl1GFCThwJ6CWHS1r3SqOjqyjPbaNccWYX7+XKhBPZTSU
3/640skMshWr+kb3e+OYlyaB3lhiL/ELQkRJaEQzQS/l8W8GKhqSmC2NLYn21/qjgH65zNi6r6XS
KcAHSpbUNuWCMAbObrTE3VIze+4aQQN1EoYqfVHpd5qfI5SbXzQw9otyMAVXcFIMuRcfrBioe+Or
6r2qJ7Op3QznOrbeYO8WZ3JhxVnJImQLC2hPLuLiTPWwsYL/gAUTuOReNaL/+1AZzhra+jmHwH32
sosmCTxrnFYnO7J9HSqEQdye6tegBKhN/TgbbOKsVJZq98JpgDhazoaIL9BaByO/7ffli6S8Ph9U
qd8abnYLXX5gim9OgaXGGJUjZ9MFJih0y8AcmmgPzpTWMSz8mmfAaF7jCDgTZYd7v5s/+7ovAaEn
/3pYVFk9YMkK5EG2lYRcxRFrUOCr0D4OWGx6SAz/MpHA58YwOntKg7UD4NGZ32lnbgfVFyLKRlPb
FlcdThgJrwTdtobJiT9obWYE381S1y7MCnZkE3yekuTl12TRGna5U0Nl2towOrEPwSfOkd7qlZMO
KMj0Pi8yzMPLNiwvo1HWdxRH72jY+tSsQeI9DNWta2gvWx39698HhMOvYszse8TzEDdN/+6VrLSl
7RUXK9GDTYu3f2sNo3Js9CJa5pFWnKPI2Y5R4r/yQXxFPRhF/OmIrrqar/E/UA7dDP4pztk9ZN0v
OPQ/ncHbUY8yzAM9ipaYzdDCausXA7Jw16QQOCWoGZI0aELCeig5c1F0rmKROyyvlvUuTFmuNZ+a
A2eAB0Ap8VuuFcnB1RSyIV1abPpW44Dmo+15MqJh12ezbXKatEH2ejuvjfqLE8ArTmRqH0Q8DUeA
UcwgCmmnMWpviZT+nZLXmd6mVKbULfP+3LhhFjzqin5uSsM6mxlsQGNw6r1wkFopanYZUHX7EFuR
W7WbJnYuBReUxGvVuZ5Cisk6ikVcpUKuiS9EejkXZ5sq0mZMAQzMttAGO0CVLCXIwOe2LeOD78Xa
MqFAnaFizwJAS8m3HiNmFAqOSmmWDF3bcS8Hh+wH5TEzG8749e9mXZhqcQMnBR0RnWk9wCS5t/mk
KYiRlQC9kIN6gUsl0+Q/H8jNTBHFAU9DmrBP86cZYFd0rGTlzqsKBOZIgSczawYwhU6i/CE87a1V
VraVHn1mjtwgIoDEmm4xbiWYq/Mep1lE2WaFde2atTTlhJixUYAlTPYR8SujzqFT0OqaL713PzKF
UrswBu3V11AnQDvPm1pvllJPFoVvQB4bMDE0KkNSaDDVMsgKcyfIotTSvpqamZ/szFnkSSyZXDdy
9/ejvw9l1EF015d1ZNRsOIX/0qwIh3PVAvEu/OSZ1buc9y4LcZccQxl4b90YrmwG1FvfonNEhb/y
rLNu1Wp1d/37K/rIPqTPamnaMiQjFojDoJUCQxgfVSwMIPlcddV5LuNXu/fXmKbmQXhAV1808GiI
L30AUGP0ozdrznC00pJcwfT3Mskl1C8Mkaj8ZIEYLHNKys0FzAygjHNy/jrWPFc9PJWQFJq57U/5
rXgkj/LlEtFVLwndIjvzHTj2zT3bZyVJcFXiwQu3eMXnBxIwxpUe24N2Mm5s1Hmydeov9Two11qm
CxX1t8BnHei/vSCdmWfrqG4VepqqQ5y9KkJap3ivXwodmMVM4zy9vd0qyvamHRszngA6QKT4NCim
uLb1zVGqS+8o+kM6mX/nQD1j7DvcYN1ScC+Le4IZBieSEe+9JijvIna4C0lJfslK5kPguI+Om9Cx
s70/smMeJpq6wpGa03wZcdsYcK4XvG3q6/AgApTyRER/n4jI2ujnehfM6/i1mPfP5qw5c/VRXfKb
mZ+NH/ubUWP4Zd/HK+qfrnFbu0xJLjRbOEpnQYsJFSzufRgB8s0mrTDCrkm/PIrDOg53LQxuzM6s
ahtt3Nr+l/5evjTvOLybdxkcqtXaGCDKr3njdLNT2h7IaaD9FrCsPoyfSjna3/2PJR/JVndmXtLO
+Ff8kufUXZoH9RLD2QpntYxnRXv0C1xtZzM4Wbm1NRdxgRvfQxioF1AIQ39bCrG8AUmaM54gAMXx
kkoEBXjTsPCleTOY8X04Ni8SClYJeSvu/CMJlDutyDPiGryrNefEP+UPAwp51o7azXuiJs4IU5yC
UFknx8HMN9sMa35wjc9jJeacyGfZp/oUfJVUaK1j8mT0vj5BqM1vbqhefZkfDW2Tl/GKGXZozbO1
02GelskjZJOHel+LZtNl6ZvjKQe35nNX6O9r3CDaIoGMYV1NjhDDXD3He6F98l3VfLn74FjLr/qN
ljM++Sszlv6tEwQnmO2TAuPby9VNyfJdv3LeDvJcA8xNuT3o7xXNW99ZvwrfhLHjvmIetBv5wg/v
U3tro7NqvBGgHCBNMeMZN8BGtjE/vr28eMomeCq37Jk9C5rUV627gAy2Yppk9as/9JEto7m1NC9N
v1Mh95Krx1SP5cnXnsWzB5IfrqhnUrst/nZhfra/3I2fnQjKfQUHFyo7xgD3e1o0+VlxVLa9fU+c
Ov3Sv9toZ9+nJ8B9WLf2TWG8GzHOmvXG9mFwrG9i3Mw9Jb3H9CwgDRTuNvNuPqs1GZ5Ws6i/IdO4
KvSbcSQJcinfouf4Fn3m9+qawv3Xz9M33z0b8zQcdRtLYLblFhLH9fNbC3EI0SqSbsvBW7Rg6cnK
DHJlgMevuM8yDf2CeQPggY0F+NlieIujvaF1M7R+xpzhNTl7DDrzq1fuVK7m9dXqbv3nUM+dV3mD
tsdxOtwziFnDZ++tGUXcHNu8NWUjMGoDZigRE6EceKHojtxm7onqbuQmvFIrYtvWYaNu/F3fnP2l
rW8VnHCb4ZcXIyrRfjW266RSVuWzfVZ3/VBdiofN+zN/2XdOkca7Lz6q9yh4QpDaAwNS2mwZJjbz
0Im5Xuh7K9EobgrjraICmBm6I7UBwarKec7jqfoXDmyZ76stcS66u6hlZr1PTxFLESmqh3svNWP1
FowX016bU7iDzMdPHgIkf1nXTMNorD2KIdMuABQ4FmBIubp7owYhxheasX55WLs4U6BsmdYv7MFz
cWxP2aV/JY+cTzEa7a4mth1upQLEivwpZa5u1W01aN5B666XIqTrbdunP1xudvrImL0IHWPdKc5j
rIj6BGGgLn1P+u8c7PZREyvfWgwwRQzFI5f2HrhqS0WfbuE19HA/YrpZ0vc9PPCl1DOGKhQddjD5
bWkymOl7715A7t7WsdesQnOo3wlarOgQNqbgs3nOOdoFdqT/iQz3Iw5a9Z3RqeMVX3Fmj6uJaDPf
uXjd5gpezDWEZH08egOOCayCu/yW3uoXHHqspw1sHeajBHfM79DgNal6ET639+qdpAIpodI4q5H6
cokDLiLeUgYQnl/4f/Z21unffdO85Q47TJ7YztLNWv+EXyXchrF+R8H159IBkR+O5nj3o3zL/lTc
KUddVuZ06RAuHRP//NDMDX+hj/5LH1kR7VbbL131BUK0nK07W+uXoeT3RvXBpTlhtUHN3OgC7llH
Vcla5FqyAboGCGbbNsMDkqx1ko7ssL1NH6IunUtmnQsXQijje6s7lNPD348cO7kHuKvWfoCTv2zM
eburmEsuGqGWc5eMdkI/RRGcgIEQSduk3fgwF4yzogWeFpuTpOolC+EKcnvE2GpBaLVlzj/L696l
AVEhsNQq/ToteZ1TxhEuYQTd/RCEzBiMHS0jc3s02xXPJcnFwcjX2LfDmRSYwBIpqCJj69m2vZOc
HIpw5t5BnESpgRVMvrC7VKPc1Rs9D5/UWbHF4Ebb2KW+pz9R3yWIqVCTc6qO7z3p9rCsPpkoJlwL
qSOS7gYU0VvfZsRZLG52psm22UsqmMqCJrjGy6B+xLce09LWEkT7884YV8jO+aJo6ztdSw7VNzGu
ZNhkZMrMGKzuW5D0f3RxKDJOkF1Vf2oYCBcxLqjhp/JcrK4r5gU4m7R3iZB+6gOtxEfq/MSKEV3o
A+eZI1oCNj9FU+2GjW5X4RFGTLLODMrHfHiUO6DHGZR31Vo6beEemOVh160LVusGeYDYY9yhJ5Hr
0/R+oeWowGxO3tP+GH9Fn92zutYXVpFqaahvvG9rkV6KYA/tjUJOSbeok+EhKtOYVHmRXxj2Hk07
dvfWE6H4GPfDw1KylCoSjJuyORLNRiryNnGPruiLISXGQwVTm7TfZJ8AHoYZgmkIXMWAtB1o48LT
xO/KQ2yBylCffOyFs5yOt3nY98gLBneKwX8zRYcTKL8YQv9VTmH6BtTxjLLRj47ITpzTpq5TWGBl
FtBY8LvWNFXRrRe3pU8JaNd2/TXRb9rAcZ+5vGEU/LiBFd8xUm6ApcP+t+jIikrtWzr5BhszSoiP
Tcqgddyw6TUdu0XNxWJAEZ9TLhZvs3ZZRQUwURvnp0MpVKvU6TEVwyqKsMsz9kb6q6BjUaRUr4b0
XCrFp1Mr6xy232bcpdiLd4zW2zkFLx3FFENpyhuGpVnU6M+haSIofwmbo/jR6cUQzKk3tnA+h8Kd
U8xSkWNWCf5ZWAWopcevWiCktxhbqeGkvNy7BaZXnRv3U6lYORQSzks7owbQSMRUCtC/i1rFda1S
s9HW7nIChQUXiygcCAq2OTOx6YU3m3KRhMVyMPt3GYbO1gQLF+00uxmXeZfki57hb6k7lxHjwhwY
4wrg+xcnTiWnrTPreuC5xKs22o8v4Ie6WhN81XDm7PpbjUvnUXhkjQy/W/dKiRFUwwTVIMnh/MjB
CLk+w7voWzO5tpXMQDrkQNrW6ZDrwMyveuwgQaR08zE1BbjCIFx7KRNCHfWnIs/BBQ4JaKKipyYy
FL3utdcUe5NEEEyOALW8V0lBZ8a1JYD6wZ/GlE9aTsCLWJhONu4CZhmAGqpXU/u/S7OGZsuZfYdW
IXa89Pk6SxIXwfQX9lJ6e45u8CUhijXePVZ7czVOvwuJAqmBngQGQAZX3q6kK7NID3RL2BtgFJ+e
037zJqZUduANQw3Or7wnMWRMkOFAoRZWLTgQYhNeuRdtvAn6cqnrcOUsbh1rYZDkxe/nJeBJwr1W
WZ82TfD7tM4/YAayUwaWQd4SMZkTWN41coXBoVjQo6ZsWq/eu0SuX874S4lAdSlkLJe4dA4DN8YV
8d2MdYTybKV8VXaqLCn0jdB+uEjrMLSwNNKFYTQTTZx7eR2eklGuyeQWc8xu4ug5BJ3suMbS1Yt1
L9v3sWdfrTTFW4IkWGEXQUsJ/XyBfEkjcEF5WxkcC4IC0LuKkwfckL5JNGAndzBdf5HHAsspiHCl
EYiCENuVV1CnBNTqqNHm0ppIhYyiORXH6hPfKkdaHF+LXsctSf8Y5UnAjM9dfh1BIR8i8NqrnNPF
PNF+t/qDmQAAC35cDJkSQW+nGz8o39TngW+Wm7gpeBZL1VwCUuj21vQA7e6jwVq76W1N0gA0Wfls
C5KWNhxUZMDj34fEbzBPDt12ZKC0twh47OnWYYI6tkwjyGwcLNV59zNEatcZd9aogXOWGijCwBeL
JDeapZD1umfaxlehjED7zIORNs4V1F38yHt9QdxjXI9uVa3GPjJ3aew/aI9fNGFrbJnK0rYQjuq2
yKBaTe/jun2mfpJTsvKe53YzY0tp13BIMPvR1/vKEW79RnDlTSOT1J4frKs0HFfFqOGXDiGe5h4k
Z0M4S0Vz3rH50ykgu0cOH4Za0YRKmVGZ44qJZq31ig0d+CblYWZmc4TnO6Q0UvLJXJq7uHrd62Zh
9H42w4j20pOGH6qSwcTlLmqp+qcViHFWVc2BhTOdR015y5RwL41ojn+ap0ebnElVRKyjv6Z4ncm1
HLwYSQM6a4kFk1oZljBiE3uISSYOASj9KHArKin4ZqZMht2kxEdJJbi+tut8mnEtAalvNB00rBg0
VDslxpVI7DqTA3Ttl1sLBmWdUEk/yuyblCmDEx1Cfjp81oXuzTUtMme94gJexl1M4QRU2DA3g3VT
XYs2MA5hVx3JNK6rHvBu7PyMqcJFF0HbKRinqRnGb7Us2T5Vm22Qcslo0TMqUsE9zERTeMj5nG4w
FfBVvrmdUS0yq8NgwEl95+KPDbSw2WsWFLo0oYk7UD4cnPCXPFShLDqZxd2/39Og1R0ztdzBX97F
1QUqbO8bNSFGj6HR1C8JzOYtlf6wIdQHFa2kSitsW2uXy/5PNRjWCbbBNf3QxqyfOAT9wemwArQu
L3U1TnipV2uZ5sTxRbKFm1Q8pV8cMH2SCXM8sU0c+1In5fBg5OjvgGB2S37a+RcBAEyUevvRUzCY
j0W5MvXQWfqSHk/2YmcuwrI50VvVzSHwLwv2X+bpVrMfpzRsFefJxo40WBN5QJmRSi3g4GuPKBbr
JrQxnHbKk2uJuWKX+FZoCV8WZb5IaDyAbptRDZsyPU4HropDyjJEeHbB7mwt3NGmNlFL/Uft8j9F
I8fUv+Nbiqqsy4CNfOMFzOesUdV3nlH++4e/vxdHtk+d4fRfhNF3m4x9lM0rYW9Tjd+VUYPlxS27
Bu2krZU6197q1lnSjfgRpa7zyAQnWKPQ5CWl1w6z3KFu4vLgNZG1DDqSFswGzD0JH2PP9KDbdQZv
sOlXtZ/8yWLHWk7c9B3pjjSdyU8Fg8CuybV2lzVCcsTIVq3drqCl9w9Hgak1aEUxKyyHnPz0oFvy
J2BYufF82CatU9zz0mbAWw+USKic9/lCWXki3vRqXN+w6jOE8quz5VnfvRran4rgCNxRa2z1cbuN
Ja1/GqacmdZZ9RvyPpZNA9tAGZ8szOMsz2j0dVGk9zpuL1TuHtqoqL+8hMyKcHnVDB1t5rK2tBMD
oc/IZ/HXvFQ8o5TRG3RM1K8eVWOoRmWm5RL3ToSZJwo09TOtabgNOu8PWbEvORbENWLvaBV1MoVM
5EFnsV+Bw9HPkKP4SzzLuEbympm8DJmGqRv6eI0P/Nu8zhIkq6ZCShAvITz1lhWURSg5Giamzgyj
sWnle78O56o2RNvOcgkMTQ9/P/q3X8pWEG7TciYvfXLDN91G9oWy5FVBY+3RbEC4YmRwL04Hl76H
8YRxvq0o/aW0vkIj8z40bbpAh2GDqUDDlkzZMrWunej3xFUXcCy9OVo0q5+fjtvB+Ru5zecd1Pwd
OZ+As5U5cpcyjeVbMBAz830HuO8IBs0oFXLRUIbTGO9I6YinOaGIe9WHHIpwPc3Ev+1+2fb6EzoC
91xRch4c3vIiwtzbOxA2mWeX/U/sqfWS2h7mrna3cxoNw4Xo3lI7tF6HxL/ZBXK8Z3D1TwuPTaB3
9FnY8RYmHWzPzIEtgNiOw2TKoUXAIexXohnXjJNTq7BPfjn4BJn9JyVt5hVY0tR3Hqc7pV54UBHP
Grw4TYCFzQFNQ5vh0GBEtjHvpbIh2YDxkqOSwyjDMID2vnk4feYBiF1VjekLc7SN3SLmD/nobYO+
Iu3pksxqkrPJW6JKpdy2eXpjiPpeSl/ORzTIhl2upY8IC9rREfK3yM1fSmn9MnW1XyhcRrbYRE5N
lSz1wo14R0M9yviNuFd/4s4m5AMXY9SD5KKWKV8X/XIcaapL2vj5vIgz/du3l5qvfbuici4Wnq9t
6CYdpNoNnRLNzfB671I1/RLmaHCnPACJiCsBLQRSxf0F32wM23/90nDhT4z8YBZpxB4jG8vYDiYw
/jPLrHYcCOWve0Kk+7RXnh6xzMl7bFy8ujAuif1/qDuT3sixtDv/lQ9eeMc2eS8vBxjeBGOepNAs
bQhlKpPzPPPX+2F2u7+qrnY12gvDBgqqCZkZCjHu8J5zntOMd3X32ZY22b7BWHLiOhBRQu5bRxfh
Pqd7JGii8soO365rP/cKTu6vjmkxFAMz4lHLKJ5cAElQMmavVWN9BzZYkW+HqQzOfn5RS/KZ0bIE
znrXJ3nwwKXuyZr7NSVt2SEu2vZol3DNZ45pXtipo03NYU3pe/ue5cPoRZrDb8E451pJZtUd0CPe
6QEMZOGeY6vTz2SvUaPErvf1D6FJVFu7hbXOfXZbdGPvjbqpYNLh8yJujr2kabJDnYftXT77wHTn
fepHwX1K0JgCqfwnaIcQOJFQB7aI5skJSmObdxRgpL39NJa22Mx4esPxCGusOWPfmVZIMfE202iX
6TnnyAxVx0mwNgJlB6Tf7mZiOXQCXCBc5SelwRcjC3GL7IAc73QqZOkRTpS7PGyOMy/LLJ4gdexp
9yRLoiTcXHk0nWCi/UTfknwDcYMJlHxMfC3q4YVHgNXFKrcqyIbdNE8V53XaWXtXeGYjJpbHjGKo
svwExtivp0nbIJlQEJ9Fb7F5J9zUoUKJods4kaqDoN7QkVHT2A7Z2x0gBM2FeQkWQ8EYtigX0IQM
Rp+2ak593l71lFgv2TyfIU37Tu2Rx7dJ9NgonjG1u5oyz9Rq0qt5yBObthJhcpnK3QfIW/QZ+C2x
SdrqdoCEmR6TaDoHtXyj4Y1wYhLdt6NzbEY9eTH8uWXvyYs98X1Pb6S5ZUPIzPw1ITm1NfEYESxb
JGJM7GfVtdsRkfM7h1Q2RI4iz2pwCGdqASh6p3J2ZoP/CZjfLq4D+jxHx4DhD4/FrOdoh+FSI+53
6DpDHmeJktKFdMaFHCGtmQm3NZ0yrkSYKUIA3fZTKhnWt4+FGH6EpRopDhYJqdTgW/RmNqbcV43d
nn59Yb2poK3fQOEED7VZcPD25ZY5FFWihTuvS2JqO/iz3dMUOkT5x3KfmZ2O5uTnj2rqOEHq3Ohn
0Z7x1tT/AtQpFgznn3l+oZf+FtMpx46kZ9ESZHjJ4tcA4pTXcjDBOzcA4mF7TrL4XRjJdoJiOTVn
sSCgc+3L4onBtAO9Kqk0a/PLOP6/BZra8p+8KsdkJmMKAKr8nr9/VVWRmyxfGprJeNV35bJpIxK9
NEe8EzcTFXHKf0woV7oswLwTCKkf9NvofBbZoTM25oO4mhd55z721e0NxKPH4OAweXG7DGBu/s2q
xUP1Sdm6f8ltcZ+9yLfuZXppn9p7G84/HKNvCs4oqLC8XG2zDnfbdkCDLTnVAFgZtlGJd7Lj/tFa
qJnhBdzD7aYOwl1znCshHt9rpz9/SyCq/uE9MXCPGyaZVPze3JB//57gNRCt46ruMN8JujapoCTO
esdfgBq0aQsUaeVz7C0QmdCCCKZkHiObB0YqJnXXynmYWMdygu82/sNpdaGqPEY0vFXIh2TGDw7v
z9pZhEUudUtXgX1Q0TWKSI/w8bg03GMw4STGhpD4ZU62vIg3EF6DYgrL6PzYx88tN6KfenmlpXv6
BOK6Jkqbr23z/OFQUrWagV86l5OOOHOOXqLPubrIt+KzGcBlHbp5TxXYOtaoWue2o++0fa3Pa7DI
JtNX4oZinb1AxAlbvM03rXe3QJyJ+lS3wN9gVpKPyQuF3Nivfi5/vH7XPjUP9PsBeLmbnreIZS8M
Qc7mDYrE8gNv+IHXT+TnrZfuVqMhd7Lo921YcgordZuSmV4CBI2RsZP93NvEY+Muv7T0/xbol9Hd
hJbpoGnmkC1tDysVWieffICaFxcF9NaghYZoognnPheNVEcrnZ/zjxrtFD+Tl9yFtwV3tmcl36eX
EKWVLnov4n3WnsTDnz8+wjL+yeNjIx+YLjkC1/rHjxTn6EQrGcQf4rHcFPPBmqaT0z07H2n8kVv2
25oV94235XN6aR6Ga/vI3Pk5R0XD6Q/lhIZc7cIEim/w5gIpgzp1Fx2N/YE/7pyMq+Qm98RU908k
48RwqdDtUvS7ymSkRiMsUPUSE4QX7GNkUPEyJRCAziGCAqbXp/IdUO/0IZ2H7magFYb4Pm+8d6v8
jt93URMfLZRFejPm1wqtsWVFTlgkvFaIT7sV2O6Ts2Ax2ca9oa04dq07cmKU/rV4XTCU9M9psR2K
g1xEzktrXftn8aq9W+Yd8KT6VjwClnklWfhq8Gwbd1XyaO40Gy4taIBiIqifroKGS4N/0IHL3tWX
CNm1RX412RcfB0U6dUUy1ueT9Go9uE/aSb8lL3F7HH7a38Ov9MspTz428eyRI+cqyr7iRfY9WhfX
+Vy30xWo3Dfd+sgQWYaDGvZw8pd29edAPsPjyBZBecMFaNWOR3VvbUjvIEt9tQjQcgWRAdPNOhZb
YovP+bP/ED5r/t5gCRrtHe3THI/2RJ5I2qUJkYLXLrlbvnn7vXoVD3y7BoLeMXoNzG2Rfem7PqPR
nVCA6WEm5ZlQb7nFHNPZlwcHKMlSFcVgZ5U+DdrGeIM7Naya10Z8hpfqlCHSA8aRH8sbMKW402/a
o0/jpkk7/TqyOyyUSAccALG3dbKHP1GZ72klbRIeY3INUJ7MPMIBXw71NrUIsFGSbXmtbt5Het9h
0pvzjZszyGNE89MN7OaoFU28p+wAEAamgHBi2kwhsr0fw+7zzz9E8o8BGZIxuk2GRzeQNhUxnd9u
lsz8QjstOt6IgO4Xt0Jk7MULksadrwc4hj6CzwbAgCfhmKymn2Fl2issPtGcrW0mWuqtfmqf4h4f
LyZnfpjGJdnXQ2vtxAJGu2N8j7Duc+brBcCMdACJ04/06SjbweVZjQuNQFAUVcUPWY1JYvaH5qku
CMdFTrb2/XT7L77hZff//elA6pZuGoZj0F1v6/9wOqh9PzARLJpDK39iqaLO8gIDEqsdSpo9Hhra
LfAui5A5o5Ucxq1WjUft0WA3dd+Kh/p+ulqo11b1va2iXQg2t2DlHVh5qwcDi4Q6NzcN/bvQkYgY
KYf/YtMU//T1G/ScE7yypWku4PTfQMjx1Is8Jel2CCA8aI/yzc2L7Sx/9szRSfQl+wrFf6WB4cle
ihcrrFfNS8wlDlqQxP49255z5MAOEXBMiPkNJhr9SADlz9/mf/Yy2dYVETDbJsmtFpb6b14mlbRG
WVQRGWnHz/YhRi3rEqACG1qcAPTt1REqzjMV2vJkugx1T7YK4BRErxeS9vIU6MmtcOMXU1/IyYtM
zZ3V3Ogg8VZVGvgDLkvFqKiJUaNiZV7//OW7fzyZSEXI3hKGkkLnYfz9yw8S+DxqBpgoGJt5DYjZ
dXwmuG9BK13qQIhX1qNz0bLcuRBLOmRMio+//u3XfxdSO0S4FM9RYP3sujrF5JvzcGQAVW3OgAmY
4ocydJtrmAUnrKPVTieQxuaMv131wj79+idQcja9qNq+KwmYYkBSZ7+Z1fnXPyFZGWvuN5QYFjRx
dAld0iM9g45B9GNRlEek5WbRmIuTvSjO6wjxeWBqUixqtL7o0in3JVRquzZPUIfrPYknvFNI2c1e
Lrq2OvTZJy3Q7Vrn+FmWpNxmK2dszUGK+5KDNznCM+FyogbLx6kqrdlFkiIctriH80kA8Vp09hDB
PV2U92zR4MWixuPXjhFvUOi7RatvFtXeWfR7HSGftSdb02Xcr25y0fmBMSP694v6T0gGK4C7eAKm
3Z//1MUfFkPDoAdEdy3WQmWrJbP424c20MygxeYbHWT6XuWg7PVd4zDFdxraYlZz3obrwu0/pimp
rlSdkQ78gSVN9LiJbeIQ5g3iV8p5WbgrlvZHgrsAXeAnXuMyoRl4AICjB2F3F6C+zU5+NWJGz74I
fW+JtPyLb+YPjzBnaw7PiqAlaUvp/sMn0KrCpgqCLjyIiw3GkPniuOYUrM2E3gzXvwR+t65iUYEf
avRjaSGBy7TBNiRDmq5leh91mzZ/7cVCXL/Wt/6ZE8U3+/3vJ7l/q8jjqfg/r+jgEvb9710f/x9F
b1lbXK6J/+1/9WIsnSJ/awBZ0sP/478cP7Os+4//Cpn5v//H6bOhV7L+bRL3b7/+r1HcpbTDdhzp
GsudyjEEUde/RnFt+Re5pMIdNjv+Zjn/GcWV6i8GV1ICt6wKrmEv6+Df6jyk+IuwWf/IsZnsmJb5
b0VxTfn7x1HjlmebDovqP3ymmAIERtc1sFBBK29VZhsvbIslDqKov5ZmQoM8N+bgw0nxn6+6Pgm3
ulZVp4lwDypwUG3xc6mrlUMOyjRD3+QjZv9UFtlGd/x4Yt1xMvRoASfVtcd4pXGgYeiQlqvBl80K
ZWU6ZMJmxgpP9pFWH30vmsHeAXEddoLs8NnoRPKqZs4wtH8sql7ceqljd0c3IKeXz7iYJDPbTZZz
is8i8mtlERnvlJf0ZzsSADdNGPHpOmJsjMfaLHc0m2bbXLdyyiSQij2a2ZLvw2jJa5Q7Jh4vn+mq
yFpHbpXWi6cWLv7DCJV1Yc/7uYHvXC+e4M+Od1Bn851dZ2I3heZXNjTJtam19E3LcdcVNmPGKQMy
urIcq3uKrWi8l0HVXubZFPQRldPVNSyCeZYtd6UTRzvDT9QxscPpqaMWUD81QeNLz5xCCphHlDdc
YalooSBxzQkFnsVCG7DyxTYYLVDw0PsFxtiKaAezB3BXjV7/wLeTvBp5DwO0pc9LN0vxNqVG9uII
Ks0JAGfh45y65LmYY2ftmgOzj9QL/BpgAe4FVienbSZAMJnNXUb5praGFh7e10oBlQ7c1nzpxUgw
GI6tug0IugzAxpEwXr80ViKy8vwWnxnxCcNjuN9umnrU9glQqxtypB/QgNqJBwqMxquWFnO96ZNU
3jSQxfXKcasyeM4QFuksikxXY49r+H2KlDpakBhGgsehCu+VoCrWYA/EKFwWg+DyD4Yel0FWeiJ2
1InMnuI0U5Xivo714rODdGpsAiOIIya21vSUBzLf0bSov4URcXOvDcDNcjKCS9Nkrko3vRHyxzOM
QjH3h0o82FCsPl29S5xV1yKpzVmEOcnKJgvWbjWM9wpQCbN0yKkR11pKSkC8GZd5ousRokv0HTxv
ybGpogNUM+gghelSt1xgEbNpfEgmX9s1dG//8JU2fSIUJWSMSumsQZ2LHyZE3WkVBqoA3z0u1R6j
NQDsaQKAg9+yPnfkOk3M0qG/WxQYHnplYsKDC74l9uKY91apDcm6I1UcfELLbB7zsbXR/Uss/MQF
kS42MY8M/hvq5n8OU1VgzI8gdrV0JdK0FeRwDjWdabwx2ZwPMdO7cOHw7iLAzAu+CYX4ZnZ5+1C7
ioivAU36Bcdf8EmlZ/eRkIU+UxNb3jpA+Ju07l1EhKz4guwNn1jOoZBeNgAd84aC4JGfRlxY21hj
tuqOIMAnyyVznsamvKmSWUmqVbj7Uwlg1NPUKL/cUTg/IteMOYwnLfUD8HfreyLpHThWpTAV1BrV
vqYxmR9aPckRskdtXuco06kRsuI7OzG6tRiT8SMK836fVgx3hdTljnZFmkVj8J2AbXLP6Wq1aYwx
eIX/l1I1bcTxBoF7pleSaTKKJblUu8/G7tqHDbXjaZxHOOsBWCOEAAg59Izfr72cGfShkQDOqmq7
Id9DU/NnQo7pJQOgzdOgO9diTm9zPyRebwPDqkfEh4qDMnlRO89fnaG1oaToUJa7zvyuAKLCHTLo
nKgcXM+Fmp9kRFeeauDhItIne/yw8B/pCFiXAaaNamDSSm1zdCHW5O/xRpnvMk4HZi6p6vGqzXIt
rdGEV6gBStCi8QKaOQBVBaXLzMp5I92gfMDoxXVLdNq1YjD+WE2+jYLawIBl5H8nuyl4DIjsBivD
zmlQmmMXxI6spz08TsqYGYDtIystdy6R7bsZltxmEMLgvjFDNmULiZnCtpq6uFXtqLUUlXyfzKli
cKS11XEY29to5t0RzgKhnbxRIZ8PADtPbNPjxZiF+YHWWzzPOuXXtttichsJMr1OaZ2l53okprWK
xyL8mcbKkDtB4fWditD3wNgZxIgSqHEbNVPRnNec2nXZjhclUrr+3NzQtky4TANv9GATkJX2GUSF
tbaaBONtPWsPfjqSvR8TlV1H1xiIDfTNrbEi/4trgLb2cUI8+0wet0alc0yfy7D+Af8oCq/C7udP
fawtpINKXdtk1klCJoXyUIvoGACqtAlYOBD0cLA0Tdu/ioZZQSUG/X4EYv5eTrTc+H6DCQgcxkZ3
mbdViSyvOpUEyOP8kkfZF/k1dGBGYnrCeanz/1aqkcEjxkPIeCCwmg9ROQOSMUm3JSbFZw4eVPIp
+LwRtndFcAclm2FP3ZFDgi9EQ0ZtUWiCXUpfon7DUXcQV/tMH9aupnc7dJEBN2GVYZ6po0NkBMk5
wz50s7OwxK2nx8fGcqojvUrVsz+wuVLDiSOvi8otZdTkjPxi2GmObz9RRt3fA6eR+5kKnTVLEP7V
i6NZ11CHzd30NF+Oc4Ojxo4t++zOIvj26yz4f+3Y/P8gjEbSFPVnB2JcXJ+/OwL/9Rf89QTsOH9h
XVQoLJxoHaFL5sV/g9FwAqbNSFgU1CmpMBj9FkajhO4sB2DGQS4skb+fgIHR8CssB+2XB99m5vJv
wWiUvdy4/nP0ZMOy5HzO8dxUi9ahK77V314vq95Km5w2t93Y3Jx5GLZONjkw/Mx5PVM0Sb9kd05L
7WBoBDB8C4JVj/mxoFx9lQ/2PWjD5Lh0W/fWRJI1khQq5UuRAzUw4L2y4molg+/1zmB4IG+mY1GT
eazwYsRAyU5ZVY4nkfWbMA2MS/rMpVUCjSyroEJYDfeFxAImDJGe0tTcaoCkDgXLKJjHYQ3Ca75O
rbEfrPhHqRfquczEl8Cf1gYLN82af9Arap3KobBPUxlt6OAeD2nn7ll4+TJO3xIVRHta4FYNLRCr
CJzZqhixhhtuAsOp3FtwgK02IQbMCWDFfFFxkA2ZslavLqhWiHP2is/ntnBoU3KdHe/KRPO4qDeA
vHJoafvMR4LHgnLugBS8cuS+9fPVCDv9HrgleT6flnDCC3QFEZX0awSmxBqZgpMh2Pco2y4wQOaA
kdjrtAfWFBzleoM21Pg9x7ehOrl2ek5HugGmqF9XFQwgjJ8JXZ/QGUKcNjugWkj1IfRRkn1qZZlz
sEdLZLJsOMGRXoN4PU6IBalNp0tpl8BzBHkIAzsSUGP9B3PTcsfmwQ4AC/Y85uDLpMNe2dsR03ta
rbyyDBRiU1TR9xDfl13XgyXPmeRYgNsxDkMUchl6+zqkBt24V6b4nlGvu7Fac19lqbYnaE5QQxiE
aMFqVv5EV5KU1bHUMVDXoCQv8MRB/ACB9dJ6mkhGlwSLom4rJ+1xLOKKmEfgYy3GhD255P6lNOM9
TgXk9BlbQDNOyVUr0i9RVNNRBTNfVPMTD+90rmJqlP1mG5ZGdVZx32DULPrzMGZeGONiiCC/7tLM
h7oGa7+duoxREF1YIWDdDIuXl2nY8KI8waNNacuKLfCblYy8hgBfEdH54TTSKZcU+A2J5I3rsIaV
MM0m4p9PPYbrBPZKmEyWO67JDHp9EnkUMDEOWgpR5vE8hAbmujE4+rpdnWjAMahFHMxNJd1yNRG2
P4ZCnzbCDs4ubottNmiQFgUY6Fnj3pZAhEWZnLptFUc0rZSNQadPeInncb6mQC72MMyKFfc1tCCk
2gDPbT7Ao8uzdD6HuXNX5dI6wqKjgq0A46Orb8FkN9s+tIdtacXZxUhPWdg2K1Jb1irBX72n1kk7
d4WxblpKfQxgI19Lw/VykmjHcPpZdsm+m9Pm05zQgd1a77ARRzgMR+srj8dgF/pT9gBGFD/Utyge
EIQt9yIyB7eHUSu8xV27j+AeQlTnTEzVlLbrJ+tlTjmGWBHXHyfJPoOmVteiRRkB9nhyZHQpojby
ohY3T4mV1LJA9ZtUS5CkPtOSsan75jwGCtRAHdnItBHY55h1j2cXa7ELYXLPvXpNzQm9UVRg2Fx4
NjrgEJbF5hwr7qYlFddWBEKE3TtLa4Oev1LzMIf328auL6Os8ObF3OTz5qmsVPCgR4HOByYhkzoH
GMIIRbSZXm7miWVSYc3dxVUMITJbPLNQJ4VL7TJoRJC5CgwHVjVAxalZ76vXEi/+mYHZk45ndNer
6panhX/fmTgiuz5OUOYyoBW6ccQmP5x6f75TI+m6pkoVccnxMwbCSlIKBBU4XVF0hyEvQSdAI+mM
yNn0M8mPUJUkXHIOMbZRsGo17nc1KTBiBaSwfuItINbVn7LVrJziJri3KDd7aQqVPLXqKwcbso5G
uz4yVUi2buK+JZ0KtlmWfuuZGhKHWappWPm5i6CL0nXX7EMqlFY47Gb863EKJMURa5mcG1fvnzTB
s1MaFFNKvag+Zqm/FCO6jpTuwKDayLZxTdNmbhvfY2rOeGiq7OT0OkBxHOH5hLG+6fxPPwjK+8UX
GLQGthS9pcDYmqhFB76Px17t6iovNz1FUTDTgnVt1N+nkJgt2McZIqHJPQOtqt2lrtpTv4DDMxn2
MJ69qc/tc1RfuxA/HpEmjv7g7leRVRabKG8uKtNB30cxuNMKGxtn/n1jnyIt9loHvabrFwwJRX6e
UUSkwmIbWJiJAdocUNVtduuNRUc8p1DLvf760gl6YXqHTiJXpx7ODsjmNEQOPFroWs+E4gKTmMPw
1IUA2n0OikYWZysC7Gy/A3IXgOhjDR9jVwpMHxFDL68jzrOex7b2ii5dQdhlYOU7r1Ujk5MfJu9Z
UfubnBvqMCQ7CpkYkFTFbp45WASvSachwcbjMcRyiVuCuu66tBgotd1E9WZMrWuTJJSrT16dZcHG
Us07LG0NFFY/k8YCBRzytmzreHwRHcb5HFycVzoDTM2Bt1S/n2RS7lGmCiycExmfkS6uXDNOJTzA
Va9nXIVAdRpFHj2NJL2pTDdU7nWA5miDgUcG79bFwI07m8Fc7jrmukkd+UYC78Xn/hxknX/SSnfF
R0i/ZGmnX/z0HrqxdaCYJLiLOqzfoTFffn0BbozTQUIf7nus3M1EplsBVErMxIt0Ek8uSyqxu6j1
93FdovTKsKJIQxQknKncvAfE1vEJqMGANe+A3d/xB3RUpWXD5deXTGKh59qE3OyuhtjY6EvBlZz7
a1JnNrtWdAod/Y1ZHgFvhzupyLBEJeSTGlrGhDNzc0oedbrHJgTkdAb4Vlo7sxXWVqELbStDHrBs
JavaLZboGmZBFb1Nr657xCME/IB8mDk8ljroYMZ15KCndmdOER7mrPxwuExnwSNpJ7bHHL00DsK9
sqjMin35Mk7jsCEXexr0+qODjjuyGzAyYSQnGZqBUucyRGWsW2kb4Nt7HNi70CJ8Y/vyWU71sytx
5Phmy5EzsR/7cNzqZfDUlMa8xg/5WukoAzWe2VbSgJOrx7KTzxpCf5Lcpos9qVdRo9VMaL4jxvNv
bOPWamjM7NHUYEpzN1ensCK2nE0+Ak8n79VoOBiU+mabDHLYaLqpHWGH0gGIVfO57sp+F1Zz57VZ
uhX4xKETudG1QJfDzb18R4n1zUerqyPCHUxbHvKw/IjGLFprEseQ77a4bEEApxOTCD2/UkOyFW2+
SpL4GDYGeRGHUSHAqFXb5unNFu6pwpY92fG3MY9+hjNzuaIA2cYYk82mw3JMr5WGbHafxIWXuyZg
Bxl/xmWFXGSfmIW9zLZ5EY0F61qNm4gPDvVtAJ24qXuNQS9i7qfky4xg3gKK7XkqGJCaSX+gGG2h
+Eydx3J6pR+ELCSxVBmPJ6Y3pyHmLM1tG7gyHaRHXR8YWpOOP9I3ebHKuTubyxdZcCKDufks6h/B
yBSIpeTkNOl0XvxePG83xMTpVhJ3W+d+LTYMbAcmYEH90OuVZ9ix+lHX9XPw0HWiPGeDXt7/+lK5
KT6b/h4KY3KtrTDh0FJPO1P1xi1i+OaVAygVl8rUwyTe63AWOIZjWLlG5d8JSFus4pgdiwgeoChO
sUVltYA8tAoYU58TQ87cD5x0FzWM7qsRz6Sk0OtWo2Seyhj3y1CNd3oJ+hETWewZLQz4wB6my2Bo
Go27/Dga3ZnvmUDY+9QiUvDrX3PI8/e5TqkI0O/yyIKS1YT20DjXlc97ELA+eGMSPBsWyRpw0vQo
M75pIvcjysBLZgPrMnV9rGq16VVVOm9ljWtPw8EH+/cyZu273tOSF+mA+9v4acipGzRqira4sILh
KgPyu2OHDhzWl2wOt4PDA2mJudxJoR7iVn2QlE74eLtwNtO3Ym4CVtoLgYRrGiBlhMR9wWt3e6uI
Mk+3x/GY1OZDkUFW8bmJweI22o3O8JrFfVxibx7BvoKjMH8+M5nFPPySBBTYNdNkHCc8xa2VxF6U
2NlTOmXFie6Xi96VdxRgOBtB+9hpoKGHyCzprO5esTJ4jMwuHOR8rwYSv8YtfMeZ5Rutw9WJG5fE
a8m8OaaqpnEpKxmKbO30U0B2FZavW017J/bfh4DTyQgFEhc6R6aQE81EGm3FNBPfnzYlANDcdUS/
8kpp6ku6TXdJwXav6WnfuSG+Js7SHAjHn6bMX/MmfdOZdWfNML1MBmXQajirOv/oKw2CnyArNUaW
VwcEdMDYj/2WMBSN6FSoezoEl5PDlmhZ+aWP3GZXZ1+LeXpoLxz21JrWpte+9r/MtLlLuWBv7Tl9
KAfsXhxb8ZFNz+NQy03OjArHVN6sEne+67n6rOba/K43Fc9L1b9VNphBjTvAFDmkbVoaU0mCEbt3
vkcqBB7R02EBnnnYZzr7ayL7Mw83Hn6crDXZU/YKwqXZsQ/Gn3VUMpSVwV2RIjdTwHiOiFusOpEi
wC9yUWq3dLvYDP1K4teu1n5rixr13J4fTO7cRk0JCnNgMi1mc+Z+ZdScVWDKk4Xpi12fmwOPhCjX
gfYDUZHjwkwYdoQB5AGojC5tTTQh0MuWqIY7rW3SAXt/8AyeT5hX9JGyLZ8HoXovHvw3hizs6Bb/
y7VflRHxAbXJqKpog/L0TfrBIZ4MxrHQYQfQSF7esvOoGk6Yr86VbRcvXDWBxMxYM/UuVHtf9Pic
++SiBWG6t2T7JGTsnCiXILLNO8jv27zncQ7vb7SBXA7tUxSQdLH9uDu3LhPkYgCzYEFYxfHPNGVs
j5OwKSKrzsWg3Qa987nIEOVEm5vWuWtJCiLZP/TA1A90sDBQjMxzlJ+rZVptLUHoydobJgJikYB9
rQBo7wITf067Den6OYKVfKdZdjhKMwCJ1jgmeznsEPxIJFiY1SZRSFlG397DlcA2oKJ1JTl9UGwE
cK6vKt7jgpSc9BFCEXpXIUW/qymbGrAXvbkZuvgp0K8R9LoNdU0DcHtyQjXeUkJaMMomnRQjk17X
bN6jMp2B0+ErG8BX8TLr4ErKCagpxHtdVfF2zmE7jOzXMBNbbhcmlOCcEwxz0hOK19VBOFn+HsZD
9G6y5WIrDILA3NAgBwIM8NAmeKbz4eg28C/C6rFUuDxYxKbjZNOngRWcWyOIFz/U4l2Uzwu2TJs2
MCn9Dlu58a1QazWY5b7GEb8D9J4QDGZRR+H4mVbGD0khiBcy0vBM0nXHIfheEcU6xI7+Ger6tbEY
VKgWamteFfq+pbmXvBWmPyqKt8Y405PbmGsbwOl9bjiQLiE3mORiIWmmzGxQ5DCwV2BV0xC8e5qt
7FI5ews+bO1Yaz7M+a7txp+NUv0zdVf2VkbJQQUqWZdEjpyuiO/Djh9Xgc7tEX8bV2ETFSfNTFFP
U6pm+8j6bM1aetKPvYLnfedSp8tygD+QHGA/jO81vVqboFTXbsRUa8Iv0fSezwgtIvyUwZ920YYm
KcYw2NCGBr57XzivUKseRix/qyjqd0V6zmqBfi0ZBnB58KmmzDjw87MwHSIeALJB1Fn6xih6diJA
spFqn/M6ZsWIg3ca2oZ1bB4C5K3GWQrbVfbYAIzhuhPvXC53jQQepQ+Mj8J+09IMDXoh5GGZgcBD
skcp1wzPbgJuSThXt2FgcwSIYUnzLIVLtw1EZj4H5oTUpu/ge3wMLCU0keR3RWQ7J6OtxYqLRsL5
idq9vvG3HBtfbDxbuzC2HouBY2+tB4LryX3fy2pfoI4stcIIBOp+Vm14aTubfTXon9JXM3zx6dQ5
d9yJyRrxEWRSe3CbeWssIb0+wD890gzmsx9TWBZ+0Dq7pchLrkc/Dnl/zS+z8T/CQr3GozauioDs
NTFx55A6a0XLTCx5a2s97j0routexY8taAE+lWW7mYsXLnM/DNKaHOo5Z9R+T3EY+2KSDV91xd1T
q66Wj0vbKLqRkECWriI2iKDrafdxTXrw5uYIoe9A6UbEEAArETeQlcyh5TUwyRA309PQUGdgBEPF
NSZWW0tlzs6wKHEebWquyNkh47VmypGxP7OMZods1DZMMulftVN/nZPnO+ZCO8mkcmAgOzr7Urp3
oyF+aFvKDg27zfYjMzrO1QhDgBzojz5UVOvQvAhbON0IYvJB+W0QMxuKA1iKIs+C64QqvKqI4LsB
TT221KjKrF9eR1B6/FYRlR/a1h8tlra0Pbslbgm/0RiPAqzT5ndsL+++k0E47sSSqw+u9HFsxqC8
aQUuN1t1X3bXcrwK+0OoYP7Z2oe+gEw0zqQeVkH8XP1FFSY8KPMyFElyNK0NXRzNjhDu86iZz36a
PYAX/p/UncmO5EaarV+l0HsKxpkEbt+Fz+7hHh7ztCEyciCNo5HG+en7Y0q3SlJ1q29tGuiFBCVC
GeHhTtLMzn/OdxAm/DHeYFjI1hgOwyLeFykSH0Kns2b9v8RB33NVWgIA4GyvZzXedrKcgAnfUEFX
39hhfjf36bWBALCd7PJZLlEZeBuc+A3asgq7BYyhChCqelB7EjJIdWHSb3x70Ww7Xnv46jvkTLOS
52DPFJvxE8EksWmb8L2XsHqyrtqkLa2g1myeGw6O7uJqgbRK4pEKJNXWD3XdWuhNUYNjwH60rMh4
kDxub0Z7eCNJv+N4NWHHNXetGz7HtGyuapMEU4ByEJvDR2TzeII3PTbBmyegL5A0fHSb5r4xrHvD
ra4l/YFsCbrlvT83BRGR2tWHMEoPgrsgpLDF98TzyOEbzGJ05nPEf0A0C8/vJsto5ci8R0IJEV73
4aEPWV0Xc40Xtw8uO3Z2QmhxcgD60tMnO/kKJRPv+BRCA+7sZluysG1nVQyvE19c9+TR8Vz3yQWw
esgc+kFpCkoLKxDbIulPJn6nrePzPMkcaVy8Pj+XOVPrfhDwpCvHPVNtaWwDi3Z124s2aAvWgaHu
XUSJoNPjkU21vlXzheBmXHY0eOdTRIMqbnSRdidqZBBhQO+NcoEE2V997aszutK+cOr02IEwNEs4
qEFIFZNSjAjo9yIde3B0tfCc2SMOwUsu05yUIphD7bXniu4cJy4c9ChWYfIwC2pW7goo0PTqWAjP
KIBdUzA4hy65TQpxG5vuZujKO3NuqrXJRkSn+XOXZtWhFUizk0etDO77U+jXT8yF+pWXUeSW91YP
VACDjS2PflIu7Druujy1/I3Mh7fCPkHAAYwSogpOhFHoozlqlOysIAxsISedoJp4nkm6yocy2wM3
Lpt4Rumq4YQEgCAV0g8apPC7i+rgkXs52hS/LntNX7d7VIsVo7tD0A3vhMimm4G9dChUeR+03H56
2Na1pOmQMKR2HbWTQENwi3cb33DuDeKMXctAYtQRuJwJUz6e83Q3YCdAxoO5Sf7OoTuv4n7IvEOj
HbZYBZFgk2TNyI8uzYYBh/a2M49+DK2AwecRvqKPq990rW2joSQwbsh2mdk/pZb+Jjm4nYNmCU1O
x0BbBRnHOd/azZKlgg7WFWQO8umrz7Nx4tiAl+E4JpoRGx2MqJY8IftsN8ocI1uVcvbpEaCpn5Gs
hWqJZRbdaySyz9y0U+g+M+EFVcUMn+cfNBsQJXacAVoFbShpYOM+iZvqMhHhVqpyX6hwpwKvE1it
+urW0jYetCptttIV4Z7hG9sY1LDHtFQbTc2SQuA8GmqE++kvvGoNrgvy7qrtI71pMg/7VBvesW+9
jO30ntvtXoBD6bPG28IsgT0os3XgpuTm25CdTUmSKP5qVHzKhkeIxk9f2UuuiGlPNN5VCeShcIvT
BuAPHRUCnSH3QnNDIhoMqMPogtLIVNdPls+gM4387CAN443LKgyuogTeHglmgMOhuZgvWRGhl7Mz
CZsa9nw0bN2uukU852qksV5b5Zm2LPosvMeuw9xjjfI60CJOR1mHAlwObDzce+xZH46wIJcMu5Fz
L0fm8qgYRazMmstUGPLG7MDzBgp/4SRIO/nfB0FCzMfcE7DArJCkQxl8BnXarJYLhvn/J+X0X+rR
uLeC9mOwUQjAG4J67pthMwzneeqTWzN8yAXk2txhIe5M/8MJQLiaanxHvtk0y1FY4ax8ypK7omgI
u8V2cwJuVR8yu0k2iqkm+M/oXoKdh1sZubdNRp15wuAuyOZnm93QQcXL2ziW1BOF9XzjcIxY4cGu
gZ21xgP88CU6u1Vs5Y5MYoKjr6t9XtrDZSqT8fLzv1BIx0vXtB8EWuFs/f2LsdWTVh10sEa28m/F
cjDK2Tv0zvzdY9t7SmVV7KPOZv86tvF9k/TJDmZLTWfuTFqYLj5qk25aTnG7cUZoNDXI9aricKQD
0T3Eo+4fiGwcCJJg34qfBum3l3KGBkSfiZWwOV0lZUZfQsM0zMKKklbmKW4CjoJ2nl7DfBBbw5+D
NYwOC/GJu3OcZmInQWrB76Q1JO5RPO1kpMxq2XloekCcQhd7n0KDa2BRaWdY11Gn8Vlm7aWtauta
+OKsaIE727H7CeMp3HWC8o0Bjgiw7z1epV0U0gNjMVAuZ9j/LdPXjsJ5KEL9NsSZs0It3yLUXCpc
MLS3J9RKovU3Ng/IXu1QN8pjH2LRswAj3CXx/JwOuX1bGWF6r6HbK6Y9Tj9ajx5GuS0fAiIG8yI+
ivaTmeDRKL2EJ+wHHMBi747QEDrCB2uI5VtdkNealwga7j8fx1X3qHX2ZjClCeYs551BjU7T6WtN
os93VfEMRNmlqWrVy8lkIhOII3hDAj5tdEyVOKVGta4UAfqlXyQNQZ66FSjOjNoWnL+K7Fo87NEO
pKj822RgEUlf6O3F8GBX3a4XPdFHjtCJ6n2eiQSo2xvX1qhWPTkaNT4pZeOGi+HbdHQtB2H3nJod
Ud7BwS6XQcMuVQIIZyjnu6ab6I4ubh1vcFfmNKX7VHRvyZA91Fmv90zZLlGDC6xzJMVXamBTnfen
6Ms0RNGugPWwmkhj4TuUVJyHOLlwy92o/iiC9BG01LjlcUvUlK5HTtc2hZhDt3Om4ImisMfMheML
ZKZjZMI8M+64KQPec2NQTA3oB9mASMvPc+kwUeiM6hzPrrsOfIfBhDyzT42uo+/3axv9iCIVhsCG
2hi6+tIndf5QcvIk4vPaF1N56GdxHQvB3JregrVNtTECl8vJKL+10etoxB6pB4swzPnGC9N/Dm9A
ItcTRbF1jsu6IMHv1zzVENOEJD+YunvFsX/luf1iZq4oIkEiKUY+tUB2dzhYcbDF5VcZ4lqF5z1O
IGl0ghQqLdZ9DLjJStI3uDMhtez6YgvdQoG6s4d9O8x6jcs63arE4WCFbITzGTMfx3yTDBnqbpsk
EPjxT4jR2+KH1Oef/9KEfXBSw9aOQc2vKsmkC8jJfQsJ7ARB4sj2X6PDcrzNIcM2YfzRqSpdW7KW
KytvLp7+yOxIfcZ+dGIcfFuPDdGYsnvDQABft3d2Xei+TsTmKUfPPlvToHmAw/42DzOHOoOsuwz9
u4xRQdpwujIE24m4UVtHE7EMQDxNQzOgemhMYzAxPbwNVZC1+ynrMRW7vNroMvVt+Dj00Q9/8vYp
qjQlQpm3F07oEh781HW77ISE3pU3FYcvT49wT+e62+kE3ZOma6YEc7n2DEOBZuq5+WW80y3bMDu5
UEqD6zwGMZPhNhNVyDWSzg9zWczbqC12gib2bZXi66mzuYZ2C267cDgO1hV/nBowaNwN0E7YKFjB
EsssafnhMYwi5KIJjEy4MgcqsiPeu177WGzqr2EV3s8OQDXLax+HhOZNOJWvhnKxbzhrCHfO1uij
b7y11EtlRkAXDggcxSfo0JT9KMXgoA06FEiRdyAXm7JuIcochfmiB8KtpTl/85twXsfekLFBc/G7
54+Z56PUd9UarApNQQx1DXbT62y079IyPwyN/zZbb6YjP6mN5LdUCQIAc5uV1YS3fsr4gLEADZda
78dGXyzFCuP0+Appq2Em2rwGjENCiTJ2TZLhzZuZTlQyOaeJfQRyFq7GKfzeLUA3IZtrLZOXDOSd
H3BuKyEgg73YSUCWmWPseErCVzJMUoLelh7k/YTFZXSsc9nmm3pu9tk0XKSTvEYGym3T8SJzt6Hu
fuaP9NY4SCjRTdzO7sbIhw/M7lh09DWwkbFoa+icchN5do4Lm/kpG5qCjjKZoaDz7bV2aPClC080
DbyLmoUGEZUTwiGrNDQ09o3xIE8SArTlISr1hr2VQf3ihc8QYCmUxA5lIWb1Mys39J4hiZ/yJNl3
PqQlW/jgxXxxhMFxU/juK1Ui5MYk9VeAykUHrNW4kfX8UA3BZRkIEaJbeQbJ5pyj0KYzmndC3q9R
BpqfYRuwGLveWBrbjC/iD2k2qzrce2a1QVnd0H05rDgV3WCN5hbZVOk8bQfRHqeoaRCv4FL4w7o0
IBYYIHHC8Zznnt7OAlG0D4ynVGAzq8ZFXJlS/scxPKZ4jZvU36c2YDyCBhIfCZO3iP2W/bW1HvKi
uLSmOisnYQN5Dfj+id3szVzQoQ7DJKPkDHPNrYVPKJmKIwbmcpXOPXtC0hVVZzL7Q/cMU34ytFIM
SYvfZqGTRzo/ghijKMzM31UYnZUdhZtpw6533aFvsqRwW9sMuOEPuy+zLmEbfbEFyYxwaJI1QZaC
8y2HB8rH8mWeWWk6wDQnbC1MjsbiQFwPIWhwjmEHa42e+ZUoI/h7/bVP67vBT57FUqNFuAs3g7HR
qri3WkXbVByf+5w4bDne04kJpoli3RVXOoMiOa+aNj5mDbsGAyLC1AZ7Gi6uqqNiCp/eh6z79LYl
RHwzdxHVSc7YwJSPPkZHE8nw7RvmLuVTx6vZT3GdbuaWOLkZdKfRZfc01kF31EI+8MhnEtR4LyXw
5JM9D9sUTv5x9uzPwpbWTrbOM4+I+iSZWqmUHiy/tFs+k/wyY/1Ys0wtU0tijU8dow1njDlgSU7+
xUExCebdhc4aOFRfmUwou3EXF2xIp3j8bCCIcuwCiV+oumS/sokoC0uX4t0IWJ+wSmsfY31Za30c
vVc7GOODPQ7VyZ7ApDaS1DCK7jOm4QW4YmbPbQLlS7M21BrLXCB6zAi+lgdhB09VXG9mU0pIUS3X
fDbR/15mxKpH01pbtM1upjaCuxc2t874vSpM59Ekn4I9YKZtmeGVOXreZgwBxAQBUq6LfRK+IgCH
kUQkw43JSh/ykZUlkhbzTFxstPtgUoCpoViX+LCszwAI4boW4i6M3fLcRjWetebacO678TeFFA3q
giZGomq5qyzO4KYqa+yFPYfHdmpuRHkaIDed4eNvkBblEe7fjoOxsZcF2HPfNO66VB09qD4Q4gnM
yoXqQTbjrghxo9q8K1Sffqos5xEzW2Bl5vZChMrvopQy8PYREl1308QcDhUj9zQbiwM+H2yOBW09
owPJyMvm/DyUKRsDr81Jy68EhER6SXSwLX3uO8M09SntnQGNTeAKcEK9Ylinw/JHWtDl1s4p96b8
HJPgq+/IY4XqxYi3enRFv3fiYO2QfSCMrIJDbAYXCnR2cFJ2eCM4M8UYX4R5HFiQGFo/Nx4ykjqX
y7m/2U+1d9OL+TMxvJd+xtAGuF9VD4aLrwCXgHtLiubGnph2+LJbN2heO6d04o2dxMeufh3oT2TT
Big18v2HJqv2P92powQYwpDW3joy/1Kn5tEx9SVuixIg8FRs8sD6bqnZ3VbKz7eeCX2OEE5y7OmL
meRIrVHb8hBRAJzH0L5WIr8EY4utx2Ke4PpceLRXxHvad4kgpc2PKVOcSJPiJFobA17q4gmqDwbk
473nkphXohl3kf2p8sk/uBwgSZe2bAjxMzy7KTec2RXr1p7it7jvX13NxLXLxgc/lVt4gHLPEJet
txuhfEAS3Us21pVvB3eaNr21Qg4+Vj6fJ/OCPLPmR/xpnCE9gI4U6hyMThH+WXSXliU0tbPj/6yt
/n9tGlUQfvadvwykrpMv5TcZf2mSP+RQ//43/x5FDWCrMWOh41X8Gjj9LYpKSBXMhBDeEgW1fTKq
ZdW0yb//my1+8UMs9iE5VdyCgYN5XiNq/volimJNSmHJM5tks71/xYdv/xGg4DvCJ8Up6J/lVQj4
CQtV5ndkgi7x/EIU6cRMRNFDk7lSYaBTHm3bPodGhofs28IDorB5CubIuAgR4PjKmS+1hvhktN7u
OHmntEfnEF3UrQXe+Hbo9LS2sK7vqDgJWJ5pg5KmTO5dXxCv1EO19frI3ajykVAmnK5xrHcuPOD9
iFm1L1S8ieqx+kkK9GybaUTW7cvM/I1D9T8WGvlfe3U7wgYv9V9nrQ+y+PI1+ZL/7a758u27/uMF
/utf/u3qDn/hEycQQn+Bs1zeUAR+u7rdX4BGEJgWAhzKr23I/+/ytn+xFhjGr9f8Py5sGzoG3gfP
dH3L8v6lC9vyl/zIP/IlXki6BfuYRVVISJrF9/50ZVt+PqshYI/W6HAVtNSeZhZHrH4gUzLnTJjz
BmGGeTqzq5mwZBrQcOZ0/RPACYugNHXvdq0fetukgmHOScYOtMbGqdvifAR4DQd03mk6CTjb7CqR
XTC5ogoxqj42fXlJ+jQ9oMC2uPSpJ8+88NwVYbGfxbK6ogNbwwjDwX/DUJGgmjfAHsY2q7/WrWDI
pmt0Aj8Y11kQ4UutQe2HQa/JZCfGrpJ62OHwLc8VWXcq1YeZqshogk6t/YdxtouPkbvtW7PgFvt4
yGlyNplSzh1LP0mZS0tVnO1hso5NCyO3iR/i1ZnHaSc6WR8SDyDygDv9hJEj/JYZHh6mJJmifWNE
HX5pP8GhqS35TAtD9CyTrHxDp2OuJluxjnO5Y9pSgx6Nhze77Tosb6KEslx3G0Y0JEtkcMWCPWzZ
oVWHioTYxm/ckFqYxRNIOh7n47ifLZhReHcTc0WN6bSPcujXzDikeu7nqvqOYQqxMBv0iY3z06xF
+GrNOriz/ZokIFYbebS8ijLcQFbYRfO2afxtlOiJasEi7fcUQIxrry/rN4O9Lzx9PC8mlbnSrIGu
zcObRbACChYiRV2wVcyVSo4MRYi6RrOgTjgygyvkDXBeVhQHN7XUznlmDPromdhvVzYH2kVXobBa
p9l8AcQ50OlgFRfPGKpDM/tPcw7R1ZQ+s2adoNFHEDhPTSqZkDI5/lY3pXwwzRFf8ZwH3Q6vqr82
m0Qex9SoP0kN56t85uiUBJ146zlSrGovr8kcY3CDU8yuwij6iz+TwnCM3t3b0/gUl9gNIx/vwMqq
VYhfbyQTmOjnlGQHpQRm8eRADsbYEX5Url2+F14GNtEKMJs4fnGVeQ4NrQkSoDM9NCgoDSl8VML4
eYZhcAz7LcWI3yEBxM9JO3TzyjTBQGUYEt2ojy+qFcV5qObwm8sE73nsqSdd4aHFWpRX1iFIIo8S
mqWLagpqfZMVVgTJuyjvSyGSbuNVToN2gvn1G4fdK+F/JlJdrHbA+qxbKmALBHWbMeDMWRWssl7Z
lje9ehaXMBbo/NntPEIzGPseamt0d1h4umeSD/lTpCv6PYd8eIAqgffLqSeS7nm8n/uifgso533p
sErtKuiRO91N+2ouku0Iuv/ZDKYQ7095qtqZITkQg3kLJrp9q8c2XNVJGsPJztwr73rABtLszl08
0YeUd8leE9O5NBmXCvSlteWY5rrNuF4ZVfjrvGrOs49G6Bdu+TX/+ZBQk3boiao+imR8C1z/aBu4
Xwj4M/1vMjwe8Km8OlhKjEieOaO/I/52IZ+hTiNu2MW2fbbxqYyZOKocaHdXel/LYcKmV/V0pLpw
u12verASz9j8bg25+/Xh+zdKM+4qWbb63//NM//Ivfjnh/KfQn+T0ToiyGKxt6OsQ1d16zNOnmDD
Z12996UZvbdu1t2EVV5SK67lh4TfTvGgKZxjbijHpMqt6FAIhqZ/4/9vfliJ7z8OzdjgvUWqQD0j
Yd2kJiCymWycripyQVhCMNFh9x4J6+9HLzWuQxpHB3x4zsbtHMzmBNXOfsABcHZhT4Nz7ZN3KRNr
xO/hZHzfIUs3ZNhTpHZ42kEwiRfP7r1vE5r9buDO/bSwx5M6bKnjNgS1v2XdH6yyHV8qo4mOfaKc
a8YT6mxgpz7UqjBsOnuHecOoH3rwvCS+ogEL81Bb8oGKEAbQAw1U21bU9VMio5hsQU6iYCSXv+lZ
+bAuh9mBU+B8zO2MmXgN6oA1ySgeW1gem8aiPARCVOn8gOY/vE+pkd1mg2XTv65RVrrRQ83PJkXJ
eoQrXKInz7XRPwWxa36bY0O+QK1y3vnL/tWpC/8aZFRTibkwAeMxHBRNNtGkzIXrs7Fd1+CHWyYN
ZXgvqaG9G4ciu+3RmKnJyU0AYZy2N8ruCNMoEusTn9dGkPSgS8/MvhaR4T5VtWh8qLHKvtolpzl4
B8Zu7JPFcIjy8ABPhP+c2UXvRaLHG4DUNJ95FcPfMp/ufHfSYPN9UCKR45HWdx2csyUJ/rtucPH3
ChpWRK2wzgM0mA6mZ3s3nTbZEkwVcYk+s97s5cKnuMrjuQR2Y5ckia02njfhL2PjcmKgYbyFc6Zx
d5G3ZnmIY3+LWUpfFdXOpDTNgec/Vohl6gTK4r1TevgB3wGtMslFPvHBOCNmzrC6usFQ87Md597l
HLjv3Np8LOlyGA6jjKix/fVpldE3tCIlVfLNkV9vyX1L4+BbMwpmZUkg1HwQ5b0l++49Uby324lY
6lUrEI0bsAakb4RoWnXTGUzNVyEaycGwmslfQ9kPPjPhUlidU3hCeEm007buFo+raov6UOAaRPTJ
KLrhcF8fAsySi/U0AP9Rulj0dVsqNkdmpE8enekD3aNeeDKWpWzKPJIyFRUjclVVHIMYVSPN8xic
l7IWc5OHxngMQ+7ErEdWCvFQnJiLOXeQcXiKKaeD4oX5a6X90iR+R6GN3VbtJY0L6zWx/Uyxu0Ns
7jpp/qidsL0b88H9KlMDJIoxxy9Gl7aPFq+CPRw07weeJgbpEJzJV9wZA21qMoFcb9gd7t86I6Gm
8XMMMHgIsFiWe4e5JDmBzChu264P5UoBa/gUKsXdguZzM/mm/5bZwt1J0LpkBeMg2KYBTOCGdlvK
gFOvf4rDAJyL0oim5VDMTzMtYDsfosNjkVbe3Rhiocnx3SzR5Dl9pQwiP5KuIuyiOhPIVhy7l4gi
zUNoaXerA4vdTDimmmAD6r/XD+FByGpm8BlMWGISjMUZbbzUe9VU2sZFgWMAPZEF24t9CuxM3rzJ
ly51TBYMzoluXBjdKrvJjCk44sxt7vzcYI4Zmm2xBa0x3yGRi/c8atLHYE4HkHl06iSzqUfeq8C7
jzoxPOcRNPcpSLFo202xGKyF+1a0wtyirI4bzsjeIaHB5pCUZsdUhKyZpcKE2YXf4pKb6uYamQYX
lG3RG1xU1nihi6fDzJr695O0ARcPoObMxB9umRsys9GY4TCmVTFABTVmu4Ve98Zh0zlVqZ3vWhpg
XlFEIc6WM0bnoQygl7HRwzkJeXamsRmyC/04VTgZi0vdpqa8cYObsTF5jtFXml+pqI2PCYVPG0st
G1hzofkwNZ22SRkXXwcWhNdIQ/3JWvg/6UICmtkwsQxBwfBSX32mqesdW8/AxLGM9wwu7SvBfwRr
9ydmSEDmB9XgRnSZRcBPPwJsZ09iARO1IUy5Mm2Ho2pdey9bI7pUTuCe8qYeGVnE5tvE/vpp/sk8
GoYUMqWpnt0WagMxP7v4pkuDiXceFg+OoiUklRnzhTYcImfVLZQlb+EtscPQN0Ps0y5SixwgUywH
+7asSz7JJC/htBULvCldME4Rb++OqVV+QPOF8mRELvDSYIE/2T4bkt6kagyeU3OyFkhUGmCjG/s8
Og505N2UJrkcURPLcAzMRKuiprSwzpvs2Kt52FusM3t3YVJ1vrcIt5kF1QXD0mPBg1humwjBORuS
8TyaU7Nz+Qp6BEQ9I+Wd5bEcLO8M0D4rGsCPEGMlipp3XCn14oWNm0i+xLmBsy6QuiyOtpf0ap25
nrFP58K/NVVAmViHa2O2SuIhrlVvy7qg5Sixx73ovJRMYi5epqLAmdfBgrsw62R27VjqXpVDtabA
QlJkkJSJg2xqIZUE1Os9mZ4PEMhviwJCV1Z1j3ImaRYbU/XIoF9gjxpkS4tf2wTlnh7M9pEUmvsk
hFVfq6Hje2WfsA43U+w5h6HuLXawnRVBZK0MMrSp0Je8KqvXMZDqvmgtHOuFEdFUGkz+K2Gz7jZx
DL03vHm49JUKSGHr8KFxvXCxRC1mBthAmGaxMx4U9Y7XYSaQkCelehtrFmCKhecbCY2BqgdKfPZB
AoF/navGee+mOn0pxzjb4KhzjtqAGkLWOjl7eURxZpKa1J/i6ioNTfIwpbKh7J6gerFKt9N8kTTy
POTVIPH/zk6E7GQIGs3wiUPndOWDk/tGxKmbQYKEzEkJGSftXriYFKEi9d9xt3VbTmZUwwJteZxp
AwRI7wP1knKAiNAF59ZGjKJBe7iGRiro8oSvIguTxr7JsSHLdFj6HlCgxpvR6zr4mm7zQ8z4YksN
RIgiuW6fB1VyAX3FSDkRNAJ6RpM91jGD5V616VvdT26MdUZSp7DcwqtWSPuaWWHJpnVSp8zR3d5O
K/vaViU+OKgX+SHxa/nFcGem5/Q7KhxcuBUwKTvWMcAyLDcEcT2PcDylf1ixS9DwjaPkfky79GYq
4WEQGvO/tqXJlkO3rNdGJ4sDrlQ8IKLGNCu0Ya7SSin8VSC/DQaMt2Fmt9eMpMWp40VeeZaKbe5C
JZjjlgSBx55TWJjD6UUr7zwjKhhdWmgYQ08ovTfmrRxdEsGW9Hs6edMWb+tQnJNKabZVzQDxyUxh
S9VGRPDbmKMSgJAXjC+t58KDTQ0RPBpeLE+VO6lnp43aG0e6jLsnjzOP62n7xfTiaZ2PgfuKG55J
Ki/uUA9ypsJApQdFGdOh7nTEzG6Q4a7QWbzJIw4tRRhFjwDgC4RJHESSyNjBNQWTQj95qYXrEpBp
80dzYuFzGoCVLiHyFytpTA6YyAB4DML0868PPH9iaPrIq5aFrCpskx4u1LCFsfk7eTUCWTqwpYj2
soktin3z2C5I/fSkGouq0NeRM+96KKytrcs3y7T1eGuDX3ij4Xb4wTOvgwtb5jdeEzTPbN2MG0zY
E/5cDEjnMKvL3VjyAW/ZHjrFtm0pkVxxV2UP0uWuvtiJtp1j6XuOd0yJclxMhzUcHqrNR9Q5Rvbx
3/y6f2a6YDpHsnYCy6QszRJ/xhsOaWlFQGyDvTERxHGd1Pva4CiTVIsmE0ukn11RCLJ31yqb700W
DgTxEmXca9Ns39PeHwKg4i6qi6S8ZkWeyvnqNAZk8A7qGxKdV/aYe9oEw0wSpzxdGwoBj1PlBSeJ
lV2tdDMQeP75W/1LIvFFfm0qXf1o/88fOEE/WZX/oG0+/afYzj/8Df1/f36H+Hu18C3/8IctUKR2
uu++N9PDd93l7e9JmP+/X/yNmElZCsTML98KitGkbhv5tf3TjALKtf+X043Nl2/Nl78x4fjb7Rdm
HH87fOm/5/I//y6/acHIujQQY3bFg+mJcCHG/qYFW7+EpuOwv/GZaAQAOf8+6rDELzbTD/a4P1FE
C6jzN0GYrwjEGYGfxqK5j3voX5l0/FF58B0mHDRNeAw7eCVkw//UrgAp3hpt0i7bAY+ES9Ed2Yu1
5yQ7U8OuH539X98Ki5z+O/l5+f1ZPeFq80NNVATvTz8vLrhdlaupLoBIHfrYHzp3k4+vmn4k+yEx
LU62HDD5h0zDLqAzbyA7Sm6xithuETscXkN71yAT0cW+tiVNBunF96fPxH6jkwvdrVjHKsUTB3Q7
/uKV1uGvf4Plnf/n38BG1QdcjXLj8Wn+4dmlZBV6RR1hVYOQn9VHt6erDy+YkV5HY3hMHwfMMWbc
sONVxEuKtdd4uwDXRkhOWAQrPhNuWV5i5xK2e41ielCAXiKmwCTBtdOt/voV2zCo/uklE7WD3soM
Ac+Y+NNLLqhpMkJBX4SekdYsslo9DjEwReGH4R/CXqvrmCRMj40U6Z+KqR3QFkyc2amh5fR9rOiJ
GvEXyKpkZDtDQUmz3jnOSfkh5lBeAg94iNpHLdiZOhjrrWkM4AwZmlO4tMvnGTMyw2m7HD6s6AcJ
sg271SUnRVfzAGCSI5imIJXTDTIOLNhV2n64+GxbzEoDx0VSZTjT5433xgMWQ/KqtNyLqA1S1ym2
dKxOYb8zEJoYabvOajpO2RfXA/2/JAhad10F4ar6HhNrjpJi4xoOxdD9uuj79YkADBccYQhcVc0a
yX7djJ91vXivs7XjOfh/RkwLJWZYdx1a5YqatRXn+jlZxW2/NlUO46E5OYN9IruQW84B8sWeaqGT
4fpUqXhgZetHU/dXNfpH2qPQMx1E9p6jbbUfg01EYm2eP4Rt34g6OC4vqpQOKo7LQBDrpzttC6yJ
btJuKIZfhREFqFFGMAQHQ17d0XyxG7V90JoJP95NEgUtLarNYXQvTkTrsaJE0qamYXm1lR9tI350
L+Kbinrfvnxd7pV8wlHk9GuMLAx3wGSI2yAoYBtSsNK8Et5YmbB2UhBIOiSg296G7rztCJUE+pOq
v43vJkjdeP0md51On8PM+6nOlcJdz9XfoSXa0SeYVAog+qUkbJvO/ibkiJ1Sq9HYJd5cbtZlq6jT
zRB8ehWC0C7kLS4p5HF3IbOloL+a9ScdSUF8JSENcJccEOTIgV/PZac3qnGrHGujw3tjIPGeFmzs
HjMmCgZViYobEr8J21g8xZs+jbaO84n5co30dgnYs5UkQz0uCYVPyKGjriAEysYkgDG4/FaBydcC
f0dp9rpRxQduy2aTDyzDpfESGH5wJr70Uahq742TcZoIDeJVya74cJcNcn0/hGa5R0TmnY65fWaf
3ZXRVUtziuvvCrhLx8lEoR4XBA5Kq8HRjKSK0f8o+v9g70yW40bSLf1EKHPHjG2MjIFkcCa1gYmU
6JhnOIanvx90q/JKqqrMrjZrs26z3ig3KUUwGHD/h3O+g89jZWugPRGgfCNPiZcaUeEa/FD+CBTN
oMVaJ7KvqXyl82Tx/yC73ZZQrNzIZDI/RlfeYD/USR09VS3KGFMfXPLQETcbuDYcGrtB8/TFAcPK
NkKZNVk77bLVTlvvw4YJydYmJy80zsEFVDhTgiWNpgB3SWe4Nhjp3QSZQxNvVe0h0Yk6asN9NBOO
Zj8FcyXd1tskEnb95PvJcXIE6We5ORH6YLyNrNXuPCc990PvPqHPuUbYTakc8agGzMni0uneNObJ
ULTq3FcvNKfx2eqtW/Q3yEwsOV2ptL5w+uhrwy6Yh/jVf1dw/wdqnX9bEf3fWe4sYo4/3XhvvgP2
/a26+ftf+nt141GoBAsu0XcBK/LfP6ob92++tK0g8GTA7fNLdeP/jQX0gmGUlB3C/bm88f9GYcPf
Ei4YRP5F8z8pb0zxe4EjsOKhMrEZWdsOIUC/FRxxgTmB91fv+7Q9BaxIL0nwlZjKlBVTWF3b41Pu
NA8tAX+rmTgQRIXQtsIeJTyzsnaLjo91dFNsgNSQummEHcdjP9wU9KmrkH59D4/oMtlQpBzkHU9D
mHwfKq99knHz6HMSob1SlzZxYKakLfns/b3ZNEhDOQgkOW39eDe4BYbajFKnCzM2UsWZ+wYsg2WG
h0YpoqvK29yap7toxhSIfyCpdXCrc2LtJZDcG39xrkl71WQt91i7+Dsma2PAYKiTLt0UdsvF0zrv
c2+3cFvtpw7t8Xtrnrqo3tSyfRm8rN67NirfWY27eGsmLL+ncLwZFbirqH2jCLXP0NH3aVxvQ419
osz0qbBwPfv9C7p/4G7WgHnDZzko1mAqMgJxmw/oq3sFvXfjamtDBmZ56+dvdO+vfWVYazmocnWw
WO5sEc+HtZRcG6S9FTBrwKXxExBxnpXjq5c+aj0dkMQU69FVX01viLBKcn4EOEvrd3z585plUr/K
G2SjGmrKKosGBggqYdaWB3RF6NbbJcZEIXtfD+EtuXv13mQiGY8+rFwjsk6kYLCjHeFTNVjL7B7S
Aswgd9f6VEdWd9L58NBF88lymuDWpwRcSawOpxHH7rqOQ9Skqj9SARAK2pv5XgpOUd/ixC8tdJVh
0bcrH/YQwoc0PSdi7M+SbA/MyzP7jcBfTeVY7WUHR5ctAXiGmPOSN1EfW6UuqsmfSZZ8dG0St6GB
tjsV3AYYxRVkj+vIH8S1GeGCCFR78DDVv1TRfDStxj1OTK42VAWwvt34ZZRQFlKyrLIkfAkGfhtg
oyMEsI91ifJYlc0R5xNtcAPImSerPZEHr69yNID2guzrZwgcJLNc5xPggrrrU4yoIjwjNri3rG5A
1xk9dUNEkoVysn0V1+a13fdUdwM5etHknsZQZwc6jjtsQbtumiDwsSA5/ufN6b9uO3/RJv3b0/qX
/+v/obQILxCWa/7pib4vv/58nv/xN/5+nMOzXVLSpORwJs7jJ+GS9TfXQTnkcU9zQDOu+KNZlc5y
0tNESo5az0J69ke3Km1OelIj/qF2IlfiH/373zfjtP582nT+/2JTLvmHfm2+eGdcFz5djEsDKf5J
vUSh4mR46BJv3tj+9BhWw7YP0IpnVUBFD9HEFuUuDYyvbVKtwPC/Y4NdsHTV6593Vf/UBv54J7wV
OgrCYJbP6ec2kIlVm/KYDtvZBkcy2+pTQ9ZfTQPAhz9/JftHvtb/aLZomimIfOEF3GOUg//Uv/Wu
Y1oWjpOtKYmtnT09scBFLp/NPQb3Ggitn+XWrk/Mo7R769BlNoHxSl/3QfZCtm2073zre+i50c1Y
vsnRo26OOpKBYb7WoB+vDEW3ZBG7sRFjXO6jyb+S+Jyp+Gx6M8M1jz/+qDKCxkJfXpE3755qFDNu
R556X9iQlETrbV3gpBum0hATmv46pn2/MW2ui7Tpr8I2pdMJqhtHD90+TSb7wM11muOufkeS9l04
w8og3+hGyiC6lRBPDgT/+ATn5Q8Q+rObAcXxNlMlo2n4+juypL8wx4wYgsXtPkkTCPld91LQml3i
2O2eJ3UwB65DJeJphzynvIPwPB+GoSJFb+rLu8yK/AtWvMxI9KmchrvKbvVdPiGdLyIj23qj/Szn
ZXGeuN8qeoGnYDprROShHHLmS9LahEUZnQqSq09jPl573GtXfLxkwy2ZBKGJ/18xLzgokOps4j0M
jKjO114z2jtinRnpG9K71y53hjdtXVB6x8mtn0qC985t2dwxwkuJ5bD3WLWTtQ3A/vjjj9F0/KNe
/nCHAB9yWC7SEez+XnpTUYhtybhATpfgmRudBgR/Ewx7pXO1yzviH4IBAKtM5HwyMFkv9kK2zybO
bD+cBHnyTXztmc0+kn65kQQy32prOlCJ9CdQkd6+noPu3p2qbec75Dkw0bksoSZB18qHPOJedDUy
wXoS40GELQp2tBVbuJ3yPITRU1o25T5pFaG0xD5DDo7fvdY9eIrhk2JAzQFAhAPyM684AwN99FjW
rDqPPi+ojMexKK7aLL4bouhTJ9CPoqbYJkjVdkNOxKUVHqtRHiE1fw16jKi6tu8mggjSask2ayDv
jCjdbQXjZNLtad4IfGF2KPRaxdWrroD2zbwSS1lUuz543DD0cQWg3idrBtEI+rxtMoovuplXfqne
C/hvWO8/Qw/6apA+l654r0mWht6ygAQS/DXeAUT/c1s1MKDDFnODd50OlsUXiWuQuICd4fJCRR2/
+0wa5fiRmxYVCaknoYdDFoOmCcTADAW+HPuJjPtXqg5ceCN0At8vDyRDnaOc8M1yeBi1d0Mi78WJ
qm9xKF8yxBgR8FeUI9E7K6UWSBoAoLCY9qky73qX36Fb3Ey13mCBWVtG83X5tH68gOfykckgX1C4
BbzINVRU8F+PAHDv/Mn5wLx2DSxwRZrXs5Dq09PGI3F0d06ffJIBMAEbutSpYLMnK4tTuTjPhCkg
QkleZp/NUwT7kqITb5rLa+wzd7iz45bCK/ralw0qCrt5Ncs1qQyfZrWLBj5gVrvvhCWce/zTMuTT
RdG39SIHBZf/KCKmTd61v3yPDBKsKwe5ng4vRG7esYciuQ/O0dAWL4bB9puS2Fri4BmMZDYmy/Bx
OcKDIPkov42OIPyUwPJjBOFZsrcq7E1XTi+975EbEL2bdUOme6dvdCk27O/TbRo2r45IPjWtsMX3
IQ3is8adFDOeXGBvZ4QL8Vr2wbP9pZzyc6HCxyUGgCb7UdQ2DXaAtx1QO1s6flD2BCUCphZvL+ac
FSpeqGoOnGMl3OSOiPXF95QxMFGTs2LKau7nsuvR8uxyDt8brwrrWwlHBXzZcM0qtGJvdao756aq
v8vAuXWVdZdiVkrGC8qMZz2KXdsEj2Ei9gSSrM0p2FVoXAHuxJ8y4lpLQVEipiPONnMcEkWMuyJE
t2JVF5mAWs3dq9CuTrMPSi0OEFz2ts8X0RsJfT7R5TkQhST8hLWjWNOkUfvqUy97BUlGfFhdz787
Z/NNO0bH5ROxenUZlSaf1Ui3hpm/+kCgrCx9nyCCMQ2071rPBUGj07dO5WfeOmxGnE91fxQVE1UQ
G0tmbzbE762Y90ynGl4FI+ym0s1rOj0MSj7mgvcJvQZqTrWrY/c9a/tDXmiiwN0vyKu+97QWobQf
q96hcrexxbLqvPYL86I9fckVA6s05Zc1Ll8unvFjJPK7RgSPOuPnKTzIkJiIVlXv0xoa27QLtyyy
xxWjluf/X+3+2Pr8xb5mqV1NC7Hkv1fs7/vka/P1ly3PH3/rj4rX9hyKLOnYnv/zAMP1/8bDgKdE
sCXBkMKm5R9OFGIfqIOJZnM9KkCGHryJ/9nPSIkRSUgbrdYy3/hPKt7fy0xKS6woQi77GUpv77fx
RYB2zW2z0dt2NNWMKOYJ7O9UmRsS+JK/0qH+VlyzmCQr2DMp+1xEXD92Nz9tZVuXw2VQhbudhrp8
J9O03FXx7PertEvBGMBa/4ttEKacX8v55RVdPntfCPZibIV+LaID1BV+n4YY+uUYYLPOBSS93ojy
geeH6Ire095LovAHEDLlyNWM0401/mTJfWGjZAfHpU4S4ccWw7e4MZj3pgyr0+r6p+/M/0rfsbzR
pfFxHL4KcPGWDe9PH03iGfixxwKlvGcE13Rg7t53O99cMQcqz0M3VdlqGFgVeIL8TKoDHPoGv857
1ffpU1EiolckD3z++dsyl5f9uTH48bYsLNXM2fCa+HwLf35bXlCjuQsmF79sZV93Q5biOzRJC3IH
kmYG0wiOVpHqk0iT4QnQLINe5flX0Wh7L+ak8ttpjDifq4OIjLtEcoaFQQhAXPc+F3EcpN8Mu5kO
lpnUV6zky3dy+tJ9PtXV/Z//JPKf53R8wr7Hc0MrYzMb/G1H5cczvu3ecqB2ZdESfKR2BplEx0xG
4TPxJt6dKwDFo8/qm3uyj4dvMH5YCmZ5EZCdUWcP2RCdBdmUHf7GlY9KghmO+moEWby2E3mlRHJb
NghtmN1vRWGNOxjqgmEZCVNzM7PviOZLgfQWAdxTYjvyMbWSKxCjV8bkMfVrg2FbOeDYraQ+JlDd
Om7ZddsTTEcFdyI1aNfrkxPc6dp/STs0qUmNxK6czIe+cU9Q549sVR5wqKOlwqqIJ6SvnV0poRzZ
/WpgqBj36hFvQ+dFAO/oUsI6PGVMBkl/6G67WLy2EkypHZv5Kpg+FAjtFZYXLAF56bMh4aJR1vxc
Vv0pItoXj9vO8+x3YHPfsEIAiIseE7wDbdWukSpAfY53kwmayO2jXSXadp0J64m8uG8ueEWqXidi
PJie5zm877iFV1FOejOIO2/bT5ARzGywrq2+RzeGJJ31peyt6uS49XzdJTnPacT2+iRdM4E8Flc4
PguU7eV/yxD+7UhgOe5/fwZwxzk24TuWtMji+fUZqDy0Lg65fFsZWjm21bTYocEWZwbSeysH2+p5
yngIyhyBowdQu2W2lQ2fLvq697HO9RMDKeNbIIb0Cr+GoplgQ7dyujxHxUeBU0Zle6X1UL6qucis
nary6VvQD/Khp+86AeoxXiGDqLMghWvf25jRV3KOnK2HSfjkp32y63pX/NUD8y8efc6h5frzl6EA
t8wvj37lC1A4y6Nv1cFEHjIefNjYhn2ocJtdjMkNwMazTg9lNqOAbppzHswjeZeeUR3lbPtPmW6b
TzYw8v3Pn+V/caj7jER8rGouZHh3udJ+OivhTwNsdAZnO4ApWFtN+Rkxva2FZpk7qr84mf/Fx8Aw
yCSQV7Dg5ub69cXKCBWzP3XOFmWN96oWM9Nkiezqf+NH+ulVfjucMjIx0WCRrYcALf4ukMScgWhA
T7CwhKzsrph2f/6CcrnXfzvZcaCikKCG8Jm6/fYh8g1NqsqsnW2Bevc0+ilRpU7bJ8dmmp1nH1EP
lhXgcpvIzMUr4VTFBatbs/nP3wYOXYQhjLnYnti/f7zG4FSglp2toZBDgt18Np2OhDU3yNdzgOK6
Vz1CM7fXIEaGp7TTf/UOlonezx+E45NQjAwNPB2aMSy+v/6CzZE1yZQl7jabHTCqUQ/gmygXUj/m
klwsa5hAcNJZuIm27iDYEDSCADvcBb2Pu+XPP47fizGHUSZyHa5/SYI6K/lf38tsz2ndu3zFIpWl
W7fLow1GAZOhTmX9xUv9/hD90OVwq3M8opfBFPrrS0UQBjOvp1n3MlcdO8xlh1yOw7XVhv0Vn1Lw
V58zd+xvnzTSHE4U6j5OUc+h2Pz1JQezc8xcDuE2C+vp0irY3kE4Dq8GIvp2lWG02eaDVR84SqH+
eU0PfqZrNukkQ2xdo7entgC1bo5I1GLADl3aiFvUgySUgUY/wQAkW36ZIa85PpK9n09CbzGAumsC
xeMPk83XS9Tm/hqubLeVs7SPoQrgtGtmdIL4FkKXfCsHugWk+XpgyQDK1YhuACRX3/POst9Cu3Zp
5ZzvnRbTR2A4w3Yww3ydzW6+rwwILU05ljbFgeJb03h6n3Sxsx0zlAA1adY3IKyLo21FWLxHNyTi
A3ngFuXmjGHRjx4ZbkH5t1L/GrMnLB+p5KarcmJEgEUEh26uOzT1o41OPyWQ6amEz0REYypjUJNJ
lyvAOElyFNnQAHdxx08PMcQIFG0Mgvowje1G9JbPLJVC9DkmfmQ32NN0FuiysNZ1+pp5EcnISWLd
aVDdJAKEVv9hpyIhtAojACMV80zB0O+wjMHgIhY4WcVYUDADOP5N4hMoQ26lc+m0n38r2hmlZdvC
xKvIH7khNqe9qjLIvw7agyOBK/K1qCsmyGaLJXDo7Om+zlKNoyxjFDaqRaOCumUiNUAL6LUMT61w
6p8qk6FiQXv/yCqpvEKfSdYXEXJX89gY96nXxDc9WgRGxiapB/in9gqp1E04G/02HUaBBtOXX5HK
NgenieH5z2a3yWTmrIxqsr6Mfa7IIvba10QhalfT3L8xlSm2pAGER514KUVVWn4AgtKPJACFn25j
18+IlTfgDaHPm53x0rtDfT1XYfpglJZ+a6y6+xgZCpu7CaQ3eC1UmsCfFEJoxLls46T3vRhAF4Wq
cXahGgBOd230NjpIT1fAvoAZId16aqYMT4ehs20VFuaa+VZCchm63CZo3Cuh2x/kxGTtWEwn7SAa
34Lamk/Exs6MeSxykWU07HrajbOjfITSzcBx47TJPs1Q8KRjOCd8cHiNDLtaEnRV9IBTwt/qURu7
1PL927CtCAwODY5IcvmuOxb8CLuBZi2JT/uismaMvLY6tozgvNXgePGpDqL0me6YEOnZkVsMLvi7
AB/iDgI2XY7ktAYOSA37xwubefVS1pG+1LbfrUlETnaODZxnMoJqA7m2fYqUUEcX4uclnsPszvaI
YhncdjybqnttsmS6j7I4OpQWxoVQp/42LDK1q3wsTZMxmh/WgBBtAJO56WIz246i7W5MI2fJHvLJ
uLsSwf8RpiIumXqhq68awux2GPrYOJoCsbAYJVjV2PyWlkZ4B/pcAB5qanXKOXEX6mXtHVDdl7so
Rd4z9Q3YIbuu112Uurg9zPgqi6vgpo1Gfa3zPIg3TW+1t5EciUnQGcD8R4bFLS/XReYVBJfiRvUB
exaTXMVosGZz3ePyYmedw8Qaa8PYCt0730rL4PmRMGrtyOnOdijNbdnYX+siEW9F6PS3qSGag0BJ
/BYFormSoYc5A4PHvg854tCRD3rTm6BG0WIQnTL6zLfcKvoaSCM5ZhmD97Cew+OYdmIfp4K9Pc4x
3GbSyE6zVRvrtEnFdavRJ2xcpsmPfgdt3TWgo3pm6e9JdbHuXZX6p6rJptNk5OqrIHWcunJMj0Br
69fRA7EWmJm8RxnBTiBdsFeRmaAf7+IvPtG+fEMbQsWKChD8XAWHHMPdDTSv8tr0gL0AslevTtfo
m4yv9ht+D7TbyBrp3Ql7YbRmDWf4VfaWC4WGTdLUNWEGj6Ye9q0vRw56PW/0VKLOE9U+7+v4BKXZ
Bx6sySHX0jf2QRSB0soqSsOi1DpGbAZlecggGSYK5ZZDPvM5tRvor0Ean4E+5T+Cco3t0AvzkeAV
RGiF01wZI4LqgGTafZ4LJvMaGufRa4VGgIevcTxMMILFelZp8VYAhuRnz+Zv/LKIHlQGVrEN6okK
b56eIbGJl6LwTVxSqQaHZ3SYuF2LDDoF6tPKGrLnGW5gNIxSEo9i71NbWjwyEwZppqpqVQ8++xd2
WdyFaSKeShZZN13Xqif6BGyK0m2qvccjpFbYCUFEWUH47DWevG/AtZ0l7J+jERbhNb6O9lvrLLhE
jdSKBJpZXQzsK9+tUQQfLLvItRsNZGR52Jxk6Bv4HIuGq91xGdSmw/xWjxZp4GMIfFkULF4xcw3X
o++7B2mM8y6rHb0FmwhzjVB7JKOWUZ1U5ANPKuzuk1Avl0WD317ZxpSt4Wlb4UaqQoEsyppdIXr/
ldYlxOJnA2C1yQ0+8SyxFRkQea2dlpSKBiUgNCXLyVZFSn1C/oJnQHstm7fEiotnTUqm2kw4RRr0
hQZD2C5snIeh76xTKmLjJo1SvRP5kG8riHF6hfDOebMLpMlAyMpXAhIJF8mV/QiATF/mRgV7B4Qt
gXp+zouilLWwuhg15VFtzLdjyoBtM8djQtpOZ+7YqWXHDtLEoTNjnORDjuVfeV2/cy2HHBZhet6i
NBlYZZj0GOfUzxDgOEPNDdaGR7sYQIVjVqvvxzHNP+yc1Vlh9NFn5+b9sxdiM1uRjaEM2Nx+2m26
NBqw7YXWZwOkoIShZIxnDyUjGA8HvkWDFyjuEzysVdwcM3YFWNk0foNVBOKDt4I8DxAf69a1P5j9
hdcCHsjkKwWfIfhCN4OwEIMMw/e0nsmKFAzmufYwBVWVd4X+pwAjmtYJDbI5bkobpCJYG35JJI42
2yyehmdJxby1UO2uiwbpJCKTML1HUNR8qYRZ3QKg4+foUJLkmU63fQUreecCnvg2CnwCuKZcdhIt
n+Gc9eaX2a5kwZpq9IK1k/cDXnA2Rve4SioiPbV5aXJHzzu3mWoEA5Y9H4I463ZJILgQY7tc2Hkj
UlZj9BD5yji3XwtpNc9Z54mTVbJg4iHO4seSynfxMo0ACSmFPzszrb7UiIguc1jbe6oMElzZEJYH
ZxbW9eQ4wMEEiJBHjNzdZymzck+8Dj85td19kvv+18kuQWRHdfRgYz3fAqZrvmd2hSQ40t6lbtP8
kzbLvOlT0+TcxMPCv6I++tEwvuSqjB76Ia8dLkxJ8FI9VOsqMYInb+66x8poAAq5xlhv0hC5cwYE
4CrSBBgMAhMJsAXb3vmx4DAYdLoZpqI+WEWUXkUk9Z6zLlY3clb1XcnKFYyFmP2XiPrlOhq89q3K
pHgBkOd/qN6Y2RzrsdykVegDrtQ2bHySdQ9g5NhqkcIT3+pW6efUZmoyGlN+bKdWXPzejC6TaOo7
OXNTtO7ko+nF7XxinCk+Kz+AJ0dSbnxn8c26iwzPHgogNZMmt8204WinTcFadDR4RGCK5c1bnZAt
ubXEgsokAkMEm2XN+9QjdCE5OUU2OzUshbw8p3iVtaVv+WUHL4Pp8zsUCkKtn0JeOfkkmRP8gJWX
5avv8TggE7ge4Ml9EZGCDDfY6Ku3kexw+juxnT+WokvGXe5Z+cvokkcLUTLHwaPi+gNaZFgg/Stw
i/s1re4mlLCs18SKES/qQ9ERG5QdpFTWhExtjHnq65M2JeWlCXXhntFAOI5w6PKWQYMRTM18BBTj
AmcOpTch3U7hhKeKAuMW50Xnn4ZKj+rM30ufY8gFmFR12fmr2SWpHkRLZJZLhJviea7lVVcPC3l/
JhtwhdIOhYnhVXJL4ECYE8BQeumF0UII7Cp2AC446AFr19NPxLbnN2Cmp8dMjN2lyiDVD4YguK/2
glUydTiR8DzR8JRuMZ6bMiQpjt/UOSS+dFp7E9EvK4Hh6pwjVnvB3dd+Rkh+rjvdx6TgaOlcR/Sp
gl5ekRrRZoCGkLbhz5rgszc3oPKmmzqdRipCUZZH7WgBHjnMvStuUqTNdVhWtyBCo1sdWPWbL1oq
eZh5PsbjJsVsxtn0Urqgj1ggF9i7S60e8sIeb+eIDrEdZ2CpHE/BU1sHSy5arJ5UzzeOMVa8FS4c
wLFL5mwTWZPz1Uhw7RdmubWGNloLHY9bSpRgJ2T55tUzTly7G/eDo+EVxQHyFivQwfexH7tdSg97
7P1OXVInNQoWiZlTrcxmhE6EyP0w5dB2mwksIePieT6jxyyfvNLVVx3xjU8lGk/KX661TyJnv3rD
AjW0a+fdNb1q2/ooGoah7MAJxenVFMfeRaSMsrh0BPynos9AahBahuVCWZJI6WYGzNwHM4flqBd8
kle/QxgdvkI6K6+yetZbFXUj6g60rXnbqKM5kZiBswitpgjDNZYM3lU71WefyJuzmbjG93q2yDkm
F2m8itnt7jyjq3ZFLhBldhTuH11WleRyko7gOWX+zqQdw4k9t8BKwrg03rMk5pC3WWoE92KIwSTM
fMTWCtMV+gLW9csSPKDTrkdiGcwSAX8U5i9+4PXko4Hfnmy81UFpFjRUWOPu/V5KCw0VPdNqLhXp
OGzz8ecbHUSCrNZYZciu/PTsJCJIRmaYOD3r1acOO7ZNHK58GfMYoRva+qSf26r8pgPnqndtH4Aj
i3VrKMGNipD0AGRR9VHlAY0SMMoVVhzqiNDeKAUDB49RDYMIjYzAk/zF8tnZ00A2W64yYw9eQa+N
ManWXVYYzPu4uhckdooLvUryT9SueOM7BEp8583HbjQc1giKat6CvG15IapThjegp1QNGwEJAmVG
ZlmbmDufilpj3K8zj+hWk0DVrcmvfUF6sn/3udPXdeg313FstFcNNL5VHqQmCaDSuC1y0F4th+6q
SavohQRGJyfOgK3QFlyo/6BdLzqYNujNKpkSotZIJ98PEuB1z7ZgM4qRgYlHopfd5O0TewuXrjGu
X7V0k1M7Cu+k+LJtwWmz0ej9xZoAKJ+FQi/BL6w0vLV45VljsKdt7tbVYt4UmTndDFZofjaAwh6U
6ud7w1DeMwtTklOacO6nVelniM4UyafdyA+L80nCc0FGtZExzOEGaspt5orxyTHq7gvyHbU2kBH2
66rk/l/JvOSniUlExe7tkLAWsC9Y48HvntCmdWJnqESGe1jL0xVrP34HUwvPZtfEg77pC8/EOh4S
hoOMq8a7OZo8FIFDjlxMBPBNXZbhMYvT+UGklbpIr/aOsuHdUaaYYc2SyZRPy4plVcU50XHlhDNK
dYl9sanL2RGlkzgrFYl7sj2sNRHh/rGc2Iu1Fclh2I6M+jYyq4vX2PZjbnQAPQorQJTMEMl8LwbX
/B7CBnlw5zzf4510dyxG3kHezKcBHP2ePEHnLKYgvg8db7xUXV7tg7wRuyTqPg0Df/KKmfh0mhN8
LGaE+UuguCHusIoubV4ugGcr0SQnTfb3yTHnLUgAfbCrgDvK77uG767rdzdzaNngO53ouseO/ezG
QXKXDWX10phgktaDlS57hJKkXFrGSWDgCsO9VWKbgV6/zKPb9Jr3S4ZiqMRdYjTT2sYjcksa7LAn
iSMm1ykEYxIlwbhOOgeslpSLS99ZYL9m/Jbbof3J18OnYyeogJqwdjtoIPHwgG86WImRqe1u8IuY
BGhtErwZBEV1CKH87AYcyKu4dmIcKVG6s+eJAHX2Ll8caVh4GCOGf55K9SaLnfeS6+YhZ4j8zpAg
DjWkV2mor1j1tfcEgd+89mc2KeV6npOGYLYiprSoUziuiyZyeKZ5C4AcRHP3vfdqKATrMWAl+aFS
Vw5vnsnYlPCrmBB1KqOW4ELdA5QCWbycmJxUZAbhzhtru/kWcyK9EUIKECscp03qsVls7KDPV0NA
W6S7UbVbG4NzDzzciuROJ671ZsCuqXdNybSvZ+eyqegsnxGDcr7ahoOkx++ix8BA8OZNbfHqqEG9
N7bZU3GUNb/60QA0kuY2pD1mrnyPRHnMnRqvPRSm/tCXZBwEtSTswdat2Pq1csu7DjUGI2KyW5CP
argFZUS4VmKSeL5WPZ6zET//petUe4s4Mz9loRc+FyRLo6XTHCVcX1CRHNXHFw0z9kssE7DZjTuN
p0lWUkLkae0dXvTktceXv7fq1F6HY1f5K/z10X1jRuVrjZ9rZw8MTmIG02vOou+Jma2tgOOJSQEZ
fFMLOrx0yKYwbEYOjh2ZTyQokFeMu0K8k8KZXhGzgAMCgWW6y8tlx0zoO2UOoqdT2Q+Ve+I4yWit
lqMyb1V4a01R+wGKbjjReYY3MfgDcmibCR1VTPbYfGcYYwkIa7SZ6ba1N6WQkgbjfmJDyvpIUxzg
3JTdMcp1DkNsmp8TnAsUnGPyEZZDTjwR+quNiOBPhy53K4chadpkZwPJGPoMX6hfESLWEei+Icqn
/gZyiAlHnhs4A4uO7KbZH8JxZ+cUufXE9Ukp4Z09+uUnc3TbZp9gSSOMXFpkLnPcrNOYwN5ABcsv
0ZlxxDh1RjtsE/1yD6E8XURlbbwxI772fioyWv0Sork5Jcnr4OH4zPoqe8QyN66LAjcnbRSNp240
vtucVCBMjtgk9rVnF3pjSkzFk4GPhFU0t3rqaSDPM/ytFdziUqNCK8lqxYNhb/pwyBNSfvP4q5Mi
R4BC5NuvQHoMYggJKQ5WQ9qGt2VKLvro5+NJFaAiBgjr9ywZ5n3RxOU2mke9n/PRvO3l4vkEurGF
KkV+W2U2zyJzra3PnmKTGlmyww3F1y8K8bWkzC95+FG95W7woLuEgRYjAdosEWxzwDxEp+CsSJ2M
iIayoXVPa/SeeRpx6PckTTIo9yE9Y1lxdGEAO0wwKgryu9IuB5Wv4ybdDxAQrG2nwiVNLI6ch7mr
s3UkjPZMLKgPK6SyTxNz333vuiWnSOdQeJXmETJ5D/Mpis19Q77ZY9J0Rb8uheUl+6FAIbCaxAIE
RbXdZzfjMsete8O+d7RPO9h0nfFf3J3XktxKd6VfaPAHTMLdVqFQtruqvblBNNlsAAmX8Obp9YEj
aTRSaEKau5mbDp4gD9mmKrFz7bW+FaA1x/qmGpR50bycUWKsau8rp4wCQ7cu8i8xsfo7wFnLqLOr
af288xeWEcALR6ghEbwRnsJxPm8EYPib9XdqHgsvORqSUd2tdegmOaqNTkdLDtJSo+HkRqenfykH
IzoIRp4/49xVj5Xpao/5qBqabzrDfu8b17oV0G+ehHL1jw4WypsYXBmIyGwCfXG0E7OMe3bKisGp
SCkjzgGb7WdHykfNtZs3LKpNKLwCIgq8Bu8Y61px6CiEefLjxQsUhV0731nmJ5I1NhfeXAXmMizb
zvI78q9uHtqUsm8iJkQcil0+nrrMiM+xWOiZ1kz66SQMGdZO+aFPxXDWOqzXG7/hMNDSVttppT/c
T4M5k9DOtK8sjp1XPSuaQ9fq/jVulu+GDZwNbMhsronQcJ1Odb+aWeLFDeeGakPTTKBDLqL5KBfN
+JHN+LS0+vhY0sIG+m8yC9p8C4tWgzJFLx5dutzO2Vzpt3igkwHnhLMY6F+6OpM2Y/xYltR+wxzp
/NJHixcgTRmw8yB7fid2AuXRYy496yqjRVfSI6s7iNabZoWSZNjj3obGN/am2047s4w+8upQCCog
2rGB3ZbMTZBWcqLeva8Hstn8/ce5j91na8qGx0y28yPTaP+eVU57s2OH4ctIuNhAs9MniK+ZMJGP
W32fx0lxK0qaiEALql8DxWZhPWL1aYohDVm0q9NIajCYej0P6ybhUjoN9ZBxMxu5GSBEnjPHgW3P
e5gmzXhpQ0ij6rVKceduqMyhg0XpcO7sbg7iLOofLCM2z8I3OLyKGH6mjgfV8WPnV+dnUGOaZBWg
ZMrjg+tyabGCkul5TtuZJrgOOrWnFSHGNVwfg55QpufmnHTrYQE8ikuea3tf2qzRiWr04mMai+lB
R34MROPj14Fq6sLXS8VPbfX+G6Du9A8gGa0HdU1NsctZvxe1n+9nw3HXO5M4tN4kQ2F0Ju5mqeEF
j4GaDJikOJWlelqiDmewUbRvdrmwWwLMvskFDSf/Y6kAXDZjGe188hqfJB3Me0ZUZmZ3oRFucpz/
i8jufyEB9v9Qtsuw7NUg+Z97XQ9fzfxVfv3bdNc//z//GtW1CePSyoOhwnHI3f5rVFf8Q4B01HVm
J+wGf3/nX6DU+j9gT5vs5VGj//JG/pfT1f2HA0iZ3yJ39Bda/e+iXP/HaJf7HwwI2JEwgfo2fGqd
u7m1Or3+jXEoM0xOgiwp96luvqgJZXHsD7rXjc8Vt9B9HuVqPzZL82muqroE9kGJUVjo2a9KZOO9
ixPPQrWLbHIDXf0ymZcFQkCb5Sbyd0vvk6ddHO5Tnim7y5yBOY4qZ1cArvN7Yw+8T2wbiFEoSPGz
zlZnB3mHagq/6m7GDL69pQRoqbK7cmrtfdMYZTDBgMqpbwgc5YIM7aEBV8YoQw95kd7AyD12Ovid
Kam4MeT0oTionQSPpxJQgVvsRgAQfG3Wfdv/0Xz6pJVdAi7rOxOgggMLwxmmDUiBOcw0YYblhEjR
OPYS9JbTfuluv6tFBUO5bR77btRPqlqrtyoa5SyucVyoMG9o1lvXFAIdML+NrlFe4QdV25w2rMDM
/OmE9PTa6tr6CAiK5qVV5nPeMxF46MijC4ShRkzFidtDnhUEVRrnBqYkresri0Y00klcTQcZzKKo
pPsamrjZtACztm5XnbIKv+JSM8aXmRvyd/yIOUIWHqnkqq0s0FMYfwqmbQqckZ3XOsA4gaYJi757
rnDTSbPsZa8PTN/0PI2D/+6n04mJjvyOUwaF5dODp1xuaW75bhCYlrkJSGCguhJTJN+rGnOi4nYc
mXzfszcn9v0dMVXgt0LW21FYsM0j0JZzdrOJEOS1O4UNEa9JSz/ngaTbKhEp/2rQt30STf8nklCk
+bcBMnJxkRMOi9YYcfXH2u9CM4/Czi/TrM/U5ZKPzZjU4sh4TuWNL/xXYxlvVZPlR0gNGrdeftOF
FKH7dCKvzboUb8bwPRWbmHI/Eq7mh59e4JmCwpPaAzE6e2/2kIjRVhxvAZaWblEX5rNrptcY9juu
FormRPbh2D5Ui6Q5U6/03UamvMq++RY/ND6VCaQSO0MkpaJwhyh+VsjaG/ozuGSasbWBEoNl1j8Z
XneVbv01pOlDmvrHfJHLqQc2ERnsxxdqjvFr1Ttf8fzWPFZ6/ORGvv3g8DBRbOwatkirMSNEGQxo
xfZ6Set7zYKc2Dr9fs5ZuFlrFZwuGOD6B8B5atMtWjDVefIgYqrmI/F77HIA9BruD5BoO0XzJTK+
QboqmoOoEyHlZDKI2JKSGGESW17G1L4Z8UKIPC6vHkrCFi8YwFTeTkP+iSkxO2HaZjuDDgUZS96k
1dHmojkPPsrFYHs/eZTeYWNEdpq6Xc5ZEtaLwX2iBuPq6qx5alJfRmfxhakfscb+RZGwuwEXDiUB
cidIAO7Czb5aKQGZjrWXAF/HBcmNQreHOy6b/tmyNTJhi/C3lLBb23mlD4BphDiyClj5i2fo6m7U
mamH/kv1VXWLRtCqa1gaaaS5Y5QINXLU8xqoXtZodbKGrG3S1vUau3bWAHa/RrEHMtliDWc3pLTb
Na7drMHtcibC3ZLljjTIy3DjiXdX/YF05XDAjdeehzUEXtsk7MCN1afawk20RsUJvrL2Gz+iNURe
kyafjfopK/K3wl46bFEagfNFd9hU6KcSTumbGrpjlDUkD31HvxvrmAW0bf6Jq9vA2yJMBc4fT7nP
ZHdf2yi5maZCNAWaxfuDKLzJhQyddlL7YQ3KR0ah74Hg3g+F218KvpSLt9DNYeKgwjXSsFXz0Isn
4KChNRAesHvsynas+pPj0yNdV952Kovh7HGKbRoeftfJ0M9NMz/5edyf2/KGcuHieGqSc7/CAHIb
LIAHH8BbQQHJigwwcHYlK0RgVLfYXqsMRibWeAUNoPhsmhU9wDZ2Ra6z4zUTKiRB7jAFOopJ3/5l
ivw57ZN3B+D4fmgTGphK86m+78leUG9D8Wphi/exzx6jmFYtvaUWvBMW9Df/vZPGb0v3z42i25qV
OhXzTk8nNpaflCFzoyesqLG7/Op4FiARsWRdliezXP/hnmiUK4mERoTxqE07edF95dfplv7BX5mk
Lg/b8trg5v1I5xMdUAZmXlKWN+thZUF5In2BFkOXI6ec2vEoXNbO3leTq+i+ny0OR+x6mtvQxDmq
n0b2P8yHSMFHVSWQY9LiA7zpE9cGkoE4RUDe5YynbPSodHrgaMKfTR4RPfnHZvMfOHr8Ps3GE5C4
5thM9kvMno3fVU888eD5xwjr91YXf4ASRFpWTpirAUYlDS2z/146q9AowdqQ3Ny6BYVAlc3hpr48
vXqzNeNLKfqacHsRiF3IJ19oebqVPVaqZdhXVcrrf5wXTAb1U2ucx6S4uMO7SMV9NNNPN+TmLq7N
bOdSOrTpO/dHxHmOOYFVuWS5GVsVnI+M/XxSLo+5GbkbLZ5gbBly5osePnkfU/elseLTUZMgOiFq
T2MHEWIidTygEHi/Ydw/FDa008XOM7y27Dsbi6JkzMPbhUUL/COfnzIv9liZEc26zRulSIYzfdVj
S9kqzaHQ3NioDGq4UlScQiqLMPBo5Tsnmhl6BjfOjJrOpk/knvYDlLuIprREdmI76FzJBEyrgNpe
0hZGQWHx1iupjUvd+UwpwwPXnhHZotunyZ+omRBv6vmUSp78HYzhfSOqqzbW3RZdPt4MLTZS9l4X
QLdB6tESwWpn2HGfnLap5Z2jSruH/GMFeIRLqhXaKhiQ9Tfwve/jQTtl9DBLw8hpnQYxNg4u+dEp
PVjDBMxJJR/S73hbc82JWvuSR0uQ86bv4vzSpeXAFcx/EEr9iiQ7InoT7YDeiG3pJQ/UhkQh7kUu
nTDFRaX9YVisoPMRMFumXdFQcsKAdm6d0rrih7xZrUpCtwInXQFvSuw/wpMZqjuBAz8H7FTK9rnp
vezIVA2dxBuAnnjyRKcu6NC+wiOjJ4SfrfYOW8ND5wCEGgrNOESVZXMpOlbZ4D4l05Mbd5DjPHqh
/UF7cn2y/1refGtTQom85z223jvVA8CJswgBMot+pL9APat2tp/8acZlCVVhH2NhXxHT3FdXfmn9
lO2SqaTqFQRU74odFc/zx8JmeE7cixOp4UnpcjpAJICKTC+M5K75gQX9MGWr9GbZE2l+rEoFRtdo
ZDhap4YJ1P6Wtb0KVmh+mjQkH/2ArMpJIHRurNF7wbEIrVLph5wfVRgl+aOcySHkD7qD3uVG7EP+
fsgZrln2xwf6mn+NI2/Yoi9T/IVzoJWLCuZShdZ7klJElv9Jcl42lafMDVm19q6O1K6GfrutWAQG
E/18ydzP57YesdJn6mjJOD2UznKBwRYH9PLKgBQvxrRehFkTvzIiJ8eYVHi3hKVtVrQUzM+0R1gX
O7F/dL+YWR6l93k2y0MVzWYQF/GKj+tPvSWA61FdzgCVq2fgLY5d3/ntJVKTt5ZtH0jr4orLcLHp
Tv6Rjnlz9mKe/3midYGSIt139JFjNrOjW6dnATf5fO9bAs0Kv8WBuG5xFjCcT3PZYGTJ5yic8uiU
tKZ6SMWD3nw3kVadp6HJL8P6QZZh5BrsJdIkx0AWGycqBN4Ly2t2owWsrzesBLctsNvKMz4I36Uf
bao/UDI1Bu0CWE/H1nLEeAYRHt75g8vlhq7KZKEhJ9pmM6JMbWQ3s+QmUuXc5i18uFvW1hTU2TrA
fI7zrbL84pBgiAZkVICRm7r7EcBaSCEJBZHsGtiYVTrDaJJdIopZUUkp0R1Ebj22gXhjQ/mOI2l+
rpNePveIrTYx4SFWA+paUTMcofQZa71WTM8WTToPbNbkuV4ruMAu/8JHP2LwwMSnd7p2V7muzong
HUCt4dorrHVnmjbnxaQQmBzD9OpP03OTlAfBVupZR0MEqw65fISPkHgtQh95w5AHbhIUo489B6Vp
t3jaJz1dt9KOzJst+yVEV+OMTmiEGEDzLVANgsagjlyXqKFaaX/nTgVw2uRsqUZ1p4EFR8VquBPa
lHUDwb0lnlPvK1M5uySJXdzcVUcrp2d9sgN7NLUjo2Z2BbfDs1Jp5q5fYoVRj5kJ2po6jLi+9kJ0
O8ut4rDrGEkz++/LTx2qLF0O0Rjlz7tFoXer1q5/I/7xJ/zmlZsILR28xI49mZfHZTLrjWkl28oW
47OYDHOPOs1wo+syTP0SPdpOfGrS4ca18L9Z3Xp3aQHI2y3nt3zQ/Xuj9g/QFOzQbdoHWCNX1lnr
HfPKVvuUKzRZH/v9nbmAxBUutS6zbz3664eUGggrrb5NZWOhRjTGUIDFNfZoW2xtvge51V1i4yzz
LHk1UmoBKI6FoDfI4m2wY2xp/lkfbPPs4wHemoSkDlMuGfrYibLGgGvutovzEMdofPBO8sH0HsBp
V0CubkDL2aKwHYAt7c7MzjizIiO+1Gn1Rczcu8Pge9fpg/XUEULcooM6e9RAc1/WhnVkhZ3y6tae
OKb0r87lGLS4J1ERG+0WcxrOcAfkARLqZ0O7HH5wH4uzqIar0yzYetExsPzoH7WrvTPNut+txOCe
CU6HfHL2alQmID8eBuzyjCD1uVGreml2fSzLrSpyRPoIKnYuwHLpcK/PowYrYUiV+elzz1OT7f4i
FLBe0zGUs0Rb4dSa9lD1GurgtCc25jwXzjI91t5LaZxQ7ab7yivn+yrF2WYxoN6P4wMqfvEptZSO
nbba8gPw38x8fIgTof4AOzz5fJ/eEyfeYZSiRzTJRyZLBgyfkuHQTyt1ByncDYtJz8G1zuoORALz
DXCHA88J/T5hznSs+gHcqHZUU/9KW64X+oIKSDfSCwyPscEbqHlN2LN9xNZvvbD1E49sJyhU1QEG
jYtHlJ1zqdNXKhXyu1EsJjED4hLjgEGdd1RyIzs00B6/cfc66+mg4xR6dgW2aYHZ4F2u+RIoWr/N
RD/MVW58N5Ir7KDJ+2rdnVi+Oew0h4pAaaTza6x1lC9ZwthNuGzWx4I6RHxKECXTS6fHLj9niOax
0wcpDQV8wyKs+kwA6F2VdbBU8dbHDdTKLoofV+9nNT3Yi5X8WP0U1H9wRYp30ZZT6FVTzrN5bfLJ
uvbaaXm4QI+/9MKo0ZNb46q8hf4aM66vIN6yzbzIPMSg/2HaCXGPUu6jSQ57HcbmxDF2wfZdb0k6
HrSiiV966F6b0ssoICoN9qBev5c47reWybpsqDv0XQI3VxasUF9pYa3jPVPf+AqvnSuwTXvAnPuH
ObfT3ZjNxoFJni6DSvEdwRBKI2/hdtll9Sls0TPWyfwJ2SB5XNbqMIc1Q2NUlBtkmrXnECap20Qc
2nl6oeEm2xPNlGFT0/UVFzgzXUuuhI/RoYtMic1kCrqk+wor9VxOx8qP77sJNY5J5pKbWQ6OhvPQ
m1AWPIHXqZyAxad1dmhTLblZbnFWRfKaEr7au2Z+YB+TXiOvZo723EtniiYAC1AEqs5pmiXlA9BX
A20/HPh+2beGwvKLbjm3dtbUbURmYy/oW4d+NDGQVWmxZ3yjUhgfMr1Tpbofgcp2BSFrbzH9nd30
UejNk9zXUYllZ7a0F+wlL04EbqrWrW6n7IZShWzuDl7hJ4eOyX4TI2KeNWlNyABBH2sWNT1GRR43
86GIFAyLswUB1hH7PhctC7l53o548u+J45koOZ0V4laxUX10Ev8ia84anuidxP/GA0au9knvAqaG
/ZWd86CntLZL002EjokDP+1esDEd63h6X6JIvtYl/rmu6O1jI1ofD7YzHWr6f6tWLjtPaqiBrRPK
FWXrrRZJruRVs0BsskW1qyhmMGmyySzjFCdnLs8wZ+saCO9qS190YTy29Uc1R0DiU6fcKV1o578f
mvVXS2UXe3ccmr31YYx2dpeg2CCoViNPIV4I7FSeEjzlfYxugsPzDvqCi18RQdGK5yTwFgKPSvHZ
DF1ibHlZkD+zWj00y9oPtbY69vhTkU/IcsEf46rtOt2hYatFA0Z+mkHs80kOZO+l/q35DgVKvf5W
jP3MV5YqrpbeUz6kp2mZjGtPuwrVAsvWI8rRbJysKg6R091E3o3Mb9Z24c1zrFvxG//DfAPkTIWZ
z6N3bo0q7A23urfWPfFTJlyyGEAR4VVgtOz8t95otpUy431DVda20VvronrWTbNNXEIrVoAuP0A2
PlbAak1exNxluziUXqd/dzipC6W686xzMMktyCxkaExGeJGpqvwVIa7QIK2wAeTWMafUg9qQwT2T
eedPMa5vaVWHvVW0n3S6DKGbCcpTu/EXkYhyX5VTkNWasbfnWW1cvK+bUfe8I92ClDzKWn9FRVPU
8GwyJ05C0ikbIXpYPSXJORI83ZtP4nJZkm3e1tHBKwd3X7aJRxKzDolRwIFWAx3m+qzvrAINGwvA
pxGrX4scjotfWo82G48dZZhM7O6JjrAprHNOrKptkKP87hft6g2Wq7K/+DNQm5F6pUvhPQGXCiIA
1Y7hRNdiaIeT8LmIJWtRQibqBoGlZjzBnHUZEu7IDStX/FtzduLcb7nUGguSCXn7jb6pm9rhllHd
8JUOj75XorlT9jO6/XBNeKXzEzO3OP655rrpjZXiFDhmm9Ct0tuX2j6ME6otPYzjnhagTxtx4G5m
E/z0HUcuhRdWYZ3SZAozvYZC5pRLaMaRQ+5w7y/5D55H6A+D1u/teCr3mm9PzxYeN1WN1VPtjM/I
eeXTXPknlrhTqHxtoFScibkw1ZO7YDKEMcWkIeMJJ9uEPIDJ4ZMLxA5j3LdZ0CvECtN9wFEjAmxS
tB2t/zknlb/rDM/m5RQlIUbL+hCBqvzolnd/Gq27eP2UC2cPeyJ5+fvBpP3APFMtszzEMot3xqis
YB4ZnOPGg70Qz4DBtb67qLwf4cphsJti+GyT4XYnZ1Du1uy4jvMS2bEOGAMFmPm+iED9mBBDljy7
Wusg/fdXHe06RILigyud+0yHGOvMOVWZzuLus6V/9WeSPjULkSfnF1yKjktm3N8Y0be5zY8P65r3
lqvY2DB0l3fsw9njUCGI2vjm0yZ0QSdt9+VYPy+aNp/w0mHXr/Vr5MR16KShJAH4UiyPM5ude0I+
GlVJWYvKDWWIr06GpVElgZ0t0TH3IkCwfdGEAMBbPDcBLSM88Yz53EXKYGiqrnNZaRy/zsUFMcNi
nvrSSDcPFSmFE8oQXhNsHrzDPiUgsAdc0L+ocR+vuqyCKB/P7kAvRdKr5r4bGoyYhNUOoKfUnheM
wv/Ofl1GnFiz6Wxjt9K3Gsb0MCbmsxPTcpwyOWy00fffl9L47DAgg3MbL1Bo4aLXxduSlgmDiHuA
yPqHHXX8IMYI09dqqBuH+FQUynr3Y8os7sgLwR+xsidrrX3/+2FMyFuApTF2FLCfs4lZME6y764A
rrVY49Xxau1NkqDFRN38yFSdkt56akv3BT17uE+qzj4g6M5HIwP4Sl5gx1jKkSKEPPZaHQz1nF19
4HkbwYKP+ub8rEQtDvaEXNhpmcc14N2L/fScFtDYPFXWZ5EwPnG9wCjPN71aY0G4is+DoLjMqTkI
9FFqB2w0AkEHkjhOiNCmg+2MEa7fIY6sRgKOazUR72rIfPJG4BWk0vahn/PouvTy3bBlcrFluaEm
kYcc3qetMc+U2DKy3UclrjoB0JzSXLcHAG9+0mYy7t1Mf47SWTzmDq8kOkeci9bgwMeywnZS15Bx
pqnNj6IjSDzZPH+GBrxvjFusy8kzYj3dl5SJwgcSm6GY5kdHl1EYs4rDrIXsZHcjIDntVROFRpmZ
yOBz1nFAGjKFahj1x0RSs0mzwJc5X8j68pAsa/b/DwvPL3xJOcGivLo6E4UQVta+FgZTgIgFnVqm
1gY4X4rj2A/MIKNx8XrtUa9K51grQzvjHwcayE7RoU/MWqn0usnywKdGzdG87OTofR9GQwuQ0AMR
mprZHHJw35P4sB5SrMduY4KFT6b4pRoZ/TxIjWmG6+Ivu70xzBuJtvyQ99lKWJbRMSrrHTuBMMNs
QiKj+qT2XttW1WAcMx+VWOljwH/NW5qH5x16Hw6tOgGV7GOVGOE+ZzWJF7ObOQks8sYQJbCWSfvg
zt6VMLn2NszeAIXRNO9xUYqjxoMUw1Oeh0Pnf/t4SrI8fm4MFViiVg+4zrUnrhbTFu2bXUANypHX
dII9mKMCebNqeiMwmSQDSVNikHRWNm0sIjOoZwXbrHVS8SqSCZD0ikMu++9R2ReV6cOzC60GfbVI
eXRjBnHbpDukwj9XpR3fExXmiQxQKoy0YQirueffikZ1bnNyEkTs0YumipO1oGlsYTO0z5IOqxsp
Bl6zEQ8dKV/nyJsJlNm//xof/lvA9v+C++P/P/6vIBRjOrQMERvVTdOyoDz8546Ry9f3V5b8W8MI
aIv/+Bf8T/uIRyUNIVI6RBw4tBYt5v9qHzH/ATVCdxzPF/xihZX8i3vE/YfuwgZ2Pc+DY/L3//ln
TpplAo53PWHA0fDpUhHuf4eThhvlfwcBaSb/ihBAZ/4dt4JBucqMrEsOOX5QJmKIEpsUL/PVLvEq
b2rI8Nwc6MW6uVrp7QkbG9dZ5/nb2Uv6m6rFIcRDOhPFnZVPvwNJDLRCTEzQpFTxTdJiXbSIqTxw
Sgx1kMjR+qNnvvtWKNk+cLiKaesS6aOaxF0q3L4qjrVmW6Dt7rFGIpkatpVaWKpxfFeYn222sKZt
nVjKoOBGeXNYmrz/doG55jsG8/icZaP+Z07S9lBb+SBg3+ZlGySzJc9ausguLJSgM5B+YsCryQTR
m26XsnW2vTLAU7Hhcx7JQZJoT2wrO06EFA5LPoFWxd6ZgUasauAtsYDbsWUZEl/9clQX144ztI2F
o4ZoA0K7JajdDnDEFSzR6al6nMqUo9GW1vBb2tp08mUhTvlaFq1iNlQ1tX5PhRXpz0I09QMI1/hG
gS9eBlNnBzcS0hToffuBtvedk2JyX5sp5M9c2TXb0gjOp1EyCw19Q/9bbPbJb73PjXhP919uhjl+
GCDvhI/PSnOsn9LzedIg/QV2lbHBS3EwD6S2tPq3mbX6exH37D7xNdN8DiV5eS2EjF9UY/CnYr/J
Hvjy04dmHOqPUUsNk0U8zIm5bDN4X/EwviRzl4btNE7H2kdC3zijq79ghINu6jtMCDs6iTtiwonz
KI2x3quiZ4hHcAyJ11GcRw/MLU+8tAGzICWgDMvQXiU4eG52ScMg0ahu75hFCVnFzmbyIjqPbqet
0g8fF9JHUgHR3EglVZBaibcl/hG9xUU0PXOHZf/VUhVHbrHTPOQwFMlKNQ544Zput41NIERsOqPw
7Xun9q3rTDNrtO1mWeLgzhoS20CNNP08Lu6U8rirK7GTmIWtsKBB7w8qYO9QmOOypB0Kaau9U5P5
x0hLPeumsxv1SZVzRRX52B6cIp3KqzmCl8e8b2L+R0IrxgNcIQZwjRS6ht8iFs6mH3o+25ajRG6J
MvBomPh+ykD5Frpk0VrRD+WH7nxqWJf+AZ2h7pc85WbsSSt27urGJ86jet2j9C5xpxeMJxavL8JV
BI9V/yfX2nnaJ0k6vAFkKCNYwij9W1dxdzwksNA0WLYJ+VaSUdluIJD0SdVJYVxkNU1fmBr9JzFF
9nEQBp7LJE3uZIlAvWRrDaip14GRY+IYLIJ1tDtCB57YtuNLWIwt/ucRI2lB8WcDcKBMi3wrB/E7
hQtaFvUt4WlIXTFJysqfqvu1LeEOEFu8I0T2xRfD5mguVPwN+WQKEp1ERa1SPB7U/AVCZ2pEh8OL
QBwN96Qi0CFajWX+cAfBJPmMXbPbV4X9AUkOo3gzUlZfjIpubCqFctXmm8mn9ahr+zpoSEIE4AXw
TXV1tsNCN4W5Jk5KQ8VCgVEXGK1OUNsETTHaXmkJynZ1MX5kVsOFLVEirCC6bWZzwpCES3xqgL7l
Iz31K4Fw4IY8ONyON/aU/YmpS7wkGTzp9T3qtinK62ymcB4R+UmabUZvai8FFuet1WhFQOnCDSws
r3anu5ppu5zbyGczUNrk16BLVPsKp81da2RmwPNAbZJuHI+FU097RbPfbmxsm/F5ZBFmRbR9L6jx
lUnl+8abe30XF/ZP3y4vjaWAF43TZWjF1fB8jDOC9SyeIAdGrZF6N/J2F6vs9lo5/CGFR4dg5m56
ajLVTGPN7J7xwYL0MdV74yffiWbeOw6ZLw8tcbKNA3WdJ+oGnwdf43SAIZTLd2S1MLI7bNMZdD4z
9d/xPN4NHjOlzRuo86YHg+RzNauD0Z2naESeSQ+NCWAjEn7QYpDn/sihp1v7uuZwBcBi9+5jXfvv
41yErOU+Mzc5JLwdge41r5aX3AmfuzLwCN7u8FNOLvr9mJ29MjvEMWAT4zFyXpXDlzZ5IEPwergE
nJbY+QZ3mzp1YNsRbM6+O4FaIRBUB+WonXBxDpt25EU6QOflVXK2aeiiGxVUGEHytmFNkyX+J3x8
nGPy3XbR/nWNNEmBfYSWnkSdpZM9JO19MZ/jiqgd0Gdu8IQVr5nvvdeI2iziaQxjv2ciK9HMpdpH
HtEPVVM+NmN9sKy62M/+am4c0ynI3eZc1T2spQTfjhEDUFwwTtOs+lPI7HktBJ3sT5pT7a1qmJcH
gW9vpDaDzaBhXF3Bg9Ehj0bF6oADo4AP5RcVtEOMWtuii6qAB0l+9uzGxOsxaoFVmwjtNrbuscn0
XdQiPKVeZN2l/pz/dsgonKOMW7eHaWsb1RILJfEnVol5HKROXB1dXfvm3BkOtsZSRBt8kMKQukl3
zXtz6ncsd/B3ZKNS762M+Ln1wqeVqxNt/4Upar7Ti06766koZs9sY+medUN+tooOs2Wpkkfhje7e
5ntzytsIYViU9dvgE1qgqikajnHVl+8VJrWda637pDHvn7qeZ/zW74blBHCP/itHkj1wjKFNGYI8
+SlToZ9zknFs5SnPfCuTQj4b2QLlUfNs+oezrLLczWC2NK+l1sLNHC6MmQe8YJLm4LYNVo2G+tQN
SeT6N4AHQMqu0Y/vkgRjebR0AyMmjwwgFDNYWFhaSYERwRuH8Q+Os+oXVVMOJsceqEjP7OdCfWna
NwMm3rtdj6OPlDtn32PE1xl60m2gViUCiv84a+8Lrep9SBKLqhV2BsdWGjJj5WB1KcR3O1noAJuU
2CZy5h5X4grR/nbNPsZG4s0vstBnN2z0ubWuqlbNXZ6V9oeVSyDibpOlzDhlfpdUWfsxJXHyQ2JY
3Xk02j/2CyKgdAo3iKEGg6TOM28v64iIFJ0G/8TcmSxHrmzZ9YeEZ3A0DmAaHaKPIINdcgIjmZno
O0ePr6+FWzK9KplpoIlMg5t2u0ySEQjAz9l7rw1YlvRZtQ4LJ95bwE/CjUYvNrngxFDEV0mBWxv8
GGm9T1wyjKOHnjZUoKM2iu+LLUVbifhhVYR1YguW0lgqvmZmhG9G2Zp7vTJRgxViPh5E+Wfi9vbX
HAuBDXrOKGJzzSbceaU3H1t9QcUqK8TYYvUobxbyxUrRSzb4nSFsRCLdEGse+rm7QYXirBNUdska
YcRStdZzNz6AoDCttSCK9WQ20nh3kyHgKIGbmEQMjdX3uE2yT2Jd6BC9hcEXD5YLyJJ8IZXknf7X
S90GNTGdtwUWN9bLRrSviyjw066bPumet5+9UC0EmDFn6rec4CMO+4RmnyKcblUo58M01zjTLMtK
74rOENIbbfAVlVrxzMCt1GaIE279ob5wS80+fp4oFSrJYgfaHzGG2OZgkJGEGCHYeKt46s2bYqF4
a62++iVHjs/rEATIhfpDiwhK59YsivriRgGx8dTg5WxXNA73D2lP4cPKM/cZTOVwxm0meFNF3NyJ
so17LcNBuwJ4XMBAw+KLUFJxEwMo/IRqG/ssPeYz9rzoQ7Q0Hq/QkLtPys0J23dddC5ST/6IuLVB
yGH7/9OnSeIjR3lPtdE0P7ATq7ts5XjRRMMskM7o76JIhU9ReH8JpR0DRpXRbjJm9TrbhvOZzyZ4
mLLLxleJzU2t7CEP/wRQSm55QIY16QCurnNygOeCRyzXIKCcVVt23a8eJhswkJoqY8vs2W/rQfgr
ryaLD2xVYW6Tkfap5TUwvJLuu2vlJdKPsH3esB+UG4ogjE3m2lQAxNAmrk7YTN8eVuRy5dom5YPp
bDfAt1j6vnjTkMNxajhVI9lgI1vxOk9PLhvhnTPZw9tM6GTnUBPy5RlyCfGO2fjcQZF5s83CeQ4I
rBFSrhEivdAYzoI0PnabOFBPsTLZ8HWNwfFcsE8VqIpjC86tgwFxxJHTlX7XKhUc+skLp02uuSNc
oSlwXlKt6x5pOAPENeeCE07Idv9oOuROUQh6zMOTF7SPOHS4tZXW2LR42zw2NCBHiD92Ri29dTAN
6hf0ZnyXbe/NJNshgBxjaeCstFsZHRpRkNMvjbj9CjkAw6GzXfGMW4y4WeNi5sE4Wo230OXuZFkR
iUjhWZ9uIIZnw4wbriY7OlupSftmjO0yWzV2U4CYsIciXzluiOkcjFDzyNPOCL/sShvoGdMY5O8o
nn2wG3ryWTCFaG5PUwtnEJe9i1+vh0934bjGOSmZcAtxDJxR4Iqmmf3ZG9yZklQ3/jtQokATVNgH
r13XGd8KzeBPz29r96OK8UwrC4oZSzKwTessSaotimwGGKSKzg1IgFetlso+B3CK74WeTc2JgnX9
YpLt56yKO2XLIZ+NnpRN8OUxnz0DpypxOYnI0whyeTY8uQrX7QrCJTk8F5wEIVV+oNXc1+WONcOy
yce5H+7qRC+/TK+uDBwCYbZNScW9dllOZiywzG5doJbwGKugDzLKcXwJ8jq6IzSnW3h2dUBOoHEE
Dn3gFChVkPJWboip+MwKDOcxT1K+DcFB9C3ISswbyq0xWWSx8ZzOBjdgJxbZgmwYx3syG8OtLqiM
x9uXVl9TqAhlyC44eqnyQN/h6+TcA9QATjeXFGOR9daXiv+f0xsJfDuwtE2g5c54ISGpvfRarzPJ
R3Reb0BcsOFtTf60kivvB92+a3naixApYsC1iaTvEVREqhRW6/625qE+ExPtINup8iufUXv0FLMn
I5g5vRc05+1Iw1qL5UX/qKoxBZRjd74S5gSPq7CY+lw1jRevJ3CaOJxCxyTtnqWdhjhAw+mCKZul
NJaV2C+pvr6CIMq2gl0NRwVYqGRtRbcNG7fYj0ySvh7zn8uubRDXUvXJuxx8jW6CvA5n0IIFqw+v
YVM6TyFs2CW/SGFPllkOwceRhpCoFb9ip5vvAbg2qovMkMYU11V3Vh54tGSVnsbJMI+YTwwaix1S
iWWqG++1mrl7h7LCd17nHefcWrNu4F803rthItMienfawYCet6SvvT0xpnBL6CZpLqmYiWQPub01
UNMwmwnrUnKRgvRxdbUOzTk7xMOcvMs27f6UuLypdS3lXcrRevA4MnezZk8vJb7f7SABrqzCRPYv
tVaBheCOaBwMHJ2YMEUc/JIicT8SDiyfrhfGfOS73otXWaHn14Kn6RHbnrz3DFOKLbk7xStT6unF
RpZgkojMa2zMGOBZISc3lSFDb2w91xhRO+cA5GdCouqS9mFCb3uLEm24eVpo/5Afb+9tF4u/dRM1
O3IajBFOTyUq72FtbrXBEu+VMdBP4ug6fg8bT//Byh21BodXPdkyaQ9Zgc8OF0+wp9NrPHBoEhtz
tmgu0jVrG8SLcYgTkX3BCDFe55JXZqV48tAdWxjePdbb7AFKl1BM1KEYTV1l4H6KBjixKWAVEOXj
pSw1IdZpNlDIzDuYgsSw+uReWsZfx1FYrfGIhd7GweW/n6zReUs7i+V5mrrFczZaw5vk8dhuXLN2
Mh87s/2ZWuO0/h+zGr3QNvCPsOeINr0IsWKkHXd7ILEGc29cNK+1qu1uI5zZMf4TIfz/bAe+fKH/
VeL+/0lBO/3VS1U0ZWv/56X2MfpSaURD+3/da4t//87/uc12/uXZLocik3M+LHjBOvk/W9ldk8W0
zslw2XGbzr+X2Yb9L8Nlk+3RV/FPI8i/k5DiX54DhJzsIkVtS7by/2aXbVjm/06apuqLrKXr6vx5
ls3O/b9HIfVcT8IAPoMfV9e+1CQrIq9+Zya6gQnsrpYWmhtYk1tVWvbfRnr7sNGqP0njXpZe9cp1
BozbXuDLSQyvpdN+zTRxH0XkhJs6AA8Qt9a0AiQ8rarCLq5uFH7iVLiIOSFLlnxNBcehnAmY6d2c
n2xYhv3oYOFH5vws6hcdYMfXlHMsAlFiLxPHsy2tvxUw3/UAEGGlCvugQ35Gl8UVM0MEYIqoyNsN
51jrvkqvYcXeaTBDhOfwx/IosXJaTbQPV6mPXhHux8nMLQFzkXRdsgPU6pnYgttMyy9QiIE0hJNY
TMO/hcOTOuw4QS4d6qxKgqKwtnjByNFEvzSNDFPmuclFGQRThtD7HYVwqMf4qFVIuDVPQVflx+Wp
vSnb8NVyPzBq/qSBXq/i5d60hGwCRhGWMvmLUfYR8nYfX3OanYZWG7cLbvwj6xof2924Y5Wg8PzG
nz30+28YGZexOof4sh6B3c2XmeG3cc1sLUudcF4NZZPp8Ya6hyjd7ym8WUcOUqgbDNYTzgvjgi3l
wBRiPf3zr+DuHkci06sOYf9mdjxeyjIXO0BSWKille8iRvsnDNPmOh6z4T3LUOnQB6IDknYIraUH
22RF5msKjmU7Od6801X3OkVGdp5mC4uzFh9zLdSPzkRww+rs17LfUcwuX1TjnS2KS89l0nyEUB0e
05wDL5tqEiNERyDJ1F+O92aa0DJaI/HwgQiWiNz2RReFFFDhTmnSp6T2BJvOQvpWjAkEUAbI606T
tzAKCFxem6CNr/bovc3Cji+RzC2ChTBVQnaPo6G7jx4rIkv8jbU0kiaTScGVsvtNA9Tt/s8v1kTG
MEvZUOL0TinrnfOtZqS/CIiJXak4A+WTfEsFJjDSTCzaBBRVKaYjIa4SQaT/qjKn3Cus0yvy9E9B
4YxYT7PXTDmXoB2nM3sy7NL5dIRFhbO+0j9b0g62Pto3va3I5IBbhaXr6WvYKhGO66H0NZyGZmvU
LJRMSUqCTc5IFQdhLBAv3YHd63FI6bGQns/B4tyQiqLALIPT2+s7+gAo2G19jKt0gXninnWkcUmd
EoNOa/IwE4woZ8zA1GQYR6IWABn6eL/P0/nD6kzsHGR/0TBiJeUZVLODPYrtrd6wwyxaY88lwhJ8
WOgw9NMqvUxRnu3ouDhiT54odlLk456OnHLL7Jl/evGNSZLwUZ69YWG2GNDJBABbmGD0VKjfYfWq
9z0TQJutIgzbrwGRKs+kYtg2cI3X+lxh5RzjdVt43TrPCzgXxjKqtcnNpVfPQpV7MYX1zKM7P4gA
NYMa2nWG1/WhR+jH0lhaCHKO4GaZ+rDt9ljmaUyppLoSLIVFN3FoVM05wqXuI136k+4Wj9kUb3qB
gQk05q6YwA112gQhOejmo8z7/hTHS4hnEKWfCeutGpPhUsTppqGxfGUFSE7YV50YNmGm64fWqYyH
IODClaafIqqXiS7EvydODBfHJvGIHnDACqKOeDnOOprA3kpsvIHUuwc9iSY5c1jpw2kAshjVviX7
be9yPfYQQjYChhyusMq6xiTA8S5LUCrYjFhHMumHGGRfvQETCwXK5iiicxZzJ3WCpjmkuYMricpN
u02Dy1wbZCFLIlXGr2ZUrCwEvTOtkACU4HrbJByuuZNfydI6ey0IrprWWdc+wIxqgWnJnH4d0HnR
99IXVQ6kK/8ravWjKe3Qh8ZPDM5JZg3G1wxAR3niVfiqap4Drq79nVvq2OSA4xnO1pRBiVSV/I02
8TUj5qzjVntZKNy4aqDENUmDh656jGbLuFtkdEIJWtoSuDRF+mOZFfNDPb7oXfXga5Ll/awGZW6n
9Brlxj4+JtN8bxVZrdMkVLXto3yPScev6v65rqALse8CDKtCvEuzfYN3g1VzMPnmhuZapjYKSOod
O6m9YmkNViRi/FBZdzFCThLIedAmcYsbqBE9DzYriA9ddkdDdVPvkgLDuJgk9THUT5LBmqQkalnZ
cH3Jmna4RLE/gDjgWvh7OCxSqSOnWRzt4kVodn70THXnpO0gsAx+GdtPAzvfT4ez5tjW00eS0wLo
WK63A+6p73W73aSbinvxA1scdT4e++1Ea6rz3LTFGuO7zuYehWgupp60R2+vbDgCcb0wM4PwaZ70
t3qguLTy2hdR49DrjJjig1TeulhzTqVts43TJrxw26zHh1K7fNtBbJNUNY1hPUHFTbtgr7rY3kW1
+6estBojDbepPHfhKnDgxrOtefvas95tMYsLYRVi4UypFy85N0hJ93wuXy1gYesxMZyNDOAhKKBX
/pATQV1yeUGLlyUvhb3VyVEePfZO9Vsv5VEtrm+WeBh1bKrD3M6F1xlAd7CD8tOdZ17gcuOBimXk
SO5dlsESmpeQRr12wuQFL3q9wZKFk6XawtRsON5DMTRLj89BdJmyFqf/DDPfdl5adqDEoFFQrHnB
pIPagedDmJzBxN6JFpIzDfPmCk6XvWJlzApcf6WnqrwbGf+JVcLaidJ507rD2sQusBGwa7h2EONa
uJQKdNsWbES+mm/ZUOjrQRLf4qGWdt+JVVSsabxx1ZK622g3L2mNtVgqJy2znnyOMaD9pP4S2v2H
FzQfnBZgNKClQXeJDyYK1boOGXRgXnwv+7oCUaUGaw4AgEmJKBOAYPlil/p+dDhJsQfq02dlW08N
fw364G4K2762U/aN4g5rzDmWwDY2bZR8xCt6kSz2+GmSPkQl9xJOG0i9BqkuXYDbYtrB946Y7Rtf
6Q6RPug4a62OfU30JlT/7KfQogdn4G8y7GvsCQHSEwpamm+nfs7WqYdpIjVorAUvDBY2NLIdjnGs
VZwbSZTCnj17OWFQQHbpTgv4G1H+1mQfQugsfttwede4daOjEMx7IZO/7kGXYh9eT9rWoGTWrhAf
lGNe0mA6Ih2d9LY/yuzqBMYJOflYhGhm2Cv+ImlvdF1uB50KJRql8Qdw/pNeslXdiOadZn/7qMXF
j0xsxgnPXtN76bz6o1Ueefnp3cUnHo1YH+bz5Jiw9t/GWJebtqYptigUd/Xou3S0bTzxZpM7PI8G
igslWhVfx3HocC1HRYLO3HacDOcx2JL+fKlMu1nNNJfqltyG2D3/6anUFL/HBk6w1nXxUiMCh9G4
Ve2HmOe9aqk/I+gXwRcyhYd0RwWnEcgDDVkx3Av3xQnNp39+PDKbxN5HGGlsRPapnvz5p0PWcKha
tlCrkyZ4CUag1kVuHIY5PDpj8bd0zVdJZp6Cx2+Xfdg6vTqavI5vdTR/poaHF2R+ybmoCKCfI5VD
3V2lmn2NE+PJ6TX+QOOfDlnCswe9qz/+qR71tNnnVcRPzk9mdc7V+afRM/umSeYvIPAPHbQxcuTe
rEy0dtpck/Sv6qevEpWVO7H37dC4aoPPqKT3Es/hjqfdOcySb71mssgN+yoa65onwYvKUat77U+1
4Czy21I6zJz+gQlmh4T3jePyu7Oc55j3kapcPlPkSI4Nv8mR/AD8pEvtqGcaT0Eloc2Om7lz/zh6
49cjLJKUmIqceEwuX99bSky1GdWIKGDFsZhzLLjWvnfZkCgf/th3GTZ83sv6oyjib1zhkCOh22Rn
XLYfmNGBLWlbisOfSrgUetbelx+vrrO/beYeMoUzNdLi78Kj23Xge4+ipygdnnWrvBr+NZxcBRo8
pywCEzcJD3ZFoMFBqtQhtO2utKvPxnABhNo2C7D4ibEQkkrzTkYcM9PAraSEukuRAk/KHF6LHCuC
GQlPZh2Ln6W+R4pF0Gi0ECLuujcEWduRloc+jJrVpL7JBN6DFudwmGuADwPnnrKewbrKUUeV3cqM
aVoGgDKmSy7JmGAs69EPLqL7POp7OQ5sEIuGQua59ilx+LGa2Tq6xnCkinePL4RpI3uPpqwDKtbg
ocwdHglqFJcMi1gTR34N1fii4vRqdqxzo9JImMDYj7lDW2+0CAOvm7MeQ7WHCFPRf10iJPtpAEDH
nt1D3Xf4VMwIcnAQx2A22mLD5ojug1zzeV4BHk5qjOnxfBd0mfsu2d8NzFjWuSWgtQkrAc7JemnQ
YJ6d8/QXg/Igmx+T+NTNaxO2w5OGh3VUeOUzbYZwmdZHI91YjBEPbrcftdWR/a2OCS85n1CvJ9WN
MyFiOmpRkI4u44PWhdyxSaVvPALw4EUQ6c2UWg47j3+ZidafKU1hCrcnNv2UEBUpSPShKfdeNWS/
KDE/Zo7Q7jZ5wo7g9kZOzttUxeIgRYPmUg7nkoOuPqgY+PIkTiNiB8JQfzDA+R1gGpPAyXcOFqcr
W+mlHlwIX4MTvRtFGqCSeKzn07jf4GZjPvHq4cDD6VrEkE6UW3gQDv2K3B0qS5Le+Ad3yP0281Bs
8rpHA9f7C+Uw+L+MLjhYBhdprAfescbK7eGdSQ1NX4/jm20r5w2HMgGIzt2OsSz3wzBVty5030Bt
qu0EvPFYdfG75y5fP7CnV4r+vpF7Hqmou2dWQz95FNRngEuE5W1OiDINAxwVvGrpbMHNdavadzsW
iVQvWxe0g0MSDcnFzVIBhXoQK/QQ1u66ax7oqI/3pQy1fSXQG4VsDm5cxqAxUAUcLMHXpj9Lgbcs
0Lms40rbGFp6J7BEoMuGRFFFBFvgaW3BvnZHTg6pX9Z+Pu/rJAIo1GjdE2riQlJqtinrkqupuk1q
pvoJM6J+0vLij03ozLeapPRVQ4UpywvQLYikW5Mt9wsrqGSbEKlRHdtKj9ZwrQyyfZMWF7XI4ypI
23sYOiupG/M5ML3VXOtip3WueCXgpFDx5RdL801eV+BVmw57RAsQmbBc+6TnUbbBWIQvJbaQwyaH
qBPHkKr1NkaIlZicz3oQbrpu+pCnoQXdJzJ2eda+Qs3T1nzdi7AhdTdTjz9TTe7Za1PeAqGnBz2w
/5Tm5H4ufwO3a8OKijUMx6kHjsyWO7n+FWfaa6ZDzPGLpJxvHFAu2giqkJL60C+8SL8OOsuhMXI+
uAEunEnyE8WI5byf5cpKFAxAs8eaH7B+s6MH2EVIp00KEzW84c4mm6q2BpunLST/jQ4+mYpKT25m
N/NWZRKlG2nuoPzj6oDG/KSJmeeAXm7TWnQbItBgKByIgthn90gMN21pE9Xn3t0g3RrkZ19KV9sP
BF5ZUdjIcBSyn8IJtKLCD+CaVrmuE6/cU/Jzd4dj7Q7MuD2wb5ZGOAeT8S2eq3knlM7mJK3mbZu0
Goyj+petEuyk9rQOmjTd4WVlnnHB9jeI13S18dojcFByr4Zjxmhzid51cvR+aBR+blEoMwxV6ju6
HwR0HHRz9IuhND2xcXn3emtmHiM/nFeLQbbHEjn2AWrmXGJ4oD+zXzBmjleTIaOsjBwRR/tg0niI
RtxKBv1mw8omvz1ZbCNHgyaFsIaXyYZ/P1fDDBM6QzKyeu/6zy9ywNVpBgoWak6xmtEMDXh+U19V
9C2vLTqu1vncEOuoM8YPMDXpdJK4QPYVQzdMruTi6U26l119qbUEnmuPAlWjWHHQmygrD69oe/JM
PcI6Cdx+H0n1OQ7WPheNb85AbchQcu4Nb5OTvBCh+BFzHG5mWo5pcanw+qa27zYCu3wBHwKe/qsF
92ID/4eAh17eG8f5SjQoioBW7IMDzTSiBJfMSRXh551/NE3hxofmS5RSH04WRVccvKY31crqU0xF
seFi6E5uW/YvipnOEzzw4dZyPs7mjfD4XMu2pvZNNNouhoe8JWRabwZPOhzqsu+sI0QfpN6HlQWE
MXCaHBOn4l2rfzduk1L/kL4ZAv9jM5ZP73Fa9cz+ZDDyMmNxC+7iEBiSOq+Uy47+v1VsV9SNzHx+
KKDiHiysF4t1G/yusDvYoj8601rLou5FiO7LbT1rj0lbYheabvDR+hNNXeLopNkF1k5yIIlCenAJ
NzlW+SR6Zfl5U77UGQs69T73g9oPyQxVY4beYk9z8JA1OQesTMWxbnLmkIntk7tE9jOsJ3bdVdtF
AdhLIGRFyPajMeS88fQ2fHa0h6Lbgx06aDPlQMYPbDhDY6qtuzEXa4rAKlTOYz1Fe7C8bJqL5kwn
F8FODJzbRvU+y0NYVBM/LVXaKEkbjRf7PrF7QpR7qlXsoIvbBmuW5izBdhvl1JwnZTkbRwLfKp+T
1gFzHrf4s8z40rP8hMLerKJG2Vcvzb8crgtI+ELbIT6+5VOl+QbDAQHEwkMuMNo96y2bDx/bcFeT
3iVJsNC036Lp3kVe5M9QVEMfkupvl/KSa1Vw6SwrlxXDWPNVd+m+AzvzN0HunINiZRRS/W5bzi59
KejW0zWIO8FIphFwQhG1DdL1qZZJfhkiZ4DD4jS7Sre/C720zlz/qASmPMaFeyvzDJvLAF2/DMHE
AY0ILiVHIhvzB/Yyd19kxXytQfKkVSMOmNKJh+ZNt8O+A6REKwgpGY6DH17jgNpnKam48BwbIEjm
0Ow4o4GGF95gbdsxYokxTvUpdcvwuPwT0vt4NjCerB2FzcRRwa1Hc1h1hplvonhJE+i2OMQsjDbY
OBe3QMUwyOwOV6Un2V0OJyP0glXd1jzkC+N7hADMgptKmy7tvXUecbeMuUVyJWWbhgYTfNHwT8BT
Y8c3Jj+E2bNfCEadU/ZnIOAEx9iln7t8FwfM85Ix4oyh4C+DwHQ0hmg6zlP8mz10enXnrlihqXrM
cQAlZo+DRpCxXKxECAwqI7aTtN4Df0i7y8z8Aw/ltLh04nWVw7JBApYXoucss+K+5s1gK4AkQsTc
wCU0zsKXiOl78Bz7Gu7/VlrGj43L8F4RvLrLAOtBG5nnXBZ+UxVi1ULf2thxdO8KygBxnli+wr2z
psbQ9Okk5ZBVsBqDQFqe6S5rlqoeGtzq8U9lZ+HJG4gXiC6j1WHxNyEiAH5kc7apMhoF3dLlBFE1
4d6gDp6vldbbgnJNavtyWAY2d/PJwB3L/xIfqMnpNznTA3wCPL6g80wnHmC1T2IL2dcXob1xh9jY
27OKfQefLAlBd59aENICYU07gCrZmsrXG0K+2DZVXO7oStTvSXWlc+BOqrR4T4U4G+aUrwEKVnsv
OInZUNsZFxoWK79cgMX9EO/ouAStSCLPDup3K2RPh2x27zXilzAQdOwNgJ6Dak/vbHqrRoK+jqGz
PGXhCHgPZICNhDBO36UXeXuMBnu8YWQSqmjLpCFPUHbkKY3HPyPRiOccgSDr59/CdKxXCyhXDbZC
lOV8tYslmzYPN4cn8iHNrJ0QfEQLs102h5ovYj4mjp05e7nLX+MsFBcz77cwncZTyuH8pFgJEjFQ
h7A1p+PgUnaICZLnd+sW1wYbFwkY7Io95yj0DY4TaUtBWTOmLFntO9wa7BsJZ4Kexo4osbR1ZXsH
YQXtucdJH5PzYyfX4CvUqmEHAxLZbHEsRu8hnMZd2CMrYLfda7L6XcGr9HMAww8b2hkI0HWth9Wh
LUCDVCi+90SMWyGSzM8QoLZZEw6Um7IKRkClRCgdn2XT8DwnJoAp5QOqJhXCAC/aRuSvTtTO1Gfh
DAZdxULc/G6radxN8Kv5AdhP0iNHUo77QQvsn1rY40Rv3xn42F+4RdlSlRD6Ev7+hvLVfk+OKFsP
3HQtMZm3PM54Xlaw+vQiOyuFVynvo4OD33FV0V2/xUtBKW2i/ylb2PpDFRB+9DiA6GCXRmj0IqCI
pdPJ8iwXbJOiLDnOM5ijejOay92YaywKDzYtGJum9zyavpBXJxZqU6SdmCjtayhdlODyeZrwPQ3z
E0Ln21wa33MtT41fmmrYEQJoWETyIryWFoREXRwoulnHEntc7dGTmne7oQuQRiqXOWomcx+6a6n3
fhuXjwqO3spdtLHI/aE849uAM7NK85z5vP5bRhdavWGWLwcd2C4Dt+m2YdgDkWvhidw2UOzWDmyP
MssQxbR4TV4pO2dRwnjhcPslHtFvirEisNhpfwoNMA4Z0+7E5vHhdgH1wvGmbquWC1jsgaJOx0zz
vpQZEwbt6kMxWzx5DVZG2IjXckiGfScK+IK1dp809eI4sCqoJ9g5zMiHqK2YTTN1FsUxaSd1ymXP
0R4xfFUtLJe5qmOUJAgzRayrHddv78hTVqjbQlUPKMU5x2K666MqeBi44hvfZuO33rVTyqF5WDsE
iBCbMbSWJ4wNNgBU29EU2FFUIvexnLNTCSjQHYzuxvvIIjpCfQz6N+gqSOtxla49R5tOmhoMfwpi
AIzKmi/wxkBEuCp+GuuKKcxyIOcDyNnhGoddF5m/vMKA8UWjhR50iC/7Rgu7X510Lr3y3HOqg0LD
p7ovS/MrKNFAOtxEV9Duq9IM291Mn/sKdG57JMXs7UGNbltLYqi17PHW6nJ4BE15FC15OlgS5Tk2
i22aqnzHSgBqvkurVEEitJ+IqdWDhqvcecc1+zYkZU2aNWUnIamF0P7a4XwVFP8dMusn7X4XiNut
FZwSO6Ptthh2c8k4PTkpqVOVn/X3gSOhK90d3rVqO3OD6oUeblU4QsAU8hc2aaAKOPZWszIfnK93
ZU4bQd8qm1RMwpbeKvZa5d2zzynSITd5FOFAbigj9eKBhtpFErUdG/QuyuAVu30sNoMU5GG8n1Fb
wmYOfQFtZvmDxrAE+mI1ATfTivZW0i+0B0pnhWgtZYNpT84/rMN8e6RoKeVOXXn4Hogg3fJW3Rx5
kIHKfNuQv7qu6raG0n53MviezHheCa1y1xFQrHiMH1UFFLnTdHj/yKlUEREQah60AjykNW4UyDw8
mGvMdMSOY2LZ4OYWEsnJRHShkbt7Bm3DqlE5gPR0smVmMTw1HDGNrh3XtdNQVFeU/NJ5905o78Xk
/o4Ca1vDGWMDHUVkCBjOM9fHXHsqxjGBFwzImInrz4AWtK0d+ZOrAz5OAlf9yZ7tk2CvAfb6GzIE
r06cfPVh/ki4Dc6eTihjipjre+b+5ZuPzGnTB0s/szc8ZAAMJl6cHVEyoM6N6tzmql1MhWg4bmRs
s7Ga8JIpSAiDyc3Vc/coqO0dN7vjlygDGCginhmU+24XH9YZNC8dICaJTa2HSya6U8+209ct49mz
zhh0xXWo+z+DCt2txKp/sukJ2lATd01NZHlSZz3WC8P8oL3igEomHnHz4mLkfwqCYW2YTU2uDLND
ONcXouDGjepqlkehj7UF1EoYJmeHVNSZ/iv7xFtD/aJ2NtKRfhKzs6869oWXAbckK9XX0B38xfr6
psnpK4KD0OYCDX4DrCw72VlAtJN9WXvC2PEppEGfkq3MYx2Vzy6pwo1SVbIlSahfs5DloqmKp8Cr
zyNI7pVe2/ojdJ/a2YlPICdqvOD99BDJVgK1nE07f5iWhAzm9f4QLCdDFoIWbSh0vEh3xQxTYLyY
zH3Uyje9xI4QWjQUUiVora2xRHrAAr2f84i2BTvo/VwnA0C+CxMqOSYA5G17DJCt/TRN9sEUP2uT
m9+MkqD6VJNqtEgY7Wp+4KMo6dLBNsmEkjEDDemwynLL451okg3i961oCX82lQkHRnP/THlDYYhe
U0E3alzQVnjmHO8eMQTr5z4JwKpIHWcP8144GBYr3IzjC76VG3NM9B/UnUlv3Myapf9Ko/a8YJAM
BrmoWuQ8Z2qyZG8I2bI5D8GZ/PX90HXRdasXDfSmgd4kvs+DLGWSwXc45zkZEwkCbbufbmZsYa1p
lqOQJEq194Es0eWjLYSm4XAKdewrSWff11F+j4a5uleV3IJIsR6FlbIkMzEpS2RnP2DuGdCXVyiO
fc6mhlUMEYnGksv9FSDF4R+piyNU6+PsMIknCBqCNM+4dx8Z8NqJQyomJu2AQ2r/jR5WmbJh5g+l
WHi5WpdpV11i1nibvpPphWhZfp60mdcO6OcgcZKncOjNV/IDSbuUgiAt/zKMI/rlCb1wl0bvSQbM
ZY7uU11Fd3J6YMUoG1mkuVii+CyyFBEZsPbmBVUOTqo6W0pepJSiYxkDbjnlDaz1aUoze20ZuMSi
DKFCU00zIRcZQ1/GiYCoTHnoTcwcohSIMZX5pBGJXtGJryufEyKb+C6rcjw5wFatyDYPaVG92wIQ
hphNxrvoqU6S3Sozwh2XreZeZjmIfEntbdVHt7z46niCo07FmdVrLN564fqHVnmKZfrPF9T4pE8t
nRLuij25NNG1Dw5xERxNdAyR5xmnuuibp9k9ZJY0r39flJ7WMRDI88Jtz5M4OIHuxh0S84VzjtD+
GLlDfkSHNX0szYqKBvokNx4wu1yd3h2+oqy0V8UxmifyhXtnmw1EBvdGpdcm3fEb6tj8FPs1Eg0i
dXa1Z7CVSv23MoOpSdYfMca5f+HuLViGDiSBZl4B8oJYKfhvN0yGij4QMkWpkc02Q/ZGwVE+ZuGc
G0X97OOy3+gxCFbwkcejO2v7hU6tO8ZtHlLqcWwz5cOFY03D86Sj71Hlh5hYyPoGO5jvykB/nzu0
WRNJM9eRZVsCM+m1HzARmAP2cFUXF68h26jpKExHu0dMlpJS2Y53LLvpe7/5GJpHicH8ZPTYKPzW
46ZJ6NKy/I4Lbj42drjDpPWSIVl+83U6IKYLfplk3bRTEf5CKfNmDip7A/ej6FUpxzHfvOs5/WxK
Fv/Mtu3lil81eVLc08bCT4uwaGPD6j/EJmoAiWfyMid6eEZB5OCeqVhVhQ1ff0ARyNxBMg5LCMI2
dLYZHae9uRXa9Gy0jXvHYmZtcj2fOp2QLd8bj6owg71PkdG68d6xBlD1qAQ/wp7yfwzzbVAG4txU
wAL4peY2Y3tZzRYjSB+M5iGy4RIWdYkqJcCQJ1XIjLA5NaM1rqpWnQuB+2wYmDX01o8UENLQCqLY
7YOvccONdcV20UH2HrPFxLnHqb0sXGG8tcWfKS12uQcIxVHFL8rDR6tHIvDSsd5EINpq0m9YirHf
Agr7ye6PUtyJnsHSYJwdkxMKFaSchn3gQbCw06gWzTy5RPnPrAFOnLDPnuo7m6Bx14XQt5veNl4N
d+x4I6OBAcRHVkUZNmv/QVrHxhrUUYCM+N647P56s/2ctDeeoYNNdy7qfBu5PY5D9GEoZ84RcV2b
v6Lg/2fy6H9VR//H/08xMi4D2f+Tfvr8WRef7Wf634Nk/vNv/TNIxvuHpOL0XcsiM0zZzn+RQJx/
mL7t8qhUy4uQCJf/iQIR3j8cCUnPRMHNvcjf+l/yaSH+IZUlfMoeIB6WcL3/G/m0WIAf4MDDsjh+
/fu/KceVHqXqoprmPvNsD7X4v+bIuA1uWsVRspWNJER3urtB+odd865fTF6py8aIA8B9wWLB/rSt
V//ybj3+8x/6HzC1H2VctM2//5tF/s3//h246MmFBJXoSskPtfz+vyTZhEA3Zpq2btuW5Y4BJKeM
Ht1r4LClTyOBLrr1QDylePngWB49Bin7mpaRwZt+q3roukbSFJs4kZ9JLtVVmVaxCZrsOkaOda0k
STVKp/nGL0O5j1qg3BKFBinFYJWV8n+XCtBpXmXDTltvMV6Z7+iG3pPEVU/Lf3hdPR9AapKFbKp7
JAOUQAy8QpALH0wCI9G+OMjqLlU+nsjN604x3IdcDh77zfgLL/DH5AjnVuaURsuIdrZRJZc5haCs
5TGWGqcZumK0M+yTwvDq2tV6tguBCqDPzn9fRAtVT2OJCbT4Yzf9rm+srzI71IipRvtnkx3izPG2
Mvr0mGVsKrd0N50Xt8htkucOgsNKwGCqJ2THBTQs/Mf5mtzTb1S76kSeNBo3X6awQXuUVrjW6moB
P8KebwXi1NGcmPgGoJIxXiydJkIZu9wNKHdIEnbFajayZiPm6CAacUphp4uIxSAHGPGOwA2sgEFR
aG5TdZOwmUkvQwDqMFbHiK7FSvm2Dzhzxv+cWQcz2MApWXJ+E2fj3tyWRBKZLfzJ+D6DbgSldbkG
eRIeS4Vgg8dPJrP+iJft0bNH8HHxL2a+Lfi9DcEyxS2qxn2SjfLM03VbjHR3GmXdmkRFchBuplvv
pN9Oz30FRZeZrCB0GIVjlRefA3qumFYO8YV4WCUqLQTYVHlxKFEi8IcIlAHHWLeIIuwnFAP4A6Kh
oQjFlWkPvMdmX+060LcXB+36yuzlGRFqdqpr8Wklcb1KHLvbgEQEAKJNVO7uu0j1t6jzEMxl3yrb
26VNv4dzx5TU3XvpSAXZe3+iOIDrmACBSQPc+TIVR4UuDkksRGmIRTcX0SACGa610tnTBn72E+MO
1/wk9lSXHRlL1hHdKO+SETL7ztstKF6ciD1vdpi57yUPOdZbG/zkEV1y/MhMZ8VA5iDFdvAbZNqt
xCeQIXQBiLUTVWDjZb57Iv+cHCvbW1P3I0drYkLE2QCXzNZVJlCzMmjqsdPnWJTYK6lfUwxEADb8
N1pJ5DHJ3odSiv5ekIgyVbQd3lfoGLtGMPQmJx3mVtpuRGJFmyGZiqNCkcMA2+a7dRhL5F7wU9rE
BOUFtgZPhec8fhf0HReGBz6P6mxG7tPCtA1WUN0z8GYUKRY/Dwz6VQ5qbs2WetYdWoghQUfufLVN
cQ6AOB4D3yQ/GIF7oXPUWiHLZDtjNA/idm0wwNmMqfpik/FmRSI5ouEDa2Jsm1mHaK7FIm3JRliB
vGgLJoiqd3k9s2rxBcAXjaLIt/GuSPj7wdEayexoFHa0OUNlGYzNwX9nZIQ1MkbaYMaXqmyaJ4s2
+SmJyc6zCBZeJbhR17ZX6kOXzdQ0Zny207x9rvTVrmPvRoguEesZXAnF/B98RTfsbDcdL447fgsG
tomRzH51aERWhHWpnYCStgFUiDDFyWqaof53qphb+gtmtSV8l7iNlWVs01BOjFPFL5eH2EaSvHMx
yQmMTcu+BbF/xNNynaChPup6/A1vYKQtYzmgGi03kv9zfDu5ugkikD4KvtmFO7y65NFA6kUnxbb5
lGv54lZtfbI4uT2nma6jvtVIZZ/jYF9VSNuDRFjcpEMKyYZdTuGy5BYxqaR+KA5J3JKAPuXOOlU/
4ohOgOih8o4bFJy5ocJjTr+4iZeJl9NmT3Op6ltb4b1Xo+bDB6aqujo9G6NLSlHv7WRuPGl/aWwg
xKzrNH9pa2ski+WzazUCgl7X1yRz/W1VGeGV9qM505ecUAOoHXLfFpktKCqvSJ5cwlwOBMJWRzjk
L37TieuImpyQF3ULc3Q5zPMKbluChBBeEqkINPuiNJplubwknPg527Inq94NTZDf4JPGa9uU1mps
KbTJpAT/gpZyRMktVPeNKGXYG6alT1C++Z0VVMv40qsgeLO4VFaAxMEEGe0LaiTjWQ71yVMp2hzd
QHklefhoQXRaB5kfbWaQyicLINf7YkLuCRfwZfldEsay6VI/3loGVE1sDjUqQg+yf/6DyRbBJRh1
D+Swbw15JN0wvU15BrfCYDWTCqNFPkDFT+CSUZeqh1NYxue6cM+58tbE5/S/CqgQRtg/12Yu3r1B
v/iVRWpNMmOfUuqJNm81j7Z195TasQGip6wTfzO+WuAcV1K6DGHjUV0QS2x0mILrLS3mPmGDTNVS
ScN2N0+3layKc5lmb9GQT5B5HInB3Wl3hHb2578vQfZ9irl8PdkjjulYKQZsrVfp6L6HXuG+Mu8S
ZeK8cd6I18hfJ+W5yhr/u4I1sZfJhFwnTF+npL6aifoe9ab/vWY6zuySoFIh5M6MLezoxm+ClRkF
xuXNG2XBhLI4Gi2rqoQUkrGQ7iFJ4qfQtY4e+JatMyC8zl04QkwriZpA6+14P/rM38zLSAIP9gv7
qfghwRQR84nNRGTxu2KL5HFVst4cniMexwL75bmbxueCMLTziAaB+BI2tFIhVut7e1pFnPHb3A26
q8jkmrFIt3cjkL5mO8Ol6AIeKEl2KbsrGGNYlYV2v40+aneCUzr43yWBxrqLj45dfqZ+dxYMmF99
1YqNCV1kk/Vanv6+TLa1rO7js+yi4lqggt6A2xwqpzmNXvoUgBX4CJebSefhmez2L2/ZVP9dV4MO
ONhzJY+FY+prSiL8tck/AYpNW9iP1i6uQNSKVt4RNtDHsXVHh2fleGBcKBXl9KsgXx6HOX+exXS8
KVlc8OMQPDLI0FwrF387lLrinoc/2TgxscRf6wfV3UxZiBYO+JEsn7YMEscV0n/vyGZxOjS942yj
mkU2niy1glmdnXw+sRXzo26PM4BkEauOtxFrlo2B0nIzGB4lMXt05D+Vd9ek3+JBrH47pOI+WVwC
N52i3s/GWDA9J3vbNOzxaCXhvLKq8snq4SIR02Mfhnn6mSWmD36uRkRvDO6m8tPfHZj2vWd+w0+e
vxnXGgDta2JAisYqB1/VDzg6U6A6o5IvUzT3lxLQHTVr4a27uVxGfmZ/GKPqhm1Lvnb4ztc6VcVb
P/bvBSlEu2QosTmJejyVafps5WG06Xqt97NEdp6NC5TNVRfTi94mctXOMdrRPQBE1GtmYD8znmNx
7fDDubBsEGvGVP0NgzJpgiQW7tcgPyc81jsUF0cR6YurnAg3VkxMFLsSIEn1uCk8al8b3cpaM0Wm
TM0+CmnXR9sOui0OQuISw7VIU5LdkBqtGmM4xHYogRl7FqK2j8CYhxd8NwZZkeEdFPFi/se4l8wl
Or+aES5sj5+Si5uJqWXhQhAIIdwSmvpwLEK/v9gqYsI5iQUH2/fPDfSlnKQ2sP9VsUPsHG9VRwSm
X6XOpkzz7hxqXIlMryiOPN4jhiCMy+fkYeAjpALuIZJbTkvcoz5WVXosMwgFGKoOo2mKvWcjnV74
G9d2wPuFrvlROTW7DEtuAV2F59pObrbFY6Lr3QbOh2B8TNqcWfbwRm3QSrJnPJK0ebcWEIneDsNX
gv+bEyAtz4UiIxSprDP/TgnSJh9+fvHBUwyayiXNJNII2FwrV/rGLZ6xFDhzUpwHC2vNMIX5OS09
JNgDg1Wwx/jN7IXWVnW8Y2F6Zbt/dkqnPcY63OZhy6fN1QtxLYrX0QLZD0ylz0kUym3TBqCrBESA
zuU6AzKI+icdPpmochklkOdL5Z+jymADZ5nBLck5RwKcWaSWqCPuPZYDg0PXVhAmRxAbI5t+umhr
rL+JFOpu2Z5qLfojcJlr2WD9S+ZQvM0ereKAxoISt9XPEZEYZEyf80yl176kHeglFDKcmWJnCqbV
Th2ps41dZesBWGMkvmVSlWzn+VfguPVL2Nm0gcApwcUl1a6PZgM9N0Ga1uBG26iRr1UdWW9tY574
XLpj0Pm/bIKyBr4dg8tBhw6YTVR/CuzyfbTOlX618KRufTAbBx/e2YqYz/CRq3DYYoSloOsHlvIx
8B5QAcgsBh75oZTFxvOi+AkJ486xkk+3qztkGLbY+11GVlvmmE+qch+AoO07Qv4U0iEFex52rGBC
z9zkUFW2PbiXe2Pa0WEoSFqPtS3Wdo5GijJseCFcThA6NQ4n4ttJwSsHFvvYLicaiK5Mg4tMY3UF
BQPzPYcNP0khbjyPUd6gnVHM6U7IChBrGLre5pkzHJW6BR0xjNx+28IZCry1i9WMNUWP8fZUYFjO
YxbCuup2RMKFRzOdNcoSy9tobNAHV/knPasSynZNB5mZ827yWvFOLOyxngk5gDKZ7006tn2Kyxid
e1Q/jfF75XoOQD2MsGFrfRvQk0+50l9aqhc7xOJSzM21R9mCNC37IMXIOJLo9o2lR31swjhd113n
naAtN2vq4zuWmwVQ4zKaD93ffp5bvw39OiGQCC1D3QMuuRfsdz+iyU+h8cff/+bVAGj6YRhedhIM
rJcO1ttmWWocrdb5zXDgB8pLSu8EN4cIveQWZWm6GQf1xDe3pKUNVE7DswMY/lnRhajMeabLXFng
rlgi1nLvgIx8tpQR7mbJLjEn/0D3Qh+dLixPuBCuQI58xJgWaWJzEh6q2IYur0akvuy6N5R1xd4i
hgbO/xjjJiYwck5TbCtFvE0X1GMkzXA5qT9HdngHntAXX4XZ2QRSdO1b/TsoyvdeG/Kps2f5pCvQ
ORbW8li3w0G2nDUJBwnK7epSGdGrRZt4hZBq8aFyAhVifHNB/ZeOave9ijs8VG6wGYIuPud8mR2b
pq9CNMUD3yPRATaLT0T0ewBkzRuGZ0xn4x7zH9vfLhXfQjdL13ZpYJC2fNSJOsy/5dgCUqs0H7ZB
H8TB7B2snmahL0J0MB0PmXxUry0xvSdRO1jVEAS1FSmJZHidrQW2gRrm5AIsxRu3uDi02lQG9x+A
ViSrUMsgIbGPWEY8iWmIUySq5hD2bUsjLioMyNijoxxFoVV98q+vEoJifjVRckp0Et7cLOPupjDa
lwll4+TJtR5meXUb63UOx+5JFuoDQ4FzCupy8V5H0BOEpxZnFUK1tPg5UozybOo3PuKU3d/gnwwU
zsZhOZpFMPKs4RwkFM2tP4ArKQhxSiJieCZ2/YMGv0k7hMx6fE8bQg7JZMfSN3G/xz7q/7j9amzT
3cXEJYYena3BB8kcfJ+4IeDaiq0IUvduSSvII/0DnxZ2ulDguBLAGkTXP6Qf34TLOoj01vdM8T8y
/BwF2epZNheIkWNk/1lwDbcDB2mY7G1drbKY7X1PQMB5AmHElG3udmKQpGDq/s0zHMpV6bs20pEW
/KJbGzvGaYBFG0Q4NbIDiGh3YbjOnQcmP4VNrxxHrKFblX12Zh9f6t6q4E0cbK8Cs4rEcAc3LmOm
78htwpfe1gZ1T6Wm5KKhRrlRVh8RrwW3bDR2dm7ts6Z6iSLTuFbD8CsmV+oNWZkbkoeG7Ga8l0Z9
jPukXkW1g1m5NxRtanhznOpbEWCCFAOtUl4NN5fIUIzOyYcXEK7nRDenCL6GMUCPDVtg5g3dt26T
bBuTpZeVucM2CHpqC6vh4ehF0cGox1/Q8Iu7bh+cuhVPlWPbZBep4LcbJjnP+ZySbGNPGWFr0ydo
UgJhmvpZCf3VavAXokOU6ivvFiFavYSj+B0OS0KwEK9tlvk8DimkKx4jJGx4uxFZLTr7GtV+5KeP
vLHaTTmNaj0AZzvrsVz3CHexmfbFqerphqPKA1cLSfHDdsOLoYm6Lbmgdx76JXY7o/8BSRXZlpkY
J0+y54V1kJ2yNszXMkfZhiQg25TGGGwcTEZrpSiti9hw9oxHeJbFExqaHD5RZ8s1taj3NAHl3JE9
UV0TkgTIXki+PJyMGOzSh8vd/BNxx2LPuVisAlYtXCRmKOlJB5312s/TUbZGtc4LaVxNsm1spxnX
pUseT6EbOm4HhaDlrWMvnU8DtvaFz1sfuup16BzBepMM4dJNnpR4c8y+eOmJAkozanTdUaTgj5AH
a9wrdl1jbbk47sl0TLxIspa1yy1nLwP0l5iYgW0eh6deTs5ODn8ajzSbcPC/vAqQIikPNEAJF2+s
IQDq3yGLpMsiHPbM4GcWd0Q/tX8XU+WuGWr/BL3AW6V47Z4gT07rJIZu32Dz2gVeyemISHjV0jVe
MevaCZPVUCX1Q0UYlole3vpokPiZupbvBMGCM2Lkic0+PMZEYm0wZ7HBBToBJKF+1KZPDITssYKk
Vb4PCwPs0EA+STph1wn03BFoYZyERfDjkjR0yJP5JYdQeeZNC/dZgTUWTF5++fuSRJzYqNeOrajF
0UJCtI37dMOd/2OoZ/uxBAaxAzbOMZSFaIb+KpjVRRZcMsgU/aZPUvNKxmjaFflesOpcGeZkANPw
P9yCCYeaRXuJ6KF3fdWRBWR40S2aKpaYqntPuvoV3/0zEYbznt19hwkO1aEa243TQMWlUrZuvq/i
fRGoYfX319oaSWxhdDz6QsSyOjC3TTdnd7Oe3tmLVMR9NEtYrf08SPMo9VM9uvaZ0qDFPOX+avm8
dzV8ymM0lSdfJssS1cpv4DpN+mWkmLM1Hb1KRCethuLc+DVwYleEAFg6ZrZuG9yQa6htyKnyVOjC
2ehWsKmX6sOeouFeTrY+lWHxYumeU1IEMcSWcHhhSD5t3fDqdAKcBA+Ce9URXToj4h2i7tOfW7kj
OxoOjNPvbAG9wXfd7N5kXbEZx56oY6wKj5BTy6gL/xYGdcFdUv2Igtp/WFOcgagr632Kjw5idh7U
G7vFzVTPlwTCPM0deZXtZHC6JIZPDmI231PJfoNFyLC38OOU9a96RrJfZeHVLBrx4hKyiJsSLGeV
zuMqFnASkq4vd8wRurOPVmAT8wiWWKl+s/r/hC3EzBcTGIAenAQE31HG20TlVq6jcJ5MAJKLMn+M
gfiFE2B6IDermdqmH8S05MdeTN461Z58SrlrLWRiG1Kh77ZOP3NEwggO93okGcke4jfimWjZSvoz
e2HElHLlLqqFdmZgC3l9Fel+3vEh1aLuV7OLWl7OejvaSmztACXLQLD0TvdeuHLI0bCKHxkCrJ2b
2PVa+tyqcV3B0w/lau7yZCPs7LPq7ZDGANpm6L/MwdQxaEJAlYIwPDdoB1d57aOnrnvnNbWdj0xH
6sroZ92bwiYLFKtdhiKrLkAOJwkSu7gzYzpirHPo+10qlnC8VamW9JqNPuEuAw/IidInQwaiiYs/
nNkU5WaOpy7CpKcLn7jpPquObje+kzdMH+IH5s4MiVnvhQtI3myNDZnXjwAH+XEYrPaUW94vbbX2
mTHmqnb76mSH3wh9Uo8CJJLK1NlRsiGzphhfp/jUGK63n/knWa5pPIxhv+5rgcHFY9sE8D3Bophz
RRfMjfA91qTEOA6wxvm9l4g58iJAI+gecuD2O9919A4sHzO8oEOhHrDHsYdBEksO3cL0TfxBRsAa
iHnxxmhMfwObtV4PPNrYsBjHIU3KXem2xhl6KtAXFhSWl5rffI3unwvy1iDdvFQ4N53UnN/iOFh7
yAs2cZN7NKjO8OpF1Rri0Br5d/UC2ttYY3LzdlENYVSreR8ArJ703G8raJzP6DUOsajru5VnBItL
0mPzjHTTBo9gZlqvU5rEZ3gch3RIeehklnWhwhTntvmqRmFiJnxUmqUtIQTy3edpj56RpGxyHqmx
RwrSOpsksp5qV/hh9fCpY5JWDHDnivcoMd0981dSxRxi8zrWk+teynbFLiXbDqGhTpGz6xRDAM8U
8dmknOOwqe94PtCiW+Nt5Bq3hyrhgGvTVSZbFoZ+c4O97G15J4H+lPE1bVP/XAeMzsUix41KWZ+k
qX+EDHT3TbDQO9F8jDZrncoQA3Pz4Qay4jnUvfGhRLDNT8Qj0Q1HbvuUOiuvHUH9lV57cnKBKS4q
blqjnXMS3W6xbEiIKGa9aiIbhHuDsTeRCbLwoUIEiWFkpaGPnDOTNnduSR42Sg+NnPnRKIGH2jSH
R2RxeSHR35ucEtciZcdNhsDJdvORUqoqPxd/QY/Fd6jzecOUHl2taQw3JoeAwLuPrsiaV6rhntwZ
yWI7/ZnNuXPx2HKu09oz12mhESdO1KutBJMkqm/zeOqhPe/Ccm5vywg3WTDnPNyjg+oJ61Ue7Ajm
m7sqQP5KjQ6fw0bXWpGH++x3za8cGU9e2+2zjewHrDhWW98b3pqo6G5FLxxW9dY+aDoItn4FDiYS
mmGCaUZ7S3c/LMQ0Zw5eqjMvjfcWQv1JWv5pCJ30UIqiI0nP3gJZGR+5Xep7jmyT8LIusrsz6x1x
Ifh0oBm+Upmz/uVpg84uMXa97pkTNNGPkkncLmBsHlP/4D4I/S2xlasKIiQ2MBv7u2t/s83kNMRl
c2CwZa7+xuvWtXQ3U9LFu3z2rbUDFmPnFthtVM0uO4Ppepo7NujwEc69yo9Z5q6jFo8suwYfC1S4
V4Z4Srzw05+s45wCtidXjpxE8WBj+dpL+kC7JAsB6s8TcyJGdjV91FLTBXX1skDP84ldyyAqPjow
vGivh95Dq+89s+5+zRPz0UwnnRNoWofVREPB2o8lE51zvaImh2RH7DqKJnQSGG8U2Grq1OEPM6HF
X1EP6ypGmqna8MSU09k0PrQtBHsfUdXPZ5PEGN4I9gqhxWA39SJUAznH1bh+nS0aLysNq1MYu38k
Ak7sDLirvfSKYyk54fGNNbhsQqZWXZCRAyB4juTsEKMkuVhlc+lcUqAD9ou6J2Wrzb5cgziaTvnF
EnVerWbBoLmKfzR8+DTrpOmZGQ4QK3qfXT5vvGtR3Q+HcU4WhOy9suNfjW3fR3tcHHKJjfSSEWdR
0TBFHOdIFdezGP7kKNZWdtOuGMP8tghgQypa/HTM4Tvq3X6lXQvUmdfsuLYgf0A3iVETVPHr1A8b
e2S2bcf0Ev08/nAaebXSAD5JauEeUIcxIGtYZwbkDwkIN2x5e9tlPkd2lBiHc8ouwzOjdZQNwxqZ
Y7B2gmvm5OGKzBA+5Zj2TFSaIzY7Cp1rnHSo82IPC2Xakz6TPplDV+wjnlLEHaw94KH7gk0WAVgP
7ctDPqONrmxFKeatJDfoqbBRvUnmpIH5ZaLoXKejhHlaTmCq+o+UiqIZGONEPkZPz3WuKFO/lFkM
69DJy5WLBSUKbPtKjG3V1xSMi34ckgVD/FzJ3dRCbhbZtpYtSg1EDxnr57XsIUf0RbCzGoDdEZyH
vZkSP0/+Y7ubqAOAJOFJaIgFYvAMBApWTDDuAffTMadQUpZUEnYWUKYlILxG1B3FnQbOsMRXO1P2
ZBkMGhhpxWvTH9LdYJp3N0q6ay4xYJeETRLgQTZaT4N+rnqXYK6hE9/z+YYV5yqJcvhZOn9olfsV
a7f+BlniFQWI+MgWMUBStbuU/OVdIkAmQWvpmegVB1LIj31eqHvmplghTKBag4cburDa7tz+9Kap
3BkT8LdeN2fTcv7kYdZ+n3tFOVTfRk7Qy+QZWJ+IIMdPzkzOboeSIXhyF4Dfdto200sb98xA7MTY
M5y9U62kPwrB1DDOMNiMXf5NNfmjzaZHD2XoWBPSvSfE1t8MYUn6WmAE3FT5r0xX8sYE/aDKhsdX
SYweyensaXz/CedAfbIjeku3APrmOSMhzSrCo+G5JV3+tGHzp856eRmJ6iS892j0iT7BRydvIVDo
LKdMX3onMlAfNlxhyDJqFqLeEFpnkQq4+2AoVr6J2gCIRnvNWvsGdLHb42zS26yeknM8aWtlJVxi
7FXa32F6wbNcfTmR4NaNx+G5K4pxbykoEHbdcOCjv0E+865Qbp9N3PTnNrWbIzTlh558dR6C/rvZ
euXFMzxjcxtUow4w2dR1zOZyW1yjxgyPSTGFCEzUNfL1vCuH5g+XPS40a0VIKoZVty6vYW4/ke+y
moZy+k0Fug5gi5D2WBLKy+QlJS58w5k0/aicTyKbfhvFhByZXOpHR6Ac4nXxDYC2tx4bcz7DDKtX
RVFVT6NVgSeuKZiwG887vCnxmqn0vrJk/pFHzXPcZd+zxvRgqgPRD9h+vAQu3jbT+z2ieH5PgO0V
MZ710kJ0O0dWiHELFs5sdA0S/UVuEiVv2KYSXKM5eMIqe7OCwV6HcxLcsHT264pVJHDRwj2EUwIl
DqITRmtT7mXsnVUUU4Aa9lrGVXlCfBev4yTmeZyF3QUpVbnHs/2bksnaBTHTT3TvuErLNMYFX/nX
vy9TPftXw5bch3qDlqhaQnTHE0vXVWt89YnZPDPadl8q5UI6DdasTLKD0Trms4vvRJNSVJkKj4//
auP4p5Qa89uAZodVfMfgQRvn0a/uDdPho211ySExzHhXA8ZCeNtfoSVNdH7syYta42xyHMWXiqj6
lm395NT1kZ3vO/vIkliXCu9tjaqv1tNDWto7qlR9MxZUS+cv45hA34jl26q2be5h3X/zUHlhuiO3
yVSmD9u4Ttng9fgamft07NAzgkgRF4w/KzNcZMRGdQ4rzelTmPt02W/7Y/tU1XVGvopc52oKt5r0
v51RpdO1SNKvsZ2OudTOtioha5ilCdCfXcgGLARP8wwnadoU3QP/wJqkZ3ujowRn95R5pKUX2w45
z7WR5catR4f1MRJKuJUO0xscBEYZl0cfTs26L9hd/k/2zmRJbiTLsr/SUutCCOZhURvYPLr5aCQ3
ELqTxAwoZgW+vo96pnRFREZHSu1r4xJkkDR3GwB99917ri49TMqDAI5RAvoUsL6Dqk5OSWeQwIaz
th7clk6WMzNx8tpk7g9MOfSYSvstq6HDI2cbOCuT8ZG6ycdcy8YTLKKc/q1bNg/14ziBuCNQtLAc
zOpH+E0zkit1STI+sCXt30p/SW5G38NDyDja2V67k3YG5HFuv7F7L7e8RrRHzbnYVEtZXPOqfB5k
hNxuRdlBNwKsDWxDr4tDY4CYfs5p37x79nCC12sf7HHqKb0R14CtJTeUdtiTVt64LXgdb+4uk+86
m3mkDJmOR29TBkuzIuU5HYRJDic33FMc+WQibRrZWS9AO+NLtWAGYw3j7lDZ2ep71S5jW7VeWAWs
BQ6T/ewCP+soDcaNoqqZvkT6lFwH3/pZEwzYjUFxL6J4vFAufjTtwcLzpR+7HhNbq5ovscy37Eal
B/gHVnnZYXRLxlSw1fa+mo0Z8FHkpAlsl4O4vby4nR4BP+1/urhbwUnE5d5Q4GyKqETYerz+0YIn
q+yXm2vBO8mBhTJwaNVKO5Q09fpRG4UwXLA6JrTeAR6mg613v8wzpb9j3G9mq/vWxKAUXCorCQEE
7y6tRKFNW9+M/W6anrIUAjBxlGBNwHtYYdLdKgkpIDCB6T4R4g0Ii8M3qRGSrPF1xFRRFc21ysxs
BVwHPLDvvOtoluuy7t8iU7851BDzoQxW0m7egODcNN+nRNTTDvwd41Qh86RtQ+2cfgta2HwUpvCj
KZ1/1pfNAu8nC/LsycG9Zpj9i4YuGHozXDgffzFGgNnZ0ec1rrAabqO5fcO6ZqyGOsCA2iJwJPmD
hxK5Syj9JRzvmH30jHDXP5AiPS4i+NFX8R3LfTgW817W9nd0i+e55VPMR9TCC1zoIIhoqKscnnvw
K7fPb9AOeHJr3wtCYd84Cbw3VfpmxfHZ7OQ1GuU6NoKvY8KF05jIazdFdC9tLAWsatk/RbvRZJ2i
XkkIQzppVl5OrxJHGzgdKbmb4K4x+x43WiGghDHgbqkz8y6dWJBSwRduXQvErD/kz5nLO0r3GXf1
JnhE5Tsu3uBiLmvRgZZmR3yEexchhvXnC1mT5Q29PKVibSG72QKBUz6TuZ6Ibox1cUUdWRMFdtBc
I7h/Dl7xQMMjF0Or74aOYHVnoAF8a23gs9j7aI7txzWprI8Zpgstx698pI4VbDAmQg59fcpU3dGc
YYFTCaNSqvmKk03CE5CXwXsi8IgmtkQ7ZiezFi1ZJRtOn13yjmN1224C5lIcVbBTmjY/S6Oho3ua
9uOS7zMZLI9ytt7poaoPbasfMJcK6jHoqUaiJg0fRf0VKdxhXxvINU5ljTLdlqaelE2HN0zDqhjI
8Fr2sParloZmzoRgEh4yAc7Az5+0jJPUUMxLmEfezDlDzrC4W7nRM3AMHgrl2Zy7kmaY1A+X1MOD
bjjFObehuvgNz0yb8U4Rk4tHJKobWr+w6JgszbjfLGuNtwyEcOBIPR4NJBcuCh5XXlDKnGtcb2/Z
VJqXyoaXlqxMuFhVDfyOzM8zXq4craTMe3iywyN1hMGuk2RgsFg1Vyo3koNdZ+CBsBFWNWJzEWMM
buooe/j8In2Kaqm++ppSE7TWnfHHIARuZ5Kr27rom+vIwh8OnIVbpPFRMX0WSGCFdlSvVJDIzhXL
xTOp8JfAdPxDbbjjEejRc6Fnb3Xf4Q1sXA2HHs+BZK9YZWP2aOsfid53O9GyExyAukk2y48I829p
Mg6XuBMqZLU8lMkiMQtv9ccE1se6DIZ4oy+Rc1qoEw1jg0qpglN9G5rAEIHYNXSCf/o8wSllfvfm
iZFedNqXsNA0bN9K7xZRyLrju1kYuowU+7pDcSEwDAABQKUdUjsXjiFY4nQy0lppvPajFz/gv+4w
syEyWVVwS6ZoOS9GojoTuMqAj1l7Vt+dIq/hoxA3VytaKNgbkVF83yJUTFzplBRav7egR7PZvvlj
vO8J1P4wJ8Yuv08xPheptqUvfGKud39VEe7gzGteB6b189K66QZSfHbCgbVsWTT1ezQscWCBhpOp
58nLDVqOI5/sv+YtSqjUzAN3k6OLJrmifXhrOhpzhRc8cs2dTyklaeGolfM+4zZn9GOILyW5FrXN
PTX2oZ20+Y6GnnGLUbLHzra0MJEriCoarc6jtzxGuW89xmkXn6Y+18JYtvpGk3GwDzBxrZZOFlcn
WA49O/SVleW9BjOzGc58EM/2aMEzXLL2IGBlAwdCePDdFPQXPvodCnq3zRIs+QZ8mU2dljVYYIL0
nF99nNbEZEdKb48yxuxDsURF6HORW4mQDcKVQDGsoi2RQLlHzMWkIbIHmTgzjCNsJpWJqw3HdfoU
+cAolFHeTDQKWkesEI368vlffucHB0ElDt5s7M9Md3ypvL2J5xXTavmT2ZkamxQUyODp7ZWNIckW
W9/XcPlCP3Xd0GcVRbsI1DEj3kt/dI9y4lAi5txd05Q5nOFYvOX4F8LMKCGnNjN5fY0FrJGXPi6z
NzoGGnqGwLUWA0lKmwzjhsUSprY4s27kxx5n8plnoib9OpLOe+1FH06GibXOxIhuNq91WeMNQYEO
Xb+nUCSYvw/ME23p5udCy0ogvFW3TXRvWpel8T7l8zdJBuDiY7P0CrKPhp09BJMiZc1WvEmmpLtk
lIJwTKv3tP3mLNJBt4lIpEAtlvSy3CantF+MDCO/TCuxkZN+y/KAc1FK7CjwedG8eNXn48V3q3Iz
tELsya9STo7EeuqG9Asf/ZHgzKlXX+rO0o6fvyRlcuGcEx+dUUFqGrzmOTwKNAyicp1yBvp9Bm/a
Hz3z+Blq+t+03Mssfv7Xf3z/UaZqi9C36Uf/x94QW/Vc///bRk4/2+/Fn6Jyn3/ln1E57zcrMJmL
WRDxbvx9abb9G9c9Kj5cDFOWTeL7v6Ny5m+e7hteYHuW77mBY/2/qJz/m2lz1Q/InHlUY5iu+z+L
yhmqSeT3YTkvCFzHcHSTYJ5rWTSX/CGqFgz09eS5waU36hXeLjlb99KaoktJ4nsVGUPGeSbSLrVr
uCE0MWOfG+w9iNyWm7F/WRI+/WnykjrUddn0G6196SIJ9QyObdVhrlfaDqzrbN+41h2XInYGstw+
2bpw6krjaJXFzkqadBNHNkf2RYLpg89m6t1Jm1AmEbTjnI2BLhtKESkU3mkz20vaRx7LdrYfUME2
9LsgnzXLJgMA0Pkxd0BH4T+gQvuxPd56gamQ+EjjceWADYoFY9FOgoA7l064JHzMVvZ0cZfU3rdL
D9jbb9JX199gfhle5nj+kImnP1hbzcsfBm/p7q2TEHG1AtAEXNmaxMlfMvobKTcszkszzWimYHHA
1UaMhf3CaBc8sel2tnjJ7J0g8LwKgPg9dZpV7Ki8fkRrMtnbUPhW9rl4XKz2rZY1W/ZFMp6N2v5z
v123nO4Lneq1RBa3IMWaWVqQp0aMUSwQpmo/GgLPA7JDSGYQGj1LiKNJJOzTp6vZOiVWd8gV7T1p
q5urI5NPAjtVXdPIFDF8bDun5VIaU4UW+9FWy5FcG98erhbrklUiHQnoozlMIsm/IhBui7gwTwjc
yXYM8C4FdWZxnYMm4dfJl9IkhDGO0rqOhWm9Dpi6AjJqX+TstATH0DYWA1S93kl8sKwyAhByDTBS
aq9tsu+DUnop+R2pxgU5VK3mVDs5RhKdxkiuAjD5p8yGmSOo2dCLQL8aCe8zM2hdDH2EvIvBf9Ox
Ljywi7IvPmWPCG/jhXKdamN7BZt6dxKY+mjb9pNdlDvlU2xFr1qXyC16L8wje5M/2XKqviYLOXD8
H8aG9A3zh2bRJhyT/CGd6bSNu+/14llWCtDBchAVxaavtkgPNaULO4ruCOQn70DYolVREeCIZa4d
Z6zNQ7P8MxtgOf7Fz5Z2D5ttwbZrz8jNfDQ02JmLxk+Yd2A7LmzX5Ms4Th0V8homlA48smlZK/Z7
GzA98d0eWUbMotvgr21Jdzm0KhR1fiW+/tWJB6Iy1LGxuJ1vdYYnLE+Z/LuGV58Si/FuMR14zeKf
capNV5ra5kMiomdfRM2D7tG+0NcJjsg8+NFZZv2Nuq21U8jCCh2IjFuKFdJNpuRtuzB/eoa463bF
KCB17RiYvE+LqnC3fZ/55II4ukeOe0uZUq4WJltaNDp3A3Y09xocca70TuR/cDb6DNZxyxqwwl5+
CIignIBQVOxe+3pjVCbOlTavjlXhYaNJ+fdJuBzI0VhnmtVJo3fffC2XD7LmXEESAk/D3PdB6Hk6
ohDi0pSDwe70l8bPoDMQsT2NPUxKakPlKjFaiJQZuCeu0/WxdrF0M5BcPKPnGsSHMIRVhHYkg9dq
GbstAJzrvEzjo0+yOCwbziwJZsMOpvrB5PS7gxYwb+1sfsK5uZos14elhl3Q6nnWKGWTxz7PB5p5
k0fdjaFY5xhATEpnIv8BOFV/6PQxHLs+uWocjh9yO/tuZxKaDKx5YAUV8+zMR0qYbgnHb6GrZCYr
xf5hXlMGG60tAwhj146XFIPTPo+6d06gwXpE1Q0Xp9JOrdFgkPIyYn/p+DwB48mFja/SIfmll/1D
H6X7rsBJmZvevHUcx3ocNLVeq8yz1QU6elIsdn4xPX+CroNMcrPoQZsnhWOswEbWj5Ey5hb5OcEr
ymyrru0xt5Q5qxr2iVIoGYVIR237D+hqMYZDSb2sV5WnMgF5gFeNQqcZP3pZ1NveGKZN7mRfqnp4
4RRKEilJGkDUsF8qz36JctZVZpbMqzmKZhg+5uZMplC79Mn4wxjkcqO1+clP0Z1YWGzFGJlnjTW2
rMBa2GSctvmo/gUgZTv+JEU8PN8bF10cJR+2KD61fBXn0xdX1NZXZ5rPUUYUysgH4yyKpV8VdSJe
+g41EmoxcIpUhfRcHW2nzlXKs8LqgNM0N/tDI6JtugCymSr3oFtj9BClNNx4evGaBtyMfo10Jrxm
GffkIJD5Q5m7zNoEbqkH5sIJUTZsMGccaTNnbM1UoC8eTxHWVS+Db+50Ys/hW8NRfaGz2tBdLGTT
aL7Qobxy+giTfaMt7CVxCvYptmAmGVoxgzbaybRrYc6d4piImxbBo9Un+xL5895QEi3rohkjKz5T
Yy4dWsBZ/RXjsB8HS1wgxXg0PrF2NvYa96OzwA/MytfkZpXwREyNxfafnTSIvFUWF8YP40tTE9/w
9bh/jjPxaPPTHhiTVXMMBHAwVPCsuwuMIv0iOa9XnNtTdYAf1FG+VIf6Th3vR875Jed9Tx38IzUC
GGoYmJkK4E4D11aDgmBi0JgcEjVCLGqYMJkqejVe+GrQcNTIUarhA66RtqHNiCi398adzacDk0tK
Bsxvo2kxzY5JT9g6nwnS+GRys8ZdB1bnbWY1+OCis9UgpDelwCkDSbDOmJ5m5qVMDU6jGqHmAhuy
LPj9TGQ/GcHjY6ZGrkwNX9bnHMaNuYuW4MDkWR1T9eXzvwbd7VcZk5ymRrpGDXdQlUlgq4FvVqNf
r4ZAj2mQVS2eQjUgUugTzmpkNNXwaKoxEmmDzjPN646Dmi/nnuJJs8TiC+uPts0Fds0oF1hLakCF
pdjuAjW0lmp8pZ8Ud7YaaR013GpMubkad+3PyXdQQzDJlgO3++KKPFms4plROVFDs1Tjc6IGaU2N
1FRFo7wzZE9q3B7V4G2pEVyqYZyi7Z2pxvNSDeqDGtmZz8OcGR5czrxPqc9AfhLLqQq0R5ZbzqHD
u9S0dAsRPDvGE7JA7CuBQEkFhRINJiUfsM0gTQ5b5tDIsUcBRWZolOCgK+lhVCKENtevC26Ko5vY
v7SZHSDx2mgbfIoXSsYYlKARoGxkKByZVn8LvHLYz91snQIlgxDWgWKlpBEw42xhUEt8JZtU6Cel
ElJ0JakYea2fl0q7lUpuyZXwMigJht7T10qJMqOSZ1wl1CxKsqmVeBMoGYcjShq2StrRlMiDnHaL
LLN41R3iH/6nFIQmZHqk0harOBlmxmFZCUe0uKIhJUpO0pWwZCiJiWaueOODol6BMJArUGf1y+LN
4zno3F9aYxA+SebyVNWu87yQ7OQJXTVcCK7dUg/XSJY3XXdyEumUrnOUCx6tkeUJO0DrVDwi0pkv
3VQGLzXYydysiism8xUlq+imPQhh7Yn2pI8kEcNDogOWExABnMzaRb1bn8oAT33C7SrM464/EfQr
XzA8psSUGrkJeq/fGyT9uDab+oNWtdvYbhxav1JLwJcvPIW7iJ4WS7SPHTc/uFDR0+dvFbmeb3hj
Uqii/kTMOxU9msZQAz5bqGcg3B2TvZ21xD5uXf2QBBROFfi7iYAE7XrB52VZTfFOieJNhZvXLiiV
g1hwdAx+pR3jbpK32La4AkB5f9UcThB9hLhv5iNwJvwu2aJtEuI0B2Ok+ZSWZr4DKtDdpTRX3Js5
bckMkkjr+FgoBuPVA5IdEhjj9W7pra5s9ytZ/GeroO2rjMD2q4dgIjlj/SnXmiZP6eSbQFmpr60S
nZU7xYyik+1mKsWmbcD81c4eijt2v3tfWB+tHeMMG/R7E1TbGHUnrd9qPFFJfLSmr4bePOcCQc/C
PeInz2PSroWNTwqPemLERhhU3bFY+Odrl1tr1lqqOQwA0oDXuN+1sLeTCE6yTA6Z03AkgKuwahDM
p7p8HGWX8N6pe+VVbJ84djRPTVc5qwSi0+6/f09jIO20ZWCZkYI8bZNfsdn8ZPF2D0r9wKKVQN+M
CK5iXn2SvzgzV4GsJwITW/5L7KUk/ZPkOg4A9YuiPHKHaF4hxEdPOtXp2Nea15S2KDS6mss9gSuu
5rSJ0Gs9J/BN5M95iDkKGNyOE9nMD1aQlk8F0VHyZOUrrC7+J8UVwJFzK7RT3GlGYlIzr+Oj7Kdh
fIOnYfrpxWZ3d8laPvuLX8Ng8htry6o/Jy0i0PbUsdyg/IG1u3kq5r64IcCnMKO0WBkki5uuYWRY
PvfdTWZem5L9atcId1f2g3Flm2FcpaE1e/Re+KpD0a34iVnDdRkOKHRt7sLEmfHuHRJ7AtHaW8bL
sHTYqQRVKJ+/nEpyS1rqFFz3+L+M6O3Bj4du9flLJL3s6nbNG8Do6HkGru+35oNtpN9kyWe0aKHS
+rAhZg5hS9y2z59fhM8r0Y76dPz8Jde/Erx+PIfGbJC8YNW1G6SZ3Vyv5i4mniIZZzcDcfVIc8hr
KqR90yQaRNsb3cZ1S2DTEZVukf5e+YYgcL98jc3oEeF9OkbIdA+QqtMHhp9Tm8hk3fNmIUOXHLUy
cy/c5L84fUbPuee+GTg7t05vHKGrbxjHg5XhZf6aXfMQshW1btM8bvy7XRNLbFmkEeezjxS0eJcZ
HXQdCY/YUccfzhiyqR2Ou4tPbOCEesqxf3TP//iCEyEk7UAfNIVS5yAxqn01kY9peP0m9IKtrX6f
nHK/L3z36jMWXT6/JMmyaoCjntlwBcfGxMyqxYseyqH5ttBKcpgto7tZqB5cr7MrsBd8xzqaY69X
znlMUcSsJHv5/NIEeI50uJvYuLMdhoL2RWtYyjmNwaZY/TIlh7UVCwFPWIWUizsTwIUgpWCiqbyw
Uc5pimSKhzyxHtzStF4+vwBuHqExOoNbHAUxmxfg0qVaa7krR2cZDj6t36FGYDQY4+VhLoroiCv5
QdKvdKRY4R7wMz3JKrmk9MuuYlowURlIAHZ5vzE91sjlZDHYQ1135mvcUwsSl48VxpVTMhrezSDq
gQu7Wt4lbvySVPSbOSDEeGoii7naGsHcPxcq/OI7hfshU9594Cq/OMTPYgY+pWPRuuQw/2nA9+jU
MSqEIXM3RNZl1KX8OToDGxmEYa0LYt5dS88BaKiutKOBBfSzgaLWxXthCICcOETpT7NlOHDsBfAm
cF5nIfpSdAaSENvkXVByEvTc1gaMxPV+cZsHuChXKo0LLHxWce4rp1iZlFeOOD9aE5yznNUkKtgu
lonxfdLSLbwAjL8yufe1ZnHpcOaTwW3+WmBYXo9iineWbPwdJG7uY8wTKYmYVeAk+UqjU+KqJVOw
/k8W016e6x3G+8ZAv7Hjjzhb9lrcYVbskiH8T0cEM4WMQ7PBuPGRBN65aAa5dWAV4VHsvVXWjAAl
FIymt77+ry5NM1o//xtd2nKhZvydLn3/2fX/J/xZxd+L3+vZ//x7/xCnA/033aWfxDbh8JMcUUr3
xN/7r//wnd9YzZiE5lwvcP3fadOm95tpKROQ7jkM0d7vMG6m8Ztj6wYNGbrn+45nm/8jbfpfIGqc
h5HOOaWa8OJcoHB/UKY9gigNVzqfEEnGXra4eLb+Il1nH2Tim9ZFhCm1emXOVy2wsbHWz3Wj7373
lP0Fys3R/6SOs42xDcO0Pc/X7YCf7o/fAyZ8Wo0gsXBGKZYtdvBfqEaXyvZH9u+0qwQf4xTREskJ
Rrquu2Xb6kXFRioz7QjLBLiSv58th6HbtzY9BUdhGk9A9hPgYBI+r9qNHkBlkSs3vIdZFL+cGjQ8
V4N9bxFuQEjf+0mfMLBSUqPhyHH53zYFlJVqhQTHjabV8qWi8TKazqRg5AaaCg/T0rpQMwmxVycG
bmQ3u8eJTV8f3xF2KQ48k629//0TZkAS/MM6QT1hQAF9W3eI/Dren8h3QdfBWJkJaziR/bKMJ9aK
5TqnrbSn+K6u7P2Mer9yJvTvIlfDKoBuNslcyoCki8DsQj0o9r0oTpOefvs339y/gAH55qCms+ow
XUPxIP74alJrRsNoNrC11weSIGLe+BVRQDP5MCb/xdEQj2hIHMGvYDr0+BbpOnr5++9BsQd/v25R
zw9PkON7VqAwcH8qdvd4ZxBMzvydOmA7+XSX1FRzDdfvdpvfJpYlIfuJDSHtcvX3j/wXr4xjsYXi
zQwfkM/NH3/41sSeKTM/gImbEIMmwaR18g5JieNF0XjkcKzw7x/xX0vsfdZUfoCWofPxNf/04TEx
mzUThIqdk5QoUzn0oqoYnuClffz9A/3FkxoYYPnUwszx4U7+8UdztIVnWn1KPZ9KURYCSEC/SJGd
RpH9yK3qlgrKC8yHv39U4y8uDgAm1XXTYifn6H96WDnYNQ0fNpa20vswPOuB/O0xnsVrYDhfhta/
lFbPWO2qnYC7//sH99Re7k9vpMBko2jZXCNt9oh//JlTg11z68Xezk487Md9sAJ1TUWACYW7c6fo
OBEe0sy1V5AzpURR3889BX6tftY7clUGVp/c38am/ZxpdNMmubyPhFZWbVebu88/T/i3BL5FKIJk
RLvTTExJA/2Fss2wIQFv7RrGL58mj8CqKe5ZIZIgwWk2vWijWiN8Dg3OdF+03NwI1373SnEFj5+z
AcCC7xr5CrEaNLQb1afISs7polV78DL4A6WGGSk3rANJpJBsb7PTdVJHpizf6wJiUzQX0BCb5SYN
aW6QDMD8LQSfZurlqiGuVpm1JGuCTejBVUPPHFUqLtXpq0S5ZSNPbDoWrBtWo1982Q27wkanLmoc
u3//Oll/cc0JiMFzMwV8+q8fO7pizcmZU1YTbv5LqzQSMsQDAS6eSkmozhxv7uB+hU30zdbpkCXy
jPtAJZePc47rOgA7VYubWXIIl66xBci2Dqb4LQ1+mnH6q7FXrRGn2AC8LmyiyWEH68O74E8Td7kK
dahcvOr29z/UX77zA+7vNjA/3bHsP735WnyolQM2bbc0qM0Z/QrECFduOzwAXr4GYCUpxUPAx+5u
Ws767x9d/eN/fOcDkeXgwQXJB/L653c+DZQdQGY8pXbdvHi1d9NI1zPgvrR1+c2t9Esi4u7fXDy5
jrBz/5eHNdnjs6tnWe9af7pyk0GyNA+YwI42CHPTlR3NJ+OWb4TdY1N+a4Pp3rVEy+ikFrweJJZm
zaPCzppUJuKqx0BtInClbKHm0BriC50RvN/RkP0qzOaG9CiboL3r66GlQbJjSRFCQKIIw6tDS45y
p9m06ZJrS8PJda6aTyYwhrfAdGgdkW5ZMpj4rQTo7ajHKTtQjNzHA9w8qAVDA+hO94lZyexrqRMh
EnN9joT2YrnOy7J0O1Jgv8qR5QtdDgEazfjkyAaGJAtnOLD3pVHaaIeXPfhIUWK7Qv/ItL1GRNjR
qu0wcIVgu65AVqEMkkNv191Ot+hRhepag9QrgvrLotWbQbC6s0uKRwTxLMzKZ3XqMdhFGG3UgeVg
iiMID4HCZG/hc9PoSDbRd/ReuJjkFl+cK/ziYUxXvDrlPDaTe1cnmVZIQpk40EtW/qsKy89KxHdz
kiNJsPJaCAmLz/oO+ohQT9V8o6/8Pc7HJyiLe98ZD3LB+G8xyPkoc7FHpECPHQ5SLd3145esY1eq
UU5GAuVcTixNJfI6vqnyGwTIbDuD7RgBYBkRjm97U3fjvVQtWwCRNpQS/Wp8WONdVfxCj4PtNGwG
WT3TMt6PvJ5OUX4s2fAcuDF5INR12CpPoEBU6IUHmSWKsBLILbt4GxzeWgXQfsDM/Lni1zJW9yoe
d1Y6k64KrlZQ4Y5L5XlwWmPdZZQkVkRBo3Q2N0nkU7DM9cR04YwOQxhTPT231K4PHH5XjPRfctg3
6C46N2we3255K5VRvzP1lpNa7H03CMogGvJS+1n/3mn1lgtzGsaRTvm3IHU9vciuf2TzmiGtiw5T
MCJjyj/Y0gDAceDFsk0dP1hAT/qUf6BnvpUd6xBaiW+USfMa4FvjDcjfYInPazz/QP1Z4fw7xhKX
vbagRteQEojh9aEtbPYOvE5+E9xIfqD8T2wFfRI1dAjV6ykYQ2hNBX3kAv87Ca+w8XOi5J1750Ka
bnp+uZbDcDHODkT20MjmdZD31kZ37J8JjQAhu8+StxCfX3g4ZAG6dDe52Vfy7SiUVRnvjSrZg7dP
I/hYWe/7+6ZWfREy5obVx6/qHWP4Ayv6BBuk593rySFbimeOdnIS8OgoJ08jdiFmb6RyoVmnwrX2
lE2BeGz6O5htuHnegtkzZxGKRAOAd5u3RropTI0cxVjIsDUDofYpPzSLuveAU4sK8pkIApA+M7k2
6T8KEzchManuqFzBw5wQQziVHMMpKsioJcmfwdy8dwkb2Z5lKSozJNyh2GWVTWElgNIVivNPm5Kw
vmV00Qvjsc34NBUlnxwjreDGAd9qKDPCrUPggfMAH3mHD5IQN5ALZF0otglVsjaLrHRvePa2SXLw
zamR7rFRNiSrVzT0gh7ApBCg04RCE2+p26kABo8fiOZGigjtmxNeyRs5qaZ7bqYf0SBulAjyQ+nl
jYXcWcPtQetNtZ6oYYp6FH5SxS5G5qICVw+XjMItxBoS7tNagIAzqRJcNX0/rZOp39e6di9z1UQm
U0jFbPn5oU1BjdfnvbXURi5AFZNMUYqTyweSRpqTLI0v7UDNBtf1d1ipvAMnDkw1tXRtA7ch5nsd
HLbgjs96ZRb5llAMKFEUSTGVPQsq40LjCqs2o33DSwJTkG4vDCR3S/JRxCWEuKSPO7aqOyaomMtb
TZyOD0nYYxTbiJHX2xbjdsrrX0ELf1ZLe9bgI14A3RU+9BnCkUFXfGlpgQgj6GlI7dU3dyT244Cz
M230Sm1kw5vJJ5CiBmVx66bTU8TijmkoM1+QfR4rwXFtUlepji8x4k9ICvfDtctAsZQ52IwHpy4+
hGI7TpLuTXMQ2883CTemiWuA/SQ6fR8Jezfo88OYAooACBaKkXZbwgCPjEk4ZYljbUbXujoUF7R2
s9GM8mwHrEqDA0a0q1XWcJ242UYcsjj8WPtaxdyARVfpcDDz9sF1qe/NkOxTrqbDFECXzhoQvN5b
IFgssOueA5Ajk2FchMnubm6MFjcxMlpcD+5mkfMzZWQE6AUhWzgShJnRO+F4GPcK21c4puWPvJBP
dlB9n63ka5UVLaTFBr8B6xLNpPDUNevvFTigsO8BHXZRd0zr+YktmMbAX4La8i6LN35MDQyiWBoX
wLp3Pfe7deyOh8p60mRurrOOW+ZkNt+NGAaMRlmOnGmxI2HhV3zyOhsaR2MhDNrcS3QqvnUwTTRM
8bbk1dxOPXch2aw7nc97VPeXvkYtzPVvkMAANapbLBRUO2yahRewWXYwGLzQKiqMHtAuXEGnWR1v
tYrmX13LuOaTtKsqOmGCIj+paFE++px01BXd0yIoBwZvsZ7gaz9Y2i5vuUQIDUbZoo3n3MzDaSKv
4SRucIry4mwv11onWdF49h4ZdtxIcEeVCNrzDHz3HycY2mI3Iiaivkh+GLtujyNNK/bn1maeTovR
Aa7nqchSfg7Hei4inSBnSamgu9QACdMB0JSBPtsRDF1ib+sKRR2R0UmymNgMdfST7mvs0Nmv2Ko5
OKiYkS/6O9sn9Fb7wSiqc5Lz78EdiFaBqtcwapYiVsKj2mX53Nba2bHj7zHi2Y1HjFjIWpGlk8s2
yt0IeYG3l7kO6F0NRzd9FS65LKcXyc5caZMvWH1ad2B6zTpr2aQgj+8nPNZPQ2y+9ClhkDxVRbDA
rDyhGG29UeGUruNdQ6/TQUvJDi82S7XSl+9jSxqI6myQ3OB+HIwIO6Nlgebm+V2MaFdaxZbNTfCA
YN/Yl7bGijaLMCTk38Q1y7MJ1uT85oycGT/FNZ2Sz1XH4ozBMOZjRgJtNO0HZradP2kYBOvqi9HA
b4w9cS3se4IkdezpC8EfDbyO9XE6dYRu8JluMXheC6MhkJEdiSE9EyEweSISfW+bVPpa/XzMTP9S
xBm4gHaE4iL7B1PRgqI6OfBKQ13j3AxeyN1axjjjlNYxw0cIgjPdPYxLXMyRpmeXCGNSHFKfCD7l
Se16qHxzp7kBET8prA0nTYABxY9US4NQo+14l2fBzm2Ge97O9E5xCLYk1hZWCUBa+MTtggrcb5tP
u0mHJh4ZtyWC8cuL8FODAN3NXrhFWBE7F3MfUZ5bbtf3odaxatAnDG/V2nRB0K9kuuXUMh7iAntG
QA2pbRrwpP4vR+exHCuyRdEvIgKTiZkWUF6m5FsTQlcG713C17/Fm3S0iyupBJnH7L12CRpBOIRx
zybiQuyUg6gekdcOlK7A+hr5vlrrpZHWL7sIxoR3NQQSRFt9HURe/7hQ2ShwHHNu+rNtE1M7jOQa
WFV6gHjkSTyxctxGbpH3LKifTs7CFR+bXYwXbniQLcVSxgluai5B5ReUNH893VRgVLR20Cw7bErW
tiwlC4dFKuJbQton5MIdWjmtshJchu7LXCy2X2QZh1bum32sfAytxDqsb5072HeQpXIfvN5dArcg
NOc78DvHfuBp1Ama2XdGWA4TfiK2MUHdElyWyTebxtpXnfGa0p0Ld0GxZlPTGVWDq5sY8Vbiap31
39l+GWwrOtmpuBdk+8qlDLJax06Ul/BZiuGSWOCDGtLOZi8mASj5VwyEVui9d0GkkbE2p5028PFY
hBsPsfZoNTlGO50jVNSYSGxzSzSDNg9ew1yJaGuTt1ysCZyircse3ywkc4Elew9tPv+ax31lFkMo
rpaklyiGAQ+yftpLA8WiHlQ/riJQojSTO2MiktLMbnNDFg4UlX0KMTXCfIDbWFya4QSYiQAGq8YO
knWPK3HAS08gd9xrL4t0Ydn1CvYuwEVkjz9tCdx6409OHJD+xh72hzb0tFlemVYhohLrxWzrU8GV
Qon97IqK/VwS3ZwpfZnTixNNjLP756Y1R2wlGQkJ4+ccWxsKkvgh0LZUIAwYjPhldiccR5AvohQN
2ehqv7Itt1Tya5KmZBpU8Ia2KmkAwNwS5gFEnKfHQ6AXNdkzDUFY2bPcow/AnpNyaMGgo+slmWqI
aqIvRsxJ1lzBsyDiWa0DrtLYDGSTBQizKW5NNOoVfkwfBtmOiF406TMRULhOXqZYPQvDvckWpL8k
bDNuwRkXYtyZLcLjaivLWJJlfqyfUi++OZ7xnPHR4NMZqbGu1jR8yEnY2+aPgVSbdfRS9r7qZpyL
8fQr7RjyhkaJs/aOGZhVG/FyMIZvItCORvIKIWw/by2rp9YbUvjfDibxrmAv3Or6vogkTI0uPuiR
e7fE9yP0CD8Vc4vMJA6cYdUPRhEjb5w/lvE4YwHKJIEnYyZgpxTlrjIpQKgzIwMI7fj7//8ANKvB
X+Yae1Q8TwAYXTQG7kJdRxuWRHDbGQ8QuYyYPH3okV+EXhefUFf52JY94G/pX1aXOfSm4bZh+x31
D2HrivCPGp2NNbUIfGSNDt/sl59miCimshEkHrYgkj8qJyTfJag459Ioxzgu9JlfJKjSFfCYm8/X
SQualsiJfrV+RJ0MIbLXDyLaSMxILlD4O465QMeaC1ag/DG809DMuT+p5KpnzX8Rah5rnchCdJDW
Os2ltbEHMoF8U5JsPA+u5kZsQd2v3jrAerDgcPObO6NcfoVawrrEHpwJ56kV1Q/LnoM1GS+KrN/d
0ncfmaP9a5P5UNpAwTYzQ8ZoUqRQbIHToUUEEzb1ybO3Rg8tpXvXYVDONz9Bw/eFHvNQqG4MsfAg
4/ANWhRK2u6Y1byuafMgYJ5w2NtH5PyHob2zYQih2KGxb5z0UbAhGiIVgRGkP8qXo62VUdDNnAag
DfghECJXno1vk4CvdPmLoFl7uTUhfCW+dsvIpVsedqmhsYvyhjLsmA0MpsI3jEX9qBK2ft1SUxMA
3E14Ci3VmedxxE6UrugCgPezupcWDSbyBseE7Oi9l40Jv6Bebs4acLkn/jCzJmg7kh4FZigz5q4U
ayhLojg95k1cE/GAqWNpj7lbHet+xhmn37Dj8YAuLbwt+dDB0lL2gJUQBIuXfWTt+Gok6AiGY+Oq
RzS5uCoSisER3Y61RhAKRuZ88jLUFdlNpCNvcy0fEcsXmb0S6VfBNGwpvyO5HmuLq71U6ntM6t8E
g/kMfRw76De7A1KoDd6moftuZXYAEWRsgBoAm7DmssUWx1nSk6N+u5tVkZFIic00jhDauiv4N6cr
/zk0EnYN2MKe69+W3mRP9GMVJiY15OrR8ab0/OAz+x2q4bteZAfSEyKKyAz3qqN/DKX35K66S8AG
Kb+ApoLGdKJASoVU1yxxmrtzMNvNu9X8x7KBcFZTxgyq4u+sKuQuEfqDMogT7pN5Z9vgFRpgsxn+
NN1kypTi2m4deVYO3nDH5HfdSg9J1SS+x46TyVb9ferh5Z9y72w1yG5JDeg4O0nY68sHD7sCNyRq
V60KGwd5Pgx/Mx1umaHJAFnwLXGGT+97QdBjC+i6M/bxaPwen4wCKeMSc753iAZXMIAFDmdYnzV3
31zR7c0eCaVWde8N1WNkACZ1vemKnv/Wyvu6etWR5g06DoZSK0Z/il0u2zZAbsVHYnPuSA1WEvfv
x1jkNyshF9NyrM90BRgCPWG3TiijlPll9rrtVzlgYAePfQTmChhCHSbEG4GGsv1xkJexarXAzL1b
O0XXVp86JN/RbUJTCi4RPoe1pB8g4GwibOPUH3T9Pas/oqj26Ojp59ggsca8m8x8OXOHhMhAccy6
9UQpGf0Wg+Ri8Boa5x7u9AiRpX6Ka+tOW9gAkb6xycTJa+nS2m8q78VVtbwicAMyvuhHM1SIF/1k
dSFw9XzFAfnbwlL6sCLZusC6IOCaohkvTYOoQt3GBskfvNp7O9VDTxUvLcPJm8eXHuWs7XWnbg5M
R/2CkggVaAVaiGiggtmo3xi8ZUQ0djuEwEm4ZEaz62HxccwlFTPfWGafkUuYaV71gd5GB1ZY+mXM
dBEYQAtDBMqvyfiYJcTUaiNRS0DIi7DwbAz2bc7RoCoSQpYSBonu/jmQRZUFTojQw29Ti9Ub1Ebi
oTjmQ5fJI73nwMoqLut9JiRk2jy5Q4beQuOLP0srA5pEs0xc43o1Vd37nWBBHG1Zx5kLa3k0mqCI
1uhS6Too33G5UNe7J+ItMXxWX6yCjrJq3Nd2nnaGnozHQndTzAvWfGqBHwHz1+IjsDNCqKcDmTqg
I3XnRCPBXAHp5z5bFr4AYWkB+n2X+GfnM9Y32IdWOUHe4UegicbOgCjiOCrrJ1WUu70l7yx9uNfu
MQ/gPdOnn3TuzH0GJilcK/Rr4z3Jw4RSwDP3oRi115RGl0awPAo07jwpaiMYpd/8HplsFu/kczMr
lo2NHTsj5lM6vhebPz1bj1ks2MEmwFR8Orkqw1r0YWflWHQ1xy9rmEeOpbeH0TLvivliTNEBdHgP
gMZFkjS8mmjwzo5yWJCNEDD5+LYS+tCN5J60PfRPh2ZhWdXT2hfTzvV0xSTIoc51nv5fEKzD9KL3
o45OKvvDQkcF27F1YG7FwqAcmcLIfQlTNyBKgfDJfiDWeCX5wpQnAB1PJMUdsdnHYSSw5JekuLSL
zmajs55gA34arL6OsfUlEARPqDGDyiyjUK/KCavxxPZrg4zR+2lGTXD58JHheakiY8DsmV9np/sw
3eE10yVInrQMuEo+lMeB1CsGshFuFDwDdRuKIeZ2JcpdOuw7q1rLkcRDKLGT52SkWQd0tHBdnlRF
IsnSjE+zInZNjfm7woYeLjZA4KTSjpSarSLOY1kn8yApUGf7jgUgi4wIX7sl/qB0xhdG3leb12HP
soRMklz+zkv8YudUM076lMQAL70GvypgrJo0ITRuHSPp5B/L9L0q0ZtUnaXt6oHZF2qGPByL7Hku
mPdBBkSam1X/gZf4ifQUhNWgGaGTVndtfZlM3fQXKsJjJRh2Vh2KVFaXX63TvxqmLnwAAidm0PGe
5DcwJfZykKgsw5rHsXc/lXwoWqoNPvsgKZMjBqfXFd7WAY8z1BoTehwkFRD+FBxCnggZW+j4u9+0
44UzGLSGLLCoHAd+bswpfsNsb9/py2OB8T/enI+uo7joUvrYgvN3tuk4XPcZceGDXjSPMK7GPUxC
SEHupJ/Wbsv8Sm2gXlaP388qyU+pwcJoT5YJeNlyo8cxq6owLqio2AOPUa8FzC8ek8TFy5NRHfFy
fBeL2hgOxXlpMzJg+kbbD+V4hipHU5p276CzC4c8Pt3o/uox2uu9Ngad+y9v4avFLW91S6hAQILC
P8HExBflgeccZ3ZKHj0EFI5xdi0jVS9Jke9rqdZg0STc07a8NxXcYndSe0tnvurJ5mOkAji1s/nA
EH4/E2fvO4z34e1tNSgxy4ivDcVoNHrvMovghZQ/zs7W/zSSnXfEi7gBvzWmgsaV3+OjNQEbtIzE
u7ie2fraajkH1UXI+9Q2QueKVXFVHOKFDZv3UTx7phdfeENfnKl45eL9J4WAcGVxBLrmtj9A53+K
5y5MCkiABMO79DNcjfiS7spGveptg0CKOG4zzwnENgX9DqVgJ9R4bGMFDN/sDjJ7qZ1ZfEz6yh2L
W6GPzIlYwOLT1K1/rGrgZ9aACS0vfiO+8NlDTtkl9hgA/AqzaGIS2QIJIZXgYEjxMvfAfx3zz/Om
V6S2ajeQArgqGe8MLPlhO9p/mTCGHcwKJzDy6nMWuWQKAEegZDGaEGV9qAsujGjXsXbDOUCIztgL
8ueWitmpdAMswTmigYhVag6OuzljVaA7zXFUxAURR8bab4XGhNijhjOx1I8TWDUga1j8pql7Ngkt
DxLGFGnBmBftw7lAiunRZwNPMJ3Dt6BI3tO+QoHRAano8wez+fsxTc/SjqAozN7dakanVCXMSGw6
NG9oN35q/y1wfgSKpC8uQQeAW5M9rgwE+APv+qWIQhJ4Fhirrc/1w9h4bd8jzsCDyzCp04q9NJa9
3RpsvUbGKVWXw0j1spBwmx+7X81A6b2OhziCGruJbRM74LVq/N6cLB8+xTxa5CBO/2SS3mDplAFj
cy1MWXkTQp/fGTmsyTLNDibmhrw1X3KPed42b7+PCUwZhu1jlbpGeBh+0jolstB+sedpj7kYKWuS
v2vJspx6ozIYwhYnr7uNCRV4XnUKFB5MeiQdXKTjoXQme5/M/A7nCI7hVJqU4tNf1VT8GpOSxxR3
MI9i/SpcltbV4BMCQgJRSlxD3+cbG4qnFnsffbLdvleW/F4AMrexOfrtWL3FDfEAw1w+cDHnIUus
x3yis0wcMkYBVI1+Y5vKB2p+N21XX6bhwSnlN1i1PAQM7ybVzTBpKRwGWlR/AKbaZU9pxoZn4zfo
08uQRTihu/WprxgYwrTaGQDnwNNaRGCtFb0Jg8WYLLftexQdKZZlYms7D721RNK9W50urBL5Bhkd
3KtrBJ2OmBo3m6MJFgiXoWS1DzX7Uwr5QzE1+iqf3iJjeaPtJMMSXBgmM9aIREdhcfwySoLTkugd
eqdJNS8fNJGcy6U+lFQYZcspudYcLlPS9IcWxbZSp9kgR7Nz0g9X25gdWAdbBJpGVZxIO/NjBFTM
Pdd8zwLHY2reYi1qV/GFi/cF7yQfg7m+RjFZdxESaVGIf4AHVDDp7OuamsWmQ6fJQ/EI/OxzTmUY
u+M76QX+XEEAX4gThUp4XlbtME5ySzRzPqKx8wcCywCCwoWzzGvSmrmfEvUqMu8nmce9M7LXlzC6
div6e5LWaTAbEARt76R+oZF4R0oq0irqatWD1mir9kMfqqCxUHjKhaF6pbmfejQHXb98lsX8yWWL
vgE5R5oJFkymS+9ZZD8l4XKZU5EKIY8oCh4qa/1sJ5u8bqs8q4iZDABI45D29x1gACjenQhLrb+o
DYCaIdgAo87/3RB2yxTgObc1udMaxJVlQfKXHGd+DMDLC56LXUuJBtduhsGS0IWxiCSRYz5uwr9Y
Si1cvNiCFHmL+4U8i66mFU2XLz1+aHo4OaSBaS2YHC27TmgEcEahNB/Lv4mP5GRUGikB6HKp5ty7
NgdjBUcRSRWcJaZOHTakIvmGXo3qoeOuqOCmFLK9i7gDGJ0vYTwNmOrwkPFgsL1M9OoV6kEf9goX
3lSVv7YdwQ+sxhD/tSC1gn3mUHGbrMxzfTYwbMKG8Ud07tkR7UJxlJ3VCrUr5+92eqlwldOxI7fw
1ehc8fyhAGu5thuqq3wynkgCJU2WK3z0Lmo0b022LzL2ePg9dsmQ3VjmyN2id589jFTeKmOn5y2/
/TQiEZOBrLgfFnky5YuS9jvLoGkfx+XKF+XhnyNKUlOdQT+ps2uqS6yPtV/eYQMyjiPr0hDIwHVB
cbLrB16QaIJRWVX/kokReYLyx8vWdyaErzM1093sHeED0QHD8K6yOjAnccv7QT3DqVqSqA/qqX+0
F0bgkuzaIY/KA1tA4qE6DfhSRmKSNp1L40FrPee5YwyR9MlfMxHkmlvKX3UP3LH1YuLmOTtAOndI
9DjHhB9NxF8RSCakSHZbNhWTtcBJZpyHMucMotg21bOuFxfPnjaLtp92BOKCe+cTlsfUfiuAfQGZ
Z/qxUKdH20Kr00Eg6JC/Wg2FEgqk4mBEeRemNuF9pMb7RZHy7hEou3MG0sB6l8nvRAleqdckirVd
w0OzixuHOjQvWAH1Qb8OKB20IscfZS2HfqzvyKfJ8am1v86cUU8SIESKLEzIFddhBiDXrrt7c5xY
BjLkGVqu/aQrSfjQxtDFJ7ozl/hEzB4PCi2IySAHznm/H7L4RZ/lENgVNq3MSa+GBstnUKwI1MEY
ukuXx2AE2m9sqVihInKKpZpfc31GWNPR9HjO0THrE2Gp19wiS0KbIchNjYFERlZvTh/f4ggJp+Vs
zmYXYDF6Wj5pVuyVhc9yezTX5Rlt7y8iP4uDASvYoGam9c0r6DFjjzPza5khOVczyhMjeXEXCgfS
kAjOU8i+M6/8XEeuIqjMbxHZaXWtX0ypSFDJVuhg8VGDm7EjHhLdSCcRXEV7u5T1kSywLLLfbIQ9
5cLRFUWfaycYXTcJuuV0KfYpzud4dB46w3wjTwkwFqA+CHHWGqyZZC7rpc4uHYlBjpkL5DFHQ9SS
i67DnEiSIK944S2L58+hmNnVTeHucq+ceE0kz6PWP+fMuJm9bruC9akwWTmYubjGHtIZ4r1wFrki
mNnaBp5JvBFoBLPnz7Uc3M9ZhTbDALHX8MTnrpYGhub8VZuxGR+oj9dO33caiQKkePGHuTX5AKjI
MtElB66Xp8rCgwx8ECYG3zsRk7XR9ruVb2Q3yRNtjBMieP8oMSeVdv3uQGZku22w9S2m0o8Wm3mo
aDwq74uXJe15jJ0tNRAfuedM+0rvr2y39HtGnheUJrQneR2Wdjw+/pEOwsPnMApQdYg8dNk5HXAs
nelfxkI96CIusZnlkjUtqHYxlLEf8VBNNLXrzyX2eaZnKIJKQRPlTR8ey2TyM661mf2QvZJfHOtr
EAovbXJzxupmcXXj8gLawzlpts3kO+UUlk6pGGQrXNJN5LMxWCk97cWfxFgH7Rq91RLba4zaVxdM
bTEi/JUSpN1SPg4qeVW9wOMm3TaoyCwd+3BNSVrWAr26jChZfHft9F2tViCXAKHZoyOeoQNhRPun
r3ES2r15T+kF8cfklNhuK2dN7uDhMt5cG7/L2Bw5H9Kbwg689nnW2bM2hNfBfSzKz7Hl08zj+ivV
FRsZ1Ya9Dqdw7ZfHUTeemrh7iUlY2aXadMmYc8/OdOkkJJtE32pDTuNizwqPGpV5HNmsK4k81XMj
tT2udOGrNuWZqUySPRv1vC7z1zJqJfoVlCRRMzw2ZXdLTet9jL1DuXKp4POjLZ2q0DWMh9WEfV+A
Qh1goChGPDvmjQTLb4KgeeMTokIwpyhlH8HSxYIHhFj7PCfozCQZQsEqZ5fFyxYwpGbSlwm1qGtw
5A1DMcLlTyXzyAvirR+HACBWtwrCQBM/dSWuz3LSSJMs/mOQxZZyw5nJr7xgk2W0RnUa2HQbaS4v
hV39xiQH06V+RW5zVwOuMTIKA5Mr1yFgq3DT/4bEO6n2dZ6Xi6M37JlldSh04KdjWSNtO6CPEOz/
hneJxMmPGIEYpXa/6uLLodAW2aOe6CQWJ8Of4jwEKlp9j9Y/l6F24HYWguiE9N9xMqCoCZo+PSUi
i17a8zTnY8y2dPZjX3doiSzch1M50/GoEzSuAx2jCLXb0tEY12B+6hWXdpY7/y2GQ8ZRzAp41ax1
L83iNBcAgLkyvgqc17hD0FE4tmJOc7PFYp8J0WFuyeac2nEG+9mvwpedGb+YLYY5XfMeU5aru4nc
ol1mKh4IpB06i1RkhXu1ElzTeG95Of3TBqKC+Rgvk0duVR1JwnN0nOSWeFPsH8mbYzhv0l9n8Tie
2yUKbat9h8sTHWtvfRdF858JMRHZa48LldcpAzhR9FHsp5514kPVrlmzeYzcjY9sb3s61k4tel53
ngBsFa8YXqadjNWr4aX8f51afG++GZl2WQfRvpDYexmVV953UHJEAZKWo7durVf0OwQJ9DkNrcli
kAAEKOn5CdnYcw/wyB8EryuilGvKtHAnyMw7a+t7X5abINonLkiP+mKfTXV6tRfloUIDsgy1NkxZ
7oyNmg/JSH+dKqCrvfXblvqvYnMZGWiaq4opJqlWZYjDffJzz0W3GpflnuTE2O+1FRmDvSkoovqg
JRp4G2O8tXX2RDLuXQtHlFkM0w+bzIPCeaTb+1AkcaFs985aVZ/LqH5jds3iVov9urHrqzG0T1Fi
nFXCiGVtCZrG5ghBM+Jmpc1Dm8jns3wU1ojzlh8zGegsCFAPSRmQC900mqM2tIAu5XTedddFwHe0
u5FBTlzAu5hp24Htjr9N6Tn3Y5Zi5PSeWru/dvMaRFn1XBdU8WQFcGITQ+aRmwUcKLqbpGB2xr50
Ggx1iBM2GeQ/alG1MnUQRlhNL2nLMzLBAuESPIGudXbz2h0oeBe2Bc7oOykq3LyyvlwQswFKLurb
hMG9bv+4IIwDVHwcEAbscET2xyKJ9F3fg4DtV5pRhhM987td3ZsKO6hJTgR859QdtxfEl+OSv0Wq
QBVtOzmoGeQprf1B1d88M4GH6+udCDzexoBEemnI09h2yNNoMtSIkwdGMuWlSLN8z2GlH/RsOAqI
mU8Af9Nnx8iOgC70U4H+/Qg7/sy2NQstzXTYeBfs0RI+soIf7gzs6CWZ29e18IyrW2/O+aaaETKQ
Am5tf1GFU57qKMIoIrw7tx69u8wcz3UFEjSb1z9shynhA+V0nGbzn0sZdqFwmy9Cm9fQkyB5qME0
6gMDIB3etRfFPPWBDdudl+ViEwmGJCU85lyL+7aJyVBASHQpbQlKIYfJWtbrNRG1QrDVpH5W1EwM
LXhPxX/rSPZC5yqNndUacLV6e2GnJEyaWzLIJO6X3mNMJdYfO7p5IvoczKGCuJSEsstvse7R2XTf
LhGyO1zciFgmlgVlNqOBifrrmoD5Q/FOwiT8Xr8hUAcB8ml1DDDDC7tSPR/AjEnLX0S8IayLIazj
Mb0SeuIvFE2nxBCPCBWcMOLXwKi1JlqbASgjchGmvE5u9eL1nM58DP/1S52E5aLYCaomiCtS7YaK
VCT9MaLZ2PJ1rTPDqUBzFbk9KiPqktXWMhmLv6b2lypRBqHHJW28MblXUv3OzDLnQUzyaUCZGFfD
vaH/B9GWZl0HTUcOBjvsmnNnas5tzsRNR3Lsd3T5LBO4Gmud8dVYF5+CQjdNuJAR6MN4dRFPV0ty
LSFJw2qxSTip2otOjA+ez2eJnsSXmvk0G9HI9xnlFyPFcYPrgMyXZUhh0kRXDmU6arx/NGmMOksY
fNTeiz84fK3EYe3YKdrTMfNevd4wrp2sQJFO2kG6aEpMMb/NbY6C3GRTrccEvuIPRexk082YpURY
uvQPVm/unB76UJcXoVmtRpCt2KxtgdGhl7rFLgx1epLHfEd66ovxP6FQm5nUTxUx41ytyDtV1OMW
xydEkjyzzfJiSMIurHU9Y/vm4LaMq0HCMRtFZiObwMuLshDInRb2a1TuHbQsj03EfrNFnQd4jFtz
9AKkel7LLTDmCwkok3clAOQ5TRhEmuMxIWSLMatVkuVhH/M8YSMUqed+hgJVVnDq+xOYRSKpZ+Ez
P5xPYnUh6Y4ni/1dtigtkDP2lMpsbqRtcfGO5bHUOmgRGAx3xaojAWLbBYX8FacZcx47j/clgEpO
fHLWZnAYmk5QSJIQvzgrWh/Lc/2YY4uRVy/3EcvrHZ80wqicU1IRkLQoJjwKQQ520QyVkE4pNpYo
R1MttIsh6EAqMMv6jdggHcptF2mm481TM0mcwMKISJiwlnEqcUfmwSREddLb5FsmbXmXZOt+GJeU
lFRaibQTWdgN3mlln3tcrbg+QN3+143Qv1fzVTfyp4y9wMGRTPxAI25HNtSeymaO18cUAOJfBlQ6
kwJrmw5PpI8muDJtdsPv4QMKwIEcfYpZMvyDqORhPwG8psUcfugY4UA+0b9Q4IoyKDQysXRh8YqZ
95GoDjAV7jV64z0QalpxQjcBqm34bOKcTgxcUQwJGDFTql+ZJF2LmXQYt1/zwPa6M2J147Sq70Sx
MGsbzpQeV0fuwMRuWV66nNS+yClIm/XJFDUEkwg8GDDSQy+XR/b3oRApmq75YcFkSXVQnaVbPPbO
ytrGnLLQrDngNIv4NaawhL0WKg9Erw62hJurPOfq4owjYIFRj5lmf6rD1UBcnYKVhBe0+uPETE8u
H22Grk866R7oLxqx/s2CvxVUwnpbp+bOcyP98WA6TFfjyX7jXD9Uo5b79gIKPcUgyTUazik6xyQR
kBYj8eBo0zvBgSqsp+mctvZ9N7tvIqEKNNpNl7silSwzynuhkKHR7odd426e7k8JM0KwS9mPGMAY
qfyVednvcRDKnRJMMOYe2YXyihMLdPS7NfhN8kqxmY7H2GUivlmJktwFMNcUbZjb0V85J39bBT0X
dIoIrmNiHRB1gfcMiiWjaiduyc6ok9dVu69r82NFzO923nKckGvgEWVPxE5fIOzKHuQmLxpN4xQZ
c3tBb43jE5AEz7RhyeWcz8UrLhTyVZm313mevkqLpOElfjDKpj+bwnvP2V0CpFj9uNry4WxNQx66
s/QOJ+qgYHEvlovJ55d0VhPwGlJyb/3oevYiXU/RaNumYHe1PGAjjs4ENz2ZQ/o4GthPy9z50Cfz
1xOMW6weUasZl9rJspz7JSLeaakX3FEaQqqOifHA+nNqh5tlePO1qdVtyPuGXaS7PpZoXh/NLP8e
0Aae//9PLhoqXxtXy5/+X9PViL9HITH4IT0+ZJbGM9o4HwtuvXOOKelmFO0KrRsKbLG9ZauHCLre
EpJjjfZhV/VImQY40JkbJXcjoGh/BAdGRs0DvCUy7rBxf0PZ7IQ+nQ2vgFHX0/b0uq6QrtnxASeO
OE+57O4wZ7ymQ/bZu1Q7DJSqAo37b6UPb/NY6j+xM1CmkfrI0d9uczUthCqAEtpAwEsIjboZLVks
UXEd2xjuORlfhUbBZzXeq6iZPDbreHW2v8Qk8qQktFyabsj8USusc1/BN1AZi641aS6pO1yamjyK
yM3ZzajnWQxYnjpA3+5UHZBtGsEkgR/OA+mlMFEMvyoRyNVuGe2cbUraFQXzloXiIpUcKqRylemb
XjmXGpGrYf/UnqjuenT5xQZHsthXkbd3cvrE8OeatNTCS5OwN9zf1cn+bfmF5ADeO+yUHydrRKkY
Ay/F4RW4hjhoKYtVYhkKu7hPUJBIN+dZKzelKWlSy5KkAdjGz3ZBhGCTz0f0J+QEKptFjazfc7Q3
KQPr+7UwRtbOyS0msJdNEXet69jQ1qaVLc3G08xmtmFZx9SdyoZ0z5FsmLF1G+rR5qO2zezCzCja
D9JsnnrpZb6hDeNXllVHo2vTe3uR74q4bHHnbOWj8YrX7Zmsvr03Mdu0lw7WhPM2NMYauM34iJDq
mGni2YxQijQ2JcXaNq9DL26JmSDoSdSha6sjxPkwkcqfPeuCigbyXoz2oSZZb9ep0V/X8tM14Owv
3JZpZL0lzPj8RrfmY1z1ZUAjwWJ+RdRghp1ZIohh39UswwExG80DHybHRBBZ932E7IvveOcpBKIW
x4K837qFlEfP7+Gpoo9imWnqRJCCFZLYmPbQbFG+Yt4mORLycGjk+XNtGnz+lJzVyFBBmeWT7SK0
mmmFvcb6IMrp0i+A8AXqUEuz/xSaZYsXIkfjdyQjzo9kvL1pMcSpCBITwehXQp/o1qfqYZ1Tz3en
qXkES5+Dc8y+yYJLsG+UCF9YbsceZI6ZRbqGtzoeSeeUZfOflaOB6Ccr2kVb3T0uLPJ6dtsoS7T7
Nu3tEyvmohh1PF1IoHrbo+Ku6TBqghjK7q1HGP+hAWUL1rXpzibbQrcr7hsTzva0CACrglViIW4Q
KVzEW4gkyy18rLHPCODkZSm774RXJaDmRZPFGRnFycCAB6X4ut7qzGWf4mCHKXnkwgKWZigRnxue
m4W6wWa8nx/5tT7YPVIRduNXFnzP42p6xx4UolI8th0lAc2n0i5Wbrh4cP9Laut7Hjmph64Htzx1
bMgXCg56CHJy6/XhgtxPBVITH6NQXy3ISZTOWvmcsc+7agNzxNr9jyrP/cr4G3KozJOKyJxOOLMB
paEZV7PtIV+Sl5n3hZCA4TVxkEsXLukMU3xlzcJbFM3oshsg+mZFDuWsHxtB9PZSWX7m4pv2Rt1D
36IPt/+xd2a7kSPZlv2Vwn1uZhsnMxLo2w8+j5JrCE0vhEIKcZ5nfn0vRiZwU8pCRF+gHxsoqDJS
GXIXnTQ7ds7ea4+gWoh7bWPqoGI4jmPNfSlfCUuMeBYd/RseJiw4dEhsgcIMxgRETjO58XHjgylj
ojD1YuuJEV8jo6yWMJwEd8WqStHKl0YzsHWizqlD5Gae4iRrugXySM175ZTXlWxiE1R1B65cFOhr
v2YwCrHvhsKUroTdU1fS4S3YfLzCaw+e7iJ3q+AiqFo/QtB2V20QXVRY0NfUa5AwU3MnU6BxKrzK
W9IrRO5kt7FSp47Eh6XQ23HXTwjGjUn5+2HC2TdZpCuELYVEGPTRmR3tmJAyyoPA8ZW1R2MGirl8
cC0omKlXHwV0rUUxaUSRTzmRHQFtVww77a2M7JNO8bMIOdR+k5MUZzsRP8B/hgdvktHaSrRnm2PK
VUTtirO55xxRjQfLrliiSMKS9JANr2JyMu0sv/QPjLHnDOTUY1BIu1ukXnd20rI7W26Jbb7dR7vC
I36hLsmeHYNtkGNbZabfHirVbFJleYdhZMnBtOGsVMrEgUhBb9kUGYRQl9rcpam1iKs6uRLFM0Gr
5pwyWR6AH27dNulOduj5p2ZKjpHv3kDl7U5ES92USNz3SapTH/g40Ih75DDAlkMNSnZj8lw5gqcl
rQiNBPJlNTGprx0zgl7vTo0ePw9Y4fa6F4i1KZjC18ipVn7nxyuBsnVQHrGhFpWRl6sjSr6OksaK
9/EP+r4BatTyaUyD5E47646vH2oszRw70WlgBkWkVLkfFf7l69hgN4JCXk9p/Ix0+9VKoIIN40hL
ykhADen9pUh0Yn760NuaJfHtZRyd4d1jYfLZvccx5RxCLn0AznkDnxRjtJmMByHFMUNBjes/ijk5
Du7RNHESaUbeUXSwDMFlcpdGWzQL3SCnzmpZYOswvipH7ohYaRsfLSHSTv2czzphL1XV1mhHLGzW
gxYz0EnKcOca/SFI2+ToNfVz08ASGQraDYxfzhqwYDka2LDqbz1B6GT50UZTxP7Zw/Bil91aQTRl
ImGQAubhtuM0uKC1KtDSF5ep+k4VSjt3RPgVSFSokc19AEepaSRq/aJ/QkbNcbiM7souu9XJ+4SX
HTFhZHziwvClOcDWYHGyGf2bvGEnLfXePtIsWHS4yF96YX200pabquypEyinuiuJtnRuDh9Rozyb
Su6ZhPkLwcUL0nFj1QzGDYf32yuMq7X/Echkh9uHvQzwgVNzombG8VwU8h5q0FUTgf1OdVSpKNBo
18phH1eULG1dvssYh3Cm5+80BmMgjBs7hkUtVEUaFHzTOFxZFvpKI7Tpbegg+Vsm24Rks9GGJWNa
x+QOSTLqBqRpSY0ORGf2JZruqm7cb4HrFJsSEXIf42LRPCR4iQIe4NS4eYqSe8cILiUK1Q4TziLC
xzHZ1rVhT88dFj3fDD+swrzpAcsXlXwJEsQX7qjuJWYVVw23Zu7hWQ+/T4H3WlXMFJlskedGHKLf
1N916wwo9jrKMM5mc4B7XfTfJzMn+Ch/mbEXWkXvioApr+q4NkzrF03Z7Ce3ocMv9zhvn5wxchfV
HCIZ1R6pFOiBYPp1bVyvAjSCC0uONxxnHLs78XzuhfDIrq5WdsVIiQRIkK3J7K5nVUKdjkx3lYbj
yQKvuGp0jdB3DZeAaUjaK33z5PS9//OuMSa050M7w3/vHSY0E2rIwoLEo5O/jvllF+PQomWkmMag
ii7bZs1ZrFlqtsbxNZ8IM3DXCBLZL4jKgJdHG0JDEhtwNMiYCa18QzpLwpFwYLX5JQ4ehmrC3dli
JAeniDoBY+ZCc+1NLpJkxXF/pbt3Km8ShnoMY+vYmjEDzp06DOl+LC1uNx1LWGbfwJa4cmwbJaCg
K1dkdrGG+KD7ZFRr0r/Xq7Zk9gVHkFhmY9KuHWMWcUKhgX1NeFv+YjHixzcyTYy8TaYbLgIRtjdC
okSzTcNbSDEnS1P6vpqigIK7NRZEZwc3DTF4XQhdoMzkiL6sIWe3MGxAZvk3ECnphVaScMS8cXIW
ZIpyRRfropG5scuCVlt5HgBngBkflaC5D/fj1ohKKjKlUaRGr7JDU2AUYq4KEsK7u8HaU/lg29lx
LIXvbg7O0Q5G5PzcJVPg+xtd9s191k9khTQ31JQPLQ+Nj8YUWoFNjZxZyY6TXbysx6FZ+XSlOBVG
BX1VWAcVmtOz1Q/4rsTKolTlKRQ7iEAA5FOGE47XDk8c/5ZQfNpXyzdvyoC8kDR29+Tw8XsN6aFR
dyUz2MNkFhhC4pj3rRDKrZWP4hH/gdYtWPlwiUEzKOglMmnfRanvnEU7nMxooYU/yjre0xbEK2jS
C7DJJxkgH9kpY0UUgBeFUMlqMEEHufpWanhBHOWsR8v61g4oiJouaA8CD8uF4d2l18Z+WeDLWTVZ
cwtXfNuYYhOmU7+ezoNN92UcLsGBz2oj8Gjk9ECJHcdC3O1ts7mrh+neohe3Qrj15pqIcvTyW1fj
uuhN+hw9eRk1RG63sNcTOzniG+2e9SxnouM/mDNeciA2nF+K3Je0xevWEDMttA+34LBHp+C1Fekx
wPIXZuUFxOReldObq8atiWIU0lj8IYr0ysfKA7gfe7nQ8EEyLytb59gwoD0r6V879JR3rZ5fOWUV
XGXot4MQOknrKYpQekZH/ZmBLrX/0Jmbbmq9cwwkvTYYAwW25dA85w1PlWxOQ7dTcXOtQdv5ljRR
tB0zxoRhzF+OgtkxKmEWsN5QqKD+hKwgvOvI8Bclp4ztnLaxRHD0lDp9TG6iscD44B4msIc70Ckn
VxPVwUnScJ8NNJ+s0j0rZrsgxC1OTY442janD1UYd2MixJ424msZVOtxctO1P1jo9FA1D01/7vzk
Xs89fHn2gFggN4uTlaTTYbDKaJ6+vUd+xtGTkRv0gu9FLJmEWfY2qkqD52ae0qGo6yTBziUndF30
w6lE0WbkCINqk08paHtyk+e2KEmzt/yqG+HNRRuexX1Z9df0ifN7C3iA7RINHXW3wpHeQdUp9+So
CkaLiX10mynfOKaPZCzJ13IM0gfdM95E5R5Tzy++2Sj0TMcdeUoRj5SxjX8rNL17itO1E17b4HJf
BJSVlRPY6b4Y0s0Qxcm8N4sDIdjTbuj9S2GK8BCRSHSaxvEwkSfLkjXY25D0wuWIn/WEyJcwlfza
NQlNHfUnugzdzm8ssv+SnKvncibpxomlFUXcjKOkpm+hseNHoeeA3oL20KgPH2Yk9mTE0+MRLJ7o
mE563a7TFHtga0Aa1Nq9Nw8xIYckEDoa25Q8pUZJ0tm06EUFHiNw/B1vGL1TReUgEhDcfdTZV6NV
7QBDi5fJCvcS8E9FPBG+OzWehsbcAUF7QyIxPBQquikr+UZPcty5SfLoMxZa+jB0D1Gt3wws1kfT
1T4Gq3nNKjWch6HWN/5k33GaR5RkkFM7BOKHsjidNEbOeKtzTaT7YnY84/mu0Cocaz1dhawX2OOc
+1HpxtaSxVYvA4vNpAvPbkoKcWcHV/54NcwSG72Q15z/2OWifEBPkERXbDa7pM+TbVMIaHNzfQym
p0dOmCI0E5oE2UDDXpDFSDpqeGyT8tiWnXUR3O1rlSm1dhqFUTxMTl1rkwIxf8k4AzAb1/qFoax4
jX7qrUKc/yijhLwKxt/Ya21InbjtGyQw6y7NkzuDMBtks8SwtSM8vfs4jYNLOH+h226k5XiS3KM7
TFzBuvU89olYpfduw/AXSFG4qkzKxiKuUYh7WXOOa2y7uWw2Q1+9G7GMD1V4ZWsetqqy/hFkTYXp
hkYNvhwTS9UqoTnbVtWqYlx3n1nz1GgwD1UVTxhAyGuA69JcxY3/WnLLO4RkkjKGFBuYQ5vH+lJ3
vG91FK2BCpNWaiKDoHuJqI083cw1t32tPYI/CiPxLNwqZpg+PSNre8NnmfU0d8xGuJvOrpGiUF+m
Lc37ngTFOvCixaLJOnzPLbGqRMFDl5lWCLz0H4hk5pkASQf9rPw1xx9pZ6qjGfoe14YUqgQOBd59
s7u4UVTvBaY4KxDVKQmcG40QoJPWBnIb026g91xfDLRjRF+6t55WuafRNx7nB5rW9fDQ1hLZpFNv
ezf3zzak7W3fUR0nJcod71k6Plnw2DITpnJrVy9gPehJeLZY8FJ80W2gOSfDFWj6RILSHkJL4KR0
NABduMagr+OMnT3D5APZIIW9jltcRvV5mPDl1Xr0JjLmgjW8Ux5b8g/YU1wTMW4vigtM+9khAwdW
YjsykWPS04aU02Y+BkwNkCzTyZOGGpMWePJmG/GdywEgq+D9NVa8snUcjJTR3wZvCLeaV751hRPv
dT5GOI/1GmSJWGRSMsVsnEPN1J4au+02YBzsZVib9t6JD6a20/ubILylphpX/EaoujxlHw1NnlpO
yjiNXo3goy6nO72qLgE92kKff/mML0HtbhBBEjW9zNz8RdbItR1EHd9WgqZBm/raHsVlu89RTKs1
VZp3sSIEb0BNt2VKEy0MMTkI5ADkwBnbTL77cxRzMD3mmFjWjqhrHJ7i6FuotmuFDSCgf1K09glj
g3dh30xLkzlSio67CZJTaGQ0cO5ryGq0EqMrNdmg2Tk5BETOULVdSn9GWY0zjOI1r5hJNLNSPkR7
7E8l0m6Ph1w3yovT06EGQdDjVmT3I5zRC9RMm7m3Cr4j9MjZWfYTw2VKjsxeM/n+iAL0ZYg/VlFp
bNq8pwAb+CW6qHNZy41lbhurUVJxlrjTWJOZC/ghfcRrlUlENwEcKiMGvsfPgjUO/Bth2K7Qb8eJ
iUI5kO1gC/v7rVi3grcST1BB6AsDzQrnoqp2GIb6/FARx9u69HdVwTzH6wGfVCMiZ3sAEJG4rx1R
JrtB95/qCd9RX3HTlqV6Skmnc7xBLGG8vOWhieZzOiZEniw61QJEQvEXaWPNtBiTqj5k5O24xAC1
7/DGGL07cCVAUcg66Zls48McK+8j99Wl0pN7Zi6om9KXsjdD9IwQIVqdctvi8JUEatcBblhOzJco
WVYJPSxAfuGHUTPkV2RrkJRBZU5Tz6m/RwU1F7wt+LsuVjvZ0Cu0bhqP86xHwHzkCybOIbt4oTi5
FKxHVQMAbphQqpNWQEuADuko3+t0uLNzeEYFh+qxKhdQhzTEtvljr7PEjSrOF34QvFIktgPfZhB8
7Wua2ogAOfBgsHrhcFp244jAInmYjLHaDFW6pYsYb+yUc0YGBWpRGx2kv5KTTGOk142BhUChDfWY
0OD840sKqt1yg1PuI6rz51SZyO02adg9dMBv9YIrz8Q9GYNoT8ySJesXkOrD1oBWgKq5uHREv+Cg
hYZsU3Xjq6RqbRoDe01LMHJkbUjxcfy8wSUMElKnbdy12o+gjU4kkc7Q4t5IP3hmTpjzAZplEF2o
P86/5nD+JF7myejn2f79P/9DWRKbhkU7gnazYeEEm/m/b6+3IVKO//wP/X8E+J+IhAAg33nmsPbc
GqAboL1O9994ypdkm+hLxEqo9mYAVi3CU9/Ul8yUT9At3mel8lIOSKD7yjoo6m9k7FujuDeVcZ7S
pDhgDT6jgwgJbfueB/0zW+VtHHfQsdP8RjTNGhoKRSJSBnYWt3C+d/oRNmf9G4yxbv6T4cov6khD
QMU2DN35AvqdWDOd0B2cLZU2uasNuMPCx4c42oh1kAMg1HvqqlpuHSPFaNYVAqEGBnott2EGdNzb
lX3223rHpIiJ5wxCdlnBTPpgHOiymzxjPEJccswQcKLFaKzkVHxHV5EUOeAVulaRc2h8HLYV/Xw9
rjKWoPxo5vKQNDw0VXmXFEg+hplGUsv4pjOTZxA6T1rSX/eaNt9GtE+YBOKF8B4mfuSCQe0xDLGG
jD2CvTggtNkjY6rV+2qLXtour6k2Dla+NQRwxda0b8kY58UD86CZLsLsYl5hWDBQwB5RIOLn1CLm
Hg3/djR3VHsnmLoCUYzvcssyznfCh58PTmEDYgRbdDBH5xHjAryhjV+1+d6CfAvSZlVpcp8qOcyp
Zdw3CcEMjblH6KlofOJbAaUlzeCxls3VFMUfgHM+sjJ6KwQOwojH10xrDS/puBc+g4pS28Iig08h
uRONKLkmO25Ty+ilKeYxLB6qcp559h2ZWBEkKKbp9D8M45vSAQIk95a7gh2Hl6YD2FVqmBSG7qYP
xSN8PBSUtEJY18TbQMbK2kkl1Y1hHQLBKxK1/hDpm18/dT9h1l+eOtcSLrx++kwm08TPT12a1RY3
pAV71yFncaKuKGhywgkhpYOmBooCYsdUkb7nNcFtmFSxhbGlO+iycUSWZ2do3yeVGqtK0UWePaCe
0l44AuFrTj5qvSLzpZOPeK9BoEiMG264kxXaDSMiizMACZRifGWKzE8gZYyuE5O4IeFbdvmRCXNc
N1pyxEQx7UTFhAK/9mySyh9k5PPibA6D7T2pob33ZitKAUJ4yYiIbQLKJqgWfo2qPogZruYVaMRV
TuyKk+5JKDwwpVwxC0SikMIcGqUOMIXC9NdX2P43j7trEx1jkZVlgxme0dt/W9fCrPNAKVbutqqf
gi581AsyXZrjKBm2RQGtH12XHSKXZA/bELSu1a60mKSaRB8FxaP13NccglWXIX+MV03Xgd4L/DfX
pqnTakw48wiGQ1E8MNOjjTbsVNi9+SFPaPJq1zBEdf9sVtYOWt2hqJvHLOXOdXX16Bj9rpdcGIzB
WMTAAtjCQ92SnH7unRT9GEZUsqKLsufdviUFYrcyegkzqiMnrDL2oh+/vlhz6MRXLDKoHOmwMIIL
xS7++WL5BIdLXabudpjjQM3oTUdWCKj24WWo55KCoTFs8ORl7L0PxxoYY4MEBja79kgEWAm7e/z1
G1L/htPsupYh5sVaF67+5Q0VEQ8HPR93qxCCMbwJX53kLokhRln9quz7Qya056kD4DkFzj7zDm1R
3REnQZllIOJDP8/pnsdjNIm9omiOAroABX6Z1ljHA48AE64XooAO1gzltAyopp5jP5nQOwTxhoyo
4/f4RxT2lGNJ95g6pIbGPT479rtVW7s6tzxMqDG9N3IPVE6JqX820CXGGQZGv3IBKi46g3SI89Dc
9r6qbqbaOxPMhbdbY0Dem9VSe88czFkQZx+ncvDP6ASFPgu//YTSJnVXJrHCaZac5oXOLLnfOit8
9gfOfkon4SAY2ZT4ZKDPvfSFfRcU09OvPwfrKx1fCWZbNrpDMLXwIs0vYQvoMicI8KxTOe9ylY4F
2RTgbQfaY42KCYG8tcrkJiR+CALsfhTZ98ijok8IYbD6qFwOM16ZoUe2wAO8MDROAREE2HDkBmc5
Dlvw0CgXzN5B5u7Yq7qxxjnJYG2OnES68VsnKaeJvHhLkzmIpsxvBloEK7iqa/RvzlKG/nU9P5ww
m7gQhfPnOvL/I9PvfxOZPifG/O1mWb02r/9ichI249VrStj66ZVK/vW9//Gj+Hs0DfEN89/7Kzfd
+oM9lo1OSNNSDNO4ff6MplHGH9xYTCFZnh0KdIvlOcurJqDm1MlNB2vkmopEhPm++3tuOok5Bt+Z
azhLCve/k01jfl5kJHESrtKVEjqSM0fo7vz9v20Rdt57AfQ6i8NnenDTeusSMHfy0+qlqcMejKNY
xRI1ESxPZmf4w20lHgJPihNg8Cezj55Zda5kNY3bKDTwQ9ao4ZllXWi/gq+UerhS+fis992EWCQA
mjXm+SLQ7Bvhxk+9TQhANx549IwFDlvYJhzNjD76TcLFvFT+V6nx87ckYELnGXZMpZOd8vm3jEQS
NBPa0NWAjFy3203sfWRVcRFSLf92A1z+/Jn/ytr0kodZw+ng6yvxOUMAcTjd8T8LO+TnV4J3hcMp
TemEoWLQxeNgG9djk6+aSq1//UrWP3Z3S4IHs6QlTZv/M76cWtgX+1TrUWRHRJdDssG2luTTHvrU
qhlnARQ+HK8jziKRHdjtitiqiZ44y655r/ySnHC9b3ZTW2ytUD3zH93Dqju3cUtyZZffysk9IPM7
5lLRX+FTRIkCA7RCthCYq6qO3iA7nxDYVwtjAGrBRQvnmrPem1hN6a3Hw9oSBGkE3vgqu+m5LENW
cJXSZBb2by67/o8UEXZul/aCIXnEbFCBn6+7Z6uASYrmrnJnzgHDKOuXR6nV7wWtviL3tm7+VKTy
VZtNlwGlb0iX0+rS90QLflNJGF83DGkpXTcNPK6ChBw8cJ/fyxgMg4/tGK0SsgTMvwk5jUUFgZYD
JUPq5I3EkqOEiF3rgjQSkW/sDvi7SUdtkbrGjdlWd+hiKS/LLeDL1ymCH0VM9JTYt7++h/7xVhX2
W5MHAguVIgbL/HK7wldwtBiD4zqwvOfYB/mnRH8fuJxZkN4viia8x428JyoU3p/chqV40MhNoVQ0
F3PaIKPQVQccVDUwBgmjW+L3ve8LALC/fqP/+Hx5o0TCwRiweKhsFr/P19T2SyXDUGmrLkzuQqnb
Wwr37yW5gr3dcmyrdXZW/7qNpg+Afu9xNb10dATRloFA8X/zbr4mEH15M1+P0UIWegJKh4AEcBYD
h+TY1cmqYCiPHKf+7cv97D/81/Kl2DYkyUPcTRaflTLElxtKmV6MLFZRDDWA4lofELmDVqtNe+4L
6073E2PjjGm+6nLohpXS9EOc5uk5iqBj+T0+qMzNYEjYS+x2mzSq76cQ4LWBdoMBoTtsPDu8KZzy
xZn8H1SzyHGmU1hiAqn9CoxLZN8VBE0wGoFG0iMl4HZe9X4LjAedp5bZ6TrOPRDpjpciVxy+FbST
d/QYQFXa+NFKT7sNC+QExpxMhfbr8uu742vp/vP6GEJKtjFdcab8fHOMpkhqJAIeAkRrPVn+JrCe
rSTa/PpVfq4hnz8GKm2TzdKxeBXT/rKL2GQXGpnHc21G6ohOvUOT2j1YTlEvyW1qV3E+Hgry2aOh
v7PgEWKOuDURw3hOihe29l4qirXMrlEzM/gQ8S4bKzxczePAkOjX7/UfeW9AQT691y9HP+G5yjeK
Ml6jZzuNer+pYyzYRD+AAcROqUTXYbHFTx/Qvmf2lyHUSOCK+RPzyxzu/5W0am09gGPfoZ5ztyWt
vF1kEDFiZw7gtW6Eomsj955kFT9gyEdnVTbEpSanrLSvraKFw9Ag29Oi4AXiP3QnASQC9z+Np9Iy
6GiOrIvzQcMhvxlVCqT5zMofhyZ69YKCeiDytXWR+v5+tNsHY3LkahqC7iMtEP+g/K82HmLvYwbL
kjlE8vDrK/h5I5+fOeoi26I+Yh832Vo+31NBTgM/sRBl0o49uThoCj5mp8qOqaP9bvP653rysyhB
7GqYls5Z/fNrEYFctrWZu6vOmMyDMYz+gmSabpdKbXgOesKHrIluVCO2EEaW0G2JsEfStWwcvGi2
aZ7CnKfSnfRdCpb4Anv+N7f+Px8wZZr2zwA0lyfsa5U4wp4Pazf2YLcbxMw2O7e8VNHbr6/4v3u+
HMLNDKF4Dd2Ysxr/XotWIG/bTib+OtKh80bgmZwM/dVI0PDKs5vthJxtNdbtba2qYSlwE5+x4HyL
+vHGrs11JHILoCrAlXKij1RWIaAF8p4XvvAQd2gMZyoP38+v37VO/f632vLnjeLARGP35D4xdPfL
4hNXgq0VGMUKbsmRan8fz8Odpg3Q/mZL5ZIYSkmNIMpCPkcTO+FfjDjUfv02vibHKeVQ+zhSKput
3P66NnVOitLAzz1wFurB6+di48mpX1I3X5mZcduN7TJk1P7rF9X/3atKjjdkb7Ivkxnx+RNzaXIx
JLFdwKreNjU0SEs9uM2sIFyikS4oTw/XC7Opwt0xO3+N8ENKZNVmrrAPa3kOY59wx8i+aciA4OOl
h1r95k3+8/zuGFTkLmUyn4PDk/b5TQ6ku+fCANZQOy1H5GoLWWjjRSXjtH42pzCoOjot+BH6fot2
kvByqmHTSO+5gs2wiKR1a/Qd07Ngk2Jp8udYDS0OL72Mt/gQHsvMP7tF/laNILJtMuiuAVZsG3zs
qYjHbej0912rXzBclHAS6x9jKu4RkT7rNfnRkNk6BjowczeZWzoYc6r4NxdAfa1HlWNIzh2KApkn
i7C9zxcgC8OGE0ugVnWn7nFh3oQioxUctHAwJnxWAR0/t6nWtR2cJwteChC/bNv49W1T9bdMIREp
kIK0DkFGMlo6oUqYG5fiSZUSRZNbM74wK6xzQJOJvRhpTvkYFCWiL6SuyqddVQgBt0b0r9J37jrT
fdaNEAkvzNHE2NN4/aE0JH4pAWyl8nEPT+9B1BWr1iivqjZcdcPcgEuvk2Q4YWQ8waDFSVbar12D
btlkbswQZossFi5/vC1tY1qHAaZUqmdCLTITKK1JqK8NitInqYSsVdZUPSZ3YaBtrgkd10Lx1lf+
dZ5ArHPXYfPj14/KP5Z4hyY3Tz/wAzqF1tdVopWZl6nSpIQzlniqbKaK+Q4a04yA+PlK/6+7Ndsf
+dzEqP/X/IPf8mKsQlwV//vzH+s//+z/yOfex6c/rH/2QW4Aso+3P+o24a/yg/76L/9vv/lXN+V3
fRjaKVzP//n3V/jUhzm/vgfj678u1ev7jzr41Ir586/+2YpxjD/otHBq1gWzHmbQPAh/tWKsP4SO
hJ1WDGcMfT5K/9WJMeQfjlSKLgnbn86xjqKvztu5SWPof7BTodxg0WVzpIPz3+nE2IjqvuwkSKsl
LWaD5Yoi1rTnkuRvvRig55iS46neSIybhxF28zqZR85WLoNbsFXXVAgTtuNjaqPNsOz+RjqjfwiY
WExS35seMXSM7LDYGuPBlSRDkmZxpfBRAxCwIFsM1qppFazhMStOKPIKzIoqQNvbimNfgUbGLQTJ
tIN+SrwAThKEoivaIGBUaI6v+wn1kqrthVShuvTxTBnN2++uI7XbyNZRaj8kydNEh+eW7DVvAcK7
3sYTIqTaS+0TJ4fkFCAS4fFL7lt32GM6Rls+1AQ94trYmWUNYtjIgUvUCDHSzDaWOOzNpV4ENvYt
x7jD74hjS682qF7iF/tNAPFZOMyLH88h7rxnlwSykmkPFr/J2lk61hdlPHioaXEz7bB/vxnTa6yB
cDMlQhgn3tUe9PAEAecCaok0wUPXyWvmGYgAvPhjqnNo184KSpAFnm98UMVwLq2QVWco21Mr9UsB
ZwXN3sofjQeNBSypBhLP7M3oZwZKG9O/5M0pJ819B0kcH0kvDkAi1GLyDn5tj6iGsVOaE6BptBBL
U4+QCvjpNivPNvyP2yHGXR53mNkQEci9I/OHugSfas2TED8g1kNv/ZU1BPE+5UZdtVZVHqrMu0L6
gm1bYfohLz1YjGF7CcLW36jAv8iqj7AHxR+4o+Dntt6IkXXMCaJLN9BY800cVk9mWjz5yEoXkJvD
Ov8Op5RitIBvnPSA5cemXulDhJ8Pb9ayrgrBsHdXFEP1nctyzYZjfdMb/90ZQ2+H4xJ0epsfNb+A
fduMuLgTK7yChj2Lf3yHZjc3oaGmx4wOG6CJor7XZXZWyVAcskY9mrp07mTp3cBXulF5r45aq+n7
geQMhM1edt0lIUpLwrdg7vmYHk3FjqrWWp3d9XNZbRVZuWvxC0f045cZ1w+TNDI/AWTJG0b9OILO
KCSD08Atx3Vp+QhyI1rBcdfe5Rkiwt7Un0vLCS4+bLfKM9wT3Y5kDS6foBrddK6y0X8UK1egWiK0
BwoR28FsgsX13cndMAbTtxGHUx7Sj7PrmqikSd1iNTARiWQ+hr0UkFg9GrsK9SzgyQK7fubhzrE7
+qnIB+qhQFiGN92uDpXQDIy3U7uTkbYppZuem0xXe9IEzh5BrXetAwSbkMVtqVA7I8TTCRQ1MazH
+jXj7V2VDa+2kN7OHlCBhDmyBsALOs55e0nIMjotE8mj4U27Cg8VImI0hzS2zHWWyZ2Jc3+pG6DP
e2tQy5757qqqyCRxcRli+ErEMg8Zj0ue8yszPFWz/FFFerYBsepdOYl9EGTgbcKZmENTHKNlzvRk
EKK7spUtDr3Kj/XUhbuoq4wZ0xXikErWXGIoC3CNd1rabUJ90C+SJsUSFZu2ahIC4iy/ia/AGuQ7
KCFLKTDPoBI6x1P7hprT3wdev2wYKT8aPQZr1V9zM2QoTETCDIvF+RCX3xOS2jdFdGJIaq5U6Bm7
tsIWK2cuKw6QcWvFxTo1GKfuK5nJE7qskcfCvdgJmDV41NXJzFSzlNgSuaQnKyfMICASUM+dBE0Z
LoxxxCTkzMtOK3eBk4GJrcizkHF3Amp843nWVW7REHQSuc5146ZjNzAbrkSfX02B0eCsI25HkTLp
hPK7Hvj7CcvFygtxXaLU65cuTvBd1IfGbS7DdZUDDY1FNCyjXqltAcTtrFxEi7V6MQF8XnpOgBds
Lne62Yb7JgrMnTL7W6fp67MoyVwKihT+ejsq8g+IGShGQjCqhGVLX1mxpR+FKI3jz3/6+aUufCTC
iVN/jH5q7HCOzk1QHHB0GlB/OOcKU+/SNvT+wStvQ0TiyIOKHG9Igz6ii84GVKA7SiYcJYwhEntm
2MaQV8KQZiVtrjAwITfPu5Y+YVAfPGKyBqf3T5ZPljDtCmg5UXOV00914X1GYSA2qUBlMEIN3KSm
1xx85SpiFMeTPsMbE+QWK8WNthwIn9+Y7XhlIo8je/NHyPxvkwM9GxA2oSZA32qVAihf1WwEriJw
eeVxjLOlk1Q+iydrM67zQ045wj4A5clDyz7o07hGGwBCSDuB4N+Pjb9XmXVsRqRAmuMeEKku5G0N
/Hvq7nmENFw0CaYF/MVmkeugSTJ7JdzkGOqGtiISmUNdqFhF/IcJWlkP2HmFGb7fMBU9+X79pOWA
NNzS7DHoPGpjfIoxCHS6REqnmuv/Q9R5LDeOZFH0ixABk3BbkqAnJcqXNgipVIJNIGES7uvnsDez
6YjumKkSKSDzmXvPrdnpQBj31o1bfKPdqtd5LkhAmv+WTBzMwjt38fjeF8WrmXx18xbX7mWpZhjW
U7aOpXXVpfeXdcfKbP1hY+g70NZ3VoPhVcj9iH8Q0++QwneQfcfARn24Oqg2tdOhRq4QhPZKwPXL
CWogbwqxnHgwBv1Z8OyR7yIUxY9iCs1NXBh3+LjbfHQ5moWOS46wUnS4y1m1xSUxaFBS8zSMLCpq
OMZVhngLKUu4tZV75NBjMtmHGb8E9gBziwarn+dtDGmSB6tFRBz47cav3LfJMF9ISUBFRCQbJ/pd
4u4h1Az8R8OdAPwBsgIBhmkFV0W5NXMCxDtTPi3YAEiVU1fTUskOvx5JWSCq8BbbLxldM1pUcm4Q
RHz7bhpuM2GfDGLAkkHspoKsEvTofWTKn0nEL1bFr8w35xSdoHsKnPpKeBcNNji6aPBHFCg9YR0m
Idwk+KU7FAlo+WCiroKaNsgFowWAIEMdaP7pDejtCYm+NHXXOoVLqOjJZmCcTvg0mOkpNcOXaiGD
ZEQ881/7bsbPwp5w/CfJsg10eJvS5lmkL/f9Cskz5VvqqBlhnH4E9nBIO+hLnSShTcxJpIUSKxME
z06V3XtaZoA07iqyMbwHBj7F3phFDv2yGY5EMdwzVkNi2LxsGPdYgzVJ6at8bGOUzSgYiI4KWvvV
ZlwIFgS+uBFAYDIT8wJFqVt7/vIySGy5rCLXBSp5pGZGKeuV8jFYzg6BpX4D04GEWbc/G0ruBx+F
y+ASdcE7jAXKOikDJ6CHAgyFu4O7GEzEwJGlRviQi/rjTsgXcBsbwG2TlkjbObKZjWpylMB0ddug
ehu/fQNYU4h0LbLc4tSUyzdipw+cv6sxbdAY2z8hRkF+yIAsqvktv38hNSyoY2d9ybTydib1Jak4
xFnG1ocjYrKIqvjZTfufwOotqJfVW9YLoK2P/Pw/YJnRgeOKtYrQ2xqWPlmpS2VYWHaUzL9YBgF4
o2Imq7HMkSFj5oh1cRzY56xJqbfggabbMGlIk6w3BrbBlOmzC7Nqt0z5U2LNe5hdUTWNePxC7+7D
qh9lK8++QCFIylq4M5iyUbFDMdCO85a75YMIeof1cP8wFWT1mQIFYDXeebvp3hPpOxXSbYE0Eaov
XwYw+RBD+PUg2ftSP8kBC4rvUrzRJBAZ2VbLh69xWNnSu4Gb++O30KlyhrWRYVVXj6cSxIxcM05w
dwLMq+v7q3wq/7YptoBY2Z/EfB1cU8XHAggbAvNqazHPJ1w2AfmG3bdNEeAbA5kJTEIwYRpJsDPD
j8y144szTnvGvd5h7gBYMyUKh8WlhJE+Kvri39Q59q6skVIBpS8nVqMAo6MeWf+mMfGlzYGlNx6X
LC/d/M5WguyJEbgs5mCQOe5vYUIsQfBDmkTsPeUS9o/rd+YmzZrTIEAE9zhS1EL9z1JuFX4oJMSM
aGR10FUw7oM0EBDwnV1AmOl2XEJr25tI4sOhP8iSoX4mORBK4yHNccQU1IlQM20Wt4TtpXlzGbth
vBHj/I6oCIgAf3uz1H87Cqdd3VDD9Xq4WYxd+BE1obqyiBrT+SYx53mYKo6EyiK84xssQr12jSbb
bMik4FOUr+GIY7azwg924jxZM7Rbw+ifC+j167Kb8mMLyncxKeOCJtjqBBUNRihiVGIAo8MS4OBt
vonII2B9RChrSEypkBRa4SO7tr12o+68w68+9TAq3LuqsQugfjp4Dc1y103lK2kINraFGVRhFWzV
WlGtbROiw9c6JCJv4WTCat0i25Sf1WJesLGNUCZenIasxjRgARL4P1Xn+K/ThMebTGkE7fV8SqHG
rs3ZCAFh287zxTUn2Of9+CrugYeMkmDkTtO5lN2769XuERcR4RWJ+ovmGHSbdN89LgZAMVGvYk6T
BOJh5fNLEYm2L5XH3Rhbv+mi2QNzLJszXbPqEbdCg/IATQGWn0h1wDgbbsMu+avgEFNhu1ACIcBg
vXPTJy0IX1B8/EX2m6UukKOOuHgWbjcN6myfjVCXdIptIiuBUs0ZLr0c/0YALGGV81IzvCVtE0yb
FzVlOm+mKX+f60Gt8eIexrnoQLBDA1atu9cNWHneaCwWfCc9whaWXe+uTeJ7Zf3LoF8gfzgZmJh2
XSW6J9uQUDicB2vp9nMyEoop0HrH/oUrOzgMuC8IpsnJ/11wFQ7/pMoxe9zNLk6d45sLuJZGJwVx
VGqwVm6p8fWCpoA9/gP+Mz9LzzrFRsOLnbb7hclJa5FB0tZQeEjp02cCYRGPgZIRKUPKrh3bNRhC
SnqcR1b+TfwmevJW/4PQxXKpGRGnx5CDJ2KLDST7KRttfsP5uGtsTOLDph85Sv57ze7P/oDPeApz
SuB2arae7A6NRlAC4gW/nsrrXcKsEuzx+IsoeGSGAk910c42zOrfJJSIRJPgi4LA2TRTgzKgJOIp
KMhwqLMLjp6VaF55BLLNkvrGbjkLXy+PE7JnaEvveMCX57yJrajDzNbm/a/napOQ2yCIGjykEZQg
K+JdCzeq9O0DFfMEKaoQR8CB104p8Vj1xyn3y8ey8euj5XvfRVifbCgNl07JXTBN1raz/FeRGcul
1eOT8Bq5N+6ZTvNhHtTZReq/YbNxtnBaBIaPEjKZ9ZH4P3tl2rY6EMnnRYNy32afN+FuPqG3fdU1
mu7kCkZbnufCf+u8MdgBh+D/WdqROaj5BAzut6p8gkc6zGKDKN/IRiwe4zJ78JEdUQbUdaR98xfJ
K2QZs4OfOYzBUQ7FzStd49JMK+wouyxPSbMNZBaZIWXqci6HIDk2ykI1QAwqij+sYEP82MzNMza8
7ZwnAHgNhPfVQndABHpkEK0YTdKZNupuVhZ3SbiqjHJX3pt42Pd3H149v064CcvCQSQbLz9SJ4/w
HIwHPw5+gV0t67qgzswzFqdNQmhLhbZ0bfmlWlP7YYLPTf1mVnitJUE3m7h2fnK/zZ8XZV5AuPJh
9ISwgCHEcer0a1Pa9dX3AB2BqnzC7kMv34/Wx+yoPROFbSy5vqzQ12srT92LiXp5RSgbalrxtx7v
/FGj2SWedg6GoOPIECyTzzSDl0tEvO4mPmLdhObGwJ/hLTMHdXf36qItV1PV79EFsHU1mivk4n4t
g6a4VYP7VnaAcJUduju+qauGf3HTlgQ5kfvnyZ2DE2PMbeLEhDJ0NT/foiKAG/kly8yzP7fJxSqd
GxKeq8gWoCWlJoitikrnrRMiONFlgU0DDkCIGnDgJoNG4mTztRs3iXCSG9afDStUHikUl6TjykgI
/6VebAOasiHFyQyx40GuOJNEgLde2PukNmzQxQWBfU5N0QifI7GbbDsHwfRQAB/KtAt3y4KNiyfC
2Vu9pPoPSrWvFForLyYQY1JkDyy2CZDR+Scn3DojAc3rwso/YTy8UyO9BjZUJto4UtxK7jjTanKs
2V4b/feHxlr9JAhXMTBBMDZDszrCXYAgPnXuhriGZSdDij5bI1lydcWNxZCiUIe6d78oeJG+et51
IM5p5XKTr6k46rS8YaD+8k35VZN6tS2C+Yddu6Dw6/76LkiTPjTs95ERXzxnxrVDeLRy1Av9zvwy
A/b3Y7z8tFnkMqRLCK2bwHlzoS3SqpmursJ6XjhUKIYh2hOQzadw7j4ddUTf7qxc7e7mcfnRGAZs
aR4STTKENF6KfvxI1L8chUZNFeDa9bmemp2sqz+OFNeuBZtjDc4toKH1fOPFRnRYVNneGesNZHDm
k/GPhLtQh+V6iZ0bciRKUnxCxl/b/wNia0ctfp3M8mwOBKgMRgLUP1jXBmwNnNiInZfT2IhbMKBv
gWOD2d7e24XA9pjyX7h6f0ucJK0h/yKbx7FTiVtShBkjm+YjJUHqjjcJWP2RDQatYyIMGL0nrP8s
Y758D3349SXhyTFYbyWu6NoxMKQfMok7ziLy9mCP6ysEftwgfEWGtm8l8smV6cK4te4/h1/hkNM1
IQ9zhxmEXD4er3zdcGnF0iOUpvjlOCePy3FvAVQuUZH5S6rndzKpgWr2BCv/G8bkNWU4zpER/jQo
HdM8+4fdEO4WbXBoMvOSY/YtfUlz79C9F+zPSIZIUs0DStLal3sPYgUOAdquuahuD/GCZKJMvk5C
PJgaCqJbh2bUKpqWFmoi8q8YIz8Gh/t3KBrwjsxjN4bp8ZF4iFbJ2H2kCW9NLL9CkxnXyFcriFlZ
u3xZcxIep7R+DBL+p+oedI/ug0+t4uuAJwhATHUh1X6PgLLCbFRvdVjeR5YtVLfJzE9+ZlpRwIiT
IUJeP2gz2FgQR55oOWGmQ33fUxUzzihV90CcNOyyzPbRmvI4o9K2yE6kinPdNo7mIF5ONYewlQ/O
JvQ4zVNd1sC++IdQyxePuw9uyOoxD2Lm0nx5vO5Uz8LJjtlggbqJhXOqIR3eQcf1hlI53eTCj/fB
MJubRrkVlR8IILv2l7VLfPTzOIdtJCHWbjD3XTyvmM5QNsatVWgSF3QQb/Br2a+D7oAD+tZwmIvy
uSEv/WT0fr6aKv83pmS4xmUN1gmJTJgj4bJ1vPNhP8IPwzZTdiNr7moY1ip8xgWwQEGQh3TI+0gM
5ERrKCWHFrhNwKb0c0p7XpuF8VbjYwLCuWJe+LsaRq8VgnOrHKMmBmQ828G6JReKrNsay02R6yhR
xi83/5X5A/G8ud8cVF2EdxWh3jYJSeaZhM8yY/jbgpckA9la/FMIVp8byoGJlVnbsJLqVI2K33Wq
HnPbrvGWwwfBNXiesuwTHpd4APdCGEauV0oM4TWonvkqMDSTDNS6Fgx8sWzL+VePdnFsOt2tNFo1
8hPSgURS46GsveFsic/27sDL7h71gZcs11dvFM0tcIj8EOGwwfrdR5ZXXhy8Uqc2TmO24IXk+cvp
4Zu0jxraEKI3i2NZshCgnon8Iue36c/PNvkG67b2RJSz9jpqoJOo4fxz47UA5FkqgDN3hWIF3Hh2
lPeus1mkfQM8NR9whGA8lz404Fl9mzbxHOoFsXgVteYccpcaoMwm7zYaeQQVEop/Llm+E+xkjXIz
8aHwHCdntk1YdD2TYUpODBXW2W0osw9G5ieVJEjAsI+6QT2DM7IOigOZegLaIuAhOEPVwBFiaj9a
Wv1HZgzKyWsWTfBYlpDkzW6Yt8NJz6MbhRnIxCxPSFRpvQe3tSwOpvpRFS8QxvDpFEa7M6HopUSd
gdOh6xkYohHOUldkXDg2j3km4tfCh/XCAHhve7D1EJsIMLbQlzHZI7yA2GQBnBlDiDYxm8uFoyo3
t26XXq0chhFuGGos8W4G0NtFSw3fyfLLrN6LDHFqMNGVmS5LwPwR27cE+6rzNdmcJa1P0UQkUBQ7
oGsOT03jRqOV0W+a6WUqxacdZvzx0vxt3HG4SXsh0gZQxpvTg24r9AnsbbjPBXbXpG8vacek0w96
IifyfM9EeiS7iX2cEiQuEH7t7lVI0oUDwZpIRkOcQoZeHC9/5sA2X6Qj35ya1aJdqS+tPtLcFCf4
otQWwNGnSb3mk4FY3gOy7EArN7XLnI9B06FWYyRZaz/EDHcjQWboUI5n0X2W4bdufXxpM1u50VDP
gX2zyttIpnG6qGQvCeHc1LWcGBMwNi8wqp2Vqb65j5qIc5q+V9Zc2CDSutp8Fdq9hp3dHXitt13H
CVeyc6PQMgdGTQnLWGSj1inzSrELBGs2BjH9k3s/qUqXaWJd0GN1JaFu9oLqxWyN6Whq8mso0ncI
N4tdWDGjQb3+2M988ci7TFZNzp+udtu9GyDHIyYqfgSGt6xTgIjpOOUEHZKM0GrmLgNzgHNmxTtM
Vf6+G+NHm0p2T5bYBsJA8lQbhEY0FDWPoAVZb49XTVbPE+3fqrfGDEdlHp7DXO9aOscjYJkvJ6wq
NDMk0WTZeDA5WUhewnpZMa0hDHGbtzafTS9g+kwBOLVOuZPrLNn3dg4JwS3tNdkL8zbLMKBXis80
LGCwIGtQLPfkOk8a1vaU4LpL5xEkaA6yoaUYPcZwqmt7GnbYQ+uNh3vxgW+cj73Np1z/80gncJz7
gmiqvMeeDNU15E/YDp077aqluZeQrXWMMevjTL8fRDYVNKoYdlTaPoM9sYAEh6OfPvQ1gzQBjSBN
5KPXsGTOyApJut8s19ytJHtsMnjQYMWoDRcAUkVl4g4ddXfpHWzbyhnsnYvp40A+HOPDOz6TLVPC
D0RK5qQI9Abutxu1vv1HEO19743RuM0TBNIeX78KnPQrWcghziQsymLaoZdhser0gjlkt0ty3opg
EPHWYpzmERb+DpSQp/jcDZZzlcxAkQohGY3j3Nh4IrD2be6cidRdjgPJ9tFcj2rfcewvhvFBF9x9
UKuGcD+uPTfIQ2gQGWmS3K3zujs2GupF0Hfy4HJF32fOOy6r4cvu65NkB7kxqjAkwjG1DxlueCZb
pvmQjXR5FQuhh9ijA/Nw1ZkX4Ysy0oH/IlwMXnYVvPTFfLUMHW+0BssZlKyG8KWwTU6fvCb/IYeJ
UMgAeZWn/xpJlxG0ZfXRAoYMNUUCJHGEwKy9/GdU0+1+vJAXN9IW8d8mVgCIR9YwDBefxLckYBxf
+N45Lt0PaQeo3SBVl8Sh5eb86UPKsi0smoFOP2sGg6LTB4qF3yyAjVd5l64G7I3cHIie1dKAmDFX
HNcppLuBZU3GpivqfNj77R5f0VlmtQuzkjUnMRORD0OXUmFZj7Opd6HpEE7J25qH6tL41ZvNI8jI
mPI1tbMfusBy91+5mFLy1sp+sJJH14YYaqrlmrIwLc3l1bOrPwFKMSpe61UgjIhNj8wtq35PfHzl
dKcH3Uy3+Z5hWceECLyg7yLNaTZXiQXfCkJsNBc1GBI84zkefWv0R1atf+ET8V54CFvHxdLvjnqr
5sb/SMIsODRjYW7++9feNl7JgS4Pfu6L89AJaiSnQqBjeGy87P4tztv02MB12FQZovi2ZmUaBCVi
Hn1Mi5khIVlI4KWlhXAlnXAYl1AlehQLG+SV463ry+EUS46llllsuhTJW9/7T1iywscqZAXXoGAz
cHqPDl1R10FvCSlR9pSc3bk2Yv9UUUKFds/EgMKlcO1kbczlb0wd/Gg4zdmcWd3nYYwiu07f/eyB
tg4aw8A+VdjjK/wgcoEayUXQR4MXI8vMcnU08kvjGf5p8sAa8UiRWtMb7hNLH76zjgpM9vmWHksc
LO5hpvzis4F4mtFqBpObbjwlfsfc3iYoRPcLhtYVWK+QWz7VfzICstRyy+2semC67z4jCnB4eU8B
4dQ7tykC1mPiIrO+WasRFaFhiWZfg48lsIr0ppkdoch0QXAbQdj8UfZjgfvbGvMfxy39Y3Lfqldt
ax89PbAYSdzloKy0OxSSU2uUSHqcynJeUebhryz0JTDoCdEAODcj2FuaVVom2xYF5PymDf01IODY
036Qszf1WzhELw09wxF177xxZ5yuUA4ISCunU56nBPIN2FlrYtJaw0y2VV2ugSp5ZxleklQm29Et
c7zDMRTq8CXVHl4Jc/kgpo1MkILfmZtZN1OG15T1wxF/Hd6gLr8pvALP1d3V26/omIaNcu+bVKve
zuBRH9ORMmqkyNj1Xf+QpI1xIhMF+VC247dAcDxc4iWrTJRjwWWYWWJSYt/zh1SJQog0hNLmgNVZ
ufMY9QC9oBOqkxzVNVOa1mC2Uvh/+RRk5BRMsHVVnIplajdyChv2UUaxH7GqsGIvj/VIS9JbT4hy
/40GfG7sBv9cWInSRKzuJMs1sV1nD0XoXM9DtvOnRp8afVd6zudi6v9ZUg+vWUMHWiXxpp6K+Fp0
FjiOafvfF9l2zFqb0o1IHpwf20J5O9nU5WZLFHF3s9M+3KRh2O+9om+IWzOrXaCp0dsRINF//9rW
BWu5KZCAGgLngsjXvWBqWieMnPcLcyEPnukWoDdckOognca/lWSMcZfszHKABsVQ6tCC8D+6oUJC
nL0TJEMZ5AcjuVgcQXO5BOcgzG7jPNIqUBo0tUT2VUh/WwhiU2VsIu5BoZKglGKvtHwDEey2xMYw
UFo40ZG2aETGhj7ZGH6q4pU4Lf/HTgAopm1mPAXMEXaathJuRHDw+2bcyYJcwqQmfn4MXEbS6RJH
qmLNyWAUUKWWTeQyXWTDxizPDo1LXJANnLdWd+qaoD4Pdcmzb8GQ4G8yKyKWSXyPk36nc9O/2nNN
DF/MlmUwUAiC17QuliXoCUIeNVOprVd1LhepgRcUCOk2vQNJLQz/x1AEDOhdIh4z346gw4NuVbhF
x1E9gvCprpWffGe5pC/szIXrQzuRNgSZAhVtYgrXYl0OFjoMGNVruj0T1golpVI6cioDm6UdWw8+
JJs2uA0ecwaVpMm2r+1/YLbk1XPFCRq12A1aKzL86kMt0i/9oc1eHSQ9CEv9sx6cnywm7GzMJoqj
BiZhWXzHTXIbbcDkCUuh45ipWzBa4EfDFLrXwODH9NyjHMkcCnra+coFPAoVYLqGPDjbkBeB+74I
3nOmbRYsPEc9ekOn0Nz45gPK+bqtIcr3PpgmPLQn/I3pUyH85/vlkMUFsScqjMY7/U1aaBJGuv9s
NPt152Mmd2TVkh8eA8T3kseskNX1//+Ii+S7BRq7L2cOEEYf8BrvQUi+5AcTFunyYAhRW0wJvaeF
rgk2J/+avIgmHa8TEgkAm7PNVDGnhO6MbucJF2nkkv5U8G/ILu+GR+DDUbCk8kbswEs5Fq9NZjYn
h5yI2yJor9gbrBziXB6VYlcS2ohNbVYcQWqllyx39kOvTgKi4a6KA+camtZ8bR4QgunD0PZPlewZ
uAC9imyDtklogY6J01IyVkLa3ewJtTA3k00zlR7hltTbOK1+Hbt/kKiLdlbsb91FAqso4yeqU3to
003Fiosxx2cy17fZCt7uxLbD6DLgz2ifeycoNzpnHtXlSXCWmxGB3NYu9LPVTH/GsSyeE6G6M9Sn
hwCYJ6/+xILXz2w2phuE+JcUrcM5RTYyWAY8JiIiprtu1g1NIqpLtbPtGKFaCZwyZ8MeKO8GprLW
BHtUaIQG3MMl5MI6zj4kE8iRqMs1CijGNYn1XU6ugiYUI91iECFBxK4DRYC1F4dH3QMeuh+vKXiT
jSNuDrLmA2m1e7dVZEvSta78wd2CMHqcPYVuL7dgqoueOLM/3UjNjWSDfmYMHtGanSaHSiPO+pXq
im1RYM9W5Cy28JzkCt3l11DMwS0dnOc8JsTIC3COmQLMk+fbfKjm10dpe6Kh+UsOpgDt4UzbjLSa
TVMrB/zfDA649LsodlvSH6rR2BcO4wBDJ/lzMqWr3sOQAJpFHoV0Hvsx6wDJsTbjKfFuSUpLMxR3
e0/BfABqcMkq+dK6Y4nRAPO1bO1/TqB7gg7qYe2BF9tlEzDCASEKSZnNtRmm02JXz43NtpcsXrny
7QS8o4y/apuOqzOsvdm59GSCDWpizDnqa/up6yjq5mA6917KM1mcJ6d4DalGWb4N+yUOv+6SqgVR
GjMX7UNhfPTt9pPl/alVqODUFNFjW2wGQ8dgB8iF7RIZiNxw3c6VH/W198mV/03290LoRh0lDUAt
ZLxP+MhDRrNwSht+WfljrLv3FhP6ZvLdf+i3Ec8V4i8n27Gvl2iCsama59nTvxOwuD2d7EoNnrGp
gmq+dEF5wO/S3eA4uVUmvoc0JlKtah5kO3+i2RXrpA38veXVTDUIbZmNhB00Dj+XSCKu0zq5hQC4
C3cWp0XdMYe5NrZ1b7YHNIjq5M7lmy0hdPjB4L8OJUE1/WjW7w1uN2ZlhblV2AABKvUcaaUPVE/F
bn6kzEs2k9PvJopOw2zITXZNlqv3hMIRPBCpVZqQC6Dxa7R3/3E2vX58Mqaq2rU1ScGlkUviRHnA
YFd/ipLJSWmiMk8CZF1BUVE/519Zm3wG3nuTkpU1Js5wsGcFtX8oePo8cW0W/t4Yf9mGR+quXrom
Ro3nTvwz7vPSQaX/KopSNgesFpEzcDHYtyLrkFMG4nG4hwMNU/DGkxSsyzR7CRYjXlUxqzO3AQ5N
d0I+czCcMjGDu3MufaMQ+N/psrBavgikEndYcL2HvPYgrOWjafUPXxK/wTWLB4ZnoFowSb/WRk5W
l9ihRaT35nsU450zrKEuhiQS3R93enmEw0MPwicnGtTgfQmQ26fpcxw7/UORza+TYZwNNDV2kRMQ
pzKxc8hWXWeVs2p9GBAONvlt6SA/W8gvUebeSvtnRsPflu4+8PTwO2EHJUI+LIJK1IT31GS5PMQm
IYwOXkbs5+yc+oXWaMrM584FewVQaattL9/n4K//GODH47uEa0y3Y2ePV+KE7NbLUbHIeJdm09Zf
gle7TZzD1LcP6WIdhonw0zFNjoPyYStS269I9SxXLPXa9QhxdY1+mjt9zu4563clsEYFnzVnmVj5
roRzLpp+vH0IEK2bZiHJSPuTtcPktnUp7NaU6H8X5BbbpXL+ZfbwrDBFo8eq/1JPbmZJpzjnqC5y
lj+qao+dl17GzCf/xGx+EWr2sIe74UjAPDp07e/q3lvOrtV7a50EHlpvAkRz6cxoeCyC7EWNKQhm
OfirfHmo0k1qzI+FkuqMA/uxtnS2FzKxD0GjCJrGQ9AZI1u7NCyIZqEiXvo43U7J+BVkGbqIdP7b
QOBcAXyrVnbfW4wqpkOWKoO1vfkwmb15029lMf9j0QqvtuxDuHbOnvF7jX9KsG12ZsiTlLxOPQXR
yBhPWKo/MKhyTrzHeaQz4jTm1uNG47pMeGCp0S1n39HKr0yHgJDsvji0Z+8yWnBV7ft4DyNmtjBO
EFmZ79j2qAcmoHDHx4PRUEMxLzrHEopNkVAG8mQQVoYMfDa4H0g6lVVjUQ3mB4T1z4xk4n3Rcx5q
xjXwq7ZzivxAsJZi+WZcxNQoJl8NueG9Gi81ElIiI9+bJSUmMQMyO5rg8peFkDkSrGLZ+AeFF2QD
NZyFHZHNPsDyvHZJG+F04/LRtNe8WZ7j/yH6J90OQ1ohaCQVj01pUpnjpr1v08vpF6WtvVXSfqdi
eloKtl5cm46RvrWiZh0ycKcoy9+m/YjkFpnRXFPV+mIvl5gsR4MhzpTESdQEfbk1Tu1sqZ0s9Uu+
4A1JXVqMmtqxIJnwc7EA5PfV6wIkrlKsVFjF7gpS0FdwkDXRAcZE9kG7M8r2n+GQy33nrc3Kgt/Z
39xwOdL5rVuR3uZPOBTQjRzSUlSTnvpcldsUCwj5wf50TmJyjJZxkvtaQx9oXPfBAtB8lLn/mdcq
0mlf4nAMjq0o5yjznGznNXO+deuh2lgBoZWzWCyw6yPXHs6jo1nLEyBx/8h3E679QTuwWpds50r9
6MjCPQKpJC03VQfPn091i3xiSvWpJHNrVRDniVLhGyCEeaudkcW2s3Od4Kym6ag4sxgRonuZK+MY
4gZ2xfQD+jSyG+OlkuMTNEr81TL5LM38iUP7NTeHF0lk0loa99VwGU2Z8NZYr7oDmTp/fOLf7fKt
SNRLRxxzY4ln2jkSd+lfFqJJjfm9br2zEuYR+TM/QPzeVfplcaC7q4kngUvhx2zis+fabz6WyEh1
xGpmU5ZuM18elxDxeccrsk9a28IDn/RP2kuTvW2BlxjzjjGIaA6usg028IyMGxaYZjk1+6C2ohqm
82bIjWq/eNXLxHxxSvnTc2nVG2DmkSOXpwBJK3ljz8Kfb0Rdk6E6QEHN5yfXbt+Vh3VzAOGvh4D5
ImEDBOVgH+7jA4JqURf5sUjdb0+T1W2VFZMSMRBlHDfGusT5c5k176VieTNie87YTK2EaD613zz7
uabKtVGHMHkMrfHH9KvnDql0Hrg7n8nTqiPmMgJus7an4NYVDYKgY2WDH3YN9PtdEPkpKPLcDPDF
tBaZIFpBIIIFSfH6VNjZpxBssngOdsr3T0s3s0qrnZU/iacpzW0GvIgcK5rlTM77xgsQUdjWllzo
CEXuu6x2DS3NvjPZT8jloBm/IiVz77q/maC70iQIw0yyg2/SB7VDUGzaoGXWg8IJIeJMbn2HYTV7
zEpECUUCr3qOzfyCESO/eEv1N4gPeWkzziGpuBZlwruNiLlSb1PvHyyxIEHWIAMnEYmOAqir0N1D
VlnbtMxZ6m1VJdc9NO+2Kh5sWJbMqG4DoorVODl7yY7qjtOknd0NwmB4b36xgTlZhPuMzrMcUeNm
KePaqQy3yEtJ05DxBbiATVBed0iKaSOD0ti27fg1Cf+p9RH5gfVhMltOFRUqpq65GdZzX5aH5H/U
ncmO3siaZJ+IF5ycw/afx5hDUmhDhBRKjk7S6c7x6etQdVHorkUBtehFLzIgJFIpRfykD/aZHZuT
m1pjv+m4sPtlLLJz8VDz24dwRYiPeEzRRCiKcW/N0kBJayJ+MjyDGIG+6by5rP8kmZ9u7b8GDGLS
G3d19un8HTsB2/Mkfk6D8yd0Kskwp/3gAs0+jWHS52R7GGdsEqrgk8e4usWjHhAISPHcJjAVfah9
VYahghkzSjBdsaPSXA8O4wTrrnMU2Oo0OjVj+tKXkvNSwmjK7bu7LP0/8FswZc7emTZsvuM6O06q
/MAczdo8f1Ez8Kv3M4zaOlObqHiwsaobjiuzss6pXJ6SuuxWcP8bLUi7NCE/iAOrqrGW1b7CLR78
bGjw3ow4FLZhVnwUMP0PQwCBtxUekWVWUwrr33EZIuhJRFj6M4gBxfVnD9gXSTEDNTfG7bEcMNsz
18PwRwNOgomK4x6r4VhQyGYyZ7cMdrkJ0pKHlsnkRtCmitNw16jKnMeFjlHYeNcloeQJxK6PZWjb
GOcy1mNySi0cj+ADvncDzCEH+KOXHto+JLlPlzZnkuDqNtI6+DZpBSrwrC3vusUpZwuOiXRknHxr
aFHcmJG0VF9weQ6cnQxoMZzoiXfRi47yWViTvHoyuESqeXDTPDiNimqeADsXKHoMmYjCB3wYpTev
JtqIVCOmQKXqf3pPFic0irPXUWOlqQGLINXDvUPjzmSV07AXn/1JMqISzb1YMH5NybdxjVY0LvYC
iEyPbsEFy839ZxrHLnayLj4lrr+Yi04ePxJ1wwLGDXXTJNxzFM8gMgmmZ0mop16b6KbFwo2cI7vq
2P7ys/zZzPVH6YVfWcTEL36vm7VviGZ0Mgzs9kuzjTXvPTnI9EpN389G8AkTfKKwCW1OVd2vYKIx
snXzQ6t4zJM8+9Lu8o+Uw4t8xDnScPKm+9fwQ21Hump7mKfYt79aIbcFF4ZVAZKd3ezqBnOjQ64f
UYqPZY7hLWL2FA4tGR6+KG4/cYo/nIV2ZwRsLCRxDNnZdm7IE1l+yPI4YM/h8eFyRBlTwHcxrxMz
OTHOHmj+JZ84H5TNXydVaueD0diUPat6ifhyKBHlFCdFVeeI4fRVF7YIqCRWnLhcpv6IDFSlVC8N
OPgT1uN7nUaahw9IxFjZx8DBnK2wMFUBH1G0umXoiy/pL0eBfIdDTr+uM7CDUAsEnnrtJ/OH09zP
apsNA1xfFxuimzJSspI18UbfNaY0gJcpXeN5/6Ps6AR22w/2pwCfIzZ0t+s4ojr9vex4AEWCPZ2k
FLc4i0YYeyWmzaKjPNIyPMkLb/EtraCl2hFmJgfyAKkCwtU1TUGJcJ9sd/gmB/ERmo6q8wTIMEm/
DR7ycq/be6DUPQ+dX76/tCvNFsueyp4Ce6yunUzfveVnyss9ljMLGi2FNDegfAye9V67F5y341al
9siW3B0Xxru7pOTv34fuHxLW8NYp3FjC/k9DCus4s/UEHIc2MKEOTc2kpozu9hC3uwhuK/zJS/KW
SvwB3Kk8HObyIkkSY9CN/nGS+NmDFcpsfjnnxmVd9jy9gZcW2J1+xox0sOrqpNcVXhLRAMiDy8uj
4d5NiiefHh5cZY7cj8NVm+4FGEV0arvhyn2URTHDpR9a9mGE/70vrdLZlW+W7rg2cQJSoXntgFDv
TIgCA24/wYzf/eVd7rrs3nZWylxxHWNK7qJRUN6KkTbZyeDCG8uRCmuc+TsPUbKxw89gjoNHR9JD
b7h45sRQUkd8yJrlqE8dsrbxH8ejQryigj70zXP1a7ScL2ViQlKsmUFk/cY1+DB5gsaOFm+I5Zkv
O5orTlfVW5j76ojX/JrmPBW5gJyNlu9vFhF+FAAWNoHTJ8BOfHOo0YGWRtCliyvTdQEfNmxzlJr1
DII9iBsNEtQxl/5PWmUmnqP0w+aWnFrTdFL2UyPdc986y/Pgl4d+7aQqKgaw1BF2+46wN2ke7Pqd
SnHFU1zicNMtWilOdFf8NjT7bRBFsATCO4mw2szjWO65PIU7nyYYZx0Kkm91R94H24iAXvfB2ivu
t+fwKFjsN2nFwQQy2Dc3Ff/0sZaHZnzIuvabTskr5RCm7ZQXgp7IDQRmmqVSVJuWvqtYxfElMe2e
uUWC0yL8EfoZfd8r9oujvy6Wp9B4vAPxZD/QnNfhtBZ77Vf9gW95P48TUdElPiKfmHPD2nltQpdy
FnbJPglYlaol3Q85ZrjEQWhMZgqTQxd7XfjZjTJmIh2d7IU732Iq/N8BabC2Jz4yx+3BCpbPrhrO
thxgDTvrGxzxULpr/cNbMeNHzB0oNFVq4Len6GRwECiGE4xRg/Yu5rrf2i4pDtcxrzpDFfUL/gpc
HrBVcr6Dy7Asvb9nlsT1Dls3P1ZizZUgPuXJV1qGJubpFmIqMk6RGf5IUll8CNiiQk65zF2e63go
KP1SV+JIP1OVmLNyGz6Olp/KpjAMhAYY31u8Bhie3ykcAcogqWtrsukyNfopJu6yKyWphYxM+lKY
5VzmqGezS0YvTce9FdAqCW54X4/D/LCUnFEtLoPTV7/ECcpEzaktplyVdGfJR8v785dLPWfDY8XJ
5UBePNsBrl1zSs15TjJEt/I5sX93BUINFL5835fFj6gPLNRManYVo+97VRczuSCSJA0i08FrKuc1
gKEwVap66Dh2tXh3z22VYF2ouW+0GJKnenDPGhI1DwYdGI7AlU/4AzxwRcGZ6tWZ9qd/hGtHrx6H
OWt5rbS0X+V3pjfTE3JusQ/ahcWHlnrh1v5rH3arVyPJ/gDv1U3+ZgIg864pg1PcWY+jRAXX0EN2
OI7TXWxSQjRu3h44mKGR6b2DBeCtJwjyCPrtyXFSmwKBsr+Uovzj0v5LoQzOAi0cDEklY3y8TqQW
AYjQahrcHK871WP4ONLfc4BpNuxFJj+BFbjktPoKpKJyA0PwdOyuZTHxIRGc36ooCR+jGFiCgg2R
ULTyJHr2B9pb+2OfM/9GJEbXD3uo9+n8ZRW6vIQFaH4K7l/bKtgQMzk6AebsLqMzp3BxqXg9XD4t
2nMCCf4wxcAfGEmV+6IvoGb6zinJmcoNvXAPo+Y2nAWzfZi7/pbMxHicnhA69tDp6lMZsB81pekN
kok3xRaOG1oqSpvNiGF7ve2mCF6zzL3fkz2fZE9AqMmoUclwfcMijd1XadkZiDqC15h40GLRzE5N
EBAg8TvzHFJPt1dK0XlCmlbgmGN+H1Hahml2wx4d3Av9QkqYw0hqhptA2NhMVom10sNooHJp7cZO
7SJupU+5KynKjR5709u7Luf86hDDJXlm76N5/sz6mC0aW6uqsFDN0K91EB2qqnntDefhbhG/tcVh
WkKZZyh+aNzxG4riqc38NWENJaOVUw0EfaYQu17So3220D4uKo9ODGyIlo7rYuBIBDL2Dqdu5GHO
3eI0ucAYR5+wMx4Rd2mm2zjO1XaYuHcymNlkjsp/+Os12U+6nQVh/XViyaPzxY6uy6gN8g3EVovQ
hrWkrGsVQIgqfM5TiEudS6Izdh65UIY04c6MGAiLKMXG1bYuT59xPlipaoCJ7XtfeOpKY9ZyQRnQ
niOujZudUjGtU6boqeMOeXS18w6q27XwFifuSPiECphs/HLYT81pdAZuZAS8aNuVce9dJJfwXY8h
IJaUYYsIxyDyFf4JGVAFVHPmJ5ONSIe9i7HHOwbn7ETQnVRgwVl1yb1zPNiIm3K4NMaSexaaQLfo
tZF+Lbrot4N7YNPHVz/x1KUfUTSJrSHEc3VL0HKSssHtcqABaU3hUWI8Y9LdZDmjcgu3HsYMSp2z
/GZbpJulomyUMkJmy4xMmDPdUWPKi+U4b6jn017r/JlEXHkI+hEsiZZ7iyEgZyu1jeZ2uFCQt81Z
n/Dw1t/1mFYnv3N/2CXjZwddWuGdJG0ir6VFDaQW1UAXu8Krn4h9GqJt8IZrGjnJlJVJ+OlRbG7l
hT66i/TQzW37iImtO0vDvhpOTJQzyx9eprp6MuZFLX7xezR0drvs661nYyImKVynwwpQUZvMag+S
wdAGJpI5Mu9yLpyPuB0QaDWTRXa7M1TkElmhP9Wfrz7R/eOoLAZdk0whpqBL2mr071mfW9vep0VX
ivHTR34G0pGNhOLDBE2Igg46XOReSfFOjcr8hkbYn2tHk/Of8ah65FURcL35Yrnce7ild9R8CH21
2pQlpPXz5ziLdnEz4ytJF2sfN4P/jdvhq5PF58IJ7Je4x/HZMgjgCCPuPcw57lk8MTmfOOmJqty7
lAW/lBE9Beohn4LoYfAZttGkW9Mdk4FKERRJRryox9bCHeaRyDnnCDnF+uOiiAtL5ThrpmwTfjsq
ep7Bpi2bssjItnJR21qoHm090fLe4Ld3MBO/dgXgBax7xq7t92jAQN+t02NIIQ9G9A91HUmAPUm9
t8LmJ0t8d0fkXZ3Wp3RUHtPcDvmtZ8hPq7PUr1PGhW4ZwurAdWz1JQgkyCWYjxgNGgCCCOQ6opes
sYvqdQhzzbTMefEqUTFLLxk1QWu9GpDXJ64NQeRNb5xgH6PkDy3X1rnWenmYO3qy2DXh1K/ftpi9
u4eH8exk3B/ieXmUkFZ2dQ1RYlzSlkEpzZ9wRV5Hj0jyoLe9GOx904fDdcZ0vS+oONkwMBwPQqeP
A1XTqEu0l8RLa13ahC7ink7SyesPwaTpgMqn3RTE7wm9U9BmU44nWa7pTRdvZdvcQkoLn5Ar0MGJ
+2ZNBfIhhsmh+fZ7B5sYDvdpL+GibENm97eiGv4kGbRSTCH25MeX1ss4X2XJ3RkbTjMdDVdWld6s
ciKxlHHfS60uJ/5mvQ9mVHeue/Uuiw0FiEP7NhbUcTNR3LlMni4uyWBv5ZUU8K2RZJmR6wWZvoj6
iwXdP0RGbLOOy1hFzKyJMN2rMDlYrePiuqgBQtVehPxaPPf2FFISb1zuIXRaxiWVjxwrqcfrl6tu
PpQbj59Wd+CoT2YZ4MQlVlx1zCCsXVfEAKFrO9062JseFkTdaQINMvne2W+ptOOVuxDWe+KNo3Fw
Nu8J/SiPtuas146j3mSm7w71jIiVE9nbkuR97g1lUENGDGRwZrmDNY5PWVgc3u1sudX5W9LYyQ2c
knXzBCHNOZZftOz6T72HXzBKOZoNnBmQkgpiOnmPczXaWrZ4q1tcy9ikqJQuvvAEsneL1GBPBXgn
5j8KMTbrJkSkBk9NErIr4L88c332kVn8IwSTY5FM3DAZ9sHSArEYj9FGlPqnXv01nR0iXzL++vt/
Nd20n7XNfLRNAPEuwadvhp/owCUN9dgh7V7YZIB4rXvl0y+tvsgvTj86J3rJuTrPigCHYIJWU1N7
It53ygdLI7BA5Rkadjqg9g3hZh0VzIYiNBIohYwUc0L02L4IigH05EmxGA5yN+qoBdzP3nymoXqk
NJ4KYVOccyerDo7+waacn10GEo+KA4h0/e9Js8d06OKqnNVj0I6fnkCUUmg5SWL4/bgDwjnA9p7U
HX5kAz0d1+4v8m7nom/sczPo+Ni70bXV9fQ9qyWLoO7f+IPbBx148hi3+Xwd5w8m+tNlrNY1rROM
7WX+aq2UKDLh1IL0/rlgNWCfBr/quVaJCU+Rr7Pkcah0ThPhrs1qygTzBNVFdg92Bw/Btn/hzyOU
T0N2GS8Qfhy2DFyX/THtvgTu4gCbVNvH3bc2nAAVBNcA099mdOlblM+qHJq3NJ7elhZCBJPi7gon
7NKWIrgsVOdavSqvGb/ayFaTCu4L+d6F3jXwDTOu0LnqzopfxoS+YXQuIlckvsMQ0Lpp6bL1LRdI
c69faxZ548fWU59xoWVYVQbZcKNDHtEfrT+VEwBdxeSWqd4nwFR5iOA3brUmyWcDkSjCdZkxI1nm
Qj1Eg8txFHPjTgTF3ZP+dB/67A/NuMM51Crh4Kh+jYa/AGZXeZ+zmiPICtw0BHcuBGibXbtGdwPp
FQcOdxUYzJzoVBGRWfeq9OyvhSf8MO542a1bg7rZOqSFK6GdhwK4/1HIzN8OiZDHlPv0rR75u5ae
/zzbk3zyyuyIsZlDYTh8GacA1a5V/QrbSByZOFinhdo/OQ1kwCXK6BSn1b6A/3QbMQYPRZ6cI9rw
tp3EJZXj4j03NpUxEP1/+VGXENQy/8AZhqugg+ScWA6exLi4BfGXlbrUlCJ93HvV//sL6YWtmOiD
FoMbXjuk3JOr3BvLq3cxFhBzXixoVZ1Ye4nU95xpN1RoMv9tna42vXuX711Cyb/5EyFOkeovS5E/
lTFH/J5vtI68GoMXSn2L6SqcG/taei3Wxo5LWJh0QLJQh95Id9cDSmZb4aSJZipD3bUgZ4na8uj8
zh1fHwAw2z+MtHGuVyWLE9gQkvr6VHZGwNTKjj6OLgwGdbIjN8R4TLUhLdzdN8JgHwyiKGxRdYPB
ZMKwC2t37t1kYy2LeXYnDpqFw/QZ/2O7nWX9a63R6PuxflQiLPYu3Ne928K+Y1pOFqA9ObCTqrzS
iEszEf3Jea3zhuLDxkWddsAYxqhv/PxDZCJ6ALn7cBm0F+7HEWc3y6KufKgjs7WD1eqJ9ucsDbai
wlxAuRZYQ6ocMyd2INI50bEYeky7uj169cwLTu9tuceQCGl/mAhhrWFoLy+P1a8eW+GpdAssDunC
cmoD4tmMmmEgdap4bhwPLs2c4QJX43weGApe7OxhIdp3mFyPxm+4Zgfh0MZlopXW0wKQ8hL7P7+k
1MIeEpORmWFZoEIRhIRdM4OyopUWFBF56pYv4ybT22Tmc8xH9KBrcvAc7QpVBZek5T0owa/tgqaf
D/w45q3bvszQZW4pGLdnP5cTVMx0Xy/dhBthIS6UrryfuP21tKicLHBiW323UkEsqCO/Z+fOfLV7
97VhQdmSwEm2Q5p/NSRV4Don1nkhWLhFZLLvQDZIMfbdO51/38fed4jFQrwRJMxn5SxXCP7Yy3RR
P/Y8vcjiw/CAVlhAXJPqEGozbv2+LZ/+/ru/v0KbvVDgVd9mo8HqFHF6kEu7cmRUBaeRTFcBCgNn
HWhboH2MBsdnJxDhNjHdzH0ONhY5S+JjbXOdYRIJT5mryc01sRnkpCZ1kF6ZYnDfmaeqf14YNrk9
nQ9wSwlI0PD6SCK+fCz95Pvo0HHQmEHfQC09NfU8nIh5jkdvmdB1Uk43S96+Z57znvG4PFM1/d7V
YiKHmiJAnoZ8aB9W3PvHpMOHufxp8iS9xcP0xE0Up2tT7VMI9BjpZvonMyFudFXZt6pP3juIZy8c
YvwXFolhW5N2R7Jc504SwJGyNW512f2O+pqgm8w/mxlGSNaQx61dx0Un6ajXs7+Ektk9SQl/hKJl
Taa+uHCGb1UcfU88zJn8JF4W4mXAnjkldoPV7Dk8/vD7sQBbUMg9+Je526TB9NTldNE3bUE9JaEH
RHP/+vfL1Jth63PNvepAx5itiA4uO67UoKdS7jpiavpdRA/foY8gOsiYE+PIzfQRcoM5t8TEd1Xn
vUZ2KN5DMdyI8ZPoCiwMToL8G8CUg05HvPwhmgEAvEM77yvys6fcNj8Ys3Gho1c1qNttUabuToFU
ooUli7gc1NmPvhisawC3vTTBHrz5M7FpatKdhygu3rA2429kW6g9gI1skIWrb65XulfMdj8D6UdY
Sav7UAQYPM1dOnjm2oCBVXApoXt9NqV/qKbtomAbz0sqmXXbX2BmfokOu7SVoIYYxj43fZbFjJAW
gWs1q+TF1FWyHHFGzvIye8RTlhxGlO0NdmwIBG4N8L/zdq7C+dEsSbujq+iDu3b+pA23SWg7v6Jy
9K9imNnmzHgBmNpv6549dph6HqP+7PVB9a2IEZoLPx5/Vqb5QDWmYFA6lzCRYJin4CWr/PkrQ2Zb
rN6cyPAm2yk3GVFb5eEHivHj9s5P1NzwqcjbB0Kp5BEav3/kcwAq71b1TkQTF+COynAnbqatj21g
PzlUvNAl8Yv7Ehone+NjJxN1My4IKGN8xpiDL+5pcEwepn7pPmREaC5GVmZFYAqZld2vJZ2X+5RZ
bxwnOSXgu3xJPJ/wjU41zW58XwkmmUdLA4IM56i+uxYhKpWX6qCxYe5GRx/bCDqhSKcz5lxuKBSo
HU09BVto9vQATo6980cd4XXEzBjQ8UzcCGC2TuipXpZTOQTLhVQO8JMibE+zFeW0/niPkWwOhgPP
V1+Gv4wATIANVOzCGFfngBy3D77w6GWbMhdbqT3rCXfcqywnb88liljdmF8USgIGMbJpfYluligu
zQX13Zeuaj9dHxAqfkNSu861b+rq1Speu8TkD9rRMM+cct67plh12e6tYouWExCR3Fu//d/jUmrS
UkpvGsHbKFHnIZafps58jrH6PsMvAfzNWf0f3wdDqecGtQ32BsO3mFGl9F/WFZvZJ6kxuFDzlu3/
7004OgPQmk3wHFujfbVH7FPxwDw+b2L3yTO7ENbos27jy1yjjg7sRR/UMWwBoqW3OfFajnyYN9uw
aChqD7vNorM3fsDBI3vDRNxIZ6eRqr8dGBHyPqo9DLGSb5PkZ0KpJ+h1SLAmLpl4LPIUjQthqWAv
erByTmmc16VEapwXLN5ObL4TSz0rBO90pAb670FNzhDZhX6KKqh9eSQmnJ/tc9NRADZHYnzLMz6a
jmd2H9cwEhkJchhoguQ6S1CfpmYYJwvKTTOczQeESkVsPcV6HY/unj4qRjl1nR8d86BLCwLsInt2
xCC/pDL7XY4X1xV6y5qNozrgmTLBZSLKT41OF2CBtNuLQiYsFL/VAaLOyXDpd04AFt+D8+J01NEv
uYKe4o0PNbWWcZuScC2DeON2WGYWnS63DhSffDEF3oq2JhZaJ5iUB9zwU0eI0o01BEUuYCh9ac6y
lnFPZkmcShr5QkNGjw/jR4l32/dCIBd5Fl5Qj99LHVFNW3PjdufEHCmR54I+BJfG7eD1BI/z5OEM
K6xnALDZMSWWzFmrni6cC070XznHdi1Q41SBNj1PyXWhWdSl7/2isJNtTRLUJ2eMi4sqbHnEgwNh
oqOaPCTbVtf9QdRlehZe+p5VFM3j0ax3LW69haP4TVCEDeyGK1su/PToqJlFg/t+G6hb1cmL1eJh
nC2m0UHcv9hRvp8XL6YyhHZt7dSSF6g7u8UynSl8wT5ER9jB0KyyKURb3roU0FNdPoHHk8/xoFbK
HG3ZfTV+iqEPnrJ0jtBmeOk6ZVERwCPx5ghqBXyFTV7lVUo6IQ035EdJkeVm2nimdE54pPG2BOmq
wtOrQnKFozgT4D3lrh3zZgW6IsXXMloKRErV2Z/tQKukfMiKbybDeaU9+7kjy7+xw348wBEV3Z68
U3SZ5R9f4quPoniGUDdqBlLjz4mzQYmp1S454jX6OxfV9uyVlM0NUX9sB2CZmrhYDVlNtt28UcwE
wJiM4W4s+/kciPgkKX062+EPhBa20DE+EFliLirl2Xbz3yW+Ft12VNuZrHiV/OQAcRQPJX6+Vod0
Js9Pw+po9Abjnm0AH63reIjaIP/mzE0uk0oeeonWqZi9EJdwcS5w6LLZRu8ig1de6d99gQk+uhaM
7SjKwMHIlI/hphzL7gaE2Wd6H7uHBvbxU9y1VFZT2dRwuTwlWe/tfCwvgiT7ucXsh3OeLIHlAyQc
ki6i9FwlhzrrWEZs8vCxTeygC3HGAp7JCf+HtcGq2cFqW8gEbiwJ4QGnwkdrki1j6mhfOIm1TUU5
P+kw3FKjmT65k2x3GVNf9O/84Kp5fEtSaJR15P72ZjgZRPOhbQa0XwhKlUDM0BWoZ1CZpRY/mnqs
L4vy/8Gk5hyAsuIrjGz7R0wwahdUWp+9aLoOJihekLdew4pk+5w1NO1ZwpxypzoldmI/Ldp8BpZJ
joHpxJlkz3wIJ4TGWpZvtn7lbXdOIQWfYNHK7ZQlw4+5d/DVpQ4BWG/o92Mh8u++fcRwupxHnf+A
QX7SjgVvrlVHomk47KJs2VWrebDEh0duPFNM1h0+r60n05dCz5wsmDIGZk9XEQkoS2Gt+NvChMZq
8PcDqaLzFpovHX1VMkrg8ODxEJy7LrY2umd+UVjOqx0l+TWm0oXvGkG1UngJ7OrqzxA4My8mWJOD
jTMTZ8C2fPBG+T5igepYWTf0PP7QYi3c0OXeXt8Xi3GD8Iqfg11bG1/kRD2638p1o72dowgqlR36
AutQmeBCDAFY7VAz6dXz+dsDGnknAozNb8lPAK44j8SNefJE8s3OkgmHl+yeBuHugbnv0X+sA66P
9hA54lDB4MWm2AFLLzoIwv5rk3QkLFMrvEzrF78rWvQ0EtqK1e4hZkR3DPruH6uezTXq2LxL7d7m
IPnMVEGMe+kVjS7+99IBG5ZWCYQTXd9Hi5mkmyXWvpfoSrE7UyRCuzrb0utcG1KPDc/6mM2XquOG
Tw7iNmn5zWpzet/n9JhWDLYgtqD1ZNa7DhODZEeGBeoR3MXc9rcE+NunJvR4FavkkE6evZeVG+47
ur0fU1sImlVwwqNVcJFvTcRs5lfRR+bJaAQCw/+wdDBvbAhE7a0hgaZW3eJOmaNKItymi5KXqPc/
Kq/NbkDIXsPWw/NeDK+ESn/THLa3J6+781zlncI3beMkWbPTI9MUlEECYx1YNyzW/sOigIn//dWU
X/+flI3c89/ktJp/zP9dL/K30OP3f3WP/H9USeKTWKWe43+qJMk+u0+dme7z/+wj+ffv+3cfif0v
KkVoGOM85dkRPd3/1Ufi/itAYxQipOzQccK1eKlu/lbDuu6/QP7YIgr9wPMQPigx+XchiSP+FTgC
ElDgUclEVaD/vykkIRjx3+udApzpdFlS0B4FtuP/94Z2tyfmhuth2gerrNMtOczP9cvostH+/aKL
Aqk48I9LE5TnsjXPaSTlDXPHez6lzcXChbtE/qZKsujFKSpnp13ebgaed1c0+6gYo4eg4DiTC+1x
WQERS1XVEz8A6kQgnW+wk5VQTW14QU1mP1RC+fsRAUgW5VfSlvMdYblZrUzpPnOxVgIJ/UkW/1mr
RQAoJVSatepaR1Z7VTYnmzlafgl45NcWtslGBZsh87HgRxiknNCO96YSVF9mHBsILn/DkK0fabbY
p0I/JA43k8Kexps3xN+cconOwejMT4JTTIMzfQe0pDmFhfy++B1Hqr6vORhn4G35IZ9COUGm9Sky
6RFoVrvmcPcAs9fkFQ4U0hcnNo+FTHH7yCjAug7a7y/TCr9Yw8u+drjux29YMPWJW2l9DM1T2vt4
UBK2OvwiKiSeaVGS9zoWtn7pra/KgVNlIXq1HgHbWgFKFP0dGS2+r/ST//zCtpfvg2QZtojUFQya
3D0wR4RlKBo43ml/K4ocrRvKwNYMfKKyokIig6wX5NE1CbQAlOzT6zfDuyCFwDZX5YJETzBssWRy
qKF4Z6va6r1Yrx5yVYux5r/TSNNzKu31xZVdsx1CK72nHljapW3UT2ZGuFbG6jvo3D+ux3zFMfnr
5A+PWSxjqhKi+iMp+heUoPpHn/rHrsKh77EbHyZmNMeKgMaBhHj7zDELnYU8+TUSVbTluVrPj+mp
D8cG7/ZcXRzb/Gn8z5E5yc/Ch6AVOSSImn4BZ8rxqIYwmqMP/ImJE421eLY9p7lP7jDtgtHbVNI+
tiOonFgtB0T3O21rKQ7fKD03d9xqzV5YIrw31BGdfkYEEfc81e3NN/NHEMHDjgrxJBi0n/lTJQiP
qr4mffk9AV3S5Z567HkEz6ulifBRNFLlwNwIA0/7NZqbUKBrZYs3LqfTHSBAWEBjGBVxLqs/To14
ABna3yfmB4dpxrHh4tS9xWPqXjXPZuPN9dnONJlLQqBqhuQ6J+G0MUqhNNBcfgl1xnUXq38whVd7
/dIty66EMdhs65BO4BUaJOo6PoZBytmWVo0LBSfPGYgkjtmjByxJJ3tYWqdSteLBBPI3XaDJjQeJ
dyZxAGe3TX3sEVPwes1UecgnlBv5LavaHRY0vaX3tvwZRkCKvMKCJcRRaq4S7rBzMBz4xWOHyrKL
pjA8j7IMdqhH3GiQOG8e2MIhKTa9hfAYjeE/hJSvZCybPXQlLhC/pGv6K6GO+drbnbcXprHXbHP4
mLjTWZTtKV2q8YfH0sGBdGDpKFpzKLuKMCqwVYhGb+WQEpIPJFkRggeYgqNflN3A7n0YYIF/IIZz
Quzt4apWG2edMSisROBsRVb09wFq0BKP/PtyhDJpkSeNfdwGbBaMXpDtOwfPFcIKzbYLfm0TrxOF
kL4npC2GhtWM2jd7G2P70zpiqke4EdTDVuQawQdCQ8ptblWeBok01smh6tvsKEaaLK1GWDctzOPc
7BczDFsjQ3HAtDRu4o7xixq6GdzkI9YY/x5QOTDGPGN1qcdtK7M/nGrujuVSQhDhWKsasXHb4Qdk
hCPR9A7ECFLikthfs9A3ClL5L6zsAi11Y+Zo61JSd2XadlrS4InZEvD8Pj9SLYkNX73Ys1Mf60A+
u8F4Czw8pW1DNtvGY5Pb8jxZHRBAaL8CD+dfgBnWSEoXEBAdG5f0FIHOrv6Do/NYjhvZgugXIQJA
wW7b+24a0W0QpDQqFLx3Xz+n9BaKt9JQTXSh7s3Mk+4hsKbxLDDQW0v72kmW68qdf3mNwu3Q6mRC
ckwaQns2TSyQCbCRLNOXraCm2PCV4V6PG1WpVxgQeyGSFvoqS13gFZVn0yzjDnhGxk+hih/LQHTA
WKbr61a2FO5qGJa/Mx4Z4AYGxrPOx/KPWWbAHRECr1gFpnvP2ux3rUAQUwgjads6DBjyyGm/4bd6
XzCteyGpgyailYBT6WuIp8OQkcTLgQWs6YDE/5f9aQaHD48gNeZba4cFjzOXZjwUwrcR72YXETci
qc2XV+u+1q1WcXLKgvTq42F2ev3IxN5fi1TbabYLtXoBrxGGebNWKRYGiTM2mGvEpdj0+cnJKo2N
+0Fyo1/7imJgA9iCxZuBGNCI2ogTFHlt+TvQVc2GwGYYr39qpERcEQrmOx9iXMGwZf681bKaSUda
9Alz+07MxxgOr5PvPZch+6AJ70PSXAaLDrKZUTMCHzZGTUWgKWK+olkaExceQ+/Jr1uFz7fhkJDW
a18uD0agnQhJH7sJgddAMvlZT0sncSNSoSG7AoNlRgDXz48it93z3A+U9g7ZyWsC+rAKN2Gt6xq7
vlSCDnQTDiCk/k01Vs6zjFJyV87QHpIs08sd5y2nT62EIf7msXwVjgwpbwrMLV32R7yRzo6/9Muv
rZGKpBrJxQcShxJQwDXN0itmNRjg1gXJq4du3J1YtWeirO/pMIEeUdQsWeyvkKjSg2dDW0fX2ZR+
o/YK9XyTZ0t05iX2xYQV7wGR4HnOQ6IPBlLFJknsfcnjBmeu6G9RMP4yFjPdO0hFAJEEUA0SCuAD
kI/C5tnFdaaphvjqtKM7remkJBC+KnJr2c08dYc0RcXOcE8AD+1uVAUlO3M65b1VvfXuY5qrghqd
etibkbRQsQ2+swCbLpXIf+whQCDVJhxral/74KPE3cTOA5JwguV2NTTMkeOIU0HpOgqn/F78Fogc
a51TIvxvs8+9a5iiXvf6Huka48PMvWbNffEDnQZXStfuUsicsCk6Xp4TjJB4rDquJUnJ/MOOBq8A
jQKmaJhlKQ6XCj6W5/LYqqC8EQrxMZwF3cnvJnBAzsqLve5Jqcp84sGwsOFVg/EBMePZ9MdbaRCD
7KYpQCGggI0tNLdWFgGeWX+BQEMbHXFpi9wItqnThedYpnpvBVEzm4Nt4fQ3t3XUffLGFKlrTk6I
zkRBMYp5rtzUuWjuAaZZ+u/U2eZXfg6ZLcMiOHXk+LY+PZ2cMx1F3mKgFjPoDJqYfW8/G9W7mCTG
Zxulw2iqR8CSh1equx1aVMPCJi/V+lTd8flM2JiUB0IvYsEkUQ25Mbn+H6+rrLPEin4hvT0cQ6cE
gpSoc27ar0Yf0AdGBzAlQKyA06bdqtZu7mRqDkAV++epxoccevVmTon5DgRCwAbQaYo5bO2Pc/US
MdBrgohNQPp1djtaN0osVjOiqmNI81co9PyQRxccLTd3xNhvx7PJd6xfjwmpz5Jo8lmaFZf9UJ5K
H49dWSSsDlkTboyl9jbQFWE4YA0+OfoiktQmXQmRwC8U9eBO+77n+2nU6G9tv1ua4ECT83nJixJm
jfUOoRwbcYWhWKZ0Oyjy/1c1kDVf/ClZNXwuGz+QkGLN+nk28/rQGB7BXHWizXF8HTFv3orJPS8s
YEZrRCX1fv2TwEN+qMruxDmzg99jbnQn0s39EWzcYzQppe0RbXeLVN1rCERkVwRuunb76d1fwBJ5
ZVk+igqyR8Z/cleFIfwSZV86UPaCJ8835ntvcuEhY3MwY3KtC7HEILXGR+G6rLpokFj7tbyG+KKe
p+7g9Ul1FxWIhLb8r+lEe2dJx+LujXFJ3Mh3n7o69a+z5CYucLcDoMKsYDeYfMAvcnmt5Pwqi5em
hogzzw0mV90MSx7IuEx0JJz9KMk3jBK7xOWpmmRDFrRhmEtKZq24x7mCleuXsMmwhRlb1ZH0+EpJ
vkGTT+3kcPGhg98HQwOgQFATiRnneB/HYjzmf5F7jRWdvPzD/QGrYmKv0Q/+Gs7fhbqDC+bc+d4G
5R8Zf5hm+taRUT668TwfIgA9W2mLd1T5V9vo7H3C5/McAeVlHUX0n6u5u+xVj4cpMdKXzhjf05x6
tCiCazom8K4TvztUVg47t5v2YYaBAk9rnlpPk1X/l3gEpJ2caITyPyvB6cvzg8kttQ/si7JtaNWX
OMTPqnfCyi6G2wxCCVs19QEoa/mhpxeDfk3XuYkumMnmwWmx65E2gyV4K6LP5Z3wR/KwutnbDC75
yyqB+BFkDs0M5jXEvf4oBlmsDH6PG77m/Lg59V15+svtxvyK0/9EV2N2YMWQ7gxYxnszJj5cBeEb
sGXxVEfJfmbQ3A49wCErrrlsTW6wji3vG9hSfPc6rpfOFF3IgRIOQBR/klD41q6zxRklLnZbW4QB
SmLIWXoh1wENQT+TfRceG0pbDh7xZNUt2bFEoThhOtnIyQ+udoIWYRQ5iqxhkEEsGHODcYAe2xOc
d9S1k+RBUpGd8V2xB4xJz5d+/SB9tzemiq4fvIa5XirmHpSSVJU3byF2ySs824uQhpUxf0GPEM8Z
fRUrjhr6osY6vE8uJngRAMqu/Mq40Vd2Rt8GZhmV9TlukGCoI9d6hJ+dzcHn5qBa6AeWcaudqj5l
oYnZFvDOKjM5SeQrj2V+Y2AeOGGZC3E7oxnic7JmlDwbfj/Wmp4z38bIHAran4fGuhZW3D+qfNzy
TpbH0Q3OZRWHlyD2Ply/WE687bCPfvRpdfJtMX6HwRCsMcFkrCbLd/6108U1IdSYVfcoJGR/N4Yo
pqKBYEvFyNI6S7MvYP1cppyGWJl0KSmUYp/0dLBFyileRslRL1CwMWPFydUKavdQW91/BEWYUhk2
PJeoSjTiBfBVfSyMeD9QlnsavOISV6216n0cPWFnHD1+3jKoLpar8o1o4ougFW2fwxhcWbMuZQaB
HEtxHFR+qWiNjYIXjK4Xkw9u1Vv+f2klerYx49PCZLlkMGnbEYtOCcONDkwPbtVhplt1AzfgkUFk
Wxue9StDm91njnfzRKdWBGFf0rHyH/0hHQOG8zpwV+VMaWNsJozrwbLzZXClJdvcGVZpAco+1dnQ
bhl0K9Ybn2hGiCRiORTDi9SGWu7vGcGpy1gEn7OdqVUVyz/aP9WlZHcBZmEWH7zjxCUb7rg8d1a7
MXIzPGJH2Mf25K9GLOlrBbjDtef/rICdPnYyEq0p24ggZTvkpbi5bZHsaZLEkTiqm+J2uVkc3cxK
LY2fmF++tAKMv9MbJWJ700Oo76ut0QvdQdS8RHlBMrxxfoKpehq6zbBUH7Ul+g0Wv7dhGH6RAmG/
Z2/ShtAvy4Ez9rW/AGR2MgFy3y6dveEWebXMON9HhfhrxN3dnegvDUiRDr0MDyw//pJiW6giMo1V
TkB368saDdN19njHcC0a7XVKh+AQ5eZP2U3Q+w0fYKMVBXT2UEBJVgB9ZG7njT4T1s7gUtc6c9j0
vd9dMbYe2RNmn0UGk9HA2kRvTt3DSFvaE4VTdG0wQ2bpXXTljZap9pq45h2ThLMOINpvPQh5Gws7
3A1mQYMtBzhBAIh4NeMfPKd9xrIfwfbsm5O7cwYGtZHYC/Nm/Z9nOvnKSKPxDqPD2Rqfgp6yFU/7
xRqnl7otgzN5G3pxA5ylYuQKVHUZ3+GoJs6JiQN/wtChC9jOLjeoIwVXIqXR31MG955QAnu2bll3
luy2eTo7qNNht3HakpOwV89sR79FmhWXLjJJUyUtzhIwRsz9TbJp+GrUZhS+ql49uOOe/TwZPqeA
foRgNLw1L6cKl1qJeUmTrHK/6l55kWz4C+ptYBEY6NkRnZwJEkBPfL1XfPzQHV5VJ3ZV6/gfsouf
7cZ4jm1G8S6JmkMD/XNjwZIdIusz0Rg6ZoGV7XECLgEfDLoRbvP0UC8NiMpq3AkVmeuimpY9IGqk
IYNjdmb+4QJIrKvp6plHKMeHegL8/tlamCAHk4RiGKP8GSVNKkbEXs+u3I3tdj9SVQ/8+v7VS/gS
LX+CiRetwyG3zrANWW38e3D9kQY18ZkidVQyoCHUluEqi7NzQV3SNpic6sDvo9rgJwm5TCEwF7Mj
X2Cdf+RkDLG9Jx+4k59ryKKU1SXULom7Ozr5rWm7ZVX0BrulmhCb3+brkvf280jloMQazZO0G0xZ
7ZqifMor17uroJ020KRKc3Twd3lPhDINaPMuxpCgBYPoBeeh4X4fxPWRyzOVaB1VrkOcveI8B/9s
9snBaH9sDw1dN1k2+aBe8XDTEpTWWK2Uc/dn33zA8jg0eRfTL8nvuhuPGVMRaSJaAgG171IPyh0n
7rKvA+8c3Ansee/IgbwTJhyYS5RmaORt/Gm47s4X4mIhqvPVK4jfsbVh5RxS2uOtnEWtjG5J7nFM
UgQ7Bp0U21S0WOJLO9g0sw5NCo/wCeMrAjFFeZ5k81m+xgrTcpEqSoKL8TIA+VsR9ioOPN4cqtwC
V3FmuOuusabd2If43wPyB5br/RWs3XZdl31NsgqO6Vzcggj/bFkG4aFcbli6b41s5m1agmOuZVSd
KoNsCT5OeQXJMINdAcBbdre8IkLghv5H1wxi5TnpO7d3TPmZAc+AfL8yf/uJ7Ledw15Q8LlK7sGw
+wsaGnFO8MiUMuC3NxIJKIAzpT1uRxIWJqvKNSGok18tlwGjzW6ow3ln5PlpyrnDgdc/ZyCZ9xLe
BBfnXeRWcNVqGGyzIj8wBlBqhuGF5kB3V2siTrgpWdlBcHcJXfY4XCqFt7PAhTJ23hHyLZ1tpr8l
R8YhmOKSZipeLZZkmR3XlJSylWFT8cY7gUywBZAbw+rzDPpLegub6ZBq5cwd10kPLS/DR0vIBtwD
fIso736aKBFnw+1/MYCXmwipcurBzSU7B8zKltDro4EUCHZm3SLKb9Ek+j29qQBheEYKaZ5mg2hp
3gXj7srBNm35tgW89zgIQs1dTq2/nk/SxJAL9Q1RS4OCjaHEUwY4v3l4Zz4ydnjfoJDM+IGS8E+O
3+XMvdBL2RRVTsaycGm99ZDn9cYihYOf74F724WeT8ZkqIi59QsJ/87j1A1ZXCXBDifJgrmQzFrv
fTleme58j0pV9zAv1VvjUHIhkaPyvjpT3UVz5MDyVx58k0g8LmFz1S/Upnp04a7yqWOtAL4ip16Q
IgVQNLrGxvxuQpL7MbBWr5tLzCnZazpG1saj61ItQXtQ3Kuog1pBnqfqvKCW0uKWn1VvS6+bnlMQ
6A49FHSF7mnidJ/j2ESIX/jlqIcf7rKlUHTBy4ffA+K1ucrwSJR/a7UUWydlT8H75MOkUNGjH3xX
N3QpdvIuAJmtptaCZlHCfjFUSpQp+YpxZh8GgeRWWjwJTcCqMG34dRqDdan9SoGjybqT2WVXWOeC
9Ws9MDoo7ncJupH3PObDDBLtZ5rpVeXw8QMUL1NB+EvpW55xMgLL8uxzE7c3prhNycqrfUij9bdq
JiKD8/paWyWre6fhzpWUB8IPAE9ca+VH7rEBRgumirE2bEbwYALpP7SvUYNblYjSRsSp2GvGrGUG
1saXxlshKV2xpmy1ZGZ9aG33Paqyz66s/lrKkDvDwePvoiUS3IcTMlJSsfxGfWrYXhDdFZJIWWlE
j/BFtN1fvQ94VfRajuAqL0qyD13Apnt2d04G+VKJEMeA1TbcbVNeEjaQOXNgxw0Gi5imH+6FuxQM
VqBtDK8uNiLPPmsBWhDsXLaHZfZBtiE/kSF6brkRHkZW84nMwyPf+OdRdcM1wF1i1ZF8LEGW7QpX
03aA7a2tdkovjGGneiFTXw7EZ8uwd9a1k7RvqYOIVdJbIvO3sWqjEy/9ZkOtWrqNiyXAkYHK1tHY
x99Ou1bEHNlZMbWHBDG3lefO2yaPt1xTKU9XdNYNVvEMbcQ51/5wNRRWxQawINAgUkGe0cIJoRPq
AJT5wdKDUiETxDch2TPL+eVX3ZmcZhllgcYkd6KLmncDK9taRga+5CrxN7EfwTtmoRw4KeFVr13O
PEawkbQO2ELj7Ccx3om7VNdEkQeenDHc2Cn1sDg+/ysLofDfeu21zbrvLmT2zQE4/8ug5UHs30XT
PC3hNPCq9H2uLp11rWldOUSd8Ws2r4XOrWTkAmNiUeRq6teJ3AdY/Q+vAW3P5Yf9e8pZT9npmW+E
eWwNFxl3mXbBJL1NSi8bcLaEHF82YIskIIbsg0qohYyGhvk6hPUwg56UcHa3Rs1vLzxmTpJ9EYe5
SjYdKaPZLglRbXP8eA73GnAl0KNMNe5N8trIpgSy+/Y49PjB/v2Be/R98azh4CpX3Su6Tde8QKhx
tpPkLhiNG2RYJ4GumaZQrrhlnbCiaaNtUj05Ybwl8UtfcUptTj7S2e4GfASdgcRFKUDAgs5gVwYf
ghQ8LQQp0W5gb/VuTImQJ04SHK1MWgdqKdUalWc/Lra4Z/34PMBSXLMKzw8qFfC/WevxbeTK0JH+
ZiAynoKl7I74rE8wjEjM0lu+pwtLgs/rrEtZy3fcBOq/eWKsZqsLYcmGn86u/lEFtJ4s/XTiqCYY
alrTPl8W9tgVZXpVnV99y1LXKoG4F4Lw5AyAhEMrIcaaILko+tBsl8b4zvvP7kDzg1imiFfaoIJj
b7k6afVcLT27diz4S2HSSp+p21TYbKA949IVzAYOXMCs2+MKHVeNHojsCuy5W/f+NWy4G1hJ+7SU
tjp1dvXDKSrOgW3jjkxC+gZYf5M0Z31eiF9ODpSwYe8A+HOf+1QXtkZmrgfS18CyjOCC1b1/8YDG
9FFzDwOP8ZrurLXgqbv++yNySmOFjrIeDDxFGUnue0HVsfDM/jraqUH4ddjIit2CrBM+gn6is8hn
XC/96aNOPeMQCwqLS6fllYmlTmTlFZwUNCEWVFHUMtQIBDO92u0cBQ5SOrewyk0eNb4mlVk6G6eQ
lIMabG35Yu9z9OFDz5KEZ6V/9Rr35DBaMNcCFgDLDqK5+TFbsXPnpnvJu4p+Y4dK0AZHtFKZzZeN
7X6pLHPHSGJ/YI5YF4u9x3QxvBMbVtussdiSk6c4JzihtmQ/bUzYAYmHOAsO8KDtteDJPDuWr6G7
zvdMybNB2bNA9aG+HftlJPSozRLD4FG0wfH5VEVLu7gB3/ChnfCdG3z/E/zYE/GDDEDG8tGBLIXN
vg0d/w4BS5Md2L2UHD6Dbqlm2jk3Q/vNwOtTYg0M5V0qIHJAUSyHlmuu4ViLG0Zl3YCdutmdPP3b
3NKNLVOwBrnuyx6MHn3USi8yKR9Ez3i1TrxACm+kLQ1dj/yLl9K/rSji5np69LmPSfq5U4q6fd3Y
PYYeog62SZAnAIB0r3eNxWGzJGG/jue/GOugUNOAs5bIlLbuBc91Qzj1Inwa6g+r4KRzXp2hegst
ZgWPanGfinFHd40blI6Xun3cwv1YxPSRd9Z31XXTSTBLrobOfAu1cju1xjZo3T8TpeYhNmq/Mj/q
afyxKT2PdPt5oHvQp5/A+0X5ersbKEmHS4+pYOa6QXs657axog+WJmqq1Wt4lGhiQD7oXDd1+zpZ
cF5wFLIritkz3dA+UtXu4yXR+9hD53YUe9JsP/IABDOGEsA+Cx8p7/lN1vGyoQZ+zOmD9ymGXwim
0a1rXllbT2wCfVREmDPXNDF/lTaxY5YwQ004nLuwATjgAVRjPJShIKKMw7HtsN37Vv+OzKHAR5rP
C55UM8VyyTh1stzqPcjHZd9L0E9T0rEVJ2tmzWSvYgsel90+lKjmldFmb3g/YpZyr+hdL2Snnhzo
kjvZ9sAB5hdbBsDXO5afibK+rNZ/Hc347IQgY2ki9iyWTbw5l8UxsT3vegNvhsw/Iyhhq66sSS10
THfLKNmR27LWp8vONLjlLfWi1svQdcBQ9M2xQvw0w/yW95xa5sw0X3D1mp3otRW/wXZ3FOPgE405
xWVr/UrgogTUEu8Inv9EhUd8UbhUOjT2K1GPns9fWivLqkj1OKjvzJxwD3LcXU0C34BKEUBUdA2k
1LwRmAL2DQe/WTjxoAOT0p683VzzDJE2fy1C+y2xbVrRZSURh4mfjYL4mnKIG+ZsqSVP0iq0y9XW
FuLEly3cJXJGR9YkoCV0vpV5jvXUXDfpFSIue2gE6Krz6FZqNyxvPkypu1Eli/3YgpjokjNJJ8ni
bOy/fOcOyK9ZxYlmZCAurY0CLyVmbbUNKaVkrqw+fNxi6zFWK9wufyuimWxesMGCel3JIX0EpgR6
iJ1lyLzfRk4qMcYqJVLz3vfeNXV36fBdtdhl6+XdNVPv8g/R9ztNoDO7HqSSxk1/HHiW60pXfRjN
fYFxdQi8/LaETAPee1RjEwMBNbM+JUI+I/+QkN9NEWwG2kP34SLf5tyFxolUU8vJ2Jjkpl0vdjdO
xZKzD0vsF/h3K+gPQM5faYtZ+89Ad3hSglM/w7QICm6AkjfH5B0xY1xKmb/MFl0EkQbCLURYq8Cl
tbWEpq4oeQ+zRu7woa9xVdUgQKo98Mluh03BpKay2mc0U1PDlPB1b52d1ZT/JfQo+8t468oReZme
3bU76v7sAQyNO444omzel7HdEYnA2sPwM6INe5iqgkUdnfopixwkNl38hhS4pjwJVBcWoa29MI0M
TWaek1hYG0XTNYgRWo1UiakPw4DzHmPzG8m3YcJ8wc91XarMOUggKus4ccN9WD87tjW+1R5RIMlY
e23RSCdL6usWZTZZZB0m7kqm2/EAy7BHJtV/gAQlYq7/nxg2IMyZtLuCDr5uoFVr9m+q4vZF3a+m
SY3tNRDjM05ucbBFT9ooEy8Te5iHQ/r64bZIUOhNdZjE1xR5aw+ceGI5IexLxfZ0WGzreRoxJTVL
TiNKybVr8FyFUVoeQ+X92D4eBNwXV5OPcD2OBGNxziykYSrLfmJO21KbrBuenFtSL0/KHy9+Q0eK
Iq2PvwUWpw/GfqG2iwy4BzlYOw9DXj9EY9ekGi++lPeF6WiN4aG5ZBEidZ77DxGJmca3yL24e8pS
T/imtj7ck70/snYfmqVfD/ANDhiW6VR1zy4J5F3rf6dc/k7gPA5lUWALXDv+SHMahcpBVL9bFJvl
spfHbOl/51Zx9U06cixqtWaszQdkofTmAqfmKOJpB7HE4dfn1mOJEXZRzQ9N6zTHkHumX+QKrSK3
9ZqUl3dZnFmZmKesrIdblAY5TxZZE4BX4z5ok3oXLOIUDiK8CbPXzym1tg1GkXiZcAok4ya1pbmO
MxGcjdDsV5MI/M1E+ALG3yy2jlWwCcQEOUvKttrJgJ4/u+PWDezlMMGqLMwkPQa860rXt1aeV6tL
GLIZ4xsdHQyz//bs5tDiFrxbvY1IsFhXiAfmbnCtPVhEFtWa2ZCOWJYKyz82XsjdONH2+rY/FJ5t
n3jKmhN4MbOdqksK+792hwc0oeaepZW5btkcUORCtI4hi54gaLTrWChxCRf/2Wvb6lbpYvPF9y8z
/+pfij2QECYcItMP1wvV06zyMMCQjQrVu6Tr7ObxHeak97ItvbCIeZiCKieIH4OwPouitXaIfS9x
0s23ypFo1RFzQyfycOUVJML4HM7W3J3i2so3pRMGt9SGzjsQ5AabVfM1DegKmaoXeGEkfEJ/lzst
3yiR0HyXqd2gogIctK04jQ3rGJQjlbJBjDsoenKwNhDe9t8D6rdPtldcy6RqX0vT5CvrL+/O3HNq
4HDc9tbCCk2HC+Mc8UzGVb/ruV2ea2KqweKFh0mEv03XFL/ycLmHVOD9qBaxMDE3gS80wDpxrmBX
kH+ykdaesZLbUhafM28yAbA9ZCu+uPkHgvNHKtJyZ1b5Li5mkGI9ADbyY7G+//z1G/aUQSwfHe1y
GPr6B0wcdkg+BSDYL6INCAKARnSKQr/xN+QVU+JEPTOWT6LKAc/dLkjz6ZS/cblxaSHretg6ECG7
0TCfSUjmLJ/8noQUqdRhXQYsCNUcX5xknvdwoYYs9FYVNaNp0dH41k3zwWHEylq6hVqF80o4u8qg
6IT80FhwPxyV2NTGfvCsh5zr/tI4kP2KabiW4fA2OomzHu3NUKYcbnRkc/iYq6HNvmNPmGf7GM9w
PFGgMCTgIqVklbgYMBbaW5vE/d20U3AIY4KO5puwsk2cLs6hchKPqrb8jOms+Ny2jkze+epS/fFN
yWj6FVDbRC87PFV7tF/cxHe2dgOFM59Ne015U/QwTHS7xuY0LSzLOXR8fftIxNxA+vHIDeJVunaK
baXPLk2Uu5dkKUpGrKzdJ4mkCmWay+c0+7DUm8HKM0ZbebbN5kc2EJoJ13k8+s5qXIJhO3mOt+UC
keydwtHIECJPRQ4Oq51jsAj6rQV/kjtMxz0xYVPIEFVUl773mdvLlmoXTGZrgQkoHUP7Bt54K+J+
PjVy2UNwGtddOVtHLEnUkciTWwIBoETiYabQKFHEjLS/y6WPn6FKkQ6qcjoQwwDHn0KXIBmiFa/b
v/8X6LQIM2pCE057tnSSBGHsC7Ol2ouZtUfXXH2sxTnhE8D+w0tAHCUglpLrfArrqU+wdvmp0dmV
SKdYIuIscoxuwI63RAJIO1X+cMdByag7Ff2js39inYqJdD5G6aRMrDMzrU7PFDpHA7MB331OMY7O
2CAZVQ82NEwJOoHT6CxOp1M5eWz8QmN3N5AUmsNIdGcpCWVTs6v9edMl5kN0HTyQkcV9Ryd/MiJA
rc4CRYSCBp0OEjonJClXRLhSxdWx/Q+i9RD8XO4OY1HvO5oRaaUNvpV235DSeZclaSSfWFKk80mN
TioJnVlyCjDgWWr7p0T/MYYpNBdpvyzkXG+ljjzFMDfawcGeTnbPGm1KcwhJjYSlSPo2D0vnpxyC
VIlOVIU6W1XolFWHTc4t01+CNcwq10ms4F8mS6ez4LYwA+jElkV0S/VjsLUJc7mEukad7qJH4MvT
ea+WVnoa2Lf0pVNYrIKPVmfDJi7/Pn91SmisJzzW6BSZ0nkyVyfL7Dg957kGC+nUWUT8DGlToR8s
L51Opg2Ny76CtKBJaG2KwQ4qTFtUAvXsEgG1LBx65NyiTJirwuSnV8OMXtpuea6MlNOWYpNnoO7x
tzUhpKEEZ8ToIJuAKtHJukFn7EwcQqYBRJNz/TARw8PxTh6PniCdz2t1Ui/VmT3WPNST6RwfR846
qEn2jTrjZ7UvDFrpa0D4r/+XAtR5QGy7OGGICBo6K5iQpOgN0oOLzhGyNRsezOovCDLJs0PYkAOg
PUY6f4i3yfwg/wfMX6cTh9H6W5pFcUoj+8PAdBCsIFiojUygW4bKTHcUa5KrnuptSfjR0ClIofOQ
3F/VThGRFDoria+Cc5/4ZKxzlEjnuPJ1trImZFnrtKWkWNvU+UvX9NVWNCnhZM1gGVmnl2hEjhrK
rU2As4xJckZ8VKATsR0mRkBFo058wtugoc8mBeoSBzVicqGVTojypuVrS2aUVKf1QN+2AVaQKC10
tlTplKlMyJum/6Kn4XnQSdTK/52JaAJLMddX1go8M1z1Vt6iDUJEWWcirYvOtrJQ4PDXeVeLJIKj
E7CjzsJykD3KinRshhlVO6MKYrNwF5KXTidpM42Kj+Xv0UmP+RDnu66iRBEY7zboPvq8y45eG3Bv
pbzeHmEbzzUYCMIiNJrPC4IgSIPQmKjv6DgSUoP6cFEdIZK+t6GBbUD30hpf9tJ9DVXdclkjxSKl
n6+V+OMYFHyE6PHUOhQlGrd2saT2/NTr7LFK3mKiyPVwtXQyGZ0PiplOK1dpgXjUxM1TZTGZZJ4H
EdSjcyNvxmMq0IW6b8pAQZMbETQ3nZzXHBa3x8w4Sey1I/cG+JUDy1i6SSg4Cmyze3UXMA9SOsOZ
57IDTweN1nXsegflb3TCXifmv1yBMCJSvzmZJC00IchtPQaPkB5GCploOh1oAfTADlCkAztxM7J0
B04ziU2mpoHNAtMaXHiESg+fNF5y8ovZFywuvr7jshLDGG8y7wFX6pjPBoaCZh1RO9Vwt7aLE8Lm
m+tMr/U04KnuWbJSG1JAE4LRdEO2fW2iDIPF8CfNwlOaJ/hzJVAsm/YrVoj85yLjS6nuPNGImTbE
EfIc+1hLNm5N+crr2CPwodvn22WpoSZXgXdvCmgKiFZbE0MnKzKs6VqNO9QRHpiI6iSGm5zYGsXe
qKNiOJ7nTH0Yvrsfi6sZVR6WbPNE8tMm8gJIexIdtkyWx6B2iKfzT7bDrd+P8S8iMPWsHpM/7MgK
n5KsfMqSAau8IVD0Zv8F5OOpxDwNAWzcGIMrLm1AAZJjLvOG6dm9VWTElBNUz7XTspejmPLHbsnQ
JY6zhw8g9ktKYQaxJmftavOs7TT9PcRvlXOLn/piOqYDeJOsjm8+xh3dMbrsAmHJ20S4voQxREGm
zz+LNhzQ18sxsGdGi8l8FSPnJK89MDSOUiuLAvax741t48UHrJ8thtbMPHnCOeYk7m8ezXdw46LP
oLNWcb6Bs+higjHKVzFUm4VygbUPRAYOjNVel75pr0WI4JLO1g8WI66aLSjxXgyfoYr7Ve1LdQqs
6itqw3bT9dz1MuyuhFHGDM5IDcNxeDUZIc8lS45j6eXfkhQ8e4vxE/8TG/WqbKgL5NWFiPmpcG5d
gO1CjnEGNDkpn/79we+fHyt1/4T8b9064Oo5j44wF7xbEV5yknjbKZPGJqEk+EAR2brH6bVlaJjf
k6X85DWwm/JyenNd9xRyKzuPWcwoaDo0RZQv1f/snVlv5ci1pf+K4edmdZDBYJAXcD+ceZB0joZM
SflCKKUU53nmr++PKhsu+95rtF8bF8hKQKWSSuIQsWPvtb5loQUJR/PiM0JMELbeoYm3VhgY5a1n
0SB354HxMTnpO2OIT10aZBeDFsSOvfkwtf3SZgD/NIfRkrYQAOmtVEEVgdVabbWCfGrbJT2lAGsG
EkiT5is6ydmtx/3YBE9eJ+wNQ1nj0VIdkVVjX+8H3A1XTagJnVsf5b+yioNqEixty6jemqvtkLBA
IOl7NRs1oORYgkMLMS1GbX0zElt9M7Z07pKZwBdjaLsbZ8YJ1I8RKX/DKcS0R4xte0lT+dFPlnOb
CiCrdPfyjQHaXDDkooFvgILuktesqpv7hnO3I+fsaqVMZ7K+xTvvJZfpWYbOEc+ZfjMVUyoblrlD
4XYk8CV6yPLbVInxkpAx5k+xf0wTsjbIuAlu8kbThlWLm8NINWsI3QHPXwR3Q9ht+0mNZ/IkEKMg
1mTEPN+1szGfiKx8dLu83Duml+2EkxINGpXeqrcb2NWkoCJNlPs6inYFJtVjQCTysgKbkflk+YUG
icrYy83Ddmel4S/mPFc3D5xjamqyScr5Jysnjzz0Qy4VLdVeshlj4LYsaB20bdHqxwDu8kOPJe0J
PofmbjQbtSjLmpLL6GkHhY6uxY0rPEIJHHU0cZ5dv/5CW/fqkN7FkheOmxpbCZ1kPozU4BwqI6GP
Hs+nXEUhefPNBXnQdObMTovKe7fmEimEbKi+SPo+xzZqoQIU4pTa92PJkHkGM5X27nvWtQYglvp7
q/GUckC72DLT+Pr7EVWSne6j2PtB3pv1lnY/Q/JbYZKlzy3uN9T8vD4WgKOXEXlNaMvph5liXRTg
YxIVMgy2qWubPr1JGoAuysOSyaBb5TTdzZCSJXSy8S51K/u0uJLmOk7vjEAW2yjj+CvSlmBaQJmJ
za02RirfuLb3pUtFpFV0O1E1r426Buxg0qvrrqqD2Y+55Zjr18xqcAYGHQHO4iPsZrSiecSZID+2
dgrNm5IR/5lmwEyUeXTJG1QXQHF9kkBJj0jCdm9EtLRsTUDe5LR7nGjZekw+CdbZW/mUbKiZmm3J
GligZpccqkniirfM3d/sSkMzz8QniXR7Y3gKh+DqD2iYnMVD02P2N8o4uHa1bVwGIwhvR+UjJCQ3
XfEDr8izpAOqgDjF4qAM50ctbANLIll/AgFt55Y/vro0CL362zCprqgMpgOJDg4FpXnxwiCCu/hs
iAaZqgcWtFDtq09NWYes37wFObEcFRa3EEdCEkNOIGvL8Y1XN6OlPGM1x/7sslublo3Or8ENA74e
8nAdQ1FwnqRfBydGcpS+qaLnLX33zgYpRQsLHlfLdMuOdwWh4htEnPREmdbXfi02GT6xXRHY+W1Q
wF6MrOxYZRi827oer9HA2oO6jKgt9CdEGJEoQETo0RyJVKa1B7nRz9NjWTGSqhIRbNNyILMUvKZj
oHpFhXYtSzDIFekhZdZXa6PyX2YfyVkVKHD5JMpzcba9waDeyvG/+M13nUQfYK5RbYY2wXUcdRES
LKcP6Gdh49wAnVkAp2DiOy0faAw02xiGH+SMz14OL119NEz3kZA7tnI5PcLwBVMU+u8K7a4e6bDQ
ySw3IuHz5DjcDs18TNP+bKK5Di6tYYM2XNIXBndCGkKU5gXV/rD3SF1f1BnsBAFlWCfFa1DyK5bE
OtBKAcrpE6lWkGbIdTH5kdGERs4AJAZe63ry4kdzYOBBClPbe2ShxyPCpMUBmA10KuumuR/iXd+N
D5FX/0w751cWD8+BRocQRujpW8CuBUK0hUbiZpdIOHQHXMtc5ySGdgDiiDxhPTLnD+IN9oQCfvox
kT6IH54FOjcSSO9E0994QpusPtFD78/JthryYT9AOgM/xwtTEIblQ6wnnhwzCoWljW1qv1wD0fNr
FXpATexoogZ9eO1xvfwa4adZLsA8ZiL10A/nIAdBSQQtkwf/biAgfdu21ElDEbsrPRkal8lKBHy5
RnkPpp9sIqBXxdGYqm1sVVsddQY0FoZ1xag/hkRxvijnkzGnGkF24mxh2J5zO/7m2UNOB5upkGuk
+akFYAsYn1Y2IasbqTmU1jrIjok1KGbo1UsNSkpAtG7jKtiOfgwRmsTWgl4EoEXOdHFYblgj4cBZ
O01CTTk+Ehs6etil5BT2HAAShImJQflF+ZS5xIYkZXfbmJ92jscWtZHYmFkNpzIOLlkSfDhL6Fwa
qve20OhXXGygTsY96m0a8R6quyGcHkUQKx43+djWOQJldkGrIPeAk8QSm+WwVHrFpXCfsjr9riKe
Mmt5Czon+hhMH9WZhZCYVsnI+0OXkW5US5OB9RGcz4c9RU/IaLG/jNhtuzFHFltdmMj9BN4kNk3V
ZUTUMvnpSJhq7EcUwdnR/6Lr5+kPvFYPbu2JQ9K80v2AJo6oGZxdMqKPg/wSCZMs2FgA5s8vFuzT
EGTLQZIHvZZYKZDjms8AMnBAzxyogry5GjR1N9hzMfe6ZryyAjowrjIuoRjuyoUYrqmOtpNBe9li
qO1xEllzb+EJsaGOQhxa6PtT8DLh9117/tK/6UemV6EmOmsm6zhr910YcC8T1HyMVm5oDG5LT4GJ
iuAZKjaONe0tBlQr5dvf3Dh+H6uclyyvTu5Azcs7efGN9t3w8ye93L6CnNFm7JpL63wSw0vU5+hm
WxedY6jmap2bWIYyMIVVWNO08lnJbHJTSqluZ59xpdDQsppcbHR1H4xN+WQPzu0ML3L2MvI4PcBh
/qthOeKmqmg+ow7w9kMd3hqZo88m3bFMEtdVZKc+K2KKNmyBWRJf0jI4oQRUG2EWUEHNtNxyMMKc
Uu58yeOhhC0OKOXWQjO/xQ3RbDlJb404RLxPUaRRbZmesc46ta/qItgq3SJIhDyRJ7h9sd2D1vDt
eUO2xQedNIY4nx1ZHxmCpV3buUhCSuchx12w1jREVnardw1KlK0teDrKOttOAXMv3pN8h31nVVH2
rpg5IIGpTfLInGY1DiXSdCt6Qb4bwp/jnC8C536YNDGtpAwmY7k0J0D5jrCDsihGsVrSJ8hrZmMR
b3jnIQrzm/YclExLpsYl7tjhSlNbc/xpQc3L8BBOsIqwjGzkzD5Ly3DdWUIdMCfWa2ERo+UT/Yy8
EjFH3i6UaULSRpeoDtka37uKtZ6xY7JXrjJ3bITVyckfIuZEu6iO0XeJ+Buz70UkgrUHTNK4qkyv
gVEX2YgcnYfeyw/Ie2jja3Y+SXYVzjts6OFHqAybVllwHcbwnUshNgkLIJRn5K1BDEC18umglg7K
j+WlqbPup1kMe7I2vRwhsRlPi2zfn2nnhfdVwBY5V+AhJbyU0XKT/Tx0I6JuCRWCrmtr1tvQO9td
6NzDlWOXIt02KTok544xUXORou22sWL2vQ2z6kfrdPJKubqbCqWohBW6K3zFpVOi6saavneLZq89
g7QCLB9IUW/S3no1aI3ve4rSVeKNGxe319QXR/Qkj4PDjPgroG0i0ArgREm5I91TIuzv5Hj8MMp6
h1en59Gp3tzQ/wZGRh6lKd865V1HYqDW7vK6fz3Oy3MNeThc26rud52z1LfBtGK23YBD3sccpZbD
Le1OjGrEyKlnStDXMIJ8JOKPeWRnz0Aeb+Jvs9fdLp1MiikHaxFoy3U4s4cqEhehZ8yVh2uxQcpI
r4n6Ghpkw1XXZEbkRM+N1fAymi6SLgC0/jDYdGYCIuekeOQ8SsyqmW+Q8gZbr+PmE95xojf1auTs
v3bI5M4bRxeN0ZzvchQHXt++Fv74MoY4LqrS/2X5HYYLybQhKPmRK+Zvq66q9jwm3gY9RDmFhKhi
tdcz4MRpwJIEFwJ6gE3V2wFHCIhuX6uIx7qt0PCnScaoHO8hnB9sd6SaXwfsuRX7UDuiKq67iOeN
L4HA565FJZ6+agKmtESiLEfX2mNb4UxN0ab4Vqni/dMtnlxUF6ZL9E5A+yZIeQ8Tw3gYTcpeDwl4
mzvjnuY9mfc1utHZIUbFFQ7bQsrVChjMrWSK9WDb/yJqQOybzg6QaUz7r125CCfCYGrIGBNSjjn3
9xhO47VZyCfDLW7RA1FaKvJzqHxLhjpfu2OQ9fS4HYp9mtxqa1r1j8YNua8sDxmFHiCO0zQSeCMQ
6ERR9hH5IdsgpWIfsRiZjfgBEWFvorvwOonJj1HI18WQvv/BofRrXzbiWvOSbzzAMNvAtRhsU6IV
LgQMpoXHhNSzMFlkyONcrw01vljGcCs6wgxikW461Ru3ic16NDfYe5da12D5CKsJGRXrUh2LF2dk
k+9Ci9kDJ/TyMDr4Y3wnMHZfJ3Krb/2bNjUvXx8hJYIHQKELqh0nyNjsQB+rFXR1WJk7aS3pSm27
7qbq5Fekwhgm/09fDU8TqQ6/13kT3EVPzeWRli2qTI0iURU7tyq5KSQvrs2ye0jm/Erq1geqa2Ar
mXHsQjoqMIHYdBhJY4snmpKQOygg5AxhglvVA9GlVJjxNL/MtWCYUBfngSJyowK6HVF+rFxc35Hk
lWhINt116hizMzOBYJVHbsbBP2zodXJ57KWqw3tODKydsIcUCAmFNi6AqT8Mk8WJxBW6oSbDZgP3
GHZOXEC60mgvWePWXyVeIsQRaibWf8TeQJTRiciEIWCNXk/moNxyQZposqb0RVeHwwFGAMGdIBgr
dw9bVwV9Rwrg+JKU+E1w2297mze1te9dbwTmg1iU86qxaQSnh5YTQV4HZC3l7R5ByIetKr32vjnB
/BKElCGZz0I1Bd4DdtdLCHuk6wry1FHkjRZ1dieXst9nrgq1HOru9xhkU+LSLSCaTrnGo6yo2w1F
6aJCro1K3LOJTbIdqHFhPoVrdNq0EeUDb8ddC9Jla2FGYmc+TiXNfBR3mwZwBHIrxP4UhTtRuMXG
iDMGfJ5+qFRqL4ffkYUx9q5kJbi5kx6zJPkRmN2JofNLUVLLBwMYn0KFu8CIgLiORDOxOrqKB6Gt
r8kAMbenA7+p5SupeyETrVU/9XRPawpyw40/DFKYas1b4FPUfr1f5FWu6HScAdtiQ8DhQ4dtu7wS
iroRWN/4rYnRldsuIWXtDV42nhOv4ya3XLfeYjONiKFETkhPou4PWei8NwmV9Ty0VzEs7aSQhzYt
o4+vHbYyuApM3qFKqKWuHis4Kf38rkuyF1hDERVSHmKRg8z86GU9dXrJ5UVHyHEvZ1GEu/VBowaE
AFb4sme7zBvG1X2BIGay2c5cnob1WLDS9BAZV/jcDYZaa/Zdrh9ZpkQ7WTsn6nG0ZS57xHLSrBOA
AjBb0XabkiJTo7WQpPstRXGbRHdFRW7J0GafGX1WBJ+gxoF0s6F5OEFcAHQrZhiZPb2Unj77tn1X
WZTntdakADA5AiVP4cGn+9mut9KNniKVY1LoXsBQ3PgAGReE26/cI/yPoEQ63gwPs2A8xTxtnBt6
9KYUV6Bamq2dZTsjBESD2ApwHG3kbQEpySY6ZjU4TAfEkNOYx1E39fO3kXxk0lZvkyx7U62gY54z
ykSZNz556i7qFXmPLITbIQjftMfTCCcUMSkGqoNKki0P0XtOzMiqTsg3yPGZ5RNvkzeoc9emj7PN
Y9VH8KDIdHF+P7ImHCXpw7jos4fkrhrnbxlkudVcsTmX/oSrGObEmr0CUAmAUR/rmEx6+PW4H7dj
J4B4j9K6YMVm1+REzMv6nKmC5u5A5H1oq/5ghL24CypStpL5u6ssb1Mz5cIOyXFalOGZt+r3+kO7
XHf0jyQQfdbyzOqXIL1F/h+vRsUvK8uUQsI6kpqxC516Po4lLiDCIXCHNaGxSUXNh0I3+yniJgy+
+x2NwcgGMD2qepn/Tno3z3FPcsCTGDjdZm7ONWxaOEY9vKlKflZukECiYG2KrJ8A+ni5sPHRPTtG
Ebxzq+yeMKB4Dz4FFrHa71+bFI0Dbmk35TRdNYNi2lI2MoAaPJoe3htXi8NYCGp9oX8h9Lrlde52
wEZWiexohUUG6U5DvUHeRxVhc2SCjs6YhhSLPZbgb2VkmKwjlrVtOHStI+2Ox6hueObKEt2naZuP
pBxw4DSh2gZYhSJRMXRlX6q7zN0bRtadOyJ9IMHXl8BkJUOltR/rOrrV/sRqb7Hpa23bW9puHlkN
BD64A9t8Skgtg6ks2LU1rZ5B1YzEY4yV46jhr1muuWXcm9xZnAjJWtr/D5szb6N2eprKX3/589tH
Rk+Rh6uO3ts/MjZNrOyWtuFi/vd4zs1b9pb/6S3/+NMm6v7rL/6d0aktGJ0W31LbyhHKdmBkDr+a
9i9/1uI3lF2wcegEwuIUHvTOvzE6xW98Rluu49AqA2n2d0anJX6TcDthewpIb8qS/xaj05N//hPp
DFNQ5McPfgRbua6ElW7yB7Qo9EI+//5G8GjQ/OXP5v8qa6MabOydW1hcn5128Mqqfel4TzHv3oon
cZtOyMZ7w38Cy3Zfzs4ra+W+836ENDEWs/bZD+fvnJ33ZQQ03gBRcjMT8dLS3ho1wRw+TWfUV5Ul
90lLKPys9vGMTTxde4mxtdPybNYUqe7OGQzUwijz5nmdxvWBk80xceQ9fpE75cj9UNn3VD93NmQf
J/iJBhuqs7d10+oRxN7jPJKc7EjE+WzKGR6d9uecPk4B7TuwAwrVuLbJXcQfjO7+xixttMDj9xLp
XdnmV0fBGUbAhmaABmK7mSz/aZ5SF5+4/dQ4wQFZ3SXz7RzoErblRoFv9pk7E0tx3wb6IMuGOAzV
/+BFfRJu/RLbi9pe2HvpO0dGL2iY6N+0SN3KDK1cuv3D03f9/Y79Ke+yK73Udrk1y436TzeS/h/n
U541C3TrP9zIKautJhR0U1Ly1YN8MfNn6Keqi5qmi64JVgxD2hcz23uHC5a7869/AFv/8w/gCUcA
vnCUo20hFXTbPz5JEVY2IgwicFeciNgXblzy4kZBNceoTW2T0LrYoPb3nT9fEfF973NEo8pUNC4d
iTh+9WuSbb2bnRrbbiIjHBQ+gZ3FzLCxPnQV+j8i44yjIAY1mxt63uTlbcicnDjYY7RkrIfeAtfl
asRbXBS+OvieXPSXlN7aF9uusd6ngabYkn7ciWg/E3Cx5v17lpV19gEVuHEH5pR2SlGVwf+Ajn/9
vy+mkqflv19Mb9/yqOzq/7yMLl/2+zLq2b9pW1pfD5ZNWWpaf1tGPRZYz9GecpCseI6r1d+XUfWb
w+DA8ljbLEkFyhf9FXVsyd9cDG9KCBzyjiel8++gjl21vF5/eP3oDGhm++zRFm2nhXb8j0+/qpq8
NETiHTqmYrSIEWPENjP+odUc0eBYdFU2rPKRbEqci/ueUNx1IWO55rfacH7HNFxTEHpYwxrIbiIb
NwG6D8gDDBoIcuvXqTRBG+TPvlE+WUO3NskXvQsNisnMXExsAw0JWIrbxiCGCNR4hq/U5nv3wcWc
U3uTzz7Dt2FC0JJEp9D+YBA0b1Hrgtp68ebSQLaujZPMXTLjWKB9mS4ufpch0ncCJR7iaFa02kiD
z+YtYwB3E3dAcYy0fDF9euczRyTmeXATkwmvp1URC44PdBPbBDXEaXONX2cJfWp2ER3QsXpDLE3U
cSG+0R285NGbzkODAQX99pIDfGNqWpJFYz4qAiFy81aV0X2fm0Dko/qGjss6LOEVEdmWbuhtrYee
g8DU++mmVv5n4mBlYbLdEq8KwazvIClAG2QqNmUBKnQaEnktHpo6RBjZi+8OsoqtRyP9RXr7uX5y
/S68clgj/rCAX2pn1IQpgGqnrsZDJenuDNZrLoOKGTISoQq3Fs3pejdE1UheccfpL0FF3SquXyDQ
nM83NH/Mc1tTiUaGPqNK0Ib35BlNtZIBSTTzBADD4Nzr6GbxSmkcKmrYhKCptn1ZM+4iuijzSCmx
CrJqopJMGb9X3mrSfcbKGJ9GfzTojFrtRi1IJNdilqsbCfvGdPVOhs1zGuBE76TXM/JomETYiNpE
aM5U1/57QtAN+s7Cv/ESbGVJYdbHWofOOUvKW5v8MDxjUjIpLB/NLpk3UzN/qRSBFsx2jKE8X8Sm
5B1L63HEqnAosEmthm+DX1pny7b8fd6F9BI8zBMcg8LUSTk9xQWH7ikD7kgAJaMlx1OnIEVPCgwU
iTW2y93UpwywIFbPkt+bdJ8VwJzVgrdaoYq5w8SHPN5p9iqgsA5ajU2dTj24UANPXsKxZXAovxmL
HEt7OARkNzKOrFo6z648d9W589zkmnnQj4bpu2G2OVt2Wey5axQYXBWeMXonXsekxqvj5KK65zSW
2D2G7jLXtBCkKfoVB/mVhxdXzwvhocUTnozk9oJiDvo8I501hEe6fOg7WAOgkCMaojwqJt88NoJd
molIODC6AtGP+nhQ332wlBpRpktI8jqIccO46LNpKbaYc1NB8JHfQwiKAD0WPjlyaTh+DLbrbsLQ
MlaxNa6m3nQPuC02iJBIV0LWfB7am8rqzyngUmW1h0n6T8ypTz5idg7O7cG19XlWh6ZJ7gsJ3UQH
IQTa0n9qBe7GsZPxuvHH70tx2Ob9jTM6d0XZPqc5vh6dyWOc5TduUjyJRNMu9QwfrFe4E+avylY0
OWnDFTU9gF647hGflcnMBOGTox5c1NoQFC6RF0+nvMcHkbicHEHznksrpJ9ZhMOjt+QQKu/d/zL4
wpS/xAFaeCb/5c3sxfq7h9IbyectoKQQ/bmZ3BGFNomVV0giZywMF0L3JwRz/QmcVnKMB3IYIsnZ
FL28iEPzjCHZYCJBIKOZCQd3UYj1Ti3o5MFNuIPQWMI5iW5IQ3wjTF3vVIoShFxkDXcuVLeSqzyv
Uu1HdElanBBkOpygXFgnC2AHHeGiuStmwr9huPFUbcM6J3UsBGfkgqhPxKF2eeSSus6wmzESagyi
lLJHk7fRieNbNNrfEvKjbbc5h51iEclmABpMJ+k6oElIj0tkLGJXaNrdBgc1YylkCehA87c+BFsl
cd/tvdp9JW2nPWJ2w9iFOX1VVRg1IqeytvgdPydykBFmorhgwNUpHDk2QSHvjYoPJWu4L62CvjXC
M1KM31vB2Z1ZLtlASbCuS+dXyRB/gfVMG2IGYITW4zkAZocFwpVbadhiLYPJRHZaHpkW+88T8Jpj
TXTyBua3/4x+tF6HCCGbQN465Q8zS/xbEMG0AaCPYsHI38n3Kz5dYBl1/zFZvX7wWAK2s2nm2y/v
dVwP6gbid7pPg5jI0zTN96NbfNNxa26t0tDr2prxx7XYQw2PWJM6yM6yirlSkrdZxOwtNoF0jwbU
Gt8AJhS4hFZnrbX0RX18XmbnbezB9c8GieWQ0RKepLCGvZyZTziJCbgGKLgSLSHPpT0fgJmyrZeM
+4QLbmVwTd5R8JSb0WRy/8XBS5Aezs41bdxuHQdLPszc3ksRHIOSOJ9ao5+2NAAfh7lRVuhf6TcO
sTxDC+pUOh8oImlegwojQzE75bq/EwhdPFVuQ7xAmFloAuZ4lvvmR2yMB3y3aEIJJvMcUJphsnGY
Gi/9bPLQXTvcWsL4GXKDqpF3IcTulxhdT86eeR3Rd67qCvr2uINdGEQRa2FwqQ2yQbF2bXu47aJK
L75tPC+3WMn6PJjct9J+yrFwbXUY21uZxh8WWHq6QWA2jrOIsFVmxxYsPfpXpicF6QNzvBXMOGGy
vZGLdctYYWdExYdRq3uJglw5vCsgHhgMleZriwoW1eLWQFAN87vnKRtBs5UdA+ug6Uc60yMU9q6/
i6Rtk5ODcCIxwl8imM5j07zUdYsSmdVpRs3K8oManOG4wn/syhssEgi+bJShXlRvylpdxdi+sKm/
t0FVUf10xwjh511rGtnOsxhf+lgN0ds1Ny2WYGXmn7mSH0ilt3GPos8CXRaECEoZtoR4YTOJc8GN
A9hvpP+Z040Zg6olQYiobeFmFJHYzWLjlggGzA8B4TSjU9xk+b0dWNuwG8VtqNvLHGgo/VAIUtG/
+aJjXYNLmReobulmQrXsw0O6bLRZXt/ajjmsmbMDiro6MfOSuOge4Lv3FI3hdS7OXSfydcvA2Epx
/HohtNyAa6liNnOdsAwnktkj3WR85CSlMT+l+qSd6Vj6iEDgFXmv3hWq/xl5IG8IxlxwHBuSWekC
lE8MtWgCz+hYXBdlgXHCSrgtyv6nk7bmhsBHfsVq2pV3GSfelSvh/dnVxe6T8QBA83teCkpovkPP
nN3Mcyhxmi5v3RKoUZXnzuRNNU2qQ3N0sPir69yb40ZIXiUnWVsp4lYwUCtsS2h+2HIFWq9NHHxS
7pnEeW7BlWc7tfiKZpneZQ1Sgdqi8HOi4b0tw6fcp9DIjPmqLdKtkQad+DSxYbF7iTt0Jsw5rYfS
POayHG89k8lsRRW0KeQSqB4bYt9GOW0JfzgFHj9CYczZCV0W7le7X2bwLhICmvKpl2MYG8i3G2CQ
02NkfYbtNVtz9RO8zLkbYwYeVU9whaupbPrUfCw8hfsD7musm9ukmNVDkh+9NMG6S7LbJaJXtQvT
6RPBKy1i6QYAUrtzG8wrTNrA/iPvJzTms2lSFMD2OWYpM12NPhwWwrNHwt+JBDMdoYbE/ErkseU9
MJzEITIT/etF1QtF87Rjgvdo+5Dhu1DBPU39SzL19gbehTaN6jZHRUg9uhfZwLAnRn5F2tKzNzU3
A5RcE0jl2iTP9TSbCN/cOJ/o7fqXPMt+dTZy6ynbllZbrCPEhhC8qIuTEdZ3u6JJMWwrL514ZIps
zSTqg5+C4ExmZDjeV62CropaBpXe7F2SqPtoGTIYJgzbgNqZ08OAmtL/HMEFdrcaSzdr0bxNddXt
sBQU+4FCSDBdvc1isE2lRcyjWRQJJmZYZJVpP0+cTXqUyg4CICNxCRRO/DcnVee6bW38ZNEz+hX/
zguMbe5X0ZGkxZU9gM9cwAzkFTB8STHwrxPIUZRCYCCHQPHaoGmYE/vNLvxjbdf3kRe9wjK92K5D
6ykFWy7pLJH4cuBtvBFNfoKdEq7GbOo2opsGfMWEkRbHHiDUkVjQD6NHOzD61qMMQdVR7tCwAj04
VtYb/zxndQnEjP2E4xULhowegDSyPmwtzhcrs87zGwM8h05c0CgpxbifHb66AP/7ffyP4Ffx165W
848hTv/04f95KjL+/MvYp//vwqF+b0BLOsX/omfyixFT+ja9/RddE77wr10T6zetBJs/GVCWFH9o
Prveb4SlOQ4qdprQv3/mb81n5ze6GXSYPe06kp4DDZW/dU0U2VFsuB5McnJDtKf/na6Jtv8pH4qu
CZFiUgnaNjbfzHb/sWvSIf91Vaadw2h5T3UaxZhxe2K8c1xKY4X72EpARFdt9Vn2HUgKtw2uU2kC
6sKxTjz7xepJ9bCLel7Daq1J2WW+HnhmT0xIG+4kOpXbLonc27mXP2opwGqDVSH16CaKJnwdzfTU
zam6q2ZOwj7iZkZ8yNS5lCN4/uEVsTiKrDTQJyNWDs5iiFAJmYvEbMbZUc/9JmvbpyHJgwdbROrS
d8S4OAWWHm+GNgeVbelDnjo11pehJrrPx5JKnWQ9uU6ak9Tr2Odyzp3nxs+JHW7bDatDic2zevSE
FR500wCJjCG6Q64DSToCdjLcN0hf48UWprqabuBcg5w5Oz2N79jEmnM0Gsm+RTd9K2aACyfJwBaS
HYN3sVj3HVx6O51Y4k7gQIKSFTWrrw8rhlNkBNE5/kIEtN24dYIxwE/a0/wpDomfQU3tRhsVc+Nd
7VC+R+62Tgv7veg43E7Yja9ONO1ZGeINScEZEQLMvLMBWE46ik/WrbuuQ9LgiuSGCIotGQd3tAPi
Y9URhjRL+6conZ/Knz8mcunsRK4wOiOFTp6NEJIEDsoX8EUPLTiIow7FezThDtGyRr5W3VVlHRwh
QcLZHq0D+z6Owdx9GOYxZdV89toHf443MXBO+iXgtS3jkLZSrZGEkkEzhvgO8NescXmQHeTGFwqa
EAvASWWYnuY4cu75j75F9RSSHVC5d6rtaKc1YMWJasyTON5afeOdJ4fxgx8nCLICNfLEsIVjC52w
cnkBrpdA7/zm4aWOR/09CednBkaYkdzhhGR8EUvA0jHq8VMvoSXQ+GFLMKavh2cjR2NpOOIIQ+yb
W/MJ951++bCeRFjv9IKXazzQO6WRH31JjlElBcqusr1p4eIBNcmbY7aC9ugQlW7MMP38aD14dXoq
ck7QEWCXou7nY2tQCrUePbMWCgEV01koeg49UVCUvGYcd5s4QXU1vFnWompgTzLIUUENEMkjybQ0
8rvZv1YA1fEZNC7MJFKeM6Wv47qNsuyBnF0kVK15sCJrPtEi/etff/8Qp1FyRB+2putL7NhEWbkK
KiTHZSVL3COBeLAGkxSuDtOlP+Fe/pxDw36t0kAc7NEjf7K6t9pe3ff94rAIYfMOI4yLqBHWjczT
7Fh3/o2cq5ywOflmRgO7Vdvu0kiKH14SctgtLfJ5m9lYweKBE1SQECx8xYE6dcS3pK6YVev2R+YP
8q5SLFucMcangcBK2G+6eRtFBjC9BRfpZ4+NJDHIKAcB7zxM70yb9I0eElfStc/kcVQwQLxoRTpH
f7Q5OHIOrn+ksBl+GJX9TkBPfenAQ2lHNQ9xinVKsX2c5AwzY1TtdKhq9z4k5PkRFuh7bEzNQWnr
05FOLqlcOZr4BgVAQ3foaXDh4njFrqQ4Pval7E+QigBBvICOymBCpb3CcI51fizjX+TOqHORo/Su
CUb/+kj5Sp2dYlo8D74DSk9XkAbSmtCgvUN4+7U0J3OV5gCnB8987XqPYrWUz1iQUKeZ+bRvOZ/e
jkJ9FI6ZLUezGbZiRZ8OlvwJhmwIwhjizunr47//9fXvMHlE9OJ0cJgQ01y/ju7CqqlwAtlsoYYG
T8RDoDnE3LyJ8PhH6G7uvnzz9Fs4zv9f9s5juXkkzdr3MntUwCTcYjYk6ElJlJc2CFl4k0j4q/8f
VNdET3fEP9G9716oqjpCnyGpRL7vOec5kBIhQpdARbuKT7GpmEHJPUnhbLvSf+qSkSPLhYsQGeZj
6Axrt3LzHc01agP0qthrM+5WUU7dabJNzH4J6vtUDGt6lbubqSRC6Et0SkmIZsNA3WwJPgV4Wfo3
8vNwXIr6Q1rVsBndND6Sax4fO9+5o1FMP4g+Ebuwqc6yTOQTPx/FoRiL775tdhZ0z5NemsNhNE1S
FdN4biIN+s5zUTVXFffuje93P9pUuMeypQIXXJbG5sce9+zgppe+z8gMk5o3uqndOjXVW3aE7toZ
K0BY1aZ4M93EfGIbbx1jBNoodx+mdoBXXlhPqo3wcVecxBDBt5aD8bkG8bRFksPRV1uHkIyxhoOK
VgfjIM0F1OkrFu4ls5jtYUM3dH2X8nSLBdGuSXT52hJfAuF2bUoeumUN1pDq2/AI98DDOndmaTlt
s3SEEr+wzN1OJxYNz6+bPfBhBBNLyh/XHhtvZGA4IkiIcRBrLaxhnvA7YNErss8qqOMCr50PoFt6
YXHho0Z015W3MKSM+ySfA9mSWVec6htt0SmzW53g8t++TAOc01m5D0VpP6S1M15UNYyXqXRJpTWQ
zEEvwztzQHC4uq5BooJS0xNbwHberqZWtncICCt2pklQhtN5QqpYz/HQn0OvGilO0AkULnh73jTC
69p07gb2NriliNRzXE+T/AWpSe7DXkZWv6EHjwlncPSKeFz6qtGAdcgSnn74BPskTrZ+Kw+tPotN
33i3Q+X1gO7J+uQnLzetQJvs5WpVf6Sd/ZgpWazYpNJewCqoLWkQHin8aEl+ggkq7yKiGRs5KeyG
gLH8EWgmVe7Ytm9dpT/HlUExVUo0w7b88sYg5YiLpli3NQFdVbKEiyD8HhwNycqgqWg9OrhoDMu9
S7OMSoOUwyQNw3SdZoMKLCq8jz79ZIaU2Efl2TTzqx9Wa6jX9CcnAB/MzsDONkUbjbUZQ2O6w1ib
7uoRHxSbVkObNyWhgPW0ZIlDhO7LxAQ34BbakYoBzcTqhe1lKratOxkX1IQPzfcVCXmgFUbYk32r
w0sNZYRmS4KazgQJOqcEXJ8/kIyclUGb0Zq5ylkpePCA0NlbpyC8D1MphpNIaXvkWYnbbtbv0N7K
lU30Khj66Njq3p/LHR7QZQe836RX2ehht9igryZzrel2cepV9aJ6M4QyDZ6pirWGmY80cOndTHY8
b/ERUSE810HpQnGLk5h1mbh41VTtHNPYkPd4t/Hgs5vP2OkT+ZVlxdtes9objOHczQLmjhFf28xl
os5Ojel28MFHaodblg1xzj5U4ijymI0l2Io05lfNaVza6Xju8poBNY/9GtpAunQlRM+WJaEVgV7C
P3Zbxe0CtHZfGjvprmO30fzm2RzUDUKhAu3PrC2x0OMP87eWcpITP35vdUQwHivooYpj7ahRrBKo
WoKWnLmppBNN9cqa1yNMjfUMtelSedme8DvqRDQ0XKlnqIVN+KSphQbdxxEON3ctLWdvClXv4JKy
qFWez6m9gWU0rBczpFy6R20pTQgVLiCdXPzE0G0Oejend3Keas47coj+m5P3t0Pewxc3x/faOBWO
Dbp42qfZjFzp9c91V3YkO/sHrrjDxjCxInC9WCUlJkNlxPFGKOPdtiOWUZOVsxugnif2uPxbms19
G2xGWSLcuBr8CD08O5W2BSB0rAcooipu9jHp+VU9F7BE6KjJaqJqPgE4h4RJx1pFq6sFTSJQ0dBm
zeZNxlA+K0VvnJaLs5zz5wYzi8ciDBdh+RwL3DhGusmrdHpITOcVIH27kA2r4D/T+r/ocFg8Bv93
m3MyV81H8U+z+l/f9tesbv0hLBdPF94ZJnOTqftvPjEMDsD3sGm5LvKIqVtYf/5nVBd8Dw4y/mcx
lsOI/vuobvzB+MiUjpJm8L3Ov2VwMAxrmcX/t8PBZo9kWSArGEn4I5r/ZDCyWFdVsAL6PYPZc+3o
z2bSjQd/Hg6DYDahWSniPKVLtbhvfaFwZifHxCPeq0LtUU8LJme2aDGwZGKqp9DH+FkM+qFqxvdh
kuWmm+iuzMw3qWx3X/hbg+L2wHCJd2XOdCtHnroml8dUAFKPjBwGV6EftRZ7rg9WbIvzwGKqYeZK
h4hLbzlS5t590UhyLmyNuw6IVmDd3nbg7t0YAbtT/tA2rtUWsgEaxrskWrArEgOwiXNh5Xk1M3GA
ayrAl+pfTsJ9o0ne6p6WIWCDyTpRuI51xJdRee06d7hBF204rnRYJDTQ8PMdD7itu+w8ivQd0M3r
bPTMmsrFGjuRPW7IiAd60Wx8Xu0N/SpfYqZnpvPCYT+73qe0x3PmE4oAZTKffIoeQr2vt4M5EJUe
rFsnD39cIz5MurorpsdsMmlACaEuxfZT2iKfQHLkUHUpbmGRW7WoUdR9Up5dk+O2vlGt29Wyg+dQ
fG9T1oxKNcxvt5aScuM0NjGAhjstBbrM7MRUNV0+cdtfF5r7rOt+HHjS/zZaWhFt4im6g1zsT+ON
Kqd9z4qA5bDG6Wm9gUx78VP9LUXWWBXMS+twuFhucRpc5z72mnOk1NUI3Xs75YL6oat5I6zaAtMO
Pq/iro7AmOwGxzwTQjBocEBOz8Q1hBSz65uHeCrwdDFM0VB5tET+IzM1bWLGuJ4nKlEp+RUNVOZU
RA7aRsvW+tS8mr6gwxi3eNRxUV3uak59lX78XdMtux7bGY06NF56l0QlBCWAQOw0pAvGFwFn1Fr9
2jf6bYQmAezYDlobYnBLFUIwNTUsvaT/Aq19y1243ibFtIWCwYqGQDWSlgALW3nGmnRwAinKPxt5
W61qK3QJ0SKbpmAybHEfjulXE4baDsXipuOfoQibU7r4pZvO3aV6d/RcdcO2xV8x9EbIRPRZ1NoT
fDdWEHHzW1qSOKwdnuWQbMtxsSMo5N2KJtTFVaGutFKvtOnk+u2rrxaJM2vPrjvwAVLN2XbwtKC3
pw0ZUTwjq9pv1m5vXvGEE380rUfGged44c/p51qEBc2pSyvPlN4p71XrcZUQHbaM5DVJMpjo2A22
nagow5bV1QAAFXjU7qy0Cl9EOgW4UAM8THzUwvqjK6tLSPP5CijpEwwY4B18NKSxNBk4cpc2XA/6
UbnrCA8fa32aa0pEXKr9VhXF2bInwxeOT1Pxy44IU0T4mc/1LaXSP3FlPXT2Us6Fh6R0563voSMO
JfNhp/f7DGPlOvVm9HCGA9HPz030gFg4HMDfY48RhCLykTVaPF7TkuKyPqTAMfMRUCCUeRpxLW1O
twUQ+qLI3rCPJEFSJ2SSCNgOv4C4yk0ys0NPBButWO/gfIAzCVVzX2ksd3J9HxsG3xPiM5rFj9MD
YnYWhBvNflrTn/UEeDGzZRV01LgMqgX07KfcqOzfnOqVWV4GsEafMxAfDCU+1gTQwtvY8HdWcdJi
cj8AW586m1deJ2jJnFpYZBPJb4wJ4Ob03pn54enRZybpnvMMu2QHIMycnodWfMzZm8rs28la6rnp
mqKZO7CN+X75qZs521eypesJpXle+eUSw7Zithj9feHm+mZKwFwJIFND5x1F2rOtLZx14ixN4kyB
K4vMM7iR8FCVyYOIiElhO+AuS8pY75+zIYAZsQA2wGeYlZFtG8Q0Y/gdqBJrc9PYAW+Y7+i59iLw
U7IgW1r3bKoqd2bd17KRo3V8xQIz3ThDswTJwm/k0i6A04xJSzxGLs8oTXX1UZTNTqsJJ7ZwpLHT
vDdz8xEb3Q1gV4AahnvTJXTxUiS0qgdyR06qblhxM/bKuFindr4RJm/TFMccn05KjtQ7tFQ3rWKg
0luzqh/Z0xEAC6+0M3IowQ92EsPc6rF8FfMQROCOKQQlz+r0C/PvAxeO3GYAgeaSshkCPNZG7+Sj
Pw2YmhztFobO1Y7j374ji+zFRzyxXYDd2wykSDiztNkIhG3WpwwE/Nia7rbL9Hbl1j31y8KGTW69
uJN7aGea5TSSMABlZ8pA+Ij/uA4x+QSz4coVNLbYLfUtTXSFkwrrv2MP0ufuDnPzFtPA1l2yTUb5
nDd5FrQShJblDV8CP67dIZ3anCel2Qq2ZHRI2AskiWYqQsmu0dzWpm3dwFvJF8GyWqTLHA2TmPyd
voia0yJvxovQ2S+SJzeiU+9n8lPoDfVDbjBkPh7yGlBxsUimMYtXYxFRvUVOTRdhtV4k1qj1ecVR
vo+jk+/kIsTWiyTbLOJsuMi01SLYGv5BTIN5T5cJPeVxeGt5MwNpfzQYgsytXITflGh73aePUkxf
VjiRaE98k49xeUNeFRLxIiDHcZxs2Alk0a+xCMwe61Ui6YSWF/GZRpFtPQnKEZwh3UzD1end/CsS
M1EVmxzUkHVHuhUp+hMh7bi2kZ8hJeXnP/8tnc3k0HKglrM4dG46051SNiTliAiZkqtZ2cpHykOh
PYeDv3cHnoi+mudj5tG4YlBCB8yGT4CfDjf+BASmacr8hHfOR07XxgNb/VNYJeNR9sD8ZDqZmPIO
LVTfgIdH/jy6ZNR7CHejVMWNzXJ/UoiZEWtrT5qAreeC2rpheuOzNtOPablPrTY9JooaefJM5JK4
JQRD3VHJ+Dq7HWEYfAQcyBCXs7vRMes7iM2Lqmy2Z0uvrw4j/r7MwhIGN9FMIcea5yfUM3YEjxLQ
066jaw0YTx4/xKFFeWUFzKj1ImI4MrlaJkWibnv684uthLXvC7j86RLMw2VrBSbHSyOnkzQa98Sp
BDvhCveV/JZigypfhp4c90TkLn52SITyPHcxr9Xqke8eWTuCobFINEXyOJgM8Q2oWYy0LrhXkAy9
PdzAjh+BASfcbFQSiHB4tPB47Yh9/9jChhsvbKLvoTJZDpn0dxMiVIPPJoi/ZGny0aypbKr4WdkK
GX/o80/XhaQ1hPaOdIXj08JnnAx0RsJ2EKxgCP/SnhFTDXFgh8S+ynnEcYlzQdulnIWUIdA7kjcm
khjHI8utxbSkH3XlfqrEbVaNlQ2YtKbu3Hlud9a6vD9XCU04zq/TRZe+gIq9FNL1lvMuaTux5m7V
LlQjz0h+p4mrFlvJlanHLTJ8hmERW4vtd6e49O4oh6KaoXbiTaVLBmi1a03/KjWevMXgrP3E57HQ
Js/UF+6IagNInh0uEOShIsENfLSai9EvSYxZ7LwYdB/aOU8FMpakC4sSAYNP8y9DC7d9oW+FMe/z
Tr+GIOe7ZjxXlALrLJwAZw9PdTU+W4rqKOjg7BOpf+wzeqqN+Bxb2d4E5LnLDZ3GNxYP1QxLzmQG
CiQn5HkYbqw67DHJ6vvepOi8Mx5V4pPyd4HxkH4j7ulthS2+G7rQyQDtdXMEvggLe1BMPc5EUp6k
Rsu2zU1BhBuHYSBvZ9bZQ2/W3E3Tu4nfrPHjt5CquZXseUC28gVn0jsEUChypyTsiL00fKT0hWES
TqdCYu+15uyZuvgd5V/vsnYvjmCxBUBF2MtUMDaPVUnuTTbxfqbGwVncXVapPUnMNk5PjUSDMmhk
2TOn7SP5CvBXtcMzo7BeQMyRHHbv9No3sX0ios3leqi0B7nUqLvAwEKqh1Z5U+ubwrobLGKh8I3u
Pa98bVqyc9xFSlAgLYHT3WyDn9KxMBDmHzfcxBmNk1UoU2et/P6RPeSLk5lfTjj+tFmzmhMfzszC
6yhFbcFhCYOMjthDJ+llKFTBrjVma1wetQroZN0qK0gTut3rDuT04DwlTPJstUIfEDWtdmNk412O
8SBINrBAoOp1XXxhAttFOlrhTFYGuZOI64TvbpgZ7JKSg0shu8x3c0QvteU89iJ/GFvtbTQSzLLj
EBgYMA+63R9q0u5r4l/cZcDCdXP2jdIsFkWP2FTzmHFyUtJZknEGzgwWcj3Rb1NFTygdqZooG0He
Wl5pGlvvBsOnLcH+ImX4IwTvYUYwHioCi+X+NVWiOVI0GwV2kSUbvGMXzXPNDVmhvV5SNgNHhYtc
pVEvqDAqBT6PfXDARLh02myIkJ79XL05FRjzJM+cdde3y4hbxFtp6nTDyPzTG0N2WuJTmNq5t9Mj
3cNbZmYW75SnGRwGfbWdEvPai/TgdQ435TL9UtEyFFjza5/dkQPihfBUuBp1aQGZ0M6RS87UGbkg
Gw2hZjTSHhSES22aCbnbCatXmztQPysSWxZ1hNVwN5ludRF6ePAVCVdLGAL4ZbOqQBAEqEoY6/Pp
0Yi5R9mjmQbtZS6S2wxn07bubF5J5n/gm/ywZN5ZZIR9J40lf05oSKD7rXW9gglbqpPp5mtoZGvZ
kc5gajvMJS+vO9sKL2i5tdz6tsm9UwK3buU58qCNyyU2TeC5z/MiOtwC5zVpFls5Fu9WPnUzBebh
p8WeLojMlHdkImwWT9bBMF/7fNoDAkgOUWR+SE4Mv1v5UYLKAGF9a0xltHMll0rbPTFnOatOLpCX
aRsPYKqJXodG027jgtKIsH/L1HjjePJsR92P2ZhXZGtBXVB3B6jfAtHcb4aWnJ9nMTBRCLSLI/Ba
SQPGKFGPPKC4T1G+GPIMJE2ebNnC3MT8PdIBFAmpeRDRc77FFNtiFS2/29h/6r2dU+gYuTzoWVjs
6+Cio6OmZB7qyKVJxQw/nXo5jG2PYDNKc+/x22Bc3PDk+PFS94CWHG3guXQrR5Aopmua01ZJfiYi
8CP629w7c1DrzQcfjnie85PF7Rk3LY0hqTcGg15ylSl+Kte/jPS5bimCgw59pFTyXEw2HCqgsuT6
MAZYs74HkWbtKzopkjm8bWX5zXIm4kPHrAUh6jXW0s2fxrQRjJmnGCQd+d6xH1t7/rD13ZGRoYif
AaZwt40xV2GuPqQUWgahr8NTa7QOxW8EyzK8Rd6EESO7+FENizn7zXvjNBI/4YFNvWwhNZLowny3
W0mHEjNAYJomfFiIajaoRazd8c7qw88eLtYmo/Wlb6x9jWC1+s/+9l/c35omcdv/y2118xFhtiq/
/2mB+9f3/bXAtf8wTWK8Lt5EAmX2kuf9a4Nr/cHilG2sQZ215xHL/vsG1/kDMxWtFL5jCpxagm9S
VdfG//1fpv2HQaaSBrfFwOXye/1bZqvlL/QPC1ydqgB6ljB2OTaJd2OJAv+vqC/qm1tZao4OQJ+s
CxZbh8TSOkpy7cWqdQhopnQP9eK/pyTnMEsaQ9LZJ2cZ4dbmahtudJZFYQcKyhgIAOVLVRT9HT/G
YvsnXn+vliBATiKAisqMWAd4DIPJLKP2kKxb8RU60FclvyRXpgXmaB4H2tkhcA3mZkptDkBdcP+D
1grQ02kPNhQyZiCf26pjU0YmP2a9MXZqSTUIJLYl5RASd8D7lR9kREOq5Qal7U/0D4BSIyJBV/m2
ITLhEp0wudjFIAOH3NyEqbtXI3ZdRhACQoOxt/FfN0sOIyKQ4W1Yx6M2LjkNLelu6JEmulHrGlGO
qDOPVjg4q2zJeJh/xj0yj+SHWDIgYkmDhEsupCQgEi1JEeb2js14RGccPXirKGyLpzjzqEX5M2Wy
5E3mJXniTAEaPFGUhFBKbpM2I9vYH70mo+XE9dW+xjhdgsGDy+BrGQxhNz4pO77g0l9ZGYai0Wjr
c1mDAI8KldxygzVXYx99xwbDb9cOD0YOaFWPxvDEiYlzmpRNYqjp6OLNLXhfAbU692PJ5iiFhJ/Q
Ui4G7qC0L9BsYDm4SH6dJtkivGnIz9jXscI8JkR+kiX7Q+EHen77Qtb6ph7bc8ibmbG68SVopLpi
4aDF3qO29IMIc7mgEzKa7L1L5CgiehQqmnPtugPBGz4KwkkZISV04FOUncvKzNjXLngRSQ/F2Hr7
MuE/4olphDKdoJbdd7mkoNolD4WsS4Kt6JAjRUFaqs3pUM6Q1TIfhA5+f56fBTVj1jPblYwrEJtT
sNAS2/UtxA6D2YlsliCk5Tuo4tmS22qWBBdU5uLEdJG9COJdEf5cQux7p8Vrxe6UHiHr6GFI82b6
5wtbVhDs7u0K+qvmPQ1GjFzc9uSSBlg8cNyDzEHar7yECAuFmEQ16eFt2MGNRLqWDmODBgg/SW5b
LoywJ06t52SBGxO0pEHyN3UYEki9EQKrflmhdHuKrmFsRqUDTIveXqVnH2XjdEHrZiPa5FvGxv3Q
TyV3QxDngipm2BztbaXeoyKPtqnmLquIWGwq2znH9vNU91SXF7q+knkmqWzpLjQplYsp3XiSUYfR
sTa2boXtsI4HPllXJ4+i17ksjJXVgUcKp+YhjJP+SEc8f55Wh7XD6jGEjlL4vArJ6At+ke7SNqxC
8sb5TGPNu5gj+Qbucsm2yIzf3PVg7VMmXcwy24OT7Vd59ed6X6t3lFVA2qGZh+W9Bj3Iqzid4rNM
aTahBWq0xHtearej8Wv2XkANqvkV2mG/AkflFqrFCtk7HIItxF5m2S112fS+OHq/Y/dV0qIraFat
rNdar8JTTEcom8pwW+KLIf9P29wcsfEbM+2TGUSx5U2ntVmeCxpd9kkxEiDx+/A2pa4kdbI3rwY8
ZZUTmynLvfYEOS8FwD/FsihsWCZrXQMiv4+P40hBrHKpxSB880qLEx3rM0uk6WI08iu3iUY6lgqE
ynCb0Hu5m7B9GS0VUUX2QB2jfQhnfe2kIdjIPNtYBXUzKGk7w51PaQ5bRTPLfE0f7DNs/HTFtc7f
wKOCtZNOOVbaj2SMXoYc6YoIbb0zkhoMbjFWO2Lzm2FZqKCqw7Bucb5okPgnx0Xx8hSvl7nl7kNP
bfmlKp2woC1/VcSQQ3h0RY30eE14SrGV+cxMEOE5zsDdbMRBo5dOALOFtq8R425Mzfxc/PQOPAFR
YdOUHgWcuMWajrdLGdDbw5QpVFqFezCoJW1hvYrOelz+6WU8yBDbu6BOPcBY6UD/rvHpCf3OtztA
/Yle45IYr9mo/1Q5Vcz4miqUC7pmV6nHTdRxxSGfQHMpKhx5/w8+xT5s8++A92ZPoz+9z/Vg3Bq2
9QOSnNXLENdfcS0dPsKWftbjEd6rMft7p2sJ5Hnmw+Q4OoVGE+8biW2N9t0PQCW4BjrdveK0ssHP
Kzi//i2ziXkbOdEtOUt/p1wy2X9+me0s4tjG8JP1MyXwRi5vuYcSea2pZ3QbUA/+8qXL3ZcszaZb
ZWFTpLNKf+gJQmwL16Qcw5QHPoDGodeQKChH0T7m8MbGIsqATbtR0Yn2pnRTb02t3sNo2mzqszja
JkYRBZZstIDqtPia5PZIE4l8m2crDbJxytCKyni8xMi5lyLhYkCIuIQahGOuJRNKwTE9SJeqU4JM
LrGkVm2bTGrfEKPIzubAqzRNm7bUJmXwtUd5oXYAKjqA8iOJe4wxmeSNH0IEG2H1n3ZGwmakulBG
7QN0bchO7eTcK8JBgUC4O4YsZk+KSwXWz0XboznIJ2S48jCAF02PqQ0V1pZde0M4rgkma4Bdn2Cc
aXxJgNobm/ci1++x63UPWcYRWuTp5c9nC51R6SlK+GJ6yj0iPWWlOd6zayQqXYw7cPBEqozBSo9o
KpuacoVKfGhlpW/ElOXHyGbsJA/KqkPRPgQWkl1vK9YWcfXAN5v6YguTj0jsYU+d8o2u2+OvvyOC
bqLfsosIO8WnHwkJ2NguI2pEiE2TO1xdb87iApmM9KAlKXCmagxyH29kg/J67+Y4IrlopQkxvIrB
9hh7AycBCVvITBI3M6jvYq/CjNp6R9Rr0ZbTta7ozh5k/MKH+CI0bEi4pK1LDvN1O2u87WEKs7Oj
QvVEjV4YQLDUeFK5xrWIaXvWFqg/GSDG5Lm5eBkUK+qwmfaZ9U5N5mR0ZebXiWvxKXLjNqgpGw7y
aJqvyikqnogWg32Jd8jGVH6miyaEW2eRj6XK/FLU8ZYHTHwbYRttCw0q+BLnLExX7iwQh4lQ1g0G
WnnjtvS4mrIZ1oio+kOlHE7/Gdf85BDq7NxsfhxbAyNcGvr3dUjTICsxeSXaFugdCX1656OzYwYF
UYRd6hNfN+MZf5UMT/oSC9XVAuryMSBl4UAPbg+Ct3xxsN9uwlCckzvX8+tLHg835dxTM63Bb89J
Z+oSe2ULVhtotu522L+8BYYTsoqSEtBCVeNkG0vEToAYqHmsOSF3n5yORFniz6REEzIFqlRrIKfY
RuVwk3dnPE9kHY1qZ40+tj3ig3tAMKtEjz4nmyEXHZTkp6cF1vDhNRaVui13PyKFD7pm7KBJ3BTt
R9dnb+ysOXTza0c4cdvEEdfY2LsDXAR3O5mPbU1Onw7HbBXG+cYdy+9UImBTOt8GJC+v9UTjg8hQ
PYrB2OqNmnmp/QcuMy9VYj2SXdrS/XqcbQSaNp2ILRFHiyaC7jRKeBb52BiZvKlLmkyNcG2TkTow
/0erBOx1bIpil+n4EIs+O+VOw/d3A6s3T5+wdlLrWGduvo9k85UtCWBzyQInSyoY8iXa3JIU9pbM
8LikhwdixC4lykuquOcwpJact2BJHLPRDGFPvP9n1v5XZm2TvRVz5/8/1nT7naj4HzJNf33L32Zs
z/0D95HueybRJX2xSf3PjO0Zfwhd6BbTgs0FBwzS32ds8w+b/5O5Fy0Rc7zNZPzXjG24xKBMgxiS
b/DgYGj/d2ZsE3vVPw7ZwqGby1jIMhYTos7A/49DNm2X0hNVOyPT6HSI9w4IjJqrmyrMJw2b5Nxi
d8Go2kDPE1TKksJuDwhpuzFRP7Pnr+kfb1ZsN0tcwuV20ClnLpK43hGcPk5u2x3azAyUGi756+Lf
sTvboMJCO9Ut63oV42oQGsQtyeGLT8PdlT7Mi2r2V4r8rdaFQLXt8t7oaLCiMchZp2F6aqvyomT0
pIrOXNFE8GDRK7pyaueYcMXV+j8hg/NbF4m3gcqUrSRidC57l+vfqIV3XZR+TctUR8oo41u0H0P8
hjXHxfhAesTdJlGH8bOwuSelh4mGBmStRNsPlrgrZiOHooHq0psPDGsB5F0khUEdIsNlhUb5LaWy
UAnSVN0Kvwp3nnyOmz4Mxi0cleQaev4n0AfpaU9TwzWnsrFQqXqEb4gzKRI0XnIBRKZwYJ1klrcp
JC06XfrK1Wkbhuw9vQqGpVvSJwZjnu6YRn+mP/bJQlwqZfPSOuWj3Qzfdm5cSs7rkjamHuvQ3pNC
rTq7NeFwMzz5BZpOqZzhda555E5wuDtz+OKIvtV10W+bUav3Phe/dZT3443UKaAS83go9aY4TJmt
Y/TASg3b5D7t1I+BInxMMlBklhNad3Xm6VscMc45UcTbVCHva2rHLq2nHy3agS6xT8FVXXse203n
Ba35lThpv29sGh+7qsLn78LabUV5DMeZmtPQpQmReWWldOO98sv0EYDzus36aJsbBMIrSX5eF1Qm
R+N4m4QzLIE+YkWRCW+diDnamlP02LtOfJ1r+wBFfV4VtB8eI6BDeUqtQ2MJIMg16ZuopEV8Hqvq
3EgV7nnQl6jsLDPbVru1fIAps2SiD7vZufbhKhw/OLvR2jqJv7ntWUZ5FVWYOum3sf8Mi47IeCfO
1tjb2yF27gxyuB3Y7SBsYMcNYU5gWDOgOxQW22cHs1dxaqxoh5b7SeEgCWsE4obCDMB7yInmbefT
ElYPD3AxbSopmP0t52FyZcmtirRvOLMRcTVfYRg0sKQ7rrsxuECuq6glb4jVl+SHvSdkWEEG5jY+
Ofa7A8B4a7JiWRkTCVkDHztsX/9dU/a7XvCrarIJV6A/9p3UcQ6irRuUVYaVdhfBZrXyptpqjXck
3xmI2v0EC7JTk/UuI+udHdy0AvbQWVwI3O4ms/gElFQNRGX8Y1vJW9myOFgyGLrOi9HV4RVEZIhW
lqdp+lSn30ORfnN9ze7qjsiM53cbW1PNrT4RxzNHd9jHguX+XLRHg9Yl8DWW3DbVfadR0JCxfOcn
E7AHKWg231kYfUXhAyT0Z4zzxMXn+WwQKNqaens24aIudN56o8cV7jYmrfumab6R9sLKIlzv+iHp
Io+yQ0o5gtaxylMeiXvRAeRMOrM5GS39OwN9mefBRo6uKrz7Ik0DU0v8PaPcdyQ7cad1ZC1SFpCM
I6F37uvKP//5bxl+G8DCGqHwUR3tZajqilNmJsVP1HSPFVuMuWweSi3ahS4JUT4PL2P2SGRx/qWs
dEFp3SRVxa3LpiPYHOJ57cCHONO66y/Y7nKL5kGvoON/Mmurm7kvPkYh262u+TR49Q6HkwsfSpiQ
Drjw1cfZmRHaJuvSJQN5tGkEgoIZgyhjfOOyWdwM3KmOBX9iS+uid5Y3FEJx0TFUq93Q9jrC0HOS
tTOVNIgW9Xqw7ObOqkYzqBeofzRDxIPhS7FK+GrTaYNRn9iOSTNRn/T6qcuNnVQ2Vo9Jf6vbLntS
yBbONYqk8RkOo8BwK8e7yrBrcEGAqkzDAxcy1Z88QIt9RwvdGmEl3PCg/VTKnm8VDz3iGeHSjsh5
PTb8bRJrsPH02v7J14w7sx7789A6j5D6aNUB13qCBc0Hs9JB5ePB4Ww5uXpK2tCmsMclu8bdjk+Z
gIVSV/C+VYZmVXs3qGf9IfccPD1N9O0Cul6ZAGA2ki06Dw8R7pKifsk860tZqb1vvWIvGv27mB0B
KxBjn2uVighaH+5bm8ZtyzgZlipf+44XKp4m6vRskC0JAwkvpR0e3d56zeey47yz2Btb8gZOA6Wu
FIyOtKTOzlb+P+bOYzlyLM3SrzIvgDLgQm9m4Qqu3SmD5AZGhoDW90I9/XyIqmrLzOqe6tm0zYaW
EcygcAdwf3HOdyrfg5w+OK/dInRkmT6mxcjS0nzquohh29BzpBfpXvpls3N56F31vtn3nZncEIFh
Iy2YeNeLbFNPwnpHOge6hp7HjSc98tRLLpPfHzpBZPmI3Hhfj5Diktr+dDAGr1oH+mw4J/OhaB0o
L3JKdumAFSRCTqWD8H4e0IK0g6+9lsxprUGGWycm/dBvk/6F0HdzN5CKCN6KP8aZMwbSlSTi0ANs
+GLWCVPjNyWy/BI14QhfNybyxjS2aEXmlqBLnK7DiSBRIBpuDByOd2EjfPFeZJQC4O3PSPCQfs+f
jrVv9K++yGzQxV29YWaH1qXX58BnC5npoM0bJ0EDk2df9aJVRnXOSWkTl+NBxyFj5CHTw4dsp8/J
W+rwOsCNhnRWkgiiPbAU3ChTkmRtIWw2ulvP43DT9O4duMwmN7V+I+eJTSEcFeR/kCkkS8Z13Dkw
nYYLrxMaXQIuNthSXpMiOg2wf9OAOKx9J8NbPtOnmI3yt52ePLbVujR1pqXdydZ0zENz/IN2y2EY
OJ0cjU/jSCbgmLR6463NocDY4csM9bsJSU37zf3wo2HEnm1S6plNuQJIlJ6bKA2Zr7fXvCYFShMA
/G2onnsV+0HiaCcIQ8bd0CsyapebMRIW1280HkTpeQ8C2sTDNFrm1ikjhKFezTP2asSN+dmGJLuS
Lo7s02gZj2LUXGOPTDbaPGOJCTOEL5QXREISMO34w0YRvRuQtbGkIkT5tfFJOFTzr2zKs0PfRj1l
U2Vuq8rhGEcmhCFn9i9u0b8iWSWkj4oLOJJHVH19br30YbawF/Gt/LfefPLlYtzRW3stFGYiiGDJ
FuL+eErSvrv7A6DBmAfeZvREF3ChaCfiqIOUUMjc68xdNSQo94i5w9+KphvfhHVKupl9kK59L9UA
80Zap4oBym5qre8JIq8mJ32D+YQi/dF8ECrVjklNqA+EbSK7/FnfGgWBjiIey6OBKdPk73gXEXE4
bKGLtNQf3AEyYhzjPST11mVgPr/sdzHl1ZdQ8r1zKPJdUrK3c/3e1/b0+TELyjNh1O9diABYpK32
rMH4hk/FV46jB3hN0SaneP6m+/imycjVGO+SflqUCE7GIfwJtOoTW5l4tbFRYBZrEdZNMeV8OL7H
zBINiSrOVfZ1rCdG6DqTCmB9GBK0VDuT1/PImPmLJ+SrZpvZLe5IuulUekhnZo5cq2JVJXn9w2Qr
70G8+4qcwl2noM5oizlyWszNU4G1ryhT7bNN1MWfe+9Fpb7aV50fYz/jBmhK8joH/0lIObx2kT8D
oyYyiJhT+5uVIGrDp6vWytPvUi/ki+fG5S6yXPJD6b43JUrzYGxMwGylE64RpZrPsZzFuXYw9uZJ
bD7zu0PfidxT2cdnHT3eyzyV5n35k9E74kXnKX5vpmkfy2OWe8O5VenHQpNjrBqSe6TVxjJ/gHtZ
h2xPnN6rd78/TRbkfLKr4Vlz02GDWDDceJj/brNferep1JJTJotb2hWvhBQZhxEfxM22KnwAbmux
0MFcbFU+prSu+tKnrLn+/mAb6ALr8EZ+DE0VSMi+mau7XD4AMq/ukUf+KQhjBz8XbJvRhFxmEnEH
l28sYGhZ7rRup12fp8aDP1QcRfmAUTk0MBJ0S7gEiosDcxG5L/LGIWQK4yRJ1uEeearuJ9wvrXCh
0hAESzDYmi6UI8/SIIrVK/nsTrnYTWPob5DhVDenYgY1UeSMlex/kKUxEOH0s8pKaj3kyq01Ogsx
2bjLkg2e0F/b0Jm+I+xgkXi1m1ahtuiOVTJgr5PVN0eSnhp2zoc7DPYO+b/5EvfDl80o98qJ5hvN
g12XOtS5Y69xeIcILkFmwALLchl0DrvmBZBgjz4Z7w4DWstKbl1DW0S6fPniyeyltZBAFjnqjLTN
8k/Rf6bxbB4Jt523jIWso1/HNyUd92jBBkqjg4ZUe+O6qRv4PhYeZrVfhcJz0IoKjR/sR1ZE6lFV
5HxDd34Ys7LZKloHC82lnHxzMwEcQI+PV9nJmCU3TmYcSd+Y/cNQj+O5cBx3I+NHDhUEk6owkMN6
PVJg95wMsOPG2cPONAEtLl2x99hb3aTZILYl02Ht1K9jnRfvsU7cFm/BY4ts6dwJCAE6IuwPXN/f
kG27j07Tlmen5uXVPF//UFh4igS2AGEd/klvHdRMy//vJX6QW031Y2mV6hI4gx2JN5znPMqDKnf8
OzQUelOcihqg14tJmcLCMd0b5iJVwSmQNWa2mQ0r3gzda+hiKx3JeigQPOK9zd0d1/HKYkeGkDQK
cCGjxZejs8+LCFl9LOOgbSxeLrcrd1KZ82OuvBzIR3PusoCk4aXgJPQU1fzWcr10G+fZ9EaAoWKH
3zVXx43Nx3omfPOSFKq+dmJW14Txx84MLXD7spdX2dZsvyplE6fmtsg95/G5ThLrgZQAdhjrtFHG
t66S4uQlUcnNRsPBKfyQD0mxzsd0eFAaVsqe0KZ1oUfpqXHC4iRLDPi9H3NPzEzte6OsWYZhYulL
kZII3fqBS1bCiyimV+Ea2RPc/usYE5iBO0NtIZhMOD0NHPMFCR1VbdDwI3k/FNLcTgrDdVoVlGds
op/qNqUPm/V8Jyk2VlJTTTCVnnZp2WZfTGw3lje4kHsjTa7MMO9ujLtQI1v9uKsbBIGqh1FjK14Q
lBcU2pH/pPT4jXu8jbO3hMMKHFcuNknBPN6m9+TJGwcjI/dLCo0yKMbxvY/0dxceJeQtbPWW4Z9r
Sc5WiF6URQNJmVz+jOBVwIAquxSx99C2kzymAOpCRjEwRvo7FouqX7EdQY+c4IVo29E6pjJjjW6U
1ZM/ueVTbtUnW13LcG5+QdIoCnIRfQNI4KjASPArE6eSDqTluhgMyIH5mdnlPm1c/H+InxCnPQtN
EPIwv09Dnu2w3b7f8lB8Mk0KDIu4nIz3MkO7uUJwO/LEYihu+u8YZNG4FuSk8uP/ar02WidkEcvo
c3AKeQUYNO5A/s6I3CrzOMcE3YVN/JryYK6LIpg1zPeJwAneqYeQoMBAT60PRwutTZdcw2lk729X
i6RX7ghDWzOuk+hrezAUsrRPqYG8MJRxs5WmKp4nK/sw7BmNi5WXe53n83kIMruFPsay9w7QeTVn
sjr2kDVOenQbiip/mhCWUpxxJjCBLnm6N3drJtepE934LTPL14npxjaryfK2vSQ/u8uHQdnZ+fcf
IWTsE29ot1llql04Ota9cclDZbx0qr1piaSkR2uEcxqHuN1YMYGCudD7tar1hvOyygNJhqKdDunV
iwx7axNGtZsL4lSzBqugzB5a6csnge3z1NphAXyMNGKR+j8sk62B57/CKGs+MUMG/dRAn50h/MVe
kz7Vafdmp/rIbtk/l4XtPNc9QxRlv/SiuKnCmo9sUZPjpLOGiUV+Nlr1wphg3uURQZ88mbnLqr5Y
Dc0U7ZosigHU2fEqHfPhW1HM5hKrHj6UjlUgo2S2UsOmILfG41RtLQdoAvaKuomPfjhYlMue9VA4
2gHmk7j8/qvEzdmb63ydfp+QwHo1YVXegL0d3UpvEWHg6tZHvEK2mi8IBc2nqT47qbgMnrC/7D75
MEi221tRNkKHheDhhP5bBcphSz4mP3We0MXX+MRzn8s7IUecZfI21pZhrI6LRGTfo/7NysPn5eRk
tVsc3UYHA14TSxjHR8lZ1Ef+j0bUik2al14AlKbIEN/hAFRrMFIEifjsZ5lmMoVd8ukY6rnxjw7o
Kh4OiHZdrhUX4Q27TtdYETE1tAB5CIYeK9U27PYR3s6vZlEza647ta4MJmSZdPJNlTQgrrrus0r6
c+GyJ3RMkyfR4qfzMhZRpnkA4Kyt8h47lRGBojHSx4yxduDIknXm0o2wBSLLvP5oMygVwL139OTz
Q1hE7hZ6QbbpjY9ROuOp6/SLG0cfVWmX13qJ7YolnsWayKldnQFP7cVUgjqVn/aEjr+r/TCoPDgJ
eYpAd3KgZfb1z47ZIq55+9cINJD0VkZElimvIPC4AYfmWxuDM3TCSxKNOdEtJ9b3WJcX612uF8U2
EiX6zcYbT4MuPyW93TIRMd/NwT2Qr7vRSu0+mk1+9rw320Bl5VYEs2VZFr2IGdRtpZoRXfTU3sL0
tSBzNim+ujE+q6ZCRl4m3Iez2KfcmViHk6NloZy2hPYQuaRLx4X20SVAL/pFGy07D55I2274kkuN
Mt+tIv8eRrW7SiKwo3P2K5qumNUDBG9USCB26IWxv7UkmIfkDRKja+5Zda7zGk9BLz66YaDeNzjY
2eDq0QwCsOyOru2CCwvFjgQc/5iYJrGCdNr73skwMNRcQHHvdVfmMTCbK9jdU1Rs+av0ggz+zRZD
iibJSYLQcN6bcnFwmL1275v0ZNTTfOzHFnzI1Gk3J6We8DvW8BXJ7BurXPYTlD8bu+fKHyI2rTKu
0X0nrsUzuBkenciAmVDjqGlbk5dtBNSVGbDWs9Eq2BCgZjHpc3Qco3cA0Z9J7XxDnIaSzHDdwBjc
/IX8zxeygqLvBh7PWAu/M/cfzkw7/BeZGk8S5jipEjMxRzmBxqA9yPT0bmSJbesyKo5jdz8DRayc
9JtpJuNt8AH19fJFKtTtfpeTs4qS+pyxIU1DZMBlV1bPZCvvHNVmF41meQNt6l2mXrHLaz8NDAQs
58RO31NooI+zFPPWsQCGsGyO1iZVyGFyhUnICdYJrLxUdqkn0HTJItANbMytW92tbshf6sbYNEZv
gHtz3VVVdNfESYFSWFmFhsQAqOwvMZd64Z9HFZ3q3C/2ruu8lLZTbvJCpbtEL+t16IviqC+9FcuZ
JYXKwVfdmQRGlv3dDZAFMbLKWIm40aVzPIbxjMOCImu2E9yQNyCmMPn6Q2qTeMCWJTka9VOZJuHR
g72PHkWcMCOva73XL78/mNMeQUz34PszMjrWv2kZHoZwP9QivuSUkUEp/aep44gEhffPD5Hgl2qw
CjlhPkLOFuKihgo09Xd6nviq5dA3bSIDAf3b9TmHSSxTHmwj3YLN+nqD9yg6UwR+47fS6an50UZt
ONbt9MwqjQ7FgxG9aOUiZ3r4rWtBJjBg5ursvVhKONcHxiq5ng9J3jnM9oEszxlxYDkirWNcY9wX
EA5XNVSENWhgI5jEgtiM7O6pyHiM9TYpmvjt3C04xnvOlozoAdoXh2ULT6Ztn8Xf1FTE93Ec47tq
eNcq2zi2qSRRp9efNfy6D7bKNoydiczxcm39uwBIOzIlMl98TqOfIbPlpxkrYsjQkIEWmi0bME4u
Lxr2eQrLwEsK+71BsYSF+kiWM/qdRB5iTHvrtGyp3M0y23A7RdShKCiMX6OFapI0ABr0mcVe1dFm
K3qyTR8zFfAlpKI5qdUhQoVyxwQEzbZxPwVZAmhmC3LSGSJtw7EUQZ+yhapQ5H4j8Z0J+GhYd6PW
PpQo04VnyxXVuO5TOFS0m7Z3x6dwiY1ooOKI5E2PSEmoRMVCJ8dZFmX9qvcmyEKyGC59GlV8J3XK
ZnWU1tBe2wGtcZSk46Wu0HsScxYyamW7xKl9jTqHwQtykG2XvoeLg9DDzTDkWFl0UzPWqulRrSWs
qsqoink81UduwPakLfBVAB35PvEjsFXtcMw1wBUYMPezAXfCi3r17JeDS4ZB6rzKZf6v19pXBbWF
12WYd20rnG2Ijw0dT5ceYUa1W+jy2UGpCTiDnp2SzLTP+Om+MQ/JA8Y07wbiwudUQPvKAMRgscsI
1iy6HBaH06OhYA2yuCaVW1BQwFh01iICBiCkwNbJA8VNEhIoJ5mvhcUp5KHaISdVXQFIcm74Zb+t
Iq/eCvqOLs2Tszv0gR+xpp5GiVxsnI9eHFgilmdvVhduz3iXRYgAkW6lb9IoArTQey0svP0QW2/j
IvICIb3tS+3D83tUh2yLcUTvoMa/No3/UeKkQmb53C6tkmH4085pOuMi0QZG6rV20i9Ug6ce2dXN
Bgy6Y/5/MWIQbZphlXupEIUYhQESCub2xuyngTcAqUcBrRKNXH9O0BIz50sxGXvVzfWd5wbXHCD+
GfQck6pY53Ql3YH70cRm1YnxyzGM+tFaPjha4m1aSxwr0KLAe0bnZHa/MKgvm0EMSc2i56GEvIVl
3y/Dh4a9RZQH+KCio5YJQPIVVqGxBzyHxq6zcM2Fw2nK5HDygELsEnsYVj757DCyuIkJ4+5RtRDD
18xxc/OksGDIG+QY+ikRgBi8dj4RqQU4kPY5HX0ZNJ6nznG1KayMgxCjDM0qQAqeGwweaYX2dpNI
+u/kIdHS9LHpYFbiLyu/laTr5lZhvleNMyP/NjeOoz48hzlpCJTQFVXQujq7BYLiXVKfTXN4Yjn1
rBccblPxDH707C3MTcd9ay3TIIqyeKxCsZ3lgHUJOwDmKbyBTfrWcP2sbCpI208ksqji0sUlU6Gm
4YGjLkwhyl0VGy8iYdWMQRoBonc1QpqgrrVINEBsruvTAZUr5WfrbHpSGVkV9z28pZ7WF0/0Snpp
HOA9jM548xJkV3n8BoqfoTszMajTQDJmZh/cQSTRN9RESlhBC6WUbFzze6b14th07cr1WCBkxXge
XPVaREmzDiv5izoGWTFSJRFH1E71TrI0CNEkrzRo6lsypn7Uvr7RnOpT+QXIcB4yVp7DosFshduw
RV4JEORUd5QsXrsZEeu+miQchPoYDHn5opfT1dC9u59MqC5czBno39gNyCdoKK9+QXyNIzDxYWEC
QJFO7zmRJKLKyQYVIWAaPA9p576QZjggfjbPEVxEJIPlqajZXxvxm8jQlIlNzzXJ+IWHSzslJarc
adp4TNY3tVn/1DVi4F0f/J7SjKvIB0AkVElxAzEBqzOffqmK0ThqDcuajIyO1xjTCWZbp3k0s6pZ
FyPtX2m6zpaeoXlYGIjk5tKOVOOPibPv4sd9d1EkAl3GKT1rstXfuir/Slvq6LAnZRkEZbl1l/lP
3Hhd4PSkro3dNMP65i5uWl3duDi6M7KZixVV/fOc6FfGusd5NO171IdPDtuQrcd+GIFxo/bNQCxd
1WfIMmURbgvk5/j4RL4l7KB4sHVz7wn/3WdFcZ9cWKyWgIvnyJd2yFmgW9pTZE6cqMgRdgjRcNFb
sjv2plk+jo7zWA9heK1nwF88lJ/yqjHXWdpHDFR02hJXv9OccSipiXVmx4rJsKZtC/j4PpltfZiY
L66qVFBsRMRBZWSnMMfUt2X9M5lruR3XhakGLt6Z6YlhvrGsek+6cd8Z2rryPv2QedBov6Jxu9D7
7sqpeuxy9ZDobHtd66thxjGGoIt1yCWx2YutHSH018nYlh4zytjpWQbzepvOeayL6AakoDympnn3
WBhfE6I7NoUL+L/zEQB7qjqRlq1wXOtfCigO2X01uWwqQ3uhN2cZVpAUGHYGymZZ1aU8hFq+DRSk
qeF56M4bJ/fFtjMnH5h64W1Gzd7EogbdnEZvIeUNExn0fBnQWcqm9g1N4MpCRR2tY78FE7hl3Mjg
OFHHOIphUCoC0buJ2Zvjazct7Z/aGo2PgQ9gZzAJXOdNnAcuCMy85VzHAX5Hy25fWEftSDjiyA2j
6NGU+aXFWsEZwkS9l0MgFXoOt2UWM0X5haGSI7TiiTqp1ouvWUQmMRTNHb/Tuk99ope6mmGQVCeP
Js9IZgQZ1aNr+Yw+JnFhLjisOIC0fR9Tf6eSf13qP71J90+WJu6G8psTMlK5KwtrP0MAO83DoPbs
Vod1O/rzWRCGdfJsI9yRysRuDOS9j9MrcEadp2FbOeznNNq8+GcyGeVzbOpfqH3IJ6jYuGaYwXeS
WJKdsPPuVTOGhseX7eybBmP0SALY2YbxKOwypx0tva3VC1C0FqSRrgmzk0tRRqMT7qOlzB16hi6q
w1nDjPB5Lt8sqSOtDS0yGiv7ai4fGt9m5jDnaydK+6AwNW0V+gwNo7l2A4nddz9iILgrIoq6xDKP
hiaxVJlyBzyIE6gghWfSop9EQD3yTRgDDIgoYAflj9Tq1yS9Vowl5jR6B6zVrvLUNV+HDKwiTrWV
NzbjD9Lgya1ITiod7UNXeizbsbyloYnmgpjC7VhiXfgdi4ui68Fp/GTjaOTX+zT5eZO3x5QJd+dk
6c7zOYrY3eOEVyO/hdzrhnpNUWJgW1OPdjEDwWe7rTveC3xYQP4VbEs/47L1uJ3lpA5scQGMEZm8
la36SjDFtUSVr13RcB+N+uNg5K9dPJB1KX8hYhxxUjicTj9mPAkAamj2J1qRxFIHUpYISK4W7+ni
A3B44FcTzwVIID/jLP5ZjEtnNqbH2o0PqqdikMYUrzqz5hBqo2+t74rDkmgirEXEpXAYSWPuNljV
gKyWcjjQZ+KzGhVRiFF9snKYY0bKOKnHxIDVtoRCOZvm1VNHZ/7GkDlci64GamVn3+uLMWaXpkdI
K4oPvdUfZZV+5z0+WiHStF7rrE0SgfRwcT0MfbbKMLzuEBZHLPdQ+iBqL0Nx1vQByTudWr5E2M0Z
0Vtx/IOimwl4iSLEgevSxYwta2i4ifTfXd1+CdELzq7zfYyncziHkjIYEgRWfcy8NZOr1HWLa+WC
OnaNlofaxh3VU0mkx6nMo0dIcsMhYjPJdcwaGTrvGhjqvNfc6WSOBIK2izJGddmJM1a7Dr79XWDf
CvzhiMde3VrgihP8q94fHhG02BdfBIv3Zu/P4OBmXOrnRqtueoJdoGYIsPcz9RqyQh+lGwcDfJcV
Q/tL4RwmbIoGMqoxmphyeU68nqNsjTqP6C3DCeLSQdiQDNoaJMSNneoxLHO8cVRqlLycS/qwq5Lw
5Lfapxc3gQMQg9LMOw/pGcUZOAMXhJiDAn8v0o5KBuXgc+4MK7gMSeg/mZ0+3lIoMiff0invB6zY
cs4/XCLUV7Gv3ty5xqBjFG9TrFD00c+ux47tJrLuY2szaogFXrGcrjcoPQgmGinFOGiSx1A476Oy
0zOQi6UD7k9UyMfKGfawIBAGRM2zGze81XbPJRkFAykWyTIw6/a+T3U2sknTxhDLE+/SrOSeE2wb
e3x/zQrzde+VmxiLLZNM/8yPfY3K6peP8s0GeU0UUMz4n6JnV0/Jdx1akVlc4I3VWCjIF8pJRwch
NAiwRYtWTFYsjGOvD8YQGsWM1pVSyK2ObY5DVVYOOWwZro9S9PEDQlwwe1P0oLukqpWmjcosSXCQ
Zba/Q/FYbGyrppQCcL92LTUdppgbEh/ZV23msFgZc4GRykFDRKH1OGNwtVGaGVWynpBkfmXqeUIh
cIDZ9Yzugws6/MRfUq+pRTZa71UfSczKgSoFQfKxjO27T+v8OBUZjiitbF8Y3x+mqntOsbB8icY+
Q0SQ20HvDY6FhQsvteE+mMwnbD2/GBAU4oroL0ZEB2WZb3AZfdLp+nQb9gLniU+P68UlJOKKJHD6
G1BxWfKmFYJHFTTIQsIOyC2s6YKjAq/dXR9+mXO4MVpJYhBRR17awUaY4s+SXEu/dz6MxidXKSlb
Bok4IoSRBZhLdnEpXDSQiEotfPmrWdNZMXvMtoGtFyOhZXhSoBjr4qXCgsTOlWmPyqpdbAqMEn6c
A9PyoDkivFMi3pTOtC3NcLEliZu+0WOLx2JCGGfHkJqrl9lnUT0zjXvqe2RMVsRzifVlu0aELLZj
H/4oi43ZKRFQK/zSBoo9nRGyZyHL6zku1+FJTTrxjr3FIB87klcnn3GP7BpmPWusBlUG6QwjYGzo
SnHI6ANOXVKVLwUUsaDNA50B3t6IUUiwtYXDNQIm6n9Wdfs8+4ixjQUaT+Xk07aeuFimVeftEcCO
KyxDO69tX31DnqPRbzZoMjcDDWU2EmXlVWONShvaRlFewGLDRsntLEhs4xvwIzA44bv8pYXme1vB
gvBs5Ldx5TwkAEDoX3Zlon2IBLFqo09Lr90EACFajj7v9wL3ZfLpUr3vhYUfEP/zesKRvs1ZcPRX
TfJCRqyz86oD29bBTkF8+jrY0zFt1d7EyEsjV9osdMjhMhN10GT/oifK2hWj+oQiDTGXyZysuneU
g+aG+CpkfdA8mv7fZBcbi/X9D2xTclFw7Pu2S1os/n1CJv+s2mfQ2xS8TzN72K7bTiIWm3x0vR2Q
79FnyULQvLHpW5/NpK4FToZJyeyrbyHhTY4E5PEHx8P979/3T1nOf41SdnxXByWB/NhzXGyQf3Hq
i4RA1xDLblBZTMVStDvDUJH5MPdyGzGWx5mcQbmk5IcV+GFJ7VI3XhVonfPThemzycuat258cdqQ
S1IYm3/z8/2FJMDL5S7WBuO328LnLPjzy1XbNmP0opsD2JrNOnORAQGALPeeiy9zACO2i5n2rZw6
vUu2D9lUd2+T+yVS7ExeD3QJONu2HPA0OzFX5P+stWZJJ/pe1VOLf12SRvSPtKLNp/z80x+2v/0u
D+pnOz3+xHouf+cYoY5Z/s//7if/18//lmvGMQ2QEf+1a+aufqjv8U9W8H8EVIi//7N/OGegCMP0
WTwytnBNa/HH/J1O4dp/sy1Td1HWGkue/B+cM4ZD6rKAGCHQ8mK6sbCz/NM5o/9tAVlgtOGJ6tqm
b/y/OGf+xTZD0JCHs8c1uZr4z79c8XbtT7qqVbPVPPs9HNUaSTKg4EgtMbg9N36jRoJ93HPNnOYP
r9R/crf9y8X8l28NgOOPWAyRGm6WIZ3bggZQqyjmqRWn877Owq8BXfq/ubfN5cv98VHjCt0FruyZ
tk59LsSCWf4DhSMN+9TBhcEuWivYcNULYD4ybyYDiIR9SptTdKF7zHZTV9P9pmmgCx69ZsWGBjHN
1mgBJ3Vaus5q3d70jnozlPGeaG9NfMOV8ZrMyQVg0CTdC3NaQkA5qGFyFlP1SrlG6ol2bwZ5pJTc
JxX7ODav/yaKnpLuX35H3zc8zyZ+0hZcdX95nIq26Fynb6xtAYDdSv0gAxWH0zRTd0thaq8kO9Ro
jl4aQxE3JGd7PdSTt+kwLBhx/eZIuz0M2tXMNbC3FSoeK7RvYmxQFg3qiwNsXSOfAczJ7JasteM0
YmD0RPqlWSXMNitg6PnlmH2KrIjo2kYSAU9TEOEjFgWeFwivOJLteG/rnnss4rI/lFY0Bd7UHPhr
dLWsDjdj5R0nYInPHXAoZsI+SPpfFfCmiYpEQ+gucPKDbNqGOKFGbwos4lFzcwq0KN/DSQUHEG9J
hdiUiOULlm5eZR1D3Cr4pgy1g4GBWEkPqkjc7G5vNT864ywY765YyX/0Q2yj7O32GJpgHUa2TjtB
BjNg5yNThe5g1KTkFCPpGiwqRIyjteuW6arHqzSW5qvVGmZQaN5hgMZ4czL9obP6V1gL0Bvs+HGK
WbtbmfFD9MxZIajE6yEDr9gP2dOMaMNadvVdkx8U9Gk2xLSlUZt/8BI6HPD1IS+W5SnLJ9X+xKpQ
bTKJcoxwDByr8Fm2o20cXOsFLXu0a90xIjo1DGwt9FmsOQN7M3wGnkeAA8TtkT2ls+RkA/aGrsD5
rFZe7DSboUjkZpiz4aRbICOUH56jMqlui0xHL/1N3fs5pN82PZSO8zFmqB60KcoYMQsSP6T1oFrs
T107KXquK7ue8AB7yUlwzRY+dI4BsTliAzHhRpiedK/r0FXho/tN7zf6rA48AVGF2BEqbHa+5I/v
2PtC+iVKa5V3BaFCCUaakcVgkWIg1idNrjv7ralAOuNe71dHyzEeEPvcOkHNWA507CRIxWGQm8Uu
gdWKomGfQ0iQAzrxLN+ZCxIuNOegyF+MDkdgnYbJfijClBVt11wMj4JUVc9uzrX+f38UWjDm//Rw
8mwcXYt7hXtXUHosn//Dw8mPKqNB8G9s04w+qowkk60cuefv//z7B82CRGuoD1efFR5A2rIIsmXp
RXXAWp9nU0Zsmzl+JIlgfj7aAi26NbJwopGPrMzbQuPwj7XX9KRNqBMvGNNX13zBhkt4Ja1n3hLN
SHdUnrgyP+NS2pccEVCdvibiHVqP3HUgMtex4/2oQqVOfWaz53ZR1nSNYo8wlEuQdpKvo5K0DsYx
t//Z+uKP5cX/Dn5W18/iZ/fXfMP/D4sQwzEsKgCdA+u/LkRepPxsPzPatx9/rET+8G//UY0Yf9Mt
lnwQiGhNbSrK/6hGXMy6uNl1DHTk0nMF/iPrwMTgyyVJaj17JNOHVvkftYjw/sYnPCoUSk0suPyr
fxZj/ygA/p4qSXH2nxQE0H3/dBvQDPDz8mMt7YALWcr7y20wzQ0grSmJkbnLRdcQbfzOz2+m2VQs
1ljUagpNSifN4YxDqAE3l8ifM6bTB6SkHcI0y4nAEEYe4haAduCZSiII0KSk3cqTZbgJU9QalqaF
W7QoGf4sl1Mxcv0lZmAy9yrFaeZbmr22zJGp9OCBNrd7Zze3KU6Wesx8II0lXacgrT6vnP9D3Zkt
yY1kSfaLUGKG1fDq+xarx8Z4gQSTJHbAsBqAr5/jrOyRzJzpaemHEZkRqZfMIpOMCDjs2lXVo7CU
M/XNqgrma0TmWVArFWKg1zd8nr6hBMWy0DtuteZ5noig4njRLwvdhCU3RNJfDTaOzRzRFBCEKoVJ
Rztc4ol8x10+B6SruVOOc5ddiEr1azHEVzWP1KfHNC2D8eW/H/jXum2uo4kAhiqc8T7dwAW362Rp
rIa8PTa7Ifd/eRyo/MWgMhzI5+enBZFjlyPvwU6ZWpaZqPreD5vOZM5YN+4B65al4hy1ZP2+2PhX
NzpVeExbpItLFAQzJMHEf0EjsI59bPtPeQJ+JG/z8eBO4sGn+eycTG7xBQErJwLj7UbRg/3NHb7H
ATh9TiJ3P4cUmjlKe5euysxFt+TOiqZnidGaY2bX38qMQaqX/BsL9jcqeueSJ4Zi3Y7iZwegFs+9
ezUAPqykWXV1e0dM5XtuLRj4MCbuG5cToSqCgagbhmvLsOKUNvtco9M7t4cXNCgDZ7aOAgSRONwT
zHkTACmYIgAX+PknOjxkW0BqiHv0YGfKwzHWshBbl7Muz51q6W/qpo+4A8sgjGujutw6kxcEH/xu
wUpp8ccY56AeJqT6NuzzNSJntzYEJZiPQvUakzfc9YLWs9iCGNW47JpYXde4Hkw3rzybFA30Qotp
hyxU4CWMRRHaD5Tou8VXw6obvYWnu/QfW7TynRfJfNuUoYWxBQGhJn6wtudbs+/Ceufm3do7uJxe
KqfvMIQNw1M/WzBjk5RO6c7ytml7Q4SELedvb+lHWok+xaRwC4fj8CzAZ53JeI7fQkm771gMJAON
YOcpFsC7Khegj5wou2Ss486eh+WtFnGzFr2Un4BXer4R4ObnQbAXsmT4ESA7nQPL8Z8pm4dL6kXB
02zYjyZWHO87u892TTIg0PtZufXaNHgIlxmeGDviq9UG9r6Pp3Q9OlQBJLljPbPB1QdumcW2DWtN
0DFEfspasPljadExr65OmhU4NSZnvZDNwprFjqsBh8I+5FYk1SOQa6sYNFK/Qd7ukmU/9oppUiv3
1emxj1eNFRxQpLtVEhngVwZvBm13/juBZ6IfvgWLtS+JyqCR07gG73vKmugVc6rz6MO5PZWeB3Kn
oHRDMaKwlZ+KfRmVzkH4mr4oXLmeL+54XRc0YILeJD3ylbTWg9CUJc8u6LkyetPugmwOS+mYG5lB
JK+6h7oQ9raVabptgrzZCOv3zQof1oDo19xze7jVtvLFofk5jv+t8wyFw2pmQTjIiue4mL3v0Iby
L8TebB9Vg78uWvJ7ld3WHX2htq92CeZkfJEIKuQhIzauqxDz/Jvg/b23VC8fhOUnu3Ip28ei4W9F
lSfdNGHSzqRlmoO0rbcwoOi1ctIt66lqzSIoPQLzeQgn+sX7GMc6feFjcegtBxPEcotIiQTTisMn
VtAnXzs+CWsDSoE7LGnCic1nTonCRo2O2BRhpCuqkQf2eJrS+SGflicl5/6+6MD+VpO9XwxbmiW+
95jmb4+Bpl3aemP/6/GOi3h2VMWin4D4u0h1fPATooCdU4bbtJK/YifzsSlQcR7yZ6wid0Ihmtvn
paCBPqDNIGVqTuoXYtfDC6J7RUbKbfdEQJvdCP8MH0QiRvZzMcWcqyrGU7SqZMuP0NcPrilfwjwi
tm26Cvx7VdXlE3HM/iQ0ldA+0a4jW/vuBmTBGdfX17/MDv+bk9gL/r4X+F9P4tvl/S8DaRLNuvUc
n1Q2bkKEXMSKZR0a0xz9pcY3MEf2U7/gjc6Hjgw7GJ4+Y+CEexEGnjiFRGwZx0s+8/aYHthk6j33
CmCR8Bw/dLOYXWrCBiaSZbcsXHGsEXqv6GoZlbccoZcrwutBKp6nIibD1BX9JbTr7EAemz/URTTc
mtppNm5W4HqQdIltIl3O4JZb3K2ezvnk9EN6iRWlavDW0k3YL/Lq0tO47XCAnrOb3agaeJsl5BZ+
8OaEmeM1s9jhCo126ED+NVhAAOaa4pMbJHRTMhPQvN6b5dSSmthiUYfeJivKA73YQ3OsKlwGAnCB
5KYtwnAVj3NuqBN33G3l8lGaa0BGfImu/t7FfXrt08FiGc8rPeTmgfXLbvYmmtRz00vvIwFhEW5q
C3gnbRaufPRgU8EmHHXwR2rR9Liqi5HU7FxA92xz1EmLakWiBuGIZ4en8tqHrUDdG+z6y3Ks+W5u
2+gzvGmz2aL0Yzm2Dm7X0MGY3fTLps2g2U2kwu9U2lS/7JiMNR5+zPR0KQLgsAOxGdwCW8aYipMP
i/RpdFhurfAGzPnK8pXeZKYieerl7dChnzXhT58BCCTKoslbp22kD4Simh86KEGXW7cPlz8G9Ywt
Bnbqaphx1WxjjKVfUN1qmGwy/OwpQ8fRW1aY4GFwvGcTQSFsOO62K+zw1Fs8Y9R9znazntsKQYD+
hQO9DbVN9M0kx7pJ5+uEyfyIJUk+Qs1o0fZ+v8vK22ut5OsE3sHPJ7u99Oo08b+TQ5o+Ot4Hycp4
rIlaWFqf9e93ZpWEXGPB76eUj4gc535kSgu1WFvqm5zb/Bd2//6NWMF0uGEo9nlQKWdNhWv4OPpU
9xhRejj0I8sdt+nvs8PSs/+o7awADecgR6/hV5NVECxpWevSXDreTrAhoORlM82pcwY+CYQvqgRa
4+04rBfcLJvC69NXjTkpxlEZ0T8B1walOL+dwmzE5AelWUxtOFiOnhn8M6PhrQBS63G/iCZ9HA0u
19yaWkzRt1nDda0Azr+fHhSmcQT/qpgfS5JcG35i/sWy6xGPuq/2uat5F6cRHiXLqyihqQa6S2kG
kFnIz8R0H9lEHSmE7P6Yxi2ZNsJky0Y1tUBYjGfqS2TPrEru+z4d8uSRdEEIotRD5FN126/RkoPN
UpOy9uqQyH0B23/2I97fgdU8WjWSpYlz9Q4cI3gPY0/+sPx5fAkMrymC3elGsgv/Zet55Mu3vTcE
AHtaN4HI72PLH/HKO84vhzaDFja7oKSMeuNru1BOSMaaOBTHLbZ0X+aHwVbqLLANUIcVUz0lG/Tk
TjR0AlmTv61kb6MZN3b6nHbxzSG6hMsBpx4LxKxdNnVDLmjVsBzEcJ2qC1ED56Gy2gg6YD+9iaoZ
D9ISeNaLMt3bfjfcjzSWf4dANO5cicBvD2n4uXi0E8Okz/b2ZNFaNAILXFFRibHDzpPkG+Q/D2dy
NLZnF//GKamBw+DMjQ5Ut+iH3lQgUgSTtLPY/o6GaW/r2hSXEZDN4cH2IAQdEMSXiCrv68C59EuD
bHnpueQXHPpQ5DbwXEJIxpzLREmr4gdx1vhCDGo4t9jIv/mRqr6lMxVdrSA3qGNYsQIaBekYgnlz
ON3DYgYI37Iw4AGdd6LCec3MjFkvK5sDGyY+mWkU80aZ0Z9tXmISYKznFCeyCyBz/exFBwsxNkvU
cqc7CzSHDdd81xl1+6izNlkvA909OECqrcQreCTzGtBI6ZdEx1QepW+t1kDXlNGfSnbLvEmL1H53
6KKnTkSBkEJ2X9APh+6Rb5b+rgdqKaLRejddXrxMg2EqqNkkZowhj+iQMevUzkcBhTuBGs6tp6tJ
swbFcllsHR0nsEeslW0mh6Xj+qDcauuJydv3XqLO2pfBOZTkZy3ptXcikeIB3kL1ViZ+O69ai2Kz
GJ4h3RlRDYsP/r3LQgzjiIpT/TmNefci7bp985iwLk7S9gfbJ9OCqDR9lH054rbTwam39fIl2Gm/
xmMZXROvwKLu4tU5kzm/OfLmHmdnk9yDN8iwnnmw7snx3UH3c1ieVeLSpWn5gRF+3NIBqqEV4Wi/
1eNhGqiFjb16Dq0ExE7oFDiKzGJXu5IU5jUVzg1ByG7xpzCB/BHXTVhhM60oBBK02ujdmAT0wRSx
xYvOuH306rFIXCdH0UlakVzPTPqe2gZF9qMtnqLeSX+WONCAu07dhOPNAzvqZc1LrAZrk7n2Daep
/Kvnm3o3efFnMQck/kfjFluFfHYoYeTiXeZO1IZuu7PNOOwhRrunITD6uVLlRZEbr7RDHLftjh5X
vYOZnAp91nA5cOdl+ooHm03zEDrkYTw3faSbbjkON6/EgtubAcgWe2bR6TPoQNby5CM8NKJZx8pr
1p6XvNiL4RZpQyhorJA8cAnh62TTFHtPWfxtD2+sa5+X/Z7Xs7927cq/K6Yq/dFbkFKyIQI6g0F6
S1OgeRapyV8SIkunJOrgHsUpeJdEkN5Dw9xNpQXVn73KaxzE7UVZY1eu7chQGdJEdBiiPRJcqqqG
Bgqvll+NGvytN47hk5dPLIkTBwNu0NHt1WXePf9UrlWcjFscibhSloX1iCEmsE7SdPKYn2W/1Vbv
1Ws7NcE2iUSyg6cCO9cqJOpIKopTMBvrFKh2RGCZ3EM5+fIaYWvfNsb2LjRzhCePHOc+n41861va
f7Td8ZRiW3rlj8JiPPgLM2QsLEJ6Kc98gyXtGZm334Rla+7djI8lzRDuW1K6zh+0ydeHxlb90We+
31Spj6prFPg0iWk+iPphS8i7+qWqXN350HpeSd0GO+6h07bQvrtjn6BPMUmGbUBq8IgS0zOB5QxO
zJHfTad+htRLbFjDhudO9Lhcu13khu52Dm21w5MHtrit/iD/utFNj19+wU2mmMm2ps3kyctKjky7
rCllksu2duzqBABgOmkv6beMISWoajc124GoNQZQfqKrpBt8uM49nmGRE+vkg+psAvZW2X8hov1D
r+daYDvBDdaHuqREgAr592tB2DLauDCS9zwm1+XD+Wi+EMCezX33xBq4erCK+//zTeQmdP5tM44I
L4EE4nV0Qx+x9B8qoYliFyJ9Gu1HX9EmWHcpIk7Om2sl6EYkfOnh3ndBJczYEC3zi7wvD50b5b/g
ToaCZB99zdKAcVvVIhzAqEYO37isHoZsU4Vp87Z4kfXOhYxVVhCywfKr2pBh7tPy9vZzmqtLwfNE
Di+lanyS0UHbk/tcAmsg8i+5zaFlnR2CN7/qNvNfdGSlR88r5isimgb9moF750LZzPUWIF6njm04
l5dsSts37C5WtwpLu3j/L75t/1QCpWvTaSR9n30uwoL6hxLYhaGTj01j7cGxNeeo7+lPv/kr46XJ
XvUITJuc6AhCt07ju9EO5DcMn3TQtXUQ/1BFjJXSgefZWzIjaiO7R8Vq+CNxKeIqrJq8h9KX1Cnm
DU5u3a0c2+DpLS2dE/2BFwOUuDOP0nWkC58qSF792ApOmU873wZ7e/3uhIzGaxUt1Ve7DHj1y94n
JbTcdpD573Vk9ns1ucg2jJmdNab3iXn16ff36U/rwN920H+1FvxNCnipKRkq/ykE/O2X3KV/sNmo
f/X//FX/D8oFNlcBVPz/XCp4HOCIf/+rSvDnb/m3QhBQjAHjA/UY74Nn/y7G+NOv4PwLbdkJmXzc
AM9AyGfxPzQCSJ8w8V2FdMApEUietz/9CnaIywHLCr8Tnw/wUPu/oxEEv18xf9Xx8Uv4/LXAWLke
/7upEX/dTNC0lPsp0Mh9REiHigRBR3msnOgxbiNzrNTsb1PY4I8VCKfTPOLaoj7RuStlDhUdSxwT
wiiqlzaZcHQz+Eankc6rDTtxeiJiFD9Y0hbni9PsB53Du2XmBEjTWo8+aEQu4m3yvS864Pfk/qBU
OAvoeGmyPYpddgJJVz8mVjrdRzRAGjY3Q/ed49A5gCZQ6AgVjPEkjcASdeEn50n8Blwg2at8SIjr
KRHSTuGGu0bScrS4pfgJ3p7ipNt5/WNWVrnlzpZAnp6h7mRyJvDZNdmLoRphWyfe5Ky67qYZk2N2
TwU7yTsr96tzTcbsOR1qByu+ARNVUxp6nIukfmVco+DU4XNp2UAeVnqpaQslKt/e8qTAPcbbbXKY
irvSk4QB+Wsuq1bLD8sONPu9Id1StTUTQWm8I2ZG4vWAPzivURoIj8TpxrSx+wcKJzyDCY9g1Dkg
NpCG75uUwBmybOxdXShwd1KLYFMIku2cZ80HikyEy3TWf/hL9CuANfhlkuEzUjVH4LxgCWx0qSga
pNrxEXJp+EGAW19w4IUHUcfz3TAsxQ9ll0BheAzeWHOmIEHC/KGRjfVYLVqR0nExFWsPEgi8ilsS
kpaU+55d7L7LYZoMkRvfhWgUAEAEjvasRQFPKq5rGGunjR3K7tJ2PYw35XJhzwasrbXNuQuLP9ny
PsQIDYy5fIz9Or9Pook8XuM2yzvVbAoCZt28W4OY75a+QWvAAQkOg0tA0/dsuUrZgCut+aUrT4Kr
1P3owhXplo5YVRPuWtnYeAec+hgLCIaF2xM/G2xWaykWug5LAEtEa9yhBhVffoIY5He3NjQSItFK
cqW+LpXFNX+Gf2fN0CdYYNBLluOkOQhj8R8L++LZpQXhQWqX3j1TtacEiaupb0o6HBYPFhmqEB02
XmQHL5rE2N5jZNv7svWJvWXNqc8ojsrTaR5X5DPUk9VMyeeYlILFBsNcNlb+4xLlEOWs1uVLKqOz
5sjkEWWTv2sCoAQ6ztSqLCCyEmPMTpFVdjuHlTqfz8g++D0AWQuyjl43lPs+Z1hTVnPt2ju7kuWm
nit5FhmKepnkyyFaONJWEEKrO53RvIyjMNzBFVNQf4EjOHzttNmBoHM7b17DP1x2PEUQq+WMLypj
VResQhPAXWP7jEzilOyR1VRdMCX7H5VrwrtOLcV+8PP8iQzjsBkHKwHjH1NHqT1gmy3f/FJP+M8D
Lsq4tOvyzjVD9LNZXFLQSDDX0g3sXR9GUOZFhnyZ19E7Z+20yWeHHEdoxpNoAKYhOyoSHS7Zlg4l
dMeUTVzZbzQreVJxDDwL3wuDj0SvRZlEcPfmQm9jfynpOOPA/0JuKA5BiBCDyzdWD4XbDXhXZn3K
/aI+DiJ1HoyIWDIn0LlvsWyKMheitx8tHLZtk7j5teAdR8dJRAgxKgna29UtBtnP3rpLZbrHNun/
ahfJ8n82wf1Y9OPD6DTcWpoqIxPYV5rt28RdqF366mExhMcwr6jLzcq0z/k0ndKaT0NY5fbVk9my
niIHVFS5jD8XUyMhjYYQMi2nxGFG438VmUPguaLe8HnukiGlAiNnoxNAHBzgCPRr6nW8577vuruR
QA9FjNmXkNNprEinzRbROG7E1k1PSC50xRAyqumjryfsLfYcpm+5bt1vI3q9Q3WETA8zPXXeGp2H
RTSOJv0xLQGwHuwqBz007SNY2/5nwDQK8hezHwG4LnxOlyk+DiZb7mEB9HvbmwjFqjl4F6UVWbRD
j97tPYrUXOEmu7RsgVnn3DxygdWn+ZMDWP6i1c/KDC4OHxW/Wq7qHpqJOddE5Cu8nuvNfjSQ+SnC
HvkGJtZcX0HQKaLL9XClNC7ScPin5pa8GJcXMQgCoNiTEhdDSJHQ/VFBNTFF2jwB+qkvmirJu3Ys
6FEE0SPeJCuYTaN5TGvEmy2bsWYr+NBtFkKNm4HrzLpmIX3xGuleI7/NfySDLp1LVMWsavDoVOeW
J4FLlw+nz4HefSCRqaYVnd54xdLGHU+uh4N67vL6kb2m2hUh/45+jvgw0IvTbBBKeaNWxg++0/hu
X5JASBBhbsnNlBdjiWU9EwSBpNh61QSTcjLevY7jZpdSl8Vyz64fRuL+O26PwFtjVqefUmZ4l8LE
He61mxA3Twb5VkWNTRrXjr87lHRc5uUm8PSj5W7xN1dH7MD3jpvcQ79Iz9bUWazkjHNolk48mVbN
19BJzN6VgfU4KGo9JndszgN6+Lophjs/62pqjADBDGEXfQSFZ38AzcTVXc1UaYEPPoSJH9yXE+Gx
uKz71xAe3xs/iOaU21FNY+Lww8Y3jBEuwnqziOTsJL31HPZE4YqWmC7hgGTYpFPiAQZ2FzYD/i3C
NSvVfba2138U9Is8+j6zEM+P3XwFbqagnM8pDBpWjLx1wvnEPBFtic1QLTojCJA+k7dNuB09g6iJ
jjKszQWbhX+OYkRjq+hwVfXV8K6Tnk7EVLXfYKg0m2F2IqhVPteTrKHeKE9na58UjnsxcWix+mx6
hO85aZ5EbBNVZKgAHRDPTwGBobvaC1L6hohvMzg5f9CWle3Jj9n3UU/ZYCVkdJdHZXMV9D/BS8Vx
8UyrErVpMRADW7owlBerKr/QIXIYIAC5nksxqJ2yqvzWh5DqrZvAuKyBoLzVrhe+M2zETwDY2OMs
pWTlFxLQ7HS2HyAMbeZmqr+XYelz1c+HZwohFgJ/3OL7wZhjJD3e2xLDet5kxbU2E+VrSjUUeFRu
BTmkSLexdCnsIZAN54RoS+budJCJQ5GF8cuQRO7B6iZzH9BFuPYJoPMDNt5LKbxgS8qS8lSRJAjV
rh1zIkCg1ZMT7aSVy+/CKpNTDHr22Sw0LiydrZ96rc1r6EX9q2Wb/q4kevWGY2bYhiabjslMTL+a
uvGsWCV9QfjBuknzh9tvorQdrqLNzHMycPxCOSyIRTYIWjU9D6fCkajgPR7ci2cQQQDDuxRpy2w/
Zt2waf2RbXiLJ2kX2inbKinEAxi38ZQFMQNrl9Uacm88fKKuiC0QrulQdN20Qce23q2gHT96EbHt
JWcaX4DP8Z6rPO8GhrXoUXXaJPzQuPefZ+Xw8qB4jFWW0l0C/ABzwLkpIv+1DMb0WOVi2rhShauW
mMuH9vREm2nL/xONMyWrUdfdE5al6UMTD9WLkmcSgQZb2zztmyFw3mO7wH/SR+BFsBY19/wnvC17
hZC3sxH6kHG1ukkcIj6l00AGtWE8L3Z0ZJs3L6KYHthSCuwJayEcObAVLYdY2k73QT2qy0I47Ook
MvqDbc9CgjPBx8Ieo5lAGjEXEr702OYeW3dE8VNkG9neVmQzwZXdp3ZyqzahII1NnGZ5bk3LoTKM
kqBBJG5QaYUfk1zqV3aV/OFu5Q+EUnwPOpzfh5RkNfE2rzg6/BK+QaBjPBkV2LUyTuSRhJjz0AlT
HQbtTD95Dilm1URjv0xWBN+dftFvfMHhOWpkTaYxMk+GiTNbCxIRG+1b8WEc0vLqpZUoV76f9kxT
hS8fGMimLZKHdRKJU9KdMMuNtBoOc9drL6h2zWmmW+lZBBl+Q/jS+ZtnyvhFpF58QBalb0zyQnKD
iNd/52Y1uqXozrWU/l3aOcNnVltoCJ52oabLbJsrv1MrJKL8xPjeInDa6kEPdgSQuO78pzBu/be6
qaDVZknyf2fp8P+TRVFIcnYhcZr/fO3w0oKeab/+uneQ//O3/Xv1ENr/ItTgS5YFbBlc52ZC/Pfq
IZT/kqgWNh7D3+sFxa3/z9WD7f6LAAWFILgQXeU7N2P/f6webDo+Q4Gp1iGRqAQWyv+GPVHd9ht/
3UUq4XMqOvwHWasxqYmbffEvpog4H2QrXDkcQNhc4ZzQHdzsssz5pOGHd5sWL7NwGWv9O6rtQd5Y
Mw70G/EioxWHj+OZyfxkzjIApZEBLaPzTa7Gzr0zlOKs4p5ePs1NeKO5HYWFOMME3Vr8c2igGfUO
ggkGpYppDDov8M+B7D6ftdJ8xc8h7q6t8tH7oPRnYfsTOwD5WWB5flgTGV+OIkofCnvaE0dhmM6n
AfrZqRN4oe1JbDvVv6YDVcOYjEqUO+1Zxy6dk+3izU9Z8CpKHIViDt7m2TuHFCw4VvXc+Xij5KSv
44yRLRZ6V9ufIna+t1O0pW/7B/tNsgT0ZzFNTsyaaLOGXgYvQFhKnBWZhB+eP06HvORDTDIAQQdS
VA2V1K+s29Zi/Ey74mAtNRUEJGiRwuf9uBqaxV+h4T3G8tMsbkM9JpUluJZvLELQUJG874veP7kK
JI+vzok11Ie056sLGvtoAqHXKVWPh5RKSwkkbVAjdniLggpKkwxFgO5zJigxYT08HLOGQ7OVckNA
5KC02ZWjRwhwlPWBl1cbUiju13e4VNr1lCyQqAJ0lxEqL73q7CWmiRCmoAazKqlHUjh+CouXbdO6
a/yh6dHUaER+EN8gXLwSRQbXz6OBLba5zszTsKWYrVlLB/cN/vGj8BHPM/iqW0OVuF8ZqpOoemuA
EHNwMY365k4n2f3ivSYqExe/TqH5hCkuUrKexAT7ZBdqcoW4HyExEXI2UepuwI4coZzTZu8Dzuub
Ge4Spsf+ps6mOvhZLSAsZ8a53g7HVUD12HruxnYT6BYzX5Un667QxbHI5u+jphc8m7EKxuoxDZYT
7ogzsx5NMF3x0PVlu9M6YTHPCh+MbUxBDPGfG055X42UZcSt/Vz0H+AXkrUD5GVt18N7OGT3pbW1
wxsWTaXDvvLB9xV5Uqzd5o1er896Scgv4ttftyWXJkoL+ekSVDUa4JGdYDIi67lMwQlCqsUPgmS3
7DUVPoV/CsyxrhUPj4RAEWuK3SgZw3FyYx1W7Ix86w+l0e4Mpi8eZRhcEhcWMHjKGVmBIEVLAMek
5Nlisw1sFDQAx68geXrpKzXXG+Ops+qWHzlezZWqOMiFaJ5HzzbrELF41XM94AeavIOWu7p4/UYE
0K3JwdGklXoklnEuO3EhfTjg0QSttuQ8aLOFj3QsfnnZADuqYuleJPugDrnBcP0x9MI3JRZXsJEY
OVaU1WPbHYrxMpKdv0AzNARXCAfkCRXXNArUgd+ts7ZWbICoIxrmtIb/BiK1Tg6QOV+Iiry4IdWh
aUFzUmF/BHQbcJFxj3Mr8YlEbbeBfEjnBxFc2y/8vVx+ek3ypcn+7xrw0SDDUMj7G+DZhL9qV9Ef
H8LMjzp7lbhsFgpAEngg9c9gjjzQPMtLY6Z009EQVmQ9lFkxgyqGXF8uLe6ndnEPpupPg9GQ1iBY
LB5bynpaR+PwgsJM9dpANr7IkjdgLCPaRfsedfOw6SpepGnbPZFww/canLtmPjtAsfndDoGagMIk
Urqr7IP3+HcZh/mujywowLb5afXIyep5nMOXZcoeK4fuNGr25lttkYwyUCMuTDoxxZuojhzS+YF1
LKLvDBTpvo21DxNWyX0OdOZY+Mne63gNC9WovbEYrny8C5uW6NbrnCD0z9ov/8BhvcNwDr/NIs+U
kjNvF69dsw3od7FfJCig+Cc9i+8/UNFNblsPbUDHHj8aDiCMIfh4JZNe+tQT0lmThRl3eYo2ptzu
WruxObaFQ/zl1lpY6RvbRaW7JqPfipIjSnsFV8iJ6PLSIYEmCQd92O2b9L6Bi3rH3lcewtbcxfBN
CegHw7alVNF3Ci6OXhQxmH3j2OZWEuYjbXnM5ra255XlddQmR68xOa69LemEEJVVEJ/zaWDPzAkP
yrGa5rfe9V+LluuYCSckIFwXPBL3tkOjSRKntHaZs4fDjI6d+FttQzMHQVRcWqI0fS8/FnbPZx0N
EezmgdgR/K/cbi4pnt8TfT7gD93myaeoeptAZmU/ZCgNTPIDq2GoTE0b0vlJjUvU/gSh6Nweinsz
EWqj16skS0b7EEtAq8WKl8WYD3MzT+t4CkLYpKW3TlNylU36Qkb+W9/5oDui+dSDjeLiftTxtMMd
liCCebisrcplS1h/inR5AkySrBxsBOyThjXsvYzi+56WhLz2X0Poi9Zh8Zb3ZBHHey1ujBGWNnsY
Lysh6+xhxP2/S+flCfH/O6P/j8G6efoDhxh/KE63F6KA7SC6CLSsxFyb0YdQR8q6cgNeT2aS1wGa
n7Qxty79sI9GpfBuuGZrge4joqQzwL8lAKuWo0Pf4ymIWIMOnjPetZ37SFEOhZr16G+Q/64DWVIO
eL1qM7c4e6lHHF0E0VrQW9wmHUJ1yS+StIzAMC7JK/Xwlql2DJAdYeebg/C8kqaTBPsBV+nFznCa
ed8dBLtnNymvkbLr+6EaWKUumrtLUD5OfFNOxXRx0yrd5yks03gkUW5nSbm1dfJDVwFuRong0qLq
+4L6VGnjH2VZqrvpMVS5te/TmO9ZurhnZxy2RS0V9zcswj4oVCvJKF926V/QTUzxqASJEQ2/hjJ7
H4Ub44Qm/eErwEC/M1phd29ZdnfOM+pjbxe/jcgZCINbB0BRtRvmCbYBaZ3s+14V60XyWlUBdzti
GugOJP2C5jhQ98PEepNpJEXcg/2z72iR7rAqmYgNVEK7e67YaJPrOhPUadZZyTtytqsPprT2nn4T
jtWClk7SergMGW/CKoCaUSdXZ4RssSxwJ2nMCjdTkh3HrAARZ80dJdNcsqE08oiI4WKF35qoosqg
yuaNJ3hMGmIGSLPzC8/Abqzo3zameuzmuD36umJBGX0fUmlvy24O1vZd6sbJrumc97BCiqNlb71M
/C1uvq+pb5ieKRLqlyreW9nwwIbrlilonmzFWjEmLLNpJ/8rp8Ym1dNaLcxukvUpGH8yifjiScg/
ExocDiQSo3Xh8cwyft4taf9MQ0xMkHW7OBWRymzepXHIWsudvzJ3IDiSja9KLelmkODSlR5eKzu9
oCZOK0moBJnN0F6nlzfa6wTc3FWTMQyANRjYQ9hw2BoIn/XVMfmuKb6NARNH1WXvYQZkNQ9UfUfH
eE6Q8X9Qdya9cSNttv5F/EAGGRy2mWTOmZotSxvCtmTOZJDB+df3k9V9ga/vooHeXOBuBFehyk5L
ZAznPec5GALK0ts30oetJ4Njb7QyjA2QsrzTAvHONXBS0EuGpKN848OoWg9dvTSBBZk0h9YAJjP5
veZkQ2yrckLGHV9V5/6R2dBvvQ79V0+62YDefZ1tYGO2/V6MZF50PCaR6F4SRFAYAVVcOGFTxz9M
p8GBZ2WvjaxPopQ0MzFp6xz13W1gLATb0WW/CgCo3yve6MAocfZtloRdTmj5LmcKJ6oZwTHPja0V
2PU204FzTnnF5kKXW8wE/s5u2shSMJvy0T3EHAAcsHyXPri0pc3oQen40jDQwDCBo80N1F7UAEwP
vdNnoVD+X6mhrGFZ5Tg0fkvMO0asXojJM0lAx7kTjQEgugas5VFmUIdWWNKO2C5ecQs8eihUFXzP
XuvivS6MjTTy59ytV+riCSNwSmxJGUxywKJDgSRWGgUfImoFUJnBUBWNPz4U0foZZ3AVYns0Q6pq
8zCQU3nkD/1YCJrZLa3ameiPbaC+4tz5bU6YMZNJvrSy+B17DMrsdt1i4H73E1zfXWJfMS7uBmLG
sBl6Di9LdqQDkjnV/JVzGaIf2ozv2EoUYzpAxm2QwFBP8Q8Gb4M6ycA4kO3RADESuhRBObIH+aem
MD+KKvE33qinCPZ7vZfG8GIppr5rYuxZhZ8MaUHc8dKI7/v3IiKLfi4wMgpzcXwHRWWnJkgXfPIL
Nh+j/k5s8TSDnbZmyIoL28E2LX0BDjEn8a5ZRdd7ZqatqZtp1pHVuX0GF9zfEjshRYwgk3u3wKrf
8qb80yQVJx2Qbx1jZy9ot0Fdf+QCAo3K6dCecgrP8JK5RlTQFtcYlCfV4jA58gsniNyQpAPwb9Xb
cfBJQiJH/D/zgvw3x8j/R+KN8ITzPxpGnn/lv4iu/ar/Xbv5r//rvzwj/r+E51Kf49zNYf+m27jB
vxyfoakrTWxIju/8m2XE/Bch1CCADkW49T99Jv9Ht7EJqSKsB9K2TYRg+b+KlTpQHv67cIMvGrqZ
ST41CDwgF+7/xU1pTDUDi6f6nB1ARxnaNIg3NMrkOqsMI0emXyvcung+lqjIZ0pwGIfc8umFgtby
pcutcy3UwXIWcRjt7pedifVUiVhvqsRR0cAKSQgnHiI/KU4UY5MWVLYdJU3wUoksecJVAyuSRVd+
DUk/Rm7ARreoQobgk9j6neC39GT8ZXZ0DQn5kPVVfpmcrD3YPnoma+Z6mhOQuUGe0NzRiShxTFyT
aw6vGHyDEbj46EGJhAOMXHjCc7b3R2mfXTIPrV+25yTu937lqjBbqS2KC25F/uLf249ESXyBKRi7
B+t9CfXOsHF4pN7aPE9IHtGSGq+IMeuVrNdvn6Ip3Ix5tqt9FvhlWLsP45a6+2B05JUJj4Ur2eXW
Ydfdheqv4cFbJ4J6Du0/Fsv6P41jIuCK1nRcdFwfdUSLsg65KZebCWrhA32rMWJFe4Pz5T1Kw/40
fYpj+2ayw34UVFHFzEFqIfpDP2KFpqX7K7f8ZxLAHsHTyjqB5ttQePExpnr+tCsTm89YV4wrjwMo
NHjzdRNqKYnl5QLm6LhsmOc75yIzf5v9OHG0cLNH2LEfiZNTyTG2ZN2T2Q7ntQnFlMRHnnOQoraI
742t6YPydLz1LLdiSM4fhiklf8e2qCM6RGkZuuQBAF9gkUgKTftbOebXuib4F1sbrzs89sLZlfYU
/DIylx8zx3PyaQ3UROT/7TrVV7oc/XAR06cwekGBJgDWRkV1bQOj5dQkMol/lLYT4zZWDJKspn6S
3YrhzzoMo2OcPVAlSau5T6dQQR+M+V5RQxxzJqvC8RhpPZ1+pqvnsd9GJePnnV+WB3+izNxsJyy7
yv2Y0O5PKgVRC6rqQnxbvlWd/QJDSzPptfoj/U35Qx10FAP5LZ5zHEU7d24GCt25TRJwqQ6VT4Wp
/uxdzZZdCfvMkAX2AJ/x/M8XbrVHpRjw60wGD6k7P5o5kTrIl0EZcYKnMWj1fuqRPQF3QnKxiU3T
JFhnz9VCW58y3r0qmwCxVGAapboaSbZ32yqloO1rMJ30fdUSRpljsL+5YHUrp/hVIGj9zvz+T+sh
zXkVQ3qSKLTkTi4RW6nGraU951m3tXyuhvjNzqms8VMJFtxe7q6IpYazVUZZ4qXPcMceU24aF3f5
xAVz66Zk+JhqU92yAvksDWl6Wr5zQjq9bpYnmhzf4LapN5SyLY3E9MoJMe1VvYwHXwePTuzoS6N6
LupF+jOrE5LwXls+WMAp7zaqjHoJforznTpLRMZLsydDJ9YuwEOwwyd7dsj4npdS/iyStWGOrJqz
NYA6yRcs/Sa3P0g201PZ54JbQ8SIiha/hdscmiw2TcLxG5OUx45o5J1IP9aXWrcniSvuEb5+/vjP
r3zdTzgqqnb3z79LxTgCL6ZHt0ZOfsChB0uyte6dfiKaWAJ+zYNjEfoR777o31yKTKgHpOHZJExB
HW5scDEmGTYl2ZfXcYafikFy0HdeMJRBC6EyZBvfwRfFe5PWcktMUT81gfpNRzaoZYeeUbQhYlRu
EtnkOk8Gb+7TrDx5sdQzQsGylc2w7PIyacNATcE2a1EAGVHhzGtuftpZt6lfjpJk2Cvr/JetjWPX
22qnY+lsxQi3enWgEAoKBzZOHFuEkZR1++cLNygLF0dqhxb1CIZJbxRnfeD4BWA9v7vdZ6AnRCt+
exP04DzwXDvFVJFnpGt4xdgOkmiFt5KLvDth86gOxW+RFVAZ/fkBlKGzq3GCkHGO4AzmhbaiKS3h
f+Q9KA/hU08roXWmRrrHYMM1Apr9ia6kJrovZDzNUefS+7K6/Z1c7ixnCkD1pky44yt8SBtm+N5j
Ewy8P8ngHxLTAhLTmOTUkQS4Mp0KChfQDYxdawbNIcYsF4nkzELA5Fp6ecTEu37wkmE7V/XvOUtb
DJcWdicDed7LjP6p5Y8g8zNuc38ObiOdM/xdM9pl1vHD73uqi2bvOJvFsoV3ENPAPZGg8u7Y+Rrm
kjNCpfQG0hfUjRywc0Xmkph3o6Depb8QuIs9Bhwbo1Fg79uyxZgyErNf2xdyG+LVj0mS2R3jv9JG
5nKXxjw3tnfllE3Tmm9TpYH7oMA6tWGQnz2WKdd4GyDgMM/2H/JLUJWvTkciPZ44GaeVQpFr30Un
FQVFteVyYW42GW7TE868S9u29cHBW312II6fLNa6vh366z9fBuX015hB8kUGXxWA/AtB+BCRKD76
671Bu5wQSCfk8MFLf09Wi6+w0fdOiRTBpCD1QK/HcQRzOjrauZSiIq9clQ5Fa2N5M0Bhz45nHNiB
5T4GTfky483i2kt5CNN2pPhsDxmiegTGIJ8qXgOjy1eqlWW1dyoMQFlllFRlaZ5nC+xpXRKgzQ3j
AmUpuVLLtGeCZxwm124Ie9CV20twzbKyczA9TrbhMsceO0vjFNNsgqLAnZvVrLqO9zRIpdvfLojj
bZYmVCKImPjtMF/LPLvirQQRPop7Uzy1dD19dXU1s7rjKWLrC+i3cqg6ZIi8c5X+lZG3PCVTbV+q
cmapS8jf1s5wsdkgKcX4gZXWeGwWk/PAoF+kIc6D4gPA8/S2iKbDRd5LGJMBmJFeA6DHs3VuJ70H
rHk2bFG+xVm+nJMVjTce2uIMHflHQ8TilBb6JNA4zotiRG/4VOGhFL6WT6PoSlDfgj15dNnhphBx
tPuRNeWxd8lZeX+KLB/2aS71rlCTCSbW/qSwbdxOpvnbX9Nvq1M3frjcjILEAjsYDqXOdoVB6czS
ghCmbHbrV2WCEmyQ2B+cI0MrjrN4dV4Ia2cvHZGpscQKPGcOtrblQ+ZyPvuEyvdpFjSsVZpiDOps
LMoM3kXqUdlaBvu6SMxjJ0mWA736bQkKIVpp0NKxYFqj4B08Whz3wOVb+eTIF09Nv8p+aR+SBiAw
e3ItnPcsdzYIfjNVKl12TI33pfYKnDXpMe4o2h1LrqT2ctQdtfJpU/B2GYgKdHmHXPppw6SF+U4O
Q1r0MfbRKtCFqra+bUMwrgT8WCj3kEM0ZghUHjj6Foeyn3ausxYnN9Pf9uw++zQ5/tTen6rh6EyU
h+unOZsIQrq/UvNBtXE/fi4rKpKCZjQT3aQLfo4YPxBLyifw0qbHih90LM36UwWTv1mD+b2f++6Q
xaT8zWXaM3Xca1byTepmFF1oLvcNJZdJNxtbYugHZ/kGvcAGcf9dqwCSJbSEL86wKmxI23q9/coA
eFtZ2KtsikE29cgX6ROFZQT6Ns/SeZyD6gsJwt+XsCUvQUMLQoVKw9TjklEPFDmdsexW267C1Wgo
dmAitqu6HnBG0m2xPjH96AcGL9PEtkILEYi/eXhgb38bx6xCzjcfdTnK0xRMGz07NuLDPCNikSGz
xY1jS7JtcwDdoEWMUKbBeKLYyzzV+IK267KDbjv/0uIjZTZ5tsYmlAltHA6V7hFUHfEc41g7Eo9+
UmgeaHuckTsQ9AfFk7dzNGTV+8HPaoeO8Rc0HTYFKutxtpZEGzl8lKjNd8eQnwbXCtSZbOeTR8kI
HdHGCe/+a7nOYtOCKww7xovXLst+NInJU9fSDNE1bnfOPcq+FPA2jO3jzra7+FoG+auPp4oVGikc
/D4x0+9xpk+lIvS0rVt7jkaLdK62aW3RQb2zZIsr3erENsjMbd1xKaG092LW+J3XjrM4tHTmAFTb
9TNzchoi5IziPNH+10/9axOnZJhXZZwoemDC0Gdp6OgEj1U274yZvvXZNxIOX9547kkmRInHNIPJ
oukR4CcItsEUpc5VHRMzqAGclND/HxDPaTqd5qOz2NeiTsarZayKAviRTYzy6JtTmsbRixmklQ/S
t+fXpNtrCn4PlbLqM0Ae/HdOUh2CjFn3/XKQ0EH3UpTQ3DHgtBvbMZrQoFR8XzUGZIAMZdkOUqrO
wFZujGDRLz8rewyikpE26X7TvnoL2dhV/5ymrruuXfXZ5BIlx4GGjivxhpN3vo2N3hSCv502a/Ot
y7GB5mloxtbw4jS+iyA5lxyojJ1sR+YSeeqzaHj3wMHCg0RpLwarRV8Gn0MSB+LxSrcyA+SgPfbg
+zdF7qo9RGYIgV5j7GJ75gN4VOgueH5vHNP8Kae1LV2eB9TYKGOQTm0u4IdRgInq6lxemQod42HG
ImS55rNIg2NeUTrajM6Pkn0gipulOKNgho5ysqekTVimXKnPCAvMmHlfdsIwllNXxdjHF26TpFLU
1rbo/hkGuby2o/eWglqjrjpnCk8uKmRmPG15wYpzLadfI3EzEPEZYmo7OZRF3anW9OyESVD2Owwq
835Ftcb2YfDm4G3eox0kUd5PYo/p+1IZg3Ua7aHflwUpL4yYKJqgX//zKTEnqnMMEx9BsZvW8hU0
CwR5+Yy++2jJYnqurZZbLhgeQupOd1xdz9xD5kOerHlKug5dDosIkxpN2eyiN1PmovimsYxYk25F
1o1haaT0PNLtusSmjAjeUFtciG/ZiZ/9lJSHbnHr95ykXc45L1jUeAqg2SZSadpQdBV5w3RdxpmZ
q86eiJbPmCGsV83c42RU1XVxh7/tgJu7bgsmFjykiOXZBTTnbq0hYtFz4B0xHlSboqGYu6zByid7
mppmSieQiMtMcwThqR2nAY/X2J7G4CyMcoVd5f/pfP3iacXDb/5RPXkbsxpP8WjOO5bFI/16Ttg2
PDGzZ6WHgXnc4Dd9KDhCYqkg7dFX7h+3KTme0PMcMhOx96MPECHNBXHDwT4ZDS0T/Xa0Rr3RB3N0
bsn01TCsOQSCzhfgpIBjQPxbby0H3j3q+aPhMPqsRXrobEues+W59YAN9bmNsOOotymlN7rsrY8e
dgqI6JWm9AHwohA5vDENztu1HyB2HCh5QMyGrCB0Pxw8KCHJah+0M9RbcwLSUTQkGbHFCu7P2fji
OnEXyqKOMqvNfuZU80w0GR0TIUqqyZf5Il1vhoIvUA3yt8y8n8nFUHHT6bbwJexDPk8AngKaF9sR
hDMn7JM+yRI1hDu1Ik4r6lAqOh4C6EOI9e6B3uUfwTjau5oGxY4lCF7MHwa5zLbK5qXSgIdYaUlR
80o5Qu2tLPnjLcuvaWGyYzoc2lyPHKK7mmFcP7ayRa8AovFIbjF0RWeEAfXbG8ttKM6swbT4ixgv
xFYYydrPINq9q+1DdGLaN0WOmRlH5tlUljKicSngYjFjf4V4KQivcBeJkRoxfzB3Hyw3jepG2S8l
Y7mt09FEMIyq2tNhTZ0I1wfDMXBG1EG9LQzX3msLwIYzB8ZFNJj6Z47GsvPLiH7F+SwGEkW0W2j+
1+GSuUBpCJeVkccMeic0VJ3RMyxqvjg3tAGUgYDFxsDEtOulOjqDiYopZijeKcZSOST3S3u9xz+E
6aaWL5hLGDKaSJXJ8qW9oT1Mch0jGpYpHivTYV8u8PfjLE0fc4LZW2TJTWus3kMcOEhCNUsuML3u
nEG62YBghX4k7sMTaN3VrzhxBy761KKti3xQGnd3QY7bGMRzI4hiSXvgFSXHEfVpglGisYsdXNnv
vC6Gk+Db9Zz68yOinXpIkXReLXpAVbK8DZXf7OI+waMFcyosELhCx4Ankg7Bg5h8eZBIKXQIZK8U
I5pmnH6PXjfS0FQ7Lylg4Z0HcWSRRR7xcsyP9ftcuusLKS6oq9u+b/wXNXh/Z5SMo58aUV+BxBNM
5NDzwNf1FN0x9BzFsVUQxOoix/CMhFhiAT8aEjpbYBS3tqQoAUbcixJUmLAhal4UylO7YpmverGn
QzC4dMgW+U9DW5CIAMDtWWh0UzytdDdwWGno06C/xXTTsGL/3GHbeZjrYdoQjU43BqspqAI57sak
Bm6wopBY8xd3x71Z1H+aaVxuYBc5RBQxOkkyRd4iAIFk7Q4tjcJEbFikwfjpgnQNOcI9qnQ+zXDf
6U9x3cgz3pzFegL1btA6iy8aupkSBzrb780o9HvkUnymdYtgZ+cHLr1PPS6gjT05LK7MSrdF2r8C
daDuiw7tLrMZ0tr4fYfmYnksBv1cwAnCRQyY0QT0Y2dnCSx/mokMk57es6/3vFHji1llM/5cRkrA
edS1WJmwCk44JYH3MJXkJvA5351MnLR+kBwf7v5GtBhBBMVFQDbW6bj24leXF+2uXNvdUnAqhhLR
7de15aN5PqAAWF5+Fv/iETkkHEtYePN9J0h/Z56TRDEcoo2sGaYy2nh0Ojc9DzDwjtka7HFJiEOi
6J/p9LDrKBKcE7TfXPs0YpkeXsnMemSate1oXPWdNCUB7v2cFPsqgjL9QFV86r32DfsqIFyBWzSe
ALY3or9vqwdqBQusYd0PNd3GQFe72PX+Dip5b9YcGaGXiMRHoGTmsSyFEekmwBCpAsoDbFh5s/XX
sbkROqMXug1mwmW1mUAUkCZRM9J7gUNlOn+w6MhDmnAPzOhgrId0t/idGzEdTLfYV7rIrvkv8fqv
FLOVUPQSE2uKfVyMR8eW88EnpTc0+YcemXS2tvvZVFUHrqJccKsv1Ed5qbWtWijKWa7trS08XH3J
79iP+11rmPHd2wqMQ8UfVB7ix+pNa9to3F1FkJ3tymj3dtK8FvBvDhwJvmh0A/plS/IjmX8Dt/3V
Js29pzGG6Ox8wZ12+qeC/ZQiR9Q3EXz3ifUcm+gq4G8/loaGDAWzbmYtXMYGaBKlHt2AWZOhUZho
qw8trcHJVFx19FRd8JJPfKrS4/KF3lZ315mpL74P/JaEjTniQAlETWeknzAqWhqkUvQx/YMohxU2
tO9ERil2Cea5/UQahYPRdIbC7h+KqSdXeY6VRy/yggkN49hjb+f0rEvUt7Jef5oJs1YP1Txtx53H
U8a+82uyKZZzB+pptGmyUChBzVzwNDAhJ2sC9C+npJUj/Ra+hhsFOLU6uHNTqM0MDmAQXKdk2hKq
3i2OSypBl9cm82yIl/M30t2xIN/KkyG/BfUoBM+GKeyV3meTM0Ga4EvO0CnJfrQm49qWF/eQGKhe
Tdnt8+wXubS3xZLl2WvyR2NsK/hfjgo5xfzm53/V6zUD5AEDAS8aWirmAnhIcex9cOv9MXDh1S5P
WjP3JBSZirNXceCA/RhWN9HzVIxeMYRzEHRbTZ/gZDCdjxvqt514omqzQ69freFqcRncAFUVuD14
H4T9ofugCl3vZ5zA0xM20cdiwjzCwfgw9DxAcY5gac2i2bsOsRa7mCmtNr07moW/m7uiUghWtNoO
3opW/A1WDD5efGCaxuGihevoOtCTBmvf2PHEuIOEoUHPTW3V42Esn8ecnPlUjTO23SEGlkl0JAFG
FC52fsIqQYON3JmmwlayEMOcbOJ1Da4gPkK5je/AencsirC7A0PniXAJ4vxmtPOF+AgaSQrWJ3Y8
PoSWIf3oxirbDdJBjTcFY0niMj3A/TXZGAylxcEasGuy8iTczTaq8Z5WgwtdPPB4Tv3A/Rab0Fxv
4zz/Esid5P7izQCmxHHuH6chcV8/1NX4rCfxt5L5V1ARsupdGoynNmb03/+WQbkxAPnwAHHD8Qzn
k6Nygv+Vml6xNtuxu3fz+vwtcliIxWK80XBnDvEX1dAfkiFGH5hfZkal10JOa9tUHEZguBLypR54
Q5iZuiqmkMTuqBky8FlnzaO/1s62K9qXNR4zLNjZycqcJyvnRzSn80MtUEbHAjwrufgfwNReg7m9
OopvQaKCY1Yhby45UCj8SJ+MT579LDiM61iQOCuAdmlLHkorJ4Q2j6So0AFpG6SMjd/eNoIXrs7c
cZflj9N1dBcG7+l0/5Qqe3WXzIfLtYDT8c5zgg1TiHYjZ+cRUJJPswoBSkl2KpHIW3yDnf5Of9Xx
G8McHY306XKwGEJOdOTe5j3+LcWC2Y6g1YOd59+EEbwy9j7MJeDfOWzB01cFGlpmJNPGCe4+vGl5
K4zsidjUrTX0z9SyoPHhAk40t2kKqgGjO/YzLGF16BrUICKIUfpPVAtCEGSv/Jqail4qDhV+114l
XbOGNq7kaaABzOSO1DlfeKelv7yDW6/DPK/YGrPE2pR9YF1dT+97Gu+e3GOJOnIOxmQ9Z8mY7Eu/
+FZUWD/yyv+xHBOBw3W+auJAcR2AAlpKnHKeKME0S+42Pv7arsWUPkNxMSpPfqTqC8IcRUxKwTmg
snOQaXf0vHI8dab8YrDzroWmf3qu1Xt558nCKdpkFYdFlTsyzDgpUIwUG+dhCF6V4jwH3oI2+DiH
qni3HFYWRtF15lK/tmLjOdzfbQYBxWAjKY+k1g0Q85bJrd6JYtzJUTcZVK4pKegik1SS3nm6fny1
s9SPGKZlYSwHjjrIbqk1dddu8I8DCce0/BotQGJMsdzrNc9FFbVL61xLgImhlsM33wf1gAEBMmol
1zMq27RVPdg2v1FTiDKClKJhCoTAaHE4LDo4ehzztb4/boJzHDi5yLM77FRVgLE3VtQ98S3bFtTb
9Yn+duk4NGrxC47LsYAFKRqqwMv4av7Vi8L8ZDx4RS/5CfQ/SZGe5pgkGwcff44saKpbZ6o/gxLv
b4svzRcVTaT9cIZVQOeDtuDP2b+HFTOryXI/k8DnHMx66IXNJG4wWHuOkOZvt7hXUpHNB+dFr3F2
zQz3zeiYiHfUaGzoC2OFGeNLaSR/3ba7mgFTtJ6KiGFgxD3Zd286Vj7mz2xP+gQ1ND0nlvuDxQHO
78DYKqivQAjc/cLZnEY9nWzSITkBJf8b2NQItn+duTBx5Fb3T3m1eH0KeUVGesfvC5I7D50V2g1R
kii38mDjes9wo7udIc27/l5EpvbZo7Cz9w4DImOJ/PFl+BXAwYxWy+Z8Gij+7gT4D2QGr3hfCCaq
lA5bnziaR5o+bCfjlXIrihPV9NyZfnIaRPuTS3l6TUFfHDNLXVI89NuJk/0Rv4N4MsFdYi3NP8sp
ZWf4u3gIYGXqWC9Q0PQhMxZ3jw++4EKCZTEtpXvRAZnJgqliZPKLTqnxmdTMes71/KIRBy9AST6I
xqhNzlAJA6rDkZDTz2UeK3DUXPx3tqTK8Q6RwX9KuaHZtnRQ3lMVjZPtXKvR0cRob1MEan0VsfPp
YCw4YwGIdzRBAYTWpYbGIRfyg6QLncyAgnAyqG8deb7Ofb2Kc28nghbMde/VjXeIc5U+QSzbFEmq
drxt7PPwp8lh5PGz033S4Gi99LIut1I7P+hXmc552ze7LA88RCHDPVmYOQd7ISmc9ajNZScpDtdL
lPZ32d5zoVqgh2DyP1SkpT/LmP5jOjOAtSwUdk5z5Wx9HwxD4NSs5lUw7FtZ47eJYcX3w7fKDPuW
LF5o3t9fFBWmGtz8GKghnpLUtXZpD9a7o2LqiHF83CpryncWAhJO8XU8qiIRoRVoCrnvonZZyj15
8mtf0We/0K2XB03/OHmMljV7bNRY8UtNF/PB82aHYREnEEIZEvBANBe03om8v0jmUD020guyx2dX
lFgiM38b6As+lvat0j9X3lQfhVoxh77VJk7FApFXSl7RKjhC1+0+lRc3+yawNbezdHqtS4w3gx21
nflWm/IPRJ2F21P+Qywxnfb2sG7R5GVYmzD82Y55HwEoPNQJhvQeBRvisUvD5bqkW/L04w4rvYcR
k6JDVcvkljvBuc4V8Lwpb8lbg6Kz6QnZcOyaXqfkXpw7fRlmUh/MgamXNTvBKZdUYTJd7KKs5/i2
KeYar0XM5qo439PegZYMhHEKISDQvIktghwDI++apEhRJq9sWOppXNpwHefkdV53Ux98GWlZ7ujK
cel9p8187QRDkQVaf1s5xjvuqQc91PLgZEw77Ubs7H7R+7LtljBh3Ink7+1dz612qNHtpomXhdsu
uSrT4FSdB+1L3YwWV0ku2mtffRYJ+R1QO7ugbqO2zONjMZBG1+1K/M0yHysnSK5t3DEvVwFQ4MV4
sHWRvBkBbjV3kKEG7vMkzPa28DjuXAZ6W2EicxEjGXYZgI+TcuRZZ2l7ylklNyYBwuO93fXei9gG
nYFpPJbHYDCeG1B7lxmmu2N21TEbXc1sxyl2NWjK+1DshzcDF6E2r3kI6CgxLa/50dVPCMQ301Ul
Y6ILHrj1V5YzF4eOfVS9yAAgj2jYdM5FsVMZnFiy99xd0cexzzBDZrjDe7ybqnl5ttycM3CCGc6A
QD3KhCAAA7n74b07q9I5NMiQwVCURwsG7WblP4eWf99rXNUQk3Ere0OXt/NM+c5rIoNxPzWf/iCv
gXcfJTvXQfbHgNDNjflmdbAV6CcRMB4t72P93sValKY/x6WMH9rsfvFqIAljQd6R9Oe62IpkL1Vc
AClfiAbULt9X6BAkeebt3cHM88f9ILMbc+NZeXlMPYtrHwh0LR3In2Ue2SmZPk+ho6QVcz8PJ/rZ
Nd/n2vMupbJ5XpzWOViqJJS0lHCTZLcZ2qV4wC0eLo5D7Y7JjbqrsEDIAbtCL5Zj35WSlGM63nTs
EOa0X4qMau567f4W98Xfb413054e6BesLmlafJWzWYWt6Z6ZqJnAp4mD57kazv98SdeMbBA7i8am
wG6Oo/FnPI3JiRFOgrwbHzmcJ09gPb/hfh3MrE4/0rZ6HyuotmuzXGZE4wulZ58e0OmfWIlH3nyL
KmJGl8maubvUw1rCJuZuvT7VDHuDV0RoFVE6oPbDyiFSdly1s0F1N5/LH3BBsrM50wlVTw/k4n4X
g6ueSvdTjX1G3H3mYpmaxHVS5BwF+7Nmc34cidS7YjKOMDcf1IroG5s4iUadh50/xaHweD0IJRY+
42BYRzFs7D4lEWnmO2z5TJww2qDFNUTomMnd6vW58Fz7zcPV5gIS8dfWfGhLyMd2s55WoV9bd9Z7
1Y8an9y7z7xqWy48QQ5y2bVSnItxWPrvFTtVaCsXtnEyPIo0xr3/u2vb9SVeenNbrsOPwGURYYJn
k5gp9JmGkZvsGtgn1DwnZlk8EKwqHv75FbkL8yYqhgKyuDHGnhiljV5EaeYOY5u3XQgdn5ZkqkLW
lgbD+zDtPWOguTJd1jDt/H6zYliPxERZQ5oXTCSrcX2yz/bkR3lQpG//fKnpws3SmQzbZF+H9aeh
0vUDS2R7KOc43Q2WLwkaNkE0BIX3JEbg663FyOSff7SrfLi4cfrFuCaycHV8jvOMQJDT9MzWVm9t
t6i3wu1eLLwQW6olppBc97xbgYCiWtYvWbq+lp3fvHiEqJJYzq84XEEVWNW4x3BZPai++WvF+4oN
+tJMw7orzXvxN5+4gW0LE9WrDt8r8+YXV5YFuRD7c8ybaY9Bh3mDPPQspRdP6PSaxWz0s5c94rgC
9jTYdERUDJJMOT4ELQ25Pj8+ynjH52FtHruudQ/WJvwP5s5jSY6sTa6vQpt9jIUWi9lkRmqtq2oT
llUAQt7Q+ul5AjND/hySQ+OGxk1ZA91oVGVGXvG5+3GgicGSvxxnEqQh18ytmHZYXB4QTr05fqJh
36AnE3QsynnYpsVS5+NICFVptzhIvRM9IDNlQL1ob8AMqn1gE3eyMq/et1FMbDgvvzOT4XqZmNIq
aWpIjNZWs9jOHCnyFpo5atd06Da5XH57vvylC0LRmPLlhRKUFGAnzECSLl9GJkBtXFXWKgCuic+Y
tAYzEzbeGryFKPeZTY1NyIWV+ZtPpEWFmsWQMirkp5bS8dwB3ttINYMgpcQ5Gfu6gnOxdwNJQctn
DNACDp9rNdOrQFRf4GJQd7HezuNC4gxgttZOYI7amIm2kcI8dOHEYrElODEGlXqopGaYveL5KJvK
Is3zetd0LTWkWDkDrtpM5DWLVpyikzWX/Swk2c1UNxtCmvVCfVexPO6rGspunrNat0rJ9MB5OYaS
7H0NVOg4NLvxYmngb8s+O1KhkgEraSJyngY+xETpz4Oq/Gip3W+0ik0Dn8leMutzOKCaxzbSP65M
VCvEMAoMhXIKMMjKtXmjRyZbgmUaFnkjv3zPHDaWiY9wOqgMcssXHbtRBbZIWGbNqInewYz+6W1r
A0P26wwSOHA3RavkJeIFqY5AKHMlt/xNZdLMYnnU6paGlBJ2Yu4j6QmrSiM2NbPa3Laym2r7+Bgz
Gp57LkNqZ8QH/dPu2nIF2wMkFFfzff3fvgDcIUueRhr41E9AH+qVSQDI2bYmUFe3hDioRUZf2Iaq
+sqbo2ZwCPDL0t90/JEKgHU8ePGiBXuNQcwCCOMMCwZdK7Md+nWaUBYXmImxKaeHZgK4PMncfWA5
3KRNWHN+saAe8f7RJo2bwzOSJTVkbkkB5D7X4k2bN3BaurhaVAhNu6DQObrQT7KtKEldFhkn2r5S
7GPZDAOmJ53UpmXSKmQPGqE/6AfcKV3qJTKetlCnOc61rl3WcfwaM3bLNPxtVB7zjqHdZZMFo21I
FnFlZaBRthCT5KFhGIyQsi0J32I6wKA9H7rRnlvTs2TZYbIfwIygk4wO0Xru2RypzHIZtcOPH3T9
FsBmvy35aGz//vLvPxlq/9lUtr3477+Vtf5vaE/YooTZbUOtPIOlBw+rbka9SxZaVq4rqWXcQHWG
NmaIr14VLkzA3xip2mXUKRZsfGvpVVF6SgIyqtAbxa2JVW78Bq680FgxNAY8kSuUpDOpSOR9lpJo
rIrykTuRtyZGoBOdJktQWh8WHdxLhMu9oDhza4TdUeCVm8kqujo2MFSMRGJVixjk0lc1L8r0nqS2
zVpcJpuoyb6xRhRYlZX8JPGE53IUuWqH2aP0Qp5kD+RrKA+CA4ANEr03cGE5KoR0VfEWaeVrrp3p
2TUKYDm3ZfHH8v1XpEj10jR6wQExtM5a/tNpU6Sg4vjBmsHhvwpx0eZPTZkOdEYY8n7k/azmFFPi
LZXMw8hZb1dHBKYYwTguKvXJrjr5LBGwO4cIGvuhYobshbspATXT2ZuWjIYJwTfhD1n/GNKC9gGY
dKU3/nhg1ruEHbXFRebjTeD/URDVdNhluMyOhVtWmbGIcXpc7BBelewljVtPJzcI954rl8rBrvvk
1QhoOK2osaZpS5Rdba6mgvXWM41ja7DE1vk4R6hbdHiKcauN5bYYpHyDX2Hje/RS0VsWXeOiuvPy
EbIuNH3XZInNCoTT1x9fsiHEZ2LL5HY92tcdKWcJkFOiaf3B4l49r3K53o91mz7h+tCVbYVwxpF3
xprahjpRVc5KgX9uUetZRXpvh8b/izGLsQBdEGJuY4FtfEUcpZQEnUqRYF9QD591yc22cmkR2c6m
t4PkkgSq8sCQt1WpgF85XUKhCkmNYhjvJMN+IkFPAWeZeOFU9TP0xHssPG3O+W43mC29R7E2XJln
1Isg/S23Te+2duyve4WGcxLP/VVhnBwyoNwze27WePRZ4HuTTcE7173zXcRdeHGKn5AKHrdhm4JL
IF3K4SuogIJ0vgmNzjnWJc5qa+pEo51DmsOYaV+MzgwXCZPOGq95D2epwMbYYbfuUIo3vIvJjEzn
F+0pCjWk3dyy/ORoOuoHXpp55N2KsKMQU5uqlCrM7EPn7XMKMGcdf78u1+G5jLmUSOA0hISTqRcF
rITcrHA9hcWslcZjV+Uj2rX0lWtyiPciZ95b+NLZsGFLKUouHQolidmbwnoW4x13DVN4l4gLxEwf
FQ5nadguAYLlZx0PhFAkhY2Ld7ZoeNZSTh/roTcC4jHVvexG8wLIE1uV4JJthaU5pxfrzW1mzQg2
nel4wmSzGI4+ukEvN80J16pYitgmjyjFwZXqHH9B6CpaoR+IRh9fjK3R33VGc13oyVjQ4N3TmarM
AyU5+DCwmK2hvtkDfoIop6oyrpyAKDWVO5Zimd+4woiC45JpyvIa+I69atVPelStpTzaxnPQ9EPt
ZNjiUSZO8DRXVPj066IM6J+1OfZmOF/F2NUup/g/CSzfWxAa41rVi27Vpi3VQqyvbIL8H9SqYcIv
wR8ZuGAN/lgD9LaOYdCRQkWlOwRUwB30jNSjXrCCNpL/O4CHu1U17+Zz+6TnasjmtkRMrPeHz2JQ
/euo6QAgaMGZ//2lPQzaimLXDG4L/SQDr/YM6ycsEN12rg2dKmWin3RXzvOQrMm1tGyx+/sLi2nU
3gLpB5COuYRhEOYadEi60TASD++RqXFm4KxnwKy7isfpmr2C+alQuG6rAR51rcNHqMIWZCxNLL6x
d30u9Yd2+hIYPhW9or9zKWAUhTt1pdK9gdcAzkehXCvDam5J/mSHHuZj1FkrNqn4riCU0+0Sijl3
9nxv1vqfHK3mRosX5aLtDbqFfcWhWkn4FjS9YxMSRXELIui3ZpdeI8NJ91qbv8GYdVfGV3WA+UH1
EXh70EGdyjjFNPaBQTEfFSbwS0X+E0VNsQujhddr4wLmGrfkyRSVdc5vq4acGvml4+JjwQSjXQdF
UXYN7/lC6Z2d3CHe5D0tcIpg/qX2xU2SWi61ZbiscvOPYkNhycQ7IPs7r0CgLXUrX9ekFTkdpOoG
P2iWRBb3Z7z2g0n3WCSiEa6c0m1ZA8jTBo5YQwpYZL12m5a0L2a/86KD4+F4uJWsXJC1GIdPPXv7
IX+gksL6nnvUKYR2Bhe5oS6ykBrr2gZ4pUrK4oD0RWPpbDWiyTPV8WX4A5ScOUbBYY/oxCI1NXle
drK/HLwGjotHB2KaF/sswEajTRCP0VEyTEZVAvU6v0qavWsHcuNawqYEJ3DkGmUktGpJLw/2PZbg
Ch2ZCfQsiFFTIRlDreLSNx9kFjBeLK7UsICgZTELt94a1qKXpHUp19cvvPTZU5ZRIu2mX9mlsM+l
zMdW0nm69aHVH07Sn8FUNXNpKmCg4MA4G7rqcocX19j+kVLLudmaDxrL7Prd31+Kkb6lNsbGCDO0
cMPpMshpI7+VlHSyvxKH8FPc+dq9bLmAlT7yY2AGhyIsnXvcmc1WQYxkT+4P0ojzPchJ6yTClHBg
Q8Ew0btwjEnpuV+UYJ5/1S2nxiIKjb0/dt/UXdtzsiRb2o2Ua8eUKk/qc1k5/sOr2Jpre45LQdu2
cVsvmtJSXWOMqn3RNtYRK3c7x7lgn2vGjOTF86VVp9XNbnl+aTwhbcGh2kejW/oka5Ary9qVEiSn
Oo74phI9/4hVAg6FAyCI2sBvRv4+Y6xhTdsksgmsqkTnQpNYfE/NsEP2hdJilceQVd0CRn7LMcrM
8hb/WKwQcpksksySDDyfY7FWe3xdqpYocPqYJ/5FoTiSoe+rRk7WXWOdTVFXDGDsEQCl9dNX5DBU
z9opCyPvy2PVNQ110sOHsJJhBWq7xUyxNCJLcNAJrENiKI/MN8INLWfIJ8yUygIFUmPa1Yyycglt
j9LPTos2uBVHRDW85DU+IVmFedYN7yqw1Lkq1Gqe2lyE5U7gCAqocEnG5Da23HJCq7jXKPU6y8YK
npQFCTDEmC9XV0Mqt+zYOG206FbDt65N/KV0RVMo2vGJ96JSuFabYjDyUfHoKAKR09hTc6NpLBPP
W3k2OIosq1cgtK9hwR2DU9G3UdSIHY6fgs9JPlVaRSvHYqrntBIZsGitDvEfQfHTwWqzcVGDIZjA
C/Wu8HWWj0muGyOipP6DKhVrmXryVTZUQJRN8sCDhYcQNy621GwtRYV3t5NmVQ1gNeFB/JZtecCn
WcNWKZBxOKgAP5tkijgMsQS3UM9TQp46niYk07XXtJUbkKmdE2lueMnVhTckoxvGqrrvv2xF6lkK
qDurmrZd0Pl5SvWcOpdIl2GetDPgA8kyTruHxgt7SgYl2gS28pV7DgwFs0aDCyO38aMPL7UnxGc1
DyPuHtwrEEgwFoPZ1SS3iSXe8pH4kqG4BHT0RyVp5J2rYIN+V8/xEI8UTHbNnmO9q7Zt9uV1vKWC
a9ZYCH/NnSI04ZWnpuoThqtmDYmvQweofFaTVliSACBdl2cQYa1qi73jjSFKcDQLS3Qa8x0KOT3U
LR9ejkhrDpf23He86NtmoY7EoMyTElYWTGTVhTsA5YykzTMJAJQS55C/eqW/R8qkg1ac1KK0rNdE
3j685pypzfhoBvEnS0IeQYa7K8ywWOhpfYsawWA/wnpnNykkasNekJkFIyKTQ6DTTIplc1OHWIin
uuKzzYgvSiV73cRMWdtYrGyrv5oIQjOlVR5sxkiVcOjDtoEImtbSPOmZobd9I7vc+4e1Kvo9SXCs
Bea49ruOJG5CVQo31Nz1CBEvFZrNZlLQr2tVj+e5bzzpWdrLCluwXCbXmhkVH8VWnZktn1NZ8s9m
aRRLjXiKGDCZ4Bb/7GulcMHEsGikUEL6h66LbJWAi55l0xSXhNGW67m6B+Qzkm/gc+6HkrH2cm9u
eCGXJlFsVSm312ltjntSvcEc+vDgOpY07LowH3c9hBsMaul+NA1pyQT5mVj+NfHb+G22f5o6UF+p
YeGXgrdmKv00RZCkWaXF+UJzhnaJPMXfDAPEDDF/WbLWb03c7YShv9RElJ+GpOOSkE3/oGJ+nVFX
J+ZpFBHaSOHd0jVbXDSkIG7ZPdy3LKBTliD4MhVAxc2hgSII8XTODbj2rPhA/+SUlLw7uETWGfxl
1i6GkynkZJLxSIr2RODQoF3Vt7KL2rMDcZ6JRndWaYw8JkN8hjVIM0XniDtHyqUooIsbTWTNDD3A
hisqMDS5OERjKH4xhnqnUf/o4NBQndx2exqjx7mgh6+ILJJoNZFLk7ph9p6UVodppGwzWDRMSV5V
tu8tBq26DbnN/GBgXotMMI8j3XN1RES1lg9eUr7rVnv6vS7cBvW0q/axdtKV/DsKVbDSBeqRbJUM
B8hk3GOqP5MGj3ggxdnSCZL2SD1NczRbWnOEAIu/9hImyopMfTUXHyiQft2dvaReZG2qEGm/lF1m
7ThYADRnr8QTjStNtcd7FBj2tcDQqNEDpcp+fiqmayCp0k/sVxZLM+cwMeDFDrvU3+salq3KF7kr
ipxFzarKpROPMz0MXn+/LzOgxioNZIzOflWtCY1BvRrVNXZoc+VRMj2Df4uPViKkDkDQ8FwoBPST
+rW/7egXNy2jf/TAa0pZvao1zjeIWAvCBh/mFFfPCfPj65d/FVOcth5NesL6ot54erNLcwWWjloq
6w6yi9o6+tLQm7Pfh9Hh7xci6p7bN1Z1U3dZoZTsFB5tAqXEZz/16ks2qBIgJEbdZUiWBvJ9sHFK
qA1jqx+gefMEKJp0jO30R27zYSdb4hY5bULWRmwtneehZ665aGFA9XFIE1bXp7O2ttWDcJIYb1a4
J6+inKjI0w4w7W4yfZokCbaCH95iMie8zN5KZa/CzpsnauLwfVs2Xirs8RbpTbdPqK0CPq7OEfSI
rnQtCiY2wrnXj6g0ulG5cZdSnA43eznaYg7BaVzSZGS7VZyvcrN7mKMuoVIiChmoxgdC78vK56Rf
5DepD8U1wyL+CJw9kl62yBxRsKZCWGK8vrCiQIVOE2VEEvi4knCc9PaES5xegv3D/Wgo9q4AWGkb
BS6msX5A6GiYdnCdjmunX/dqy3qAb9Krjz3VBp9ZDLtHSeNz0A8ZXG2nevIbhp7C1kjSj5LTzaJn
is8cugnWtFigUE0SSBsT/lSSTL9UwJgYs0XKIguHgLqJgON96YFFnWwPRSwtVZxba7UuOJgU0UJX
gmGfe0m0Lgb7LCKt3wmLoFEfTZcHcBJLFsQ9xx2FU3DQrDW9/J0XtDlSp6TPg2EaC5OqXrf1muMM
iZFsWFPqo+794uyZub7SOOG64PNWKiz+3RRwM+Uw3rXtS++TaG/nzrdUUPlHOI6Uqgk6ORgmW6Oc
BaCTQYgKID3zRuSrkUf4UmDrw/8SKOtKMyhtJPj/9wusWMcFu59uMmDYSwabnEciu4CBB5uRcjlt
JeLaDeyUmT7C/1xPz2OGuTePSQfZGbwND5L/LgIEKckF4oKXwXJSVXJJwrkAidbQkXCmDYVl3Ujb
/XSMP2ed1FeXqBd8gThBErK7y9bPqIn+0mf6PDYSfZvnHG4sMyGsmFf60qlLe6XUnr8iqLNyqP56
Zpr0K/VR1KhUgwRHfJVK3diNAY3uCzNVF21S34dMUnbwVDGleN74qbWwCoy4YK8pu6uu8inG/Yr/
bwHq1f+lmhU3TSo9WEip/oh7TN6Y3c1jxg46A2Hz9qLRuyUeBvOoXqGK6huUs8+m5BHPQkd/0vlu
LFrOFT3bFFHRIL+FLJ4iVY5jJY07jSy908cGzcaWdpT1345u5LfAiV6GxiAvaLH+AFjQkqMS5N8C
akfkv0r4CRM0xgQRHkcutIL0TsLN5FksFo6w84tU5PtB9+odqIa5Zo1sRg6U1SGqY4SKSJ6NKdMq
Ft7WlUVkrcGT7siv6AtjpH+mGhVrQTc91SXptNTiEiJNxlHTq5v8BvhN8etvR6sNVhGFwJ8WAdmy
819qk37Y5rPCzbqUsvybOorRTXWTLZV9rCv9WaTk1dbnE0iR445qIud3lVoPlIZshQUkxP7hyLtw
1M9+0YCgSJxTGmUk+mTzsx7kdG3FVkD+QmpnEs0hO8oO5QoKlam6wgdMGtlWvTDI1i/DEkyibOAe
Rw2LNtY4kBK0QdLVogF24+PUKLt3AakTqLxE1km8o1Gt98wlKcnxsj3lprOKnLE7dM4tkmKXVBJz
2Da8aB6dqMngrX2VVxx1nM9jwCsw+Cvyj9DSmjzfoxfa+FASvP/egPdGR+ioajgraaYRdGgDY0Mg
4xbrsCxISQhPZxAu/FPcF8Svy7Bx1Vhvl7JfXPScdviI8xU/bvwpJ0A3MfjcA2bBG7j/XGn9YoE9
cDjAfZlSK7j29DCz17QXtoM5zkNRVEcKFREqWQvWJHDX3fjMFSpbOeHXdnDyJKRGddCjlVbYzjxv
jV1ALQ/HFLhkPT1TM3RKCHqB8apC6cfj+r2rrYWtqdu2lhkz5C2Tv6YBcYF6k/hesPUrgIg1xQQu
TenZBtTeoqOxC9cPnyFblrqVYwwJ+04y8VsbABhlf80iuqktvTwS6E33fEMQ/mmL8RSgKciiLXNy
moK67OlHjjuU6pm+kxYZELSsQHwDxaBpYHYF+VPuubmZf9mlRF3DhCwNwdU5PlW2Y9HgbSFFwcD/
8f+WSPb/YTsdPC/jP8XE38I4DsU/ksb+7Y/8K2nMtkG621P3mynjlgFk+U//hojn38iKbNJ3SP3c
39//d0C8/c+Kym84mk0Zp6FawM7+HTRm/bNMpyO4eUufEGSAw/4vAPHW/9hVaTqGrvFdwRqjIE+2
deM/8OE9LZBTYJDqOjGbxC1xUXlyeFMvzi17qnZ4yjLjkr2dD/nZ3uOE7hY88B4FRBWoVBrsPvK2
cH3TWRdeuyXFnrtOKn9GsnyiyPQQ58FL9DbOJhsVr3jh3lnl5XCIv8u8zFb5D4lZAITWIn6Kp3jj
HvlQn3mlfhfJRtsXvjOjheVCpEFM6l0c3WUsPTNVVz4zrboGRoeTBLx0SRkN4MYa05imSDONAF9t
xI/iznme1vFZyfD4qpmMl6ZgFFDLVcrl1UiP+A80JG3m+38/BNDy/N/ZvzU0/pe0YdgZpnX1L/+k
8fb8A3X/f35Vp3//D9R9Y5J7QhuYFXYeQllVc+XTfKomdHu/4Mi7weHheOrVBBjTUe0+i5VlX07U
JItdyGEiFuyGzZj+jIfiJm7kZV/VywAUYP0q1OLuaTHkBQMmyPlfex7+t9+5o/yfvvWpUOAfvvXc
1EWO8X5Yd6G8B6i8r/QuXkkhhhDbxjTBC5xSAw+hpkdUv6a51KzaYDiCTF9prXqMgcH1bUkSriDD
IrNcEZLfGzbV7VbqYUoXe9nghs4jhvFsFifmoyXuh+g574rkYusjdyJZhXkkcdDG9OpKmvnd12bN
fI+JgAeRt8C04OpT4jN0jHxVjeE1sfVHW+OPt4dv+twzcChTNtfxNgFo6gXgB07mLeQLKZOXSuKL
w1gEP42up5u4IKtiUKDljjgauWP6PEeI6TgAm8uEZ8kCpgQDF1P05BZoqCQ2htavrCKmhJg+tqQP
F0YYE+EU0TcOZXVByPabwgCIVWjGHmQM+qWwYKR1etASxM+gQdRpjO6PVJo0yctNMB8TeZWRVb36
0dnkrZ3e4pL32v7FOXdTv/pX8Uhv5U0+yOlPuFP2Y8zrE7f5rpZ4b6Q6guky5gddr+HW2AR4EIK3
+rT1h7Z05g7qLIiywdRO5GVtUoEOh5Vs9DKymp+OUntEFp7DWremqwB0eVzAQS2OMv0310i3DsL0
qVtOKQoc0aBRcv4SpAtY8760ZPaZL0g2PbJLWKkgc17NF0TPrfmEp/rq7GxFV5isfWJ9kIe99FG9
xTt+6ySmtl0ifehVSgFLPKzryJTcoRm29HrdG4MWb5LYmsn02HDoonjEl+wCHvYPSCelfumVfMlh
UiRuVpO9YebHO17sm8f0MvmKsUUR+nQ+nJ/YqOgKInh7F0/mAYciryqMQeUNcBB0tXhPJuOY2GST
BY5Mapc/pR8pql7VM7dNsDiVvW0n4dQP69gVRqXh75BupQ8r3Nlp+4x6IcgtlMDvhNhKHw2LWaQa
gOI+2g+B8WXmKaRFK6fGY6EAXmnUxeh8w/gG4ZyEx1Ajis3oZNGX8lrZF4whmpcxVkwOwn0Mr2LY
eMmPzJyo39bf/bfyjTcURoWZzSerlARP+UiGNb1J/KziHb4d/Qfn9Kq4Sh/dM3sTlDAYGgUEkeGa
RLHOtaSD7eQzDAgxNK9irTkB6ctRfTndFelq1NJ37MefaUyLQ7xrjno5nNJzfg+v0T1Cy05aABef
0sm7WKiaLssdCLy83vCuFIyS6SIuYmZgbxIXFZmhBla/P0xJCHyoSj2sw4b52bjHkZ3s87V69h/x
o39Vj+ZRXFqdYJS3LLZMiY5D1OVYpht8fqKcQZUN+ntv1QWqDy5FZ1QYtZfW7nvU0WDHmAP2qfkN
sS/VF1oeeJy9soL4wr3SOsYRcJuliZMMfN84Wkf73EcS28sj/OpieEB9IRgqxCHhMiBIFtkG/nDd
UE0AgOEtmBcm+JCiBVjLQF9EBIvQ7BVX5Lq+1ESKfy9C5Qp453lx9/K5LqS3xHlvLjnGu6IDmrgu
yfS8JBOUNG+Sy3dO8hwJz+FDPMaX9sou8N7Olpx/hl8FzzMdWB0Bi/jI7NbzhhvPaAyIjJ8yOTHW
3IzVTszHclzliQPZ58v/qn53jwIzJGhjucaz2wZik2H9StXmTZOk7zqrQlPmjSzMhflDqu8WyRiy
mTaWSUTOr8++MKVvZB5vdXDPLeN0khnzQPJ+CzveQwkYE/WkgBmZJ4T0TGU+7L3I20ZXQdR0sC1k
YGLfSaBVbrsoCioJdoWzTvTxu7n3T3FXP7ybfTMpf4lM0I9f1XQWSL6xoR8EBwT6DqbTQjqdGxIO
EEDADjEHil7vP5WEHBWIoK1f2+uEkI+c2x+FlZsuCSWbLqsKL215xVTy1D90oV1UPzj5d+OinrzO
v2nGiBqbJ66jfmoEmOdWEXz07E2zPi1KGkul3/bszfDti/ETPOu7dPFuYkSHrtw0ARaW2kDbhB08
p+rFX+ptOCsRQc4O2vO1fk2P0bT2tCcKsjMgz4NFHivBaqbownJ155B9VL15VpgoFosRsFL34ShE
aYGjUZd7H3KZpM3BZ0dq1vCONn5U//FS9ReRY6f6dqz8PnyYN7JVZySquewd0mf01A4BgcB5joo8
r//0GQ23Fe7PcSHO0TW4Uss+I00vC14H/STsFUmO6DmciBnfSf7qVbE0SsIYi6SL3xXp/7jjFurd
1JN2yHP7rh31s3MVj+JRPWBpoOcVPK7TfqS8mkfipnxO63X48D7Hl/gqb9UlESc7uElVtiaDxH9T
3tJSXNCx1R7mrJPcEEYXFj+A/iN9KTaUxLtyGc5tX23KPvqWP+wbM9ejdy9fyJowKRIX0t+2UvWn
I2860qv8bBLFOBOM3XVs1E59aVk7P6EX+e394COZOxfp0Fntoq+eTQ8kM+2WIrhqlxrxIn/pbjVM
xWcLXyJFfah3AgbkzG8/xaqO25PmVPxDQ7W4gS1Pz/YWKmcqN+/IIXAdtztY/Ks8pECBc1n+ELfi
VJ3yoX/4gIgQxc/Ks3+qPY3I3qVUibG/tW1HjcWidKLPAqfuvMRvmcGRj0/JpQy0o2cvpTO1pJRT
qjvCBbBIYciPi+h3+lv99ok7DIzvPtPf0ReZtTxdh1FxoQwNJvsmveSXsshJ29KvsSvO6XVSnvqU
5UideDsKx/JtTS+rPY67oCfiV6XRemRLHdCybOoRnlZu7OShvbcsj5Fsj5fQSZ6iJpkTOWeqL+J9
zn/eV8OS3Wvny7AkSX/ThloHN1PDa9tZ0UfT8gMLlRByWgaHGOdtq+LjiNVWYP3l+ygGhCTN0QlC
GtuSivtQ5CChBk/fhDr8JineyEbOCY0e56CXto1DlbQ+FAfuxSkMKX2Yo9ey9Yo1Cv0zisif4ZJF
BCm/jcTqkH8MZDAtXWe4bxZjEp5qBoGzvKEOGsrCZpRLlXyGU3MfQXYvIedXkZbP7bStlqK3fmeJ
B37GtvINCofWKKUb6/JDhCHGCafo8KgQtITF4NqsUEwmBLo+gwwsZwhwRuhhvgp5dyG+dIFSrXET
+rPc9Lf4TLp1EOn9EgjJqkstea9KKVZkAZnYqxiJmHhOcJ4NblLAJtZNZWcKXV4makV7AESORNFm
IE3tRacD8Igm3WmcxjsF85QBgvQsFyQmQ1RvsMlbUWC8k8b6xdH2hm3RX3WDhb9Ll2DlcliwOiqH
8HnPNdnaOnJ8bTylXMB89uRzq+HN1bWnTMbJxSpw6nr5qJMc8P3+HEU9TVoVgnhH7jDeOrw1HDaJ
fyth9CexmCxVzKIXzL+svWFQSawMqwg5y/Utsu+lR+xcpelylqhYCNRQg34CRsBvUnzIYb2Sx9+0
sKSzBiJbaQxnnFU95TrK2rcquFv5eNVDThwhxP6eriNS9eLWV32HPzzIXbu4Gf6vToqUjd3U26qa
Zp8d3t///HanONOlmHmWn6WbX//yT3+vd7apcHU2FFUj+vcf+tztLO2ilBHhejypF/GUGxG6MSG4
IEzfhzpUdTA5pDM4ntzl63BpP5p4q0ZrmsmffZedWldFCk3u6V1cLWPhSd0Mv+eSALMCX2OumLUz
H0/tx/hhZ0eJqTVXsHP4DN95WN0N67vhqCnpv6gK+1N26cZW2nW3NeAXUmfMrV3wbPdwSGY+QnIB
b7lcGLe4t8/6l58xYGUrwmWz6KfNyZ62qWjWnIpb/Qi+kkf10q8h+5nMvtafCXWrv5K9msRP5Udp
HGraxKFaCEPBmvWM7s2zj8ixtU79VczkudOEfzhml7Osyj7GpmTMOKw43lh/VPgPoMs2HAaaq5X/
Cq7xuQjHr1bQ+s3P/ScQlJhkP+kfCnF+Zfs+i/BgxYdczzfJyNUmqaetaeXoJQVZBcuavknXgT4w
gLffYrJJ8wNzzr35GEE8SuENa/SgvZgrTIcqA1pIOjhpgVV5bB75RKSJpn1Bw91FoRcmy5PVflXj
2btVKfWUheevqYcnK7drClBf/XRvFeU5IZYGZowgb3RuLYxepDNZsoAjzwW73PQyDq+Oyiaq1oJb
jObF7yVfw8v5DB7VOt+KZezWD5n/pnpp54jdlADfB3bmR/Kwr9pZPWbsuv/5E6v+Ly71/5W9M1mO
3Eiz7qu09R5lmIdFbyICMY8cgsMGRiaZmCd3zE//H6jKrKQsmWR/r3tDMaXMVDACgLvf795z/3DB
en881NNik+kwQOEvAffG2wRMEPkfLNZCfdVf3dfpngX9MSBbr73px14lFBkmL+MTJK998942L3O+
obgVHPD+5pX9EXP/r1vJoYFQ5QvZH/uPr0zrlQBW0aBtiX7d0w8jzT9bNgLD1XpUtaeoepp+9D8N
6Mon0z6MFs4o+uoK441qWDV40CAcAG7Jlw2bBIfNQv3CLXf+69eIFvdn9/vvXiRq4O81EQVTb8cV
SborZgSe6d/4WMDEaG64KN8NDmTNZ1oeN8xcQBfcvAgsW/PJzuM+3qtrTLIjIZF59i49SAdpqCvj
NSY5MN/+8jwkHTxaoCmkWJ/Y22T03jFeqEi/7NTbfNfThHep7/XHeFcW3dp7rO/YrQ9quvV+eK/N
buU8Tq/G6/zfmyc2LnRlPEIC66AWw6M9AmrEBvegG0/pQ/5QXdNDNYxXDC7mIVPtOb5iwYih68ii
RT3dQVZD1A7XJlaxW9BwoD1ERwMaBYE8Zj7xQqEW0KrfILS1rIMbK9AxlcyPskDdeUm7zbUWDKB2
Bea9MdpPkvR+x5SclVRi58Vw1gokpORe3IsC47f+mj9Nd93b5X168ATG3/KaHBh3zmdro/YwYyL5
mYBXV8RZi4Vqk4mOwW2mT/S9vIgP7d4/OTkVXZVAMHEi3lCKCFgMW6V8FPM5Pzw6p+DRuw2x3KmG
8OF537V7g9Bi7md9rXnOEQ2gN+LqQEXgzIekYCAtTBxmIbcgNxS35FY9m0gQf31p6Ui//7GSuBYD
XMfQHCTdX1oeNOqgNQUo9haiqe9coiebfbH+M/nqDYVm5CNNsWpuLlRfUb1FSy+JsQ5pMwQAgnNz
ERMpy68CZeUxKXGhR3BxYu/lr1+jNb+GX1e737/GXyRimFoYD3Sax/Ao7XVbi9dUcb9Mn90nEaT3
Ov7ZaPa6Uu/pZGyGnaiehlca0KxFkdqf8SyfmK8ln3F9NdyEEOqPkUdO9cG/cB6qB/NYsCNhgwvi
2EHSKN7Vz/5TfophPyk0iv4gsLRLfA0hpBFig43gZTyStVfG7V//mMaf/JjI7ZptObrrcrPPSvnv
hM80723O4jUzoV684D58DORDR1gtJbdOyHOCmIy7aAqnYFl9dovvdoIHMjPfnDx/wrNrgtedzwz6
fHqQHCOyjdK+ER5A+DkoRyUwVrYv5nPH321IrPkh+csn9IeX/ovcrDdUzKiUTWyJ3TwVtU44yFln
sBbig+IigJt+j3Nb3pyXFIGge5Gt55vFZ+O9N4/kuN+HT/tNwcFyi9Rzp9nLdICjHJD7Ry137SsA
WL9rd+PNehxeoxrc8TgwTQubna0jXC47bRNcknPnvJL5he3tKzdI5A/ibLb9RT+KfT6rSOoQvRlZ
9vG/+Ni4gTwanVzadL1f9mKZqg2yymMNV3yw9l6jN/nA4H5hYlkfnpuLuBAZQVliHMCBreTgliHh
pg7j3Hz4KKxol1X2BYOBXI4kQ9LgVJI51sFttO3RSz+dKj6kIvr5169an1X0Xz+x37/qXxbktqeP
VitCcwvBeqMnJsdJ1M+kE28OHZR2+6QDtQKD0tMxPbr49dHiD9W+DtZI1svq1jwLzp7JM7DBa/k3
d8LcPvwfL852VYu7QNMt/vnHOyHqY0UAF1TxvXGW4voov+03jA1z7N74LL/Tb42zacDohJOqccg5
tWaP4Q2KjOQsm9+yS8XZVnLGNQ12/pr2EQzem1Py4Prrt/HPhhV88P9+pb+8jaylRpdZpbnNOvnN
N6vWKN7iQV1L5D/x3nzHl86MsEJw/nyedOtvHt/an32M85sE+MhiTPcfu5fKw4Q22eqWmP9RPNUP
1lFyDJccx2uU6sra9a3wwxGISP/Fk/5vTiLun+zrvN///3/ZmHB1tA2mN3NrJ+SZ09DbskWObf+z
uTSPxkuNKkP15mBTcVKs1FN5Y4f6HD2aHMktjhHlab45cqTXkVm/we8Qj4QLtvVz+UyWeFjlW+6g
xxZlcngBLY//RT9an/U3bPlJ/5DdiSY0ddrH2UanZZL5xPy3gdBl+lxz7nLfMkP9cpFKx61ENjWQ
T7PnCClVzppqgWNz1lg9xNZsVl175Ndu1mHnk0g/K7PO1T6b5xy5NkC2VWf99q8voT95C00VEhHP
fErI6Mf+ZXULoqGvnTgwtuLVcj+0kuwm1EGQJ7NaGyDbBrN+KxFyp6t5EgQCUbdLuB9YOLG5Va25
ZGovnFVcoX8IA+3sCPZ/qn8cbc4aJA7MUSy1swEYiS57+3Fe/sRHN0IqJT4nqASmm4zsVnlwcuWj
62CYlyZGsUFTluEtPRVN/GAE+lJo407PVZfCw/hBS9NH2Ct+9yy+lbcQjiHy74gMnC2JyAwIw+kl
viSzUuzAqkU4JmpcISMT+4C9xF4nercRmUfE5uKmv4wvfC7PxhXvCxfC3xw/ftvF/PFpZ2LEtTyX
uThvs/XLbapoePeoODG2Y+5taOxeFU+truyZc+AojHD5AqZhmGleqmCjDznWkehnlS3bWXq+17MM
7T6P+w5VRbxTeUIqG1wbVmVIldXj+DN3SHyMYDKqXSGgHhI1/QhzSRqW4R6GR4BJ5nFw41Xman5q
jd8c+VCNhvqnNb4D5sl2YsLIXZvNPpowklAbKfF9E/JajPigbJhMSzs2btUoHu3hVd8F2yz7Wefp
AaTkroyP9FWxUrY640rrlAIVqIvk3bEWNMPHfg4kIxw6+qSTXe01y9+u3/9rgEPt/v6f//74yuNi
FUtau380f3BY8LBlM01Z3j9n26uP5uO/vrkXmvH8kfMnnzj1Z/91/vhq/+SP/cuYof7DsAzDcXXP
mvcOcwdb/y2b//lvx/6HrvE8sAkfubgwZsvGv6wZmvEP01MpyVQNz2araLFP/Jc1AzeHY+n8KcCC
jmV4qv3/Y83Q/rirc0zHM7CN8MXif8cS88uTSdSG29o8uylqqq5l75xbaW4xll7nwa9pKb6p48XP
m7MDnKiKFGuBm2NR1iiWlk0910BHRrX53Xt4/ec9+3tng67p8z743zezY7o8Lm0LOwthKsrw7F/W
HEhoKgm6KvOlPmKNsmY8UsL5SwzaD9t1MRJK58bu5lbbid/FVEWOLkdFGEgk5BRwaG4RfNVW4hL9
hxwQpPt60sZrHWbFxvSA1URpuzfHJN+5+ZeWqACyzcY5yorQbg84ZFfExVVPJAKsEj51XfCG757/
k0VCVOmxFNiGPvqQSz4Ng8QsUVTTl3OXHINwIb0T4Qs06g54N6PDPJXBmXaQxaAZ9pXnbnG0E43J
2+RtzazPfbg/46pZ4Unz4PVzmAmyPj7JonkT1PZtaHjolmk6PqgVGlTTQ1fNbQ+3QN1JKujGAQu3
ZBaoM6r1qOZ9cIgQnJJauXhyP+dAc9KMXufFyxTU3qKJhs+K+p1VZmvZmrLOFESuXJh528DUDcZz
Ku6pGpXYD0PnSXrUmxpFP1sA+OFtAUWPAvZlHOB2NFRx7TWMMaVFvBn+M4DxPapt6c4YhIimhWLv
lup7NXoHK0lbmK8k9IRFj0QzYVpwMknoT9DdzlEsacl70RFI10ixlY5+7zIOey7g8FVvPoUSQ5BK
UHKkTWxf5yslMI+u6eb0PTgKNJUPGnW0DfHEfYYvITE44PWqs4iN9F3Vc/ta4YtQ7G8tZnkwXfM9
sOdRnlJgGIzcYG+nD177ZUr9KGP3c9BJcYkWjbRp21OTwo1pWzCIJRuvNIOfkpRgQForvWpaCk3F
ixew3wZ8LPupJBuvEuRceFCSNP6aQeGdLxWqh6pQOcUmBTJZI76oah+fXaf3fPqSijh9Lmk3lHzE
76UTDCs1I5Q2ZHg4HPrUH8O6fDPHqvwwhjZeOgjirXfL+EDXWa9mG8fp7qpDnyhz0xnbHaeQgIFk
SPiQG8Ias/pYpAsj8upNMrO5klAlYYACGpWacqkK7xlARLJpNBJaRY1aDIO9XscF6rlpDFeAvd7e
qiywCH13aKlhOACOgd5c6HJjgrbbNDL7VNorP0B4wJ4NfBn3Yitb0x86/C01YvFmADGS6UF9cpMw
WP12QQE5jH3iZkac7UVhihudbsnalGO+6ntNOcAZfqiDdFvXnskQUseFyqo9pPKf/4kHK53rHeKt
xoNoF9n5WxLVfqEZ+xa/PpurCNwdMLx4Gs5KyOxzMqM7inawUAcPXIttV/7QO+LAvqLHddTH6wGo
xDnuZbBJ1PCbqoLk5LQ4Ogaj3pPfkEujZVpLeY1EaFb6vWNTaef+9CJa6Kca8lddOOw62pMnXGLE
uBR4tx1eoSJe8zRu1s5kPBcRTwc7HsWOrut2FcX2sB65EvHu+kNQJ4+1AS1D65jJJVF7m7pa3kyR
gqo3khdXi4rnSMt73DwW+aU83BuMorZDjOGsUeaqwMTegcQY3x3awjpP7qKwkz7+UWOTFc0BdqWH
JmyXa2OEpKnIABfw3s4nj5k9kANPgfJQD9lPN0qZagavHoy8gwO2iaTGofB+4BZwl80ISwGL+EiE
bCqQhbprnE4v2Zz3gx1ZbABttcvUEGurTk3wutPLZBJez0LzEgvuIhmT0Q5NepMnsB8rFfvcKAgj
DI5GF70pdkZrM6UPDTKWk2+KiHhzSiVTE+chlLHwTBReAzVjx0u9VTgEGdV+6HXYU+pj1fRiF/bE
5SxKpNzxUqqWXKhlNWHzB0ZCIPw4qqeuLLEA5NyiUafRZODwJcG6q0dznUJePdfhzRAajGf92luI
ia5aldcU+KqaPWgavxscOXBsi3phx3Gh35co8FZpnaKWQXqIUCkmysKGOcbBONOw23SNXQNcQ52K
pWgCsawo2VjX96Rvu7UdD3erAUbcS5wPvy16MoAujOKz6tnf7hx4/gstAUcBk0r6HLs0sDflCtYw
PCKLIGaj3RTznkzabggBW9YkN5aUP30aMgITotIBUntLV6tJRKk1tZfygwZ3ghhd3G/CHijV6F0M
mifXQ8MTP5pwR0Wu82rq9h0+KpHNwW8mq/MNFdsxfTRXKatvm6Tlm1FBwNDSdRCSQPTcnnxES4gC
xLi5oF5mY4dsoq0oiJeVDvAyb1y0I9tmXsoMsvBwjAQtihAXL3NsysL2LemQReWYnh+Dzzqm8xdY
SCTfALY5bN8Qwzs4lNJ1jrYVEe5U528bFsxGNcZDXbj9qQLNRqq0mVvC8+GEnQ/aVFuH/VqEErZs
HnfHLii3KjXKhWM9mVHwo08jY2dlESfDpn4fOzlsBtsUG8E90HtqdbR4K46XxFWqAxkYcSCaAhDo
ty/zL+2grA9rjOxAW5t2Io2e82j1y0qQ+xdGcSA3VB6KMiiXicq9YVLExtucJe7ezZx4lmp+sIeQ
4KPjbCl7jrFNzVJEcoTEHsWG5ypo20Nsu18NFAOg3GOzjsu3OrnnenbEUmphMuo/PMrsDhEdXEsV
3MBh5FKAMvqstqD9Y5dqpRpTy5CWwT4MhesrMsLCWJjDrhss7PCxPhyT8AOYmL2byg41xg2rzW9F
k3lnUscwtcdO876DtH3unCE8BJYdEi3ju9Dmu3//EjLatNA7BZLn/P6MKXHgyYgN1E30E67R4zB/
4eebVmH3XtWUtIxcL+egrIiJdMzBMrs26S+HRa4ZRUgSgNbI1oI87zkdJi9S6lHFzM4AOjkMeMXU
BvBuUzoAkFA2rwNlD2lZbA3glQ9mm9wVGuj2ipZi/tTWkA3N/VB6lCVFUrvadgfVO6TnkP4Jdhd4
PGMpd9AXohMTFowxVmOu0NFDRQ9OFbCkU5D3p8lq04M9J4HjEXhFoUU7V6hnj33rKW0d7dQYLfiS
htli2DGiEKPVXKUVUxVRs1Dn0nczru6xLZ90LJ55LutTn1PO1qiknqwior1ieMaUUW17qRGPolqK
MoXODeEj0WWhEGSbehD2ol93IW0YY37r8fxdcsukgHwmg6riVWZOA1sN2IWM+c22CL9ySTcqmZZ+
UfEcWVlED8meTUtwLQyauOssyY7TtsJyYVN7RElvLnET949J14wH0/Oo8Iqz0o8HDweFdnC7OmDb
DTJmxGbE88mvG/MG9yU/8fbjUUYF9SfhvbvKlOy0CEtjQyIUEOYCCgvjay8gJEKb1TDBxh7yuFl5
kV2vWGup5Bg6ug2mYAUtbdF2ynCWxMgXVsRmO/HCwc+8Iti3hrJRHOauk5OGdOE98/jedR5cMtvB
p6dKUMe6I8hSOV/hPMXPC7BoU70zZ7hDUljZO5ce28sKlpusM8zcma8Sgyq7Pn0cUrEtZ4+E0U3u
2Uq1ryniPYtYhh86jIuA2u9Wqt5o/dUvmeLuWERYe0fr3lS9unIbJVsFSYRBRe1WDKbVjVqlOyFr
luoeJxJCx6LnX3NCiNVFpYFqKqhGOE/aApogHU7KEQ44LWQ07dD/ruGDJkO4TAUlo3q+KtL3VGef
2Jt7McxOX5I4dnMQxLWokd0K8VoWoFjiocyfPNvb9z32AhNWzZbLf5eb4bjJomJGnboO1UyULc60
1p5SbVEOoLNKl2oXbRy3RRHvbFdy1pi6eN+2LHERl8zALu25I/K56V32uxSmEeIuTeXdACTBhFLn
brpLPQKTkIPZYVPs00WT/2hj8Le5vjd4pY9IHhYFhVq4znJZvWs4WmuYKge7Ipk0dS4pUz34oIKR
3p2Q6UDbAokzo4LmcW071HUAJ8vV6EkOmy+1OkviLoRZScvnQ27jZp68KywYqiEUOnQi2zUptgGB
OWl4cWodc541EBqivSM5qVIEG49ewkXvWFASY6AzjctEKqaQdvQc+s97LD9gJW65C64uCPc6h7dF
g3F7BY2MYt65rwve5c1K9HPR6pAz5l85HD5vOum8miH1Na5/kpXqzjzkw2hqVokrwTGAqlmSe1LY
xejxMQKv4w2JsacDES8WPvOdGzq7gM3qufJMeRIYIbvWW7XUV65gDKfnrO0oL2ZHmrb8bqugGiZj
t+u4jcqogud8ocSvHIMv3KnNqouLn/0UR4sw6SMelwCZFcgfBZkmlXtqmoJwyTsob6IR7BgsU1uE
3iuGWqZvjvfMdDD0NVupeJwRQNao62Ebrrn+4MLjwB7lHNU6CFZ8rtSdM/a+jIrxpWgk+5KM+i1u
Sa51i74RUyXdoV0Mo819UbErTAfHl6qi7yeovnTLwgChQHvvKAyTEc+URdq2jDRxe+8xngT7dK+Z
yXywdoNLYRMLtaLRwckay+fK2Oupuok7/TZGI3BezOo6PqqV2bIE6mktDqpOzTXY6P5JJ9tumB9N
KWjDcxy/nGJBPzR5wk5oEHF55LQVEB7D6l+6qU1WM63pysOlJ7qpP7JK2690J7m52r+17BK3RWyM
XKW1jskf+TRXVZ2UMvOOCvx1X1ZoMA1Xe1B4+zjS2KfWOxlnWHBo4vbNGDp4iZSAhxWwBp8RhGLw
atVgHyqgfeyXT0WvrxzkJSxMnDzoecwPuNVmNhf8+asmU+Oa04e4o5OE3SgJZ6NiHsV+dj1Zhn1j
HhwsW5T0MgcunmgxK4JZ7QEWURmCUdIfi8h+HYNTGHju26DbnKkpAV1XcymOFmvmTmj1sPRSfVqR
Tmu2muLu+ySrr8go0EL7QfMljdpJ6zorx8HbWCsYovt42mOdXqAJObvOkHKjUUu8GA3OW8nAMSEO
OW4CiIbt0MYeRH0eODh8RbaVI0dhrxhu1AqI7ZRBexI5tR/wdPbW6GBos1R73/QflA5RZuLBUPTq
khIuJ8cenYp9JazvGrMg0RgUpU4cLVK9i0G1aCOxOo1FuzavhpeFWz4V2JyDvYETqi0hxt9j+nY3
jdN+slJOV1Vh819Co6xE9plnitzpGaMiObgfgQckZ+bEtV1qrZkWjhe1LCDtOBr05uqtiRzc92ke
b0H54bWrEZYH8oOrSXOfdTMsd0Aaq4tFWvkSkFhfJTAwGYUUW2zoDTDJWF0RrkERqiv7PA6Bt+hZ
Jh6yhD7FSg+tK5EGXPVgVQvAI0e3QG3ioZKycKjKJiolKcOx24XW2L0zTF3Fc+VagPSx6NPeWIyh
rJcuaI4unVitVFzNdikj+lo41aSY6iQMxjN4mQf49sUTkl116MyeU8RMcCiye4kPfD465YdzFBX1
k11C6Rur3s+HygHrQiuuADbtmmwIBs3Tr7nGz8BU7y12Y0qo1H5TwBxgsVKqJLwmSn+EY6NvUxOb
SeSoxAw6TphkDo0PKyeKEUbwgNjWeGbZP8Oa+KwBYIClKNd9aqVLujqDVYe2sB5C8o9eaVFYEdlj
v7Aqe6cNk7lDH/l0RtAaIIBvfaA4i0LxrTavt6bH5jkRo3umLgiJx21fpppJ65C/ihKR34i7H+TF
aanjzHStO3dc1a5JJbIiwiWrYfhWtOmPOlDbp6qRrybIdZvN0asRAgMw6YrDpB1/VjUo0KwzwnNQ
qO46S4fuPDBsI9Xk+U5XC5IwXMlx9dEKfbjJFLjY4NXLmMPW1ku9m0gql3eVq7clzJ7DrnWHmrLT
iupiw+vFuePZcotVZaVParWCqRfudFlm6wEP5CWZeV2Z8w6Ukox43EyHIGQQjgFxVdp1tgZHAKBU
0JuhN5jgatqfNmO2NWoRPHjqGW17PLUMN5yqEfuith5dE09MrnjeIk6LhWM0/dOkO/dRVhaB2jY5
2d5AGoZuQWdyijWFRsNCGdvvYRjH65R3Jy/2dphFjPM0VMtMCYpjLEcTwML0Q02b8aG1fDVeREWp
3NHKoLHaSJyukN+amYllEcluZ+VDvCKy7DDqzvFDpcmP3JYd26AOZLuDTc3Fza3ECc4vPeJiyEYP
uIDhnJvwlAhbPtRRdMhbTkS6W9bb2AEUrOV4AuIYjyCOTnmjlxw3BJ6SOo7NfWxz5n6BG7AdMwum
slNSKUU+YqFpu5Y+O9eozkENpL9gkeOWrts9dmIC1tVWre3+Ms5fiqlt1ylyD8cP30M0XAVUN+8y
u3nOGvNLtCpsZv64mblYj0NV2SZtwjpu/lQ81nvgA9WuookKLN6X4OZcdZbcz2ZFneZNt1sEFUZL
SpSzVWaQaK/sRW3wIBTOU+nhq6H1ze5Kwpt3BWfGAYaqDy5mBAsSfOIy0tdTTkret10BAGcsdmrC
Q9COQBlkCaYnFe2xVHC1mxxaIe0sy1RjpQxwqSE8GjBSKMy52wnDukk32Qpi75ZjEqOCsukGwGVW
XbYkg4MVoJC+Nrbvg6lTuV5UH3K4WAz3ACU5HTUNBAEbC3enJ8FlMY/z5HaoZjZcevUslNuwNBr0
xVU/uC9K782JH7ooyrwBJYphUVqV8Ht9V5Ut+z9lGdjqx5SrB90xP8bS3MS1V7KX8E6qoZ7x61Ha
JTJ+Ho4BuyQNrKUzVLXfWMox6NyfbFvGBQgVBkHCT2S3KQ1cDPrMT4LQmtZ3y36x0A0BrKHlx6bR
rrQkJlsntA/QEnSwO8ahDwDGQXlTjm5drkUNw5dSYrQ0B77goKbMGkN0H7COp6YmZhPyeQNAMZdo
dKmvKyF/H87TuuAThkzCgTL9wMOCq3kcYPpqerltuHYfVK1eJ6Q+zOpdcO0sp3waVrQB+IZTWIcs
7De1KIuzpqBZurxLkVXee8BZ1qBdcyvrcLUvQxdFLMgdZetL6R4ZkSy7+GLDQFrEkhI9h36BxFx5
XlrDYVwlmb411JZTCpKs3zqcB0I6sha0qTH2iUIyEM45CkbfCFoqIyGBlxWROkUDJZRZF50eHX2K
trRkUJSLrX3RGXSOu+kAb4eVDV8cdbhugH0X/ymH+2pJ8Xvo8+Q/gQkO1mXZrgIXskYuARnAU3X2
rDx3BBZSTwNVdqMNOYwOitZF8S5khJXdlQAySDKRxFSWzfRuu4Pru96mNz6ZUlAxtRHa9CWKdh30
4886cbeWnhjMNvLs8NsX8FQqjYHlEtVDAUSIqmx4zBUs/B2WsHb8hKuuiKO914MpgjCHcK2Z57ps
XtM8/KIR2WW7rC2NWGmw13d7MFPiiOb5SN0PTizt1R6HNfsJUHF55Vy0WP0EETpRF4NlH8z5bf4m
oRj4Tehk1bJ+XTmTu3Id7zsWub62jZB+I1kjV3jYzsjg4tqgPIJMcQMVh9YvZSAy0UWdQxsajZKc
S1aa1s0NL2H9bOQWBoWZqWx11c6YxHtmclBItV4uYS6oCy0v7FMISoNPo1h7naPvvSaB3YMFb1jF
9JWRQWhG+Ck8/xGZkQIoXNjn2Xjq6zA8VBL3IipeePjtl01FmoY2XqptDrbbe+zMq2rr2UXuY7U4
NWDIl6BOPLrNV9ATzP0I3jgrQEgOok79EkTkk3r1zCmmTqSKTxWfH8/ROP2pe1GJhYp63MEQp9ob
Qj/UtGHXx8VN7VX5GFOlvKzuxaSpXxQqJSa0oXJq+/3EgHcVgrPfatGcBend6VgG05ZSMVzS331r
VKchabZR7nlL1ldr1WtsY0RSjMshchzyzsM2VnvzBERloSheeobA2sdSUG3LeTQY5mdVjKtz5JM5
u5TR0ggXKH6ROssITtmTSp81lECAhA2lWQ6we5B5PDgpZp/rOEJiRom9VV0Q3Zypy33VRrSl57Vy
zC0eQ1lqH124KRcjnkBvkFF+Rr+kScUvRr7XbW4QbqNLhzwYIdQsKm4nJdGbnZEa1JoZBZ886pUy
auoKVgZn2YiBBBTbLcfR8qkxYWwOXQqpxZySp8buj3Zh62+93rx2Lq1/USLjjZ3hF+nMBPSkSFW6
TKFaqBqNbyGNo2uPjelK5Ooiy0rjKKZh7cQ8aPitD2o7TFcZdV9OPCmn17KBEAIs+KxDSl+2gr+B
td58cnW2dFFUL2yQRUsqNZ/SPH+1NLX3pzwrMWeO2jp2WuKGFTtxp8gP+kDgiyYjWHumewkzMS1s
bO+8d0lRb1Qe7IvZV6IBd5kngyyVBnw/TjA3r6fNk7IPyHBlQ//SpPXXNGof48QqOVqrKnqNemwU
sFKmZRm3RHfGNdEmOsuCeBuoOWEZzWITUpmvXZySvIq7x0w6yXOt1cinBUM3b56HJ9hFk0B+RlBd
0Xu6k64hJ0PKpATWG0aAuO6wqtSJ4OBogNkm/7SMiCsvpsqsaevN9UtiJh9AeM1LK5voLPBVQ2Wm
ISZwL3qjOyciN2oFwi0slWubpu2u9+irMRuGayGMrCW1ru4Ov8DSDPsHdxLjWosyBQ2dLnkk5XVG
0+zOwRKDytd3tzRzIRETk7KGwXuOScXSUZgxSaKsSlpGd4KSc8LQjWBTsPJ4822CcDEs2ybpiDBF
5qFyE6ZOUn2CEsoeJvcV6hoOgTSkR4JXKOssaVlnIS5dGvnOI4i0VKUTAe5sc6fktK/kmbMZRVrs
VZpDTnXWlFBM1Lm3yNMOuUKPtDK/YBRXcPgG5+UoIxao1l2/bDhtSxKnkxqafJ4yhW3qXjM10xbV
2LinIaIMoBKy2jKRU/auKsiWRfJFbzT9G8GTvSNldF6l4qvNc9BYY2uuhKFj/0+9L1nCqKDaNFw5
VVBfworUKG1RlNSN/dmuJ/eIPXs5mGn3QgUKBbwj0m6oViidFgasDK6nCSxsH9TZW0fdBZwBsYHu
BS5oYI6Ex5E2m9IIXximsPcxaIbT4/joKsGCTnr5ID2EEB9WegKHHrL9pGTpYWBXWMfdeBS6OUJE
FWIrQodmxMja511t7Tn9bMrJCfYViNuVnPRgOY0fDNWRA41y3KDccMhRR+rqxnjBXI9dZ588moLe
kNziEhuJ97GlNXBGi7U0J83XYtI3JcU6b0zfB0gzXXcJJFUmKPHP9NLRUulGG62L39j4VxtKQCCV
qknhN0V3ckI1fRjNU4IqPGkXWKb3QKtpkpzVgWjSk22qAo1qGEUZZWCtqlT0hzYY2EVGwWFg7F15
Oo0s3VBcrJJhBgDYJZ1s5nOVlJvcUxXKbXreJjkcDI/xQM4gIet6cbCyMHxtc0ghVWU8J2FhnGn+
wwpQO+ErUZ6j1doIWzmtNqJJeB6bjnYozWQdNlPCZK3aed00+FPF/r7uYcpOTm1R4+et2yHhITVi
9MtHWp37hE/fzFqKkCe8AJrMrrgDxUuWvYhi2tPh0D3o7PJStn/7NKA63SpYDUSAnGXRxbNNsiz3
g9grt9FENyQRxOxaGYiantLSXCLzc0I1Ck5YHa9HEJ6NprojhlU3UwWWOHIe3OcAlYRisDdHP3oo
4YUt9bAxN2YYWmvN8B56fqptrpKdz1NQl/NAFOQLkASlZ0uEPvUUmE3ISM65sGhD7+ty+eIo8WWi
WKonqB2OP1q9ap9ghnpuHT/XU5NBFY5RznqId3iD1ZC8TJlkfldPyiGi0rJifEPxl0papto6odld
uyJd6xZZSuGGYh2zbbN00ObScP4fe2eyHLuRbdlfqR+AzAE4HMA0+pYRwZ6cwMjboO8cPb6+Viiz
spQqK0urybM3qEGmSSbdyysy4PCzz95rw0ufUegKyb1V30foksIgk+Y5kYWrQQten5Un1iHRwUgf
6eQ8ePNYk8GXrCMjiBUyz7Zjk5sHn2XcoslDii7cmU4l882iHnQXBEa56jt8QgWohoULjX/BZY6V
qVOWbNae+gpERRI9l3GYr1PFKyXAVbKTKE8LlQjjzH8/3ME0ILhmD8HZegv7KDoBs3goI+6L3dg6
m8YuGVxFSLCxSSE25/bjVCXUY9u4BEs+OFCD1QctiQZMEjB0uYv1vlEpFKiKJKfdegC7e/cRBLjZ
JIBoHS+8kA0lwV22d6znpkiF3g94lCDhZ4SMTWs/mvUCX4F8UOj+9I4yx0F//ewoNdkTKgZsWyrq
MQwX4irb3LNa207rrea2meg6KuMHrefpP3hwrbtl7N8sZY6F85bVjo0Rz5QSt91foxeQCdoui2W7
toLs0+aCkdkGvoOyOPmj/YDf66k2q/eBrGMBSn2K5G2ejK8qowVGcKSfeqYI4fePZseGhUvRYqii
b2+WOwnE+u74oDCCebnIfzPa4ezQ9X8wov+7Y96VKCW+EoL4AVcP/MR3n/hfsyNBY4GAN9o1T+bV
YEsYBKo9xKlm/Jte6d28jU6T/gcvnmnefbN//7751t2HJ/i6jv83K97UzL01zCS2iiZ4lQWeGXPs
vaVV2j0QPtVsnaH7MKIGR3KEAJhaSA+lZ4UvBja1HOlB9WcdW1cqN4p3ejqekdsXBKTVZjQwAvTG
OR9C2APpfCUp6dEoNrTr/jhYvWL9j3OnYyrBTxfi/8B7w5BvsiuhSBEIaXJ3MiS9MW1YF2YNlIMh
du1V7+HwA31kLFFYfwDODxd17J2DGldTInf0ch3wOuAG490elWvb7q8N5sLS/MIRcxhFES0iu3jK
HfAdBTlxGzILw0aWb4VhL7o83/mm+2wl8e9mCH/K0XlIdFpC0vlSSXmNtXNNg/7mOOWL1Vu/pKEu
VaOem3B+dXKDKHW+T2q+Ru0bz/MUHClX3rUwEiC7JpSq2lv663fRGFyrsUAXTV7C21AMGO30U5QX
V5Xh8hrSz4l9kp+oDWvNm9sZ9r6nGalKM7mdRV2vqpHKVS9V1s6P7W4TyQKo2wiDMe7i6T2muSxi
47OEnlpsbexUa6w0d03Bo2o2MYw1qTHvWKRrw8CU9P/9xH+6gv+Dn9hUJqw+3MB/8cP+n57iX9lX
EX4VZJT+YTW+x8H/8iv/aSs2/7DxNUEyUPx+lrAx7v7TVuz+YdmOJ/D0qr8R30z/D9+U/0ggkCmX
imf9n7Zi0/nDsx3f94Hz4HRzSJn8L9fz9R+nQfO3v/+rgxd3899ODcVsYirwciZpKZuv+e+HVUzb
SmMndPvQYGq/e9jbtl1SN6weKBCEwNQ41z5S9q6rSkIOSTIbXFgbQT0fCKQL10+fq0ZiWBtJAd6J
9q/2mTJrmorlNPLSk71rru5ekXbTwMMj68mEfM/51yH8xFKXetVBIA4WSKLe0R1nb4/TAWgVG6lA
rSWuhYfakHRZBFNu/xAAAgbQtbqD2JSm4XdcpQQyLIWIxEsZF+Yy8G3GGgPWNHDWKRePQH9HNhO9
TXcRlQmiOkysU3+OHlIKo+FYsNZrVPkiAweOiMrq5im5lxPByI8eALBPHY9jJd6KOou5c6cjtDU3
SAUiC6PwoNIeChC9O8Egi2f4kiAA4pZWWr/g9rHwCJmAKs99OAcgYs1xHbQN/H9vSizGcPa0P1mf
2ifbmCnTaaB1o/ThIXlruSpTkR0345PFX96XvB4MvLEzZ6LZJb5fKmUrzoohp39YpjimaAdv/V3F
EEcXbVOn+yJ3gsfOH+obAzbtSwleFqAYc3HKZ+ndQtwYvyPfrn+a4azOo8vWEqbpjBmHntFN1xVc
fISiL3jWtPQydsHjKzF4pFW8kTTE7XgNFoea2op7lai+ULdgXESacIvzUwGqKgl3qkOPlZI2bssA
L5PPqfis53k+RDIMriU2g/NEo+OGnwdrvD4n8DMAPthpU897oM/+knaGYRXXHt1gQzfuLV9XLxWX
/g22+xL8cpj6S1X53Md9/Bt3t/WrqSckD8ZJ2BYj2cWJYdlnj9dVHUF+5vulX8kYlcsYi7dh9uML
omzFjt/S9QZLJRUrtVMfrKjxX03hN18SxYsssG3aYHZzhS9Xtf2wBihPiZZRG4QJqc+z8OntzLbt
r2FC0eUitwu9xNYf73Pfrgwickq+FoknH5zco/lh4i3LRSE/OkbEJ9wd4t+iz6rNENoljQVuwTYn
y0OqqTrKRd0CRTQBs48XmPq7syuKnHvzwJIFNPhN1inkI8cGZzC32vmqRsIyq4mmvMeR1udqaWKV
2woJjg2vVPLQKdOk0K9wHgRugjerzqr9JDMzR8Z3jF0zymrd9G2klkHl9M/cpKyXLneHHd796bsJ
C/WWeXWb7hBZ2+9MjHjn5qgNu0UcUD2ycGzm42Kyoi9b+vh4+A5NahEgl1100YCk7SONnSrJ7bvd
i67kOoWyTnI8Z6AMqDfu0uISpYn93IMzOQTasZ54ZvodMaWSW2lnO8QzY8kSHx9wzOcATzk7yobs
mAoJAdQGS0jGt/Y8mFXyqYjvoJwIl/y5H/TdWfZ1fSeQywA4vpmSaHPpW8URCAq2K3BPAz8SR9NL
kRRJ/JES0oZpPuPthDkPQzZnj5AYr9TK5zcPHf9x5nvNwdji0ieiPY2/7QTS5iJxOpaxDnEG2roH
okh5OjrTgooKgvYeD+6eCSMFgDPUiNU+/bqLEeoC5c82Z03kt3hkALzd+jnGZ+VNoOwFisihLqT7
ewxaMJsxlzyMi3W1Zj+A6163/dEPaMdZG+Y4oXbV5siuzpjTo6HAx6xLpxvWcI+8fYbbmaV84+IO
KAgzzGHOE6ijmjxeo7ttYGbFqZ4ChSVEhdSnlWoU6zYzpvdpyMPfvRLFozE3YjUoSloQdzH5WXYP
2XqIyT1XINEyG+7ysU/u63lr9PLf1EZh2qqdAgZvAoHf7hxCbo3X4gHWDko4JtRVja7fwFu8A8CU
9iM6ym3KNNlep4dgnqsjiiosRQahpx6JTy1k1mtgHS4zwbpgzCzpIBry3wiebKIiPjavsq+ss5dO
9XfpSvuFVIIz4Di1BNu4xL/x9rbdXRYN1cfQGi4otpYS5UUMdz5e4RmNfuEG7amCFn0JsR9WyDFk
hMGQgiN4WKaU9tZUynspjZgqh0jnjlOeQkmQHhRnJ/hZ8qT266rsrccGI6SiARlRYIkHu0roQunD
t3FKw6NKO7LVkJlehHlnS5QpF2rQPzTbGTWnfzA3+yGBB8guiSam0M3Y1bfo8Yt5crL1bETdl+ul
zjePlfsrTjy6EWuvvICnc0lj6s6mxZX6bAQ+GmppWILtzB2GN5Q3qF/1lLSfeeRERy8rcDhkbah3
QwFck1lTV0R1ih7LFbTMq86mYcvvFH+SMOJBJFuwJfOXfMdtgr+8UnQR4ABOHmMmlwrzrMTJajFA
s4Juv4egTF8Tu38J7TE3eD15AJHniMUiyD2/eJvm5mUMBmocYxYjkhDyXlqTZBUXRRo2RkHhat4n
xXvfquwloUv+u6Fp80xrSLL3J/JObqebG7gOUBp9EoiRgMwIt5uY8zwgq8MVnDjsdmUgaYRy2uns
OHVDyLp0UR+typxBV2XOD3cCNEQVqJwWQ0dEozPZtjbuJJ+rKDb3gd8lX3miPnAG2hykDmjUommy
x8FtglveWemrc9/xFrGMDrZVWAurGZtD1bfBQhWTw8K668flFMzBjeuCd8pFkZ56iii4EeiYt26P
H6KqIn3iSpjfIscagMJCh4aTrxRrfUpUKD/lIdvg3vS+0MjksGB2iT8MMmHnzABvvgi73t+5BY1h
oUy6h1aa3ofnt8Pm3lVb7RMTNWFZ24Pc2yE9NosZN/3BdwMYN6KU7AUMYkhOG1ob7ZftaWTDZ68L
wy8O9phOr4Dm5A/JUPhMP2XzaLBq39tOMP8sM4FEHEBTOIW5w1+y1NUvqhRUvKkqL85+puShph98
xcWgfI+K2Pn0iyw98C0wNnRcy41nthW6Suy3+yyz9a2Jw+gWWhmggk4BKWF0fJdKNNs8Fu5ah2F5
oq/JYNvN52AjmqIb7k6X/IBuMq4CTTVRKovi3aQm+N3CLIGKqLt9q+sIh5ufHxpms3UVStYyYsj0
D8MHsbWScZZukt6jFSVIOCDp5NsU8xCuHYiw5ySB/mOHlneJ4sSiw7CalmZZ6heh6/qhS81+z3fa
/GQrbexad2pxfgvgXXWVfSVer7Eome5j1HlNBJlVcMLkufMdxgkeK4f0QOcp3m120nS3qbLiERR/
bZ4Td4DC65bGp2+Z8dZtleKRvKMlALfBAmQzWnwrit+umvjNsiUIFJMDicdtmaKTIz2P1XHucz4h
XtHJfdXgMsM3Vz71zA4vkGW7W2oN9dmiVGiJouiebaubXw2LVZ6qBkK8bZ+c29kDW5p28Q5jf7iJ
YrbrRsOljAa+do/Zp/2oYcV9zT10MXOax0tQGYD3VenyemnyGTsjex+uIv4Ww4cE3M/CkrRMdSpm
z/pscjt40Tl9DiU4qi2mYSpFYmC8J3gC9yrO2RkJtlMDdaoLFhAoCbm/dV0zPTRl1TxOY+ltAp14
P4Q/oWoFDe/gKQvcT1/d3diG8NLXKsrMdeVP/kM7zNm7l4rpgsJOg3MkvA9VRJzmTlqY18l3nN+O
1uUbRhiDyFEyruagFT9GSngIMjQcFX7u669wCmKatkhAki3mCwZUG3lmMHJrqvWzSK3yK3Orcd0T
ololopVXaimxDQskMtSt2fNfsnrMnUXT4xh1lGGtqddkpMh45z4SsQQD3Vi/cej4hzBv78JOIbP9
gJFwNfDefdVx2i61gEbCYk9WVMITK8icoKKpl83Aa2/m4bObECOPyO1EC49TZF9GxUC3Wm41V+gY
9NVMTlJR80UPh04slvZ1XvePYVkTAywdMR+zQIXbtgqcR+qkgu9QJeyfc5seKApP1r5ZeycrvKO1
MIS8KEGFY5tHxtLIBaH1sTBWUaZCihHnPtkPbBapXQnyPTgFztmk1+/0poon+nXlrbMGd4M50X7V
WjqYzMzuwStdcRihc2/iYGBtGP5iMnJICFQiJDEyWDgJKGmhondKiyuicxIuRJo516YkKIiyTzl4
2Of9U80iuVyCcPPe2c/wrrQSn4fRplXvrXMiOd/pZt4xId+3sUuPAbIODAKVUZ/ecNuG1ymw3Zcm
9e5WXtaAZQ7RWVRztaXmKLtSEWKfTM/8HHyXZsu+zuhKmJj4krZB8LEmTVQzmIezyVO8ckQSXYRL
oZwbWR2mmCFVH7MZGEunEWLRCRU8BFg6NzknBMGj2nHZkuVed3To98xWTOl4Nd3Kze+fVD6GrlOC
auPVRr0TwRIuJhLfzzgnPZGMrPc+zYACa7ZMlYthFhwqbwY1PlVNWny7uQo2ihbhj/9aiem/Y0WA
VBJN+P+eRn9p2y/9P6766+evJvqremT/41f+UzmSfyAOWAjJSimfsxtp5l/K0V01Mh3qbW3PQqn/
VyDdFn9I00HPkYhN1j13/i/lyLL/8CRytG8jHplSKOv/RTmy/y4c4axxuNoKpYTlWuaf//wvKvc9
BKJ05/SsFdW0yGV+Yim96JrX+2K/GLc0nV364Vcn09/srW995j/f/xdM5qEagIKl7v4uyEeVcY1H
54yp0MOi6kM666bwMkkJgs/MXtgDPpjpLk7rc1HPrEYpIHZoJfgyQixf7KybzV9+FP+UyP4qiTmo
K3/TxEx8Mgy/nuPyrVXI+f+uiXWsVUhV9f2Wr0ojqtUchioeMBsX5uLee53b42XAu7RpOueG7gLa
qUiOjuA6ZHrWT9Ml7+STbj1EbfXZTZG5ocyM+Fn9TgCyOgm1KkIhr5rGo2NXTJBfuZIU0CvTKuRO
Pk0HLgcT/cEsmfgN5bKHnHns3GqZSvYZLsLUbYJFf3QnCm4aLSgkkyyRmSCbqx6iX2XQPAjTMc/U
oxnrwLHzberHxxgKSyCn8hRV+KcsvzoQwx2foimdLnh4kZiyYD0mFDgwhbQHtDGCjVXRbsg/QOFs
OW5mCULNdSi5bbNdJqL9oH3v1Cv37BFz+yjFjo6qbTr3JT2KFkTJyP7AQbWB8iqwYLgd8kwFCtrT
8S2anHITsio+z9Tpocrb1na81+bdIYBLwOH0X5bTaxiZ11qVtANUUX8Z7oohx/SxKtGk5kEte9G6
7AIgxCmZPVYxaDKSseSrfXGmTEWw+ly1GKVWEeHeVSVzxRySiEMFn6rKTfnkjL8GXz8oA1RfroEU
Tbmy6BBPDaZzhrhsbE0I83F8oFlmhQL0TDVjvMPLRWSU1tJN2aTWsovQtXozfWmVhwstq1/IbPkL
emLzlQT0eZDeGO4m9SbAFhukYb2wt7ZJZxWbvi/QMIs1tUiwyIs9GVrKJSH9LyYxf5c8gYtBTBve
DFgmqqPbAZqsAV8vclxCoo4fbFgylpOzbBXPmGoW+FaFmQ5LeyRKL8iQ+cmYLijHo48MZ0HSyhfM
2dYG5N93GhOZkxQrl6U3HyatXjOzgXIg4kcMRWwTa0+fAp1hRB+oqA97qMQ6RAVLhuK5Hhw8qo0+
hlbwyWtDn4j1NIvRC52jGp3kIR+Gz6wNgkUz1xdiqlvNumKZaDzXKtpbhBAgOmMnbnx80h7M3LGc
by591ZgGT+yrmfmr/Ca5YScGVdMpIl6ZpC9I1Nc46S9IjfRVeS75ArWxmFw0XojF6IpdSgFmipt5
4Oe/cKiFWwHVOHc43H0b5cZD4Vi69f2W8sNwiX+IyHtlp14saqcMNy204oXjQzNf+zVVcyVrK2rU
PlRsptC3sz2xmSUGfa7MaQzQP7EBHNsIJ2QEznPGtUShuuDEIwEE29eex1Op9EMqkUwdLB88OcvQ
1tvGHIHbX7Ipeai0PmFnOjfWY2TaP2wT1IHSzVLN89mQsNMTdxt3wS6B1tDQybCUhL9wg6hwkaTx
yyQoj8ZpTjBxPM1N96DvTWITI284JN9zgDYQJj0rUxa2zspHeSRf1hzLEDNYiMeTP+9KpTtVwM1I
k88ubCg2t+uVNj0QlEWGMJzLN/KQH2njVivHUH8CHRISdwdZBVAs5kfDOHKv0MsyBJbt4exGTbMK
742fJ4efRUbNJQQ3OPQ+lDE9IeFzHAt+MHAiysp36VdDuCMfXL/GefvKpmxtojUBlg7p3E0Pokbl
ExldGRYkMp0ejAr9btb67EQY+0Smzi3eAhmnrD7z+QELhxiHvSVJ+lu0+DpFdXVtsSuaC2lje+Fa
Excx6XAaBUc+YsRkB+UvHIM4dNHxMmPNC+VCRm+oHGc9623Jbz9J66Twp2oJ8EOBj0WUnYSLFwHH
9JSa6w7jOqWI3mdasOPAkK/j6NWM9SXw/d/T5P9ilPSJatr7Ko5OwKaIyXYk0OdL1GQfEDs8/VYW
OUkf6rsXXRw6Cz/pzkK0WxpEyEbbXYk+aTwkE3/GPM1gZ0QVw6CMv4X1Pmr33RjznTfIqxtC6jZF
uEAkCNcd7PqlZ/sX0RdP3KIf6GJM130QUbndWD+9fuTAi98QIyli7nEx+wE9AHbsiyXBL7ktsUU8
iSbFgwY/uowSuoBNg/6DIvo1l6bET76kvpDSCid+GyLshJ3RPxWS+KxTG7dubn/krXB3aWl/iFJ/
jrV2l6jCYt0DT+k0x4vl0RLo+TNuTOaWlfL6gxqg4loZldvdzMsPtaPGho4/ZPYDG6hBvpno6Vh3
yfw4l765SAy5Bj8xLCMM9CtqY89pG0CD5qnG63ObCub2hnqvIKd4S+N5Z+iou40DpXpRUPuCGJ+J
5g4GIYdb/2ju5mGWTGrb18DzKVMHOwlErnYc/2mAoEzqAis4jruoabeK+7Uwe+dg0Nc8DhqMJ68G
DhwqUkJNKYqH2uJPl4jIx6LvP/iPJOvnp3KDfQmIjokxVNjp94jguwoq720y2VoUXNX7onvHA+Ys
NYXYhqJhwQ6qbwdvXKbPYG3iBUYGAsZt8jkqHM6NshcMh+3auDed5A2+Y+3cZIbIJ8ktLehZ4JHp
nGrbs146/fl/HtJJnIpky7ppr4if02HGnwN8BdssncGqvE9A0jQTIoJ2w9Ieg2fbQNkBNuNI2Ahg
MoCngxTGE8/6v2lGmr6z+wcMxkoPoMYLix9WmHAKx921GGUO7sufkU+IuLo1Iqvmx+s79pb/pIVp
wGpXQLBzzsICFlut61XTSZ/LAaJrOvivImCSy0YcwBZG/DR7UCRDabrHRGypiWL7XDjLYRaXIZ8K
UnnGW8msN0R19siu8ovSIe5i6iDNotlMsFkAFWKTTWkRZULDVkWvUgo79iQKUOtOZmcn06IgKBwr
E/pEblDeE9zKPnbJNJGHy5y2oVayf3Im7zkaus3Q4q1SJbE4KEq/o4H9n+nBDOn3no2CXfn2s4a1
g6VmLlZs+EHpDQHW3K/M5407V8Mun3G/sKu5G5Hy8wQHZwvX5xGgzLs1TTBUFaB7KoxwHE9rbyjm
a1nhDc5T/IJykP0uNTvK5fzupU9MRmPJEF7hXajH57o39ErZDaJQS5F8sYyrnhqEYbZXg+hvyi67
jRglDLwieY0HagdLEgGUUXekC6yO+7eXkv9TZbdIfR1ttW6XVWXDp83LZW9Ph6DPAtrQqT4e0G6H
GC0bDB6Pbr32nAqPMi+ZNJl+VAhbPIZptgmJXDdO/u5VwxOdgi5PQxit0QrQTLMarhPfcjXe+YS5
kRPJ/kwy7q1EDQ5UdH8jeasVp3a3JL4Vrkvbt54wnd082Z8J2qW33ujthzCcX8wB0lBHuTeJIb/Y
V5lVwUiVG9oESS4QWqBf8EFV9rllCx1kI3caqBC9S0lGpJzdHEADAXW5zbEwrhKHuTtwrK03MCUQ
b+zmATq66X63EZenO+G/K0mXJ2l7npqEht/CsC6+tfPkEF2cHEQsXKhoF5PxkxEJc2ouYWHRe73A
J2ttJ9SyTWOCChCDZZHamL07FUBgiMmSSwS85piW5sFu+zefpcIixupF0G5BvNx1Wc1TuTnGLmqj
Dp9tbKFdFe8GLftHYYWoOBFvmKrTSOYtjjUSZxEuHas/JtUHtVmsDEO3frDJg2xCvqs3+jGBvCd9
vq09Hp1ktH5VOjohEXoQN0leYTHz7pEhC8FJj2eAweN55g+2y73+M54IBiz+9z8wBCfQkPh7cyJ/
SXP4Zs7LDWsM49Fm2UFcpaTLya/nYzrSx+UnJEoT0ywIzM0v8TStm3R2njkQ8fbg9UTuCG41C8hH
VOKIapeixvXcHjqPRdsiba61xEiOCZXrHRB4+jfHD8ezDr3pfmJWyPeAVu2T5T/aOosexuE09npY
9dlU371SPIjtwPY6euSK/kXq7dsCvuFFZHYCYFTYhNmAY51oEIZGgUm0cX+F8cQVBrPe2IUcyxE1
ny5FURnfxDbJ9zQaEaT3IW5ZVAe59idYsZueC0JBkNKWEnOWZTJJ3w2psSKhTCVXaxWnybyXBRd0
23flA8LbsCaySr+PmYHTCF8g356DYUdQB4A3RoNounQwFwzjnbaCbEeng7Hsp+aZtjtDBpC0E/xi
wMpMyif1UpGTrgvcEGERrLOojHbDiKDJBootbvIWuvZutt2e8zj5QffmZbTJ3BOXXwHTSJlk8sOQ
asU3Rr45RkeVvfhwQuMcxa1/be5b6j6A5lUQNasb8zKArFuENXuwmlvYvqXuPS2qVaOr+CkZiAkB
h/G3cYaV3G7w+/ZwYh5SuuJbI6jXNcYUNIf8MSHTe+5DwdSIKX8DzIWLqyzQuv35t12VwH7TmWpu
+l43hki/i+6tTqLmlNylWrM2cOEuvKrOt75LiorXBI5TqjH5aYHRZKjJp45/p+8ufE4H3cVrslHc
o3g51AXN97oW44k3Vo9eawquEiPQ6wQSRkiq/AkRU23spLNXVpdQ5+pa6yYO4gfIQC9slqkohefD
j/6KQZ2ugb4rjxNomoOvPkxhyQGODhEwO8Fihz/GpsuAgI/nIcqGYfRFAn24I42a6OwWEeA2Fvy7
pJyXkHlV3vsLrlUX04jWImnzLSc9We9ebZNfA37WpBiPQcR2pQFJtlKtwWhiNIui7lcucL7UAdfc
udZu7uZfs2hfSBl9CXdadN43UcAf2DRo++raJzvnbkEtrknTvHeIfSQGSucC5obkwWPpxALlVNty
k3jRM/afZIm38+b4w0PvAeTF6wfQ2zJwamh1mxz4nojBy6liQqoGfZs1OxriVQDRJlpki3pEnA3S
/MHDDL5SwVQSHsQCU28xFdKiF2V6NdHJu639X11lRecyK1n/gTJbAl8hSlOlO6IBMEUIAHKStywF
6cIISJYBjlvmbYkA3qftD2Y7WHZWO234coDkE6rjaWHOF0mswOxZ41sp6/wA8Zil+0r2OGwIXxeb
wuLA8bpmWbRDdzAwqBzrygmxIAXVssfUcUwU50leOGfPIw9JyzfpvvQbUME+seQuTycHx718p91o
mTGQ8vhZ+5ISmRij2UXWp3ga9TYo8S/1hIH7eedncb/ydHfxqb9dAlLc1EP91hnuwW/uN61JnLv7
IdYG7XvLqoEwTSWWbLFfA/93DZwP/1DGpZ2O4yaOyMPUijT39DQFU7yEo1IvBuXQlITJoefxtlDQ
UNTrdCUpq3T1fNRTz4iYnmEsbLqclzRexpVHfpkPSLDyw+IsDY3vPWSgUyNrfp7osKhXkzGysvKe
Q9zwpwTEVRjB744JBS9Sm9Sd6T4lRcyqoWD+YTQ5ca01c5oVpaOXRnkNPeyguPg31EvriwgpwM3D
pGBlbra8Ue91NSC8XFpy133JvOFKmGEzC3/uVlhGKsj5MM9W/gAt2TWaM1Dd80QxHcpjfcU/Z2Mq
Bsyb0iO/FHHcHtsSZb0ws+Dign5Z2tNjHVbmrc4U162ABsAxxzCT/xi5vZ18bXgrU87Pcyv0RreD
+V676qMycLVYFktQUGtYZzIW5AUNqPemUMHHc6W5Ua/rVOwLSoHCtvZggUXF1ir0/v5RJy6d7HTA
tznHyY9byEzooprhxwz1U+N2v7ktZzxXtX4KyBIpSs1W9p99zurAK9E9GpX36gxTQ4ymfGwK0he+
y6WzxEW8mnv/xqMRrdGY52NjNva+TqgU1t6ZXSaf1Gr+no0xWKZVQMOPtTDt8iUn+bQc26ZeGS65
+eAeaZOpz1sk77bF8JunHmBnbdPDJ+tFZs0PuCCHozdRWlGA0bLvbSoCgcIt0p+YzBqwMdOX6IR4
obqpxP7VMAjUyUwFkZmsYk0mKtJKQmUQX1nUtif82Dve6fW+BmiIdUYYVFdCgYuD6RLKN7jSwKoq
kyliSOFm5CaYdbeGayl0+67t+pErylU3/rgD8IUzeJjv6KemZ0licdLqdGf7dEOOk7cm02YTfBw4
B4vbpJnQvTh+Gob4RDSRVhKi9DjnrXRp6DTBSvScJ9eoyeG0xPqpLMcz+dRsm0TzxoFHh4bSY8qf
i5eef2c9x5iA+k5+NPjHf6EjrvXoe0cz5T3fYDQeJoxWi3jNl+Mmg+lrmVqWvS8ybuAzndkrFN6F
RkCEIuGvQdg6G5AT88rLrFczkhuB5LVWuC2Q+CLeho17SY0BkFFaTshW1byoLOxrBtkwFMHnEEl7
WeYmHkGzpP8ch1qNyXpoaONwYSxuY0hooZ+fgGIdy86sVuxt65VA2yOkGL5OOsdipfm1XornAheQ
WQWHspySo+/XUL7dd7/ptrGkCZNoVxUWlzasjtrsHk0ugilj18giz892ownouauvIS+Whmp2YxZY
ecALSOlzcNdgbsP8B5S6g+FoLFHkhMo6wgtepsdpah51f/U6Hgt+CTeW/BcXJKi1/t3sDdp/5mWF
rCpsfiiCj1XZXtmzx0upKCiN02fmaM3pye2g1OeYd3uJzWdFtqDiC9Sr2WHRWAVqyz92lwrte9k7
O5UWHzycKwMVbRuT8TQskvg6hQhO87cpL7JxsyWX5gnPfEoizwbLMyrOaYrJNhbzXsJ3MXbotcEO
lvv7lArnhT3yQrqvBEa3e+F7fGGk9fgNuDJbE+6YwfDOE8uGEZOKTRyohBEBFwp2ALFpNgHFK7vX
Z7M0zYXbHq28wpjiFyvHb7nnkTV2hfEz6ZxfSmvCYy1n0If0OILTZnhvlNjiZvI5gTooAVp+D9Zr
ozDC9Hx/ZghhE3vm6LnNXAy/nrl2Ws7hPpdnSATZYgt5asQfEXndozVuzdbchLLV6zT38OoAbs3B
ubHjQolD+fzdCJDp7GqWXvkqzf699r23vlJH27bspctEuKzb/0nUeTRHiqxR9BcRgTfbAsqXpJKX
NoTUkvCQQCbu179Ts3mL6YkYo1arIPMz956rXzndnodK7qSNLgymjwuxmIIWsX7eQhvkPqE7r4is
v926ndH+JITwRmoyj5KSMSZaeFNSoJJPujQTVvXiLmibfm9DPKl0/S7J8teuY/jrs9cix91E4dfB
sNMZ8Y/V/FT69r9CGHQ8wVlK8YaqiVHnLSwwIOqw/0WGcIvoaogQFVcshG9ehoSxGx+0bPrtOuBx
ufs3emUOaYfmszmL1W+2a6BvHbq5HU8h85MmprmGDRsg+dOz6d6pWqacs9pXWvuqpw4Pn6blFCuV
y3iSLf1N3EAmT1Tr62OPXPqU9Dc1Z+qFWunm8awS0rlWuJqJYh5sOQbZZMlvJfHZDg4JfkbrOREt
+aaVst/qFKXt7A/70gPAOiikHc0F5I53srrRBjDZnzTvY5BqOvUeITZICIlNTRB2IKuIq9r9VDjA
0ZgVhwFm3izkDGfkdkwKkHaF1sXLoMFTzxaGGjnEzEW+5bpBVV4NhA0XZQz257jSQd7alXcleztG
ucHwAbxSjN973Po+qJRE+gU+LAhLdqY9FjVIpqZ8ayWjVWOp63im7zBACR4zaCSIBrEqp0oPmYWJ
cCqkew5qSg7Tgy0WUGZpKrWPQgh9Z6hSw0HFkeENJbZQjbeqraCkJegHYaVuEZmr47SuB/JSiNSa
lvmCGzGah/ZkaUNNgO76tATPBdwGUscBBzTJKLearXUkxmmUipi5N9aXZkB2zVxokQrT9sbwJvzz
1XtgHWSSG3EqpgTlePlrOc5J1jSGztvStUGY0FYjC5hPqjVe7V5j7NbyQqJ+2c9BxPwDnlKSgyjq
ZbQkkwg9vQ4i4wabYbQDsc629gL+I3shVzH0cT6JpWSu2E5fEzNhFJNcNTOhTQZQlmX6NvHp9O7y
3czruLM1Yu2Qp4SQUOgekrWOJ83+dUZ/n2IZW0DMoLrCybx4IH0tz6SFE08gyH7aweSKbvX7bLYp
smZUb7grja0Qt+O08etdYzIZySQ8qJsa3wcT+ArF7G+s5xNtvXtpsGG6i83UsPTBBI58o4ICAK8l
mCgfyc0hBQTry6J48Nv8y6vrnRKW3Giojw+ZmT+t0tR3LFm748R40Jl8WD1ltsSGlpzNsX12+0RH
d+SXO38wNi5sOgaYSRWBRnoHmZZS6RKdl/TLLzfEHYOkmicJEOyqAGAzL8xbigVDm5gv8nSGGIAQ
zik8O3Zd7LRU+MdVZ/CZa36sQ6GOBq/Xdx38yo2xdvmuLgbSK5W1M9Oo1CtxN6X9d2pmYI2t7F5O
P4Vb+q/ldGWMqk+MqBmsTUCE14Obe2d0oc3RtWbj2HX2V8VmZ1NQfOzRSx3zbhIPtl78ZYnx3hD5
G9ORGWx9qYB0RYZsaZXbfzQL3VkGzI8FMZR1mXHhLxxT0pj3fdccQXWsB6T89nHwEJTYzXBnuaPa
dtjxM+r82btRDziGPRbOH5Te7rFahu55HD16qarh0p596uCk52eTDJeqScfLQJ8frmMNUrbSI6CP
ErZIvl/WpnpKWvTxrjWqeM5gq+Bo2I2lHpD65v+5kpPX9F8DMjgOisLxoET/QMP5UAK1wJgydzsK
csGkBMXivcmm58Hz6GA6xSqPl4X03cZGWlvU/wIlilPdBmI7asHRo8pjuCYfy2QGlaMR78p0ULG1
dHz5D3G2e1qTscW4BVvTSGwd8qLhbCy4ii0phFEwg1Bf1uyV7CwzXurlpylYBOLlmI6C1pqCK0Ms
1WZPVjfxn3OxhCCOf/WMVYVrWuQxJzQBDvVLwlwq9G2Wd05fUC50cVsYwD9Wmk59ykDI8R6HwJ9Z
At/2YZ1cOaiaZjzm/Qw6DC0FtWG5Xv1morSXTljlDG5lkZfxoDfLrmnZnqeJHa+3BGCTmZGUdbIB
emrhY9GYo3htjLQCgqRHFBdaJoH/fnB4ouxy6yYw0UHx2Lyx4HKhx1kXK1Urq6F2jYWk3CRdyray
fE8rxjTTCvJI4bSIic+q4EkUVSrPSeAxVEaQsClZCxK6R91UjteAqJTHAlkTuxAAAnWrH1Rfo9ZA
UNZmpvFyw0YnaOO9WTl3iMuuYzuy0Tb018Atg93N/ul71YSIHEF12UkSVfv3YhWXAa3lCyDTDZAn
9dTnBFkblWSrgho205T2WjRU4RLuVCi5Kd/dFi8+mKyrgZRjp2l29+iaqX8CCPHSuqTxVutb4jVn
zwdPPIufCktVpTvXZVSRpxJml86dQ4kQ6rZ15e8XPUMJt8DPQ20Bq7r3oxZzpG7yQ2/BVEUAWTZz
kDw6XfAwJTtttN+1glDVroGjEnTvti0pRS3/JyN+e9O407EH6bEZHe/gc7JvZs1/LsrhPc9/EtV+
5elfSkzB7mZStXvvTluW96mJIbndCH7oNPjw30wneCwCknnWBbdxTpNpGVd/NI54BE46gEwIHaAR
y1accpT6mZX/+at4D9iC0+H89Wv2Z3HAJOxyyQorPoaBstiDYunu/nKdka3Df63nuh8Vvf5nFPNB
n0tY7ctXANmttABLA1K9owF6nvTu3AfmwSTTeJDz0/w5wD3k5l4RZsNxFO5uRSFrt9UHDO0WYB5e
j8znPuGfBkP+z/anBwxIKGNRTIz+gUp5iack2NpLQ7QE+tsbIb2/oE3OHoABA3MB8anMb7a8F7YQ
9muyFH94aqhsCmojyAmoqzFV30xKdzlEFYZey26qUnaeaHyeUDBfKtMpPkf64jBJUjfSO5suufH6
exTXxhl0HRR8lwxbGrQt/fBwz4RCBgs5hZO/nkBJHSAifxdl0b2S6/EwrR/OgOp/LUDOqxy9g5hQ
2M5GEynXzp+EbSRs/QB1VyakgM4WFfikqdmngfGtV9WCPLos7oZ0PJMxVJ5NA6qL4w3PBifPxsBK
FEpsZ1FBenK8tj1tHgBHUyu1qFRSj0nytbdu6n+lpiCUyHCPs8vqvbTTjGaQGcOMp8KvVBYCt0Mt
XRbOMbvlIiNn33W492XPALK0xV4iItgZCYv3pZ3F0c3GGhmmf79OdrpT7gRN4CYN7TAVmKxRUyYj
Ue/6675quzvopYKlI1WoWIbtkJjzUZefaGP/9RmAHvgrxakdOyZBeRLZDA4fx8J+TaeLpxQQSWD3
O9goLDZFdiAziG+L8zsi/CXZjCDPeVz1C8SeJDbS7th5WajRUnx1Bpw0cj08iGU74hIypsArpV7N
wscmNHCbWHSmXcXerebkCl3PuUhAnM8OmQQVfLS9CzkjLeb83RVEmSa4/TIdSQ20mg0QfhZAty5l
St/z2kj3KWRiVinOvV9wjBRAnRtFnwxNGdzL/GEmMxqhxc9OpU6ipmaeg5vSZV7z9SEX+hN3DQKa
RtN2WECKjVv33mHC5RepFeAYG/cdclbjqLCpbBPXfkByIU/jYvfbbs73HZmNUWBA8sho5A7mKjrG
athAWyU57Hujjkx0wayiguQOnYJxmYEcDTLENbcSNUYlZRu+vKOYaA6zSS+I34epJ6UKkRnL2cx8
tsmL5b36CctZsgSTsOfNKh2SSGagEqUa118AdVc5lseS7cNZBTJ7HvyR/ODeK3duzqqoUOSrZQsy
khxU4ORAUEjdbzXx//f9rViDz/nfL6s7s24EoLj4L0FWPVL4Mfvwlz2cHnxJk/8ygZ1FE14dDeVH
i6Igo1x2ikqQxJ2qMEsDkvhW7x57GXrbljokmSmUSthbJcO4UWnzB9ME+g2+YODdvHJOoJ6Wzjlb
TgMInX/v3pQSi/0HXDD0zB4BhvGZzJb7OrkWO0HroDmk2bhB9ssFaylUCH3n/YE4qcJipEBh74vX
GGBygHRobH8wmjCy6QLeewBko48LLyifWi9nqLYeEuQ2W8K2jL2TTAnguv7KjTZccMTQCyOpIgQ1
vYysGY8gnt5rYa8MrBAUer54FnaGoQQXGNMVreBU+E2t7qA1LoSujJLbxOhYar55n2n5yayQR6hc
znE7ky9Zmmd79H81Vqm9NuJooxFFGZBdb+gmlpdokApwbq1Zf0O5u856MW4WxmXnuTo6pOz4TeGc
/Wy8jmI4IYV/N8e5Dusm2/PE+Bgg5QTvDXNW79jXyQ+ONiUmm5FkM9lDGwkSoEO5pBiEZHAHXeBk
1MtMtBo7RC4EbEYGayj0ah6w1nh28Ouy9pWh5tX3DqjJXVZ4LB6WI5dAiwkv+20yuRNwg4lm4RFi
Z6KzwCGuJHSy8nuo8BzbK6CQVWgzNDYIP6wvaZXcCiimgkun6wBZGRnTqJQEX2g0DtheQ5Jm8q0S
470+JILbtc+3YuIdwiP2NQM77cRbJkwUjI4FHIfUe2xsHVd8YId9b3HyuGynnKqMKr7tsHKa61r5
/7pifMVEjZN63bG9DnbrxPnC40cJsCCi6I3xszOKhXizmf7ZZNGeNgi4oM9uNJMohLzvrkENhd72
UrYhq/1nZUwEETJSH2KDjBU11tQAyM7fx4y4Q+M0d92TmJaV0pHRQ0FLWCsNpX71oAH2BVSj6IkN
nqCNrRlfnt6+WeKranlf3brY9laVhG2HZc6aWFqN75gFdYhzSCh04W4zUgNMmX4YlwmtZCKgwQuj
eZqwQ23G1kJrKYGbLMaTo2MEqm1M4uIPA+kIpW4go3xR1x4l48Zo+irOHW6WPOVSK70noRcfsgjK
EBJgV7CVEv2fnMRf4sF+ndF0yMVqIwNB507N9us0OOsmMJWIdQZB9ULR3FiWABivb3FKzjCBMBvm
7icLuT+LxcSmKNgxpJ73nXo1mzL9rlpH4hBsaIFKg6rGppmRBQ3Duj71BZOXsV2g/Hbfa8Zso8sG
anx2co3LAldLqbQ6MRmxqQenoTD+aWvwPtDvrjdTeZAirhxV+Vg5xOzqzAJVixRjOQeZ/gQ00GUo
Gay7LiPUdCmeoY9Jy+R39iaEvG76NQneGjUuB7d8Ltv5HXmtueV5IyJeMlLEjKGC0YhgHZsYLeL9
3FMoqtW1wtx139nyFsyH7/lGIy0NKHFXYxekZPymkC19gI3lEiNj45J3G7TM8/CGQRq8kRpPwbgQ
YsEmbjF3dSLts8yGjwm97uKsd7we7SaLIUyhq0MVyDKm29WefBsyHmWTkBxj/eazfNGcXBKM5nzX
zFQh2NxyoomGYu8MawRZd8S6JypTkECWpI6Bz8Fgmu68G4P7G0agZB1u1u1ybRK2krhwUMAkh2VN
5ZYu9Twk1aWuXLwRbsMbOV/xDM1RCka273H1aOqxdAmm7wsnbsYlffBw6cGdf2aV8ccg3tpMjAPO
qHmdrsf7v4LxKFvZbf1ZxiWQ+U2Z5Bfl+H8AyMIpC64aHP9QF9XDSkmM7rpFBwb/8miM1afn2Uzq
KZAloM6hrFh7rTeNp/VQTuvLlAKJNc1ny2+LSDH+x1izRrzyxk3HcLRyJ7a0ytmMshq3pTD/Tah5
qtRNrzNxDSU2z42Zqmuhuw+VrBF2IWvAvLxbxcgNmXd3jSCpAD70cbAJpJXsOJCQGrxRTphQfJ5r
6Ij9XyZopsrUJDQAtR4VR7aHxRuWa4H/HzqwyvMruq+v2Rnv7frks3gLTWYO+ENv1t+0xozO0cJ+
J7ZLdIweSgxQbJf0B1fZz9ANxb2bZT9YlE7o8chWtssPv/efp56TX1vK+y6fllPKOC3H1F16BTLp
Zl9a8KHYzzwaK9s3Z87P6Qg4m6JzocZHiOQQWNszFnX1oKXstCKf3qV30EdiQgWr0K9v843YVzxo
gfG8mOQoOAkn1XJTaTvEmjLGVKn2rwjUfz1PsRm4HN06G7fEM7QRb9JvhoqQQfl9uowai3J9j1nn
s3OJLeuw8dgMaselvCX95Rt0mtvCLjp+NBMSWQb1cWm9JnLeTQrFzuB2jLIGEprkxPZ5VPpZN5OD
7jXvWWr3PNGWoKCoMagRV+BD/hvH4B3+78q9j4XCWXdiJpcq5ZOzQZyXmRvJrHyzcxdCUHNZ88AK
fUEKxzrBn1sS0J+sF33gldulG4hY46psbp7JwTBxDgaYPZNPJDsDYovIn+17rVvhtcr2PoAG1LsP
dsrpx9e4iA6pJz4rOgcpn0uFTKAX5nPVvwSDjHxQe4FMX6HqzUd4ax6pI4jA07pv7klTeaDOBYe2
ztabPbC9Y2Hfi/7mtmPhrPQGQmMnHnMrWS6+I2MFR/+rUTqqH7dHHMlRs819WIdY+fmUWpNlti3M
zVQHaufbjXfy/GWOKDvYzt90LZ7L3LVMevi0dqY+2ZPum9Xat56bHVM506dnNTdqDzBe4XQMVdua
yOW4cm3TPXaNg1C3A5EIbXM62YP9OhBUEsJVMEDBfup6QV8fcCYEvc6tgV1wyz4F7S9gf7dpvb1r
rLsBe+lpgGN3UvkMMHFMz9Z0rOxcu7RgQHKEENCXkWOiNLIj2roEh0WbnplGfSLxWZ9H7Hsbx2iH
GE9vvjVdmGe01d3dmJgHXEV0WLWQDK4yfzuNNc6euS/O0uNigflnR7pOmbJo9kdPMAw87/lpSIwV
aYMYH9eCGtX3wX/C2g/TynHPaDBp382s3C4sEqFPWMM+c3vjiXYBrWPzB2Nhk680yEMu9uQYGtdp
QipuKIEXWWvOBnT/Ax9QdqlFy0Orp6D31KOlsm6Pj+jZzZhMpKADcL8gJ8BDkJ9aR1x88qb2Nf6O
jcZAcyuMMoiT99J/kpke39QQE0trLk0VkTLFq6CImuTw3rrNU7M0IM8V1ffKJDtFh9zQZwTW/Ob0
FnK2iBIWiFj9ge0ZvKKUf76FiEf/q5Ls2CtMATMY+ijjvt2JoLmgG0KjDHBW0zFXkB97yo0jjyeL
j5weY0bmT/SUeqf/DImpoqLs+kuppX+u5ZNUO9OQplyA3lwh7QNgONhnD4GTN1CnOWWADmbSv+E2
SACy5l2OFhU3xAYXrsHq4GNcERfBh/guwS+7wwo+S6pTCZoF5Rc06oTsJWdqPtuQ3oeJETRsDD/J
azFnR/iVeGClg1aOC9JoI/9fOvgX2CuHSq7RbGC4MNYvVwVb0YpfXTCGEL3FDjQvd2qxjbBxSADw
FdGB2EzhVeHBxFcTusUtQZPwMWgObAckIQqURhpsn6BeuT1ppcNZG9eT0wOeHapBMDAcfvHBiigf
U5uOhTjOWOLPviij03dTVv2w6LIS9xCYNQOcwDoGjiJ9RhWML/PMjwc/gW+WYB+zboFQo3kZddvf
8rYtMf7WeCAE8rl4pjvy90OOPA+bth9Zmv5sCrh/llEgLzHSI7PNLCp7oUckP6GBE8RNJob2XE5N
enYNB3HfyjmXF6W7d6CNZSlNPhwo8VaOq7V1IZl3uvPj3rQW0skIiluIJ++xeRQ9ggvw8J4Q7odj
rII1Pqpn8tMhigfexy2L6Gh6HRmXmFeR4Fn3EDd/YNBl0STFv9bPYNT65W+WjukOmgSiSb2cTs5h
6Lr8yoxnV8rAuGhZarChkQhQvamJiFl9y5dbZXCyAR7eNRpkwkkbtAsia8wxpECCZk91QZwktJ7O
TXteSwJ2hgIAnOseV5z1YIesR/64dGU9E//Wm845oXshsP53izHnoJXX2dFfptJitKSlbBBLThLE
FQennaOluvN8b1836cvY3A9Lsi3ERKs2VKAU5p0EknrJPBRpPthyN2M7KIbkJU0ouKEeVqA30LA6
1dGmnEsbn0dqdh8MVipsSnizHe+EDjN0lpylsMif0wlDSzcFb4RrvsjW+EdFVW9NLXiSCP7DmQET
F3l+Mtp+jOcgu0yjdPagtRdGJ3h9vTzYs3R8XNP0s+y6jLECSroFb0qmYWtqFXOeovtLie/Q0MJE
ZYfTiU0Kjg/2s3az8ptnl7FzGcWjD9x7XXtn1ujQcW6cqisQ9IbBN/YP4lEgy2nYwW5gZwe0PkEw
bICTV8d1/CgJOhinNjkRjRZaOq4IoyUfrOv8k6mzYW5RCCAAxfqgh93odLsmbd80oOggy6dk3zD8
uZW4odR+l0Tyo8N9x4GBfKWr5MHPW6RdY1TbBJQu8vbLyP55yPh2cAmGQJECZNl0iUOO1se9IcXb
wg+nKRC7m1svljOaVCdovoYJwAmBuOxW/Jrwcdm/kFcIwip3dh4RczDEVLodp+pjMqg2mo4/JcOI
T09D4SDWAP6ytyUbgdycNlp6oH5Li9GowonvUkZJHAora5zibqUn2Eg7A2OWVt/58oO9pQ2njrpw
UhlyOYIJMucgawjxVWn/Gqq/YKwDYFXW7E+m9FGbUn/fGd1xnNFV5tuR2T5TPjCcZQojoczIgrJB
C8yJiDnHKFNng4NZrehX0+V+xGGyoacD9sPQE1I64F0lPojw5c4ZjV9ndj5te6KcKNMXFFEIpvAd
6ouGeDhDnA+L/Xj7i/0KNiiXdWbPxrCdEMSmFz9d0k2i0T0ovgf2Ftp2Lu7mDO8sp6WMkAbqG9v1
z3kflIceFFbIuCnMqxmGz8D2qvNuWkvbe6QD+SJ8Qtum9RRRQTJTp1ppoR8jg6oiEAX+NkP1Wk2E
y43WE37xI5aYk7GYX8rW7tRtDukfYSsiBp+tvTJrfTOU6mrQpjI5vHfIp+atIhvQ3hpcX5ILkCQh
Fu42ggI2aHbcokvR7fU0Se/Qm6/JaFKHEa6y0bWVEURFWkxxdNbm3+IkxWVO9OLCgIKbFXMEZLQH
a7gNDJd2a2ODR/LfL5Gl8G82C5JUCUuVBYyu6JuW2xDNWU4SztQm6Q4wOwuuUmqRmkGzct/kHMRs
frfCBYpJFbdfbOTNDSJfxHu3ktp8RM9pbfSBuwKMtJfnO8dOYZmb+SdimsegVTRglQrZXzShpkwr
dlF/bYhqNCS5ZwXU+Cj3D2gomPj7VwzaYa+VTawNAyJH39nJBgSw1zxlmvzxYMCGbX+10r6mTu7Q
i7WfJPZNGwYeyDYbxhKr2iIXty9t0mmh6DozmkVBFVSRluEP5rfV8sNru28vMZJDmi1hPzGrlSNP
Cux4HvfuXPXizYT47ehcKTPA+DTQr37bP3mMCs16fTRaxpM5OxTZ0dcZAq2uXj17o4X/rgKnN9R6
rE8CWBuKEQZ1bVx1i0YApjiMxeDv0OlnG+lmSP/tVBKkyki4N/R1P3YsDpeuOua1T2icwVf3vRqB
x6i/DhCyp8r8kRTDW826mdLS4bntkzeyiY4Y+45N70KfMd5uhKekaeIucY/5ZD4RjbQrUkFDVr26
lCdW8p5lYjhU3UplVaFB0YJNRSMT5vr43OGaBOn0mNXp5wKue8N29xEd+LMVeLFrzz9Jo+LcCI6I
W4IIBS0rJG08GqwiYTEzC5y4y831irTou6pkLJj48L4PJ/jlTJyZENbrzcsLhRoerHMkt/sh4NPe
sRmnn9IJria40Tuyhj1hgiqPyiIhcoWcvSOqRovcFrmQ1y3FVpFUsdNMbQZp5h5lJquHvCUPwXU+
57HyjrB0oSPd3GkQbiiiR4QlzTKf5YQ+3DHI4jagotZQ+yODxiSaPzs7uwqJai5Yj77WXbtU3yVA
lRPAxhHh3r/4W/CkaGTX6pLPuWXWNXf9rhYgbRZvOThV9TKSLHTXJtby1Cb3+JwqREEa/OgEJdZi
MBI7LaohuLxjwnrDxbOnQ8Yh8FWtLYa3diEz+j+ItLcN7Bv80G4DXODaC+S5bNOYn8WgPXa1+VZ4
PAlFNSP44LQN1BSt5H5TC4Sr4dWxO7UZkarORx4w75uJuEJWWTLqb52t56GhZUHCtI5AdZzKkelk
3kEE/hFjLW4XvY8GKsqwK6jSMpjs4lZvSzEhlaatdhjAIiNLyFnh5SI9SUHi5g6HpgJhvYNcMyZ7
U/eeEic7qJWcD8kEtzQcMo61Y5IpWpKRl6/GaYYFsDuvkAWOSzYd/Jk0kToRRDaQmpOtnOlBdjTs
tNxNKDcg+dmXTnZBrC8opOFbuqDqJO2mG9yuggpz5JLsiMxgPhDkRTxZrcXCK5MH2+spTG4nT4uV
xKK7EY5tkr5Tt7tet/ZlJSkqme/FSCR/a3BNuX5lGHzPy6KdMxawhpTGwdBQyglpl2yoln+ceMV5
SqevRSbZNpv6edsLq4x7bULj10z6EQ5bZNWpeSCqJN9PPYMox2/PgTY9IOtwPXtB1Gky49bSdS+6
UYvz2lrAALY5AE1mk7YhXdTy7nquFV7nzvC26ATH46xrHNQeWYdy6Y8+5ENpgi7I3ZuD2zVO9E9v
HfHw6Vz9CwZMht0snzSl/2qOb2852r+NZMRpyjjdBIS3I28dlCOypuicetl0FcRxqlTxIXSw3R0w
CGJmHLyg4i2QN3OwMbrHsdVj5MR5NqRMgJXw9BAH81HNhH6lRDhPsr83GDsd3NV/SfN5W2h1sjN6
twhr+4zufbor6NoCqAgJ1UoOB/VDgkLbO/1KThCLBaKu9KeBQidCn868hAJ+UzsE6LX3S0IdPOWO
G1L6+Ygj3TviRphBq+HddcdvPZNPVP86eYxPwiSEsRP1dkQgS7oWw7R6qtCjYOVSZqJCZOEhoMOz
7owvqGrkPV/zkWhjj+qGyJKNkg0C2RwUeTaTsiro13if0AdOzCUCA2R4p1MczpRLWnH1YUS5K1sI
h6TreXSa8GvR+x/LWN+tILtPciLPXFIbNrNlfTGeQJ/egZq/KUIye/ky+GOeSFZjjYuuJWb2u/dW
ogzKLH92av6savZfV1Q8POXmgx+gkJ+6q30ztyMmzMkUFB2tcfKzBnzyTvvL8qGPuxRmP4qsoFrG
iKjYPmK9eUfljvJvoakfU6DYIiOl3XPf2C18jlYBgqtsUK53m1JnZWhVsjkuhvnp+LPF08bStyly
b+Otqtm50/LokMt1B/xnkC4j9nQNwtQcRJzDMAtzrtRtavD7LppHGBPyOMNIIf7kLDI9/Wb9kvwg
ubttlgkIEMVcUD5NLEUU87cQ47P3wlU3hvZSoWQyxKnBPHAoi9ssQXC4Fc5in/CQwgdo06s9A8vg
vLqbGbwT14FSx1m6SypKf1+KBrWOr39iV+rui0qLjXK2v1N298Durj24J5JQl0s7ugTLMdCfpqLY
z676a7unRQedhNjAT1Beuu6/aRUtpZX/i1XajkxXvemqeuhK+dF051kiQrwak84LgYJoFrEyc/2U
uMG34/if3dKQyFnwJLJfzziqqepY0tl494e7bo4HcVNm+PYJr/PnbD4kuePdNSDzN+bghTAuvj1k
aezgXPqV+qVWZ+VmKMYBHgwJvmOtsR/txCJ0bOGeIcPd5BZuzH1LI+1NRvJlLVkkOQa5ZG7TGFc8
4SU4Lc5w1ytO/84kT6VjdbKb/AHpmSBrrenN31JnOzM4uDFrIoQvMzv3rGQEMCJ5YDOICNW33KtR
9jD5IH+9tPUNLDXUR0XS+SVjp0A7XjxVlpIbxMXaHmk6eVyVN7BKW5YoV6l1dO26jNjWztu8cG9+
k+WfBbP5RKL4X7tO5kOK6HJn0TuGGvdSTkk+lYuP4q/6GkmsIp/OzzbwkUVI8bj1sUpBSCz3RW6f
8A88lCMNWClkFS/mx1KPB/uW8rS6wuPjzB/88RZBgPbd7QGDtbq7tz3HP5DNA3fvlrplKLA37q6b
tSNxk22owHaG2KD4VtYEnQYjNyc1vn0c0PHckgneBITHJ/m7WXnzBXOb2WDsoNlc4hb4rnst8/ah
JZEptEzQyJDqdm6ALHbxBmejSHicQAtQMXsPuYunwrC8S8/ExcsxznEzbPzMak9uASHWFsN5nqry
yezmD4VveGpNWDMRFELINIVHwAIZeVGBaGBm50PI3qAfVsN/neb6aniIXOfizRpxi5aQH6vksVIS
mEgCvNYxjZ1tynsta/4CerEtA77FtE91QdCy01jdvpmG90p3YWoo+2xpCIaoAcwYPA6hC718NPRR
Hfr7OU/XO0829l06GfrOw/1F3umeaSW7jBm30Vimxs3eERazmB5QeJNmRg1RgBnEVRR0p8yuX5Qp
nssU2mw3tXGdDuND3VjUMGv249jgznIEeLvFBooa0LpSTtAGtTh570YD4y8yY6QyxrIbjTm9Vhjn
LYOtklsnmNVSlZ/b3FwioRvUcZlZ7jXw2gWyy7v//zK46cNMe7TzOtXvek+rztmkyzBHAXSqONBG
5ZRnSwRxlpTJJ+iyqLC9J8cxssek1tTJXjM3ZoML6qnap2Zt3GMDEw/amuOzor9P75FQ+G9cuMwa
R74x+ueZAJybv0wGfVxNkmuXFvqYmdovAzodt6usD2neXDXRLsfxBqcLuvQqTSik2YBTpRgf3A4n
uxytn8A7Ey2RcK0a4pB8pl35VZBFTTMrLq6Hhs9x7FO5zLjpW/O3xRq9VS5KOj4//4pH63/MnVlz
28a2hf9K6jzcN7KAxlznnlRdcRCpmZZsK35BURaNeZ4I/Pr7gaQcUVZ8c4LUPWSlksiiG+gGevce
1l5L2PLtrnkbPHiFzN1oJReW1Eu6lRONyHcuj9DXiKzUuBS11PA0E4XDuOpmHmoKEz+x13XYxTdO
G99ZI4vcRpjEFD5pB800eW4iqT53pRG0mw3lQGoVwRyvAEuJkg8deH46l+BUoUU8gNY6hPuROP/M
sGNzLrdIKZS+ZNxYTnlOB/t5sdXPDc6FZ5fmzbyLFoUOl+KosotLu6VFHujwDaWOcqH6Bk1wVZTN
AtIckyQGW5C6nU0P7LZYArDD8NE3T1d/XwA0dWMpaJ2Q5Ficl7mwP9hbYuVmZOvPnfIAxH9aYC0u
Jd2vzpWKol1dO2S+zFGBqJN4SmLDeUw0h952uJ6Rruq+OKPCmENAZ1+0KkaF7ToP7AAgQx8JWpIy
VR2Q3kKmUE6B9bNqpZdZHFYX+N3Zsgv7fhbyI+eIwQl/pK86xKpqDWYEs4DfNcDSC9ddOFvi66bW
rjPM9XWf5JrWQUI0TNB9XhdC+SglJjpU/Y/EJbBQdIhc21JrTV1FFKtJmCXhNAvAGAZa3N7JnBSz
OjYnRdvoVxkBjQtrVOLXsGTF9Nu5WbGQKHZ+9LflRmqv9A7AcS266jJta7qlou7KFZqyULEMsGyg
4RaTh3PbDUhj5VI39E0hf0AhO7njSV/UvdwDWWbYthESmQeagAaLTYdJEdcQ3lOwzJ5JoGeTrvCk
q9SBPbpGjtiAFXFiVF54HuF601Ym0cIMwpmSWjSvWgtCV7NvFIqlleQhZOiT0YZhwzsXgGXcDI2y
orzdppZ37jW0VnSNZ99VcjIPdWDprkFnXFeeIUE2zcBx31dFuKplDEiY1cZF4Y1uELhaQT3JftTL
eBFL3aNTYS1pgoC1CRFSLfRnI5Te51V8s1tIbArZPwhEPZhhznK3dq49310aWrW9TMlbyLEEN5cZ
Yqla074QRfeQb8t5aZG/9TWtXURlsXbc5pNXjrIPKUn9iS8vzDhXViaF6IVbFPAggCDqKPB+TBoY
oEx2C4kRLV/KtD4uqRpUkyjPxcXIiPEt5cq4APL3bJLG8Rpb3FG45RRppGAOhjedpZ6nEvMUC1tW
s0XSgD0JvTKbNIEK6URgntPNqJ4L1ZQvyQLkdqfd13kZIxQrr7z0Et2p6jdqRRZKvCbhLVEdXUfK
3At6ALPmTuGK+ZpmCC9DWf9F0r2JoeUq9MadP3d1uhzzqIM/cqR9GBkA5huduC7V8TpJmcUiT4Hp
4mXpSTmzbZoRQLOdQQjwMQUtB0M3hDm6d2sn7mdowLZnHSILMxiJkI7lmeVF8s3UQHu5hShh83cq
mNrO1TQxL/PGK69SABOA7EBMAsf3FnkUTqEhzWZ+GH80o4Je/9KARGxLt0ZhTiJJrmgXBuwhkM9d
pXSvT6ENjydyVn6LjCz8spWyy1SfcdZvr1rlgubpYk4i2JlGnuVP4PuCEVfq3IvOaT5pwgZPUZTQ
GhV0jei+oV7F7ShcgpX5lBeq8aiblGjULMeL6X80xKcGBqzPnleIyybXe2anr24Qbq8Ur5h0gnM0
gJXKdRy421Vz2UHbIAWAPe5johMQhmZJp3C9Apa6dOAdPPPl5LMl6e5UyeUPQF0+FoIOLE0gdyZ1
Hx1keUU0am9CpHI0+dYppFsHJhdb0gv4RGGFAW/6HFcR/rCGLGtqxJ9AtF7nJl1MktJOa3TSIV/H
wU/bcmY4wWwL1Q8NMCXg1ly5SrpFbmhLl+b5mVFDfmN5eDrLqDWwrDLZhKKL0nmeJC5EJdeuCcdR
6dfflKJaxnWzMm37t8rMNfLGqIr6zRdlhKI2aq503/WgAPEYBNqVQ1L8TCm8eE4e31TpZucUh0k6
o2LeANiDr7RJ6hUdIc98CckCWqSxLVAskYrhrke+t9RHTybKfGBkQTG1kkNoCLCFbFGhqlDYlTVy
YHlKlxTpRTdAwVivUEqQtQfV68KZml1HWc+DAD0YQKpbt4Hsp5UkuoV8AB90XIplJ6CZoSkX3dMy
uawhNV+bCJricNOvuJWiZdaQfe01Sy8iCb08iqzTQgXz01Y3aK7Cb5OBiW8hx8j1+mrLWQJTUOlC
x2R3F4WvXKH5hA6o7Y+mNdfDPdKqaV7Lyg0iy5LtrjTP7z5LsO4YNX3rIw+NjBR8cFZv1bMIIvpZ
zk4596MHt4sNpMUVdy2cRVk0dFnlAqUNQ/9U+4F0va2qVcqDIwW0PatqQRKuoZUaf7O7tUKENSmE
lUuZA4n0c4+w7kmBJRnyf6WjidUyKhwyWz0zyOQSesYyjFMbmm/0Cy3Tl44T3RlQFePcIEDSGC4I
dLO7U+5ouxdXnrO9q7u+3ui52ixKoP9Ickm+gDcXxvRC255XVF0nCID4E44V/U6AIII+BxbmrV9t
nDnmggg8R0wj18tkGottfW7lCQlzyCwboGEzFBDBVzgg7xqI+SdJScYYcwvx8Qh0Up6Dj2vbegun
HLAMo8zEJC3JXxgoqy1QB2GrSNAwBVWHWkIu/LNUiuP5NqBn05IBQNGj1WRZQwehNSGQjR/U7Wid
RSoSjvgigeVbVwWiBLd9LUp0QfqhF2MdhbzHmW3dxSPKxW5pOh+26AnCy2ktUI1aSW1IOQgIdRPE
AuVEiQpCSbXPa7b+zGO3biG2ovgg2XdWXVpA5ZxikYf6b3RWI9wgMacsKu/w4vo2D7J7JQ1tckWz
v5yPethNHqAU7gpAQUBat6VurWRUbmhxzKoPhkplytWRinIz+XJk0pzYwRoMgVloPjgFmHVwkIE1
twuBp5YZN8FWfCQNUaKnAxshqngXvlrQHCSlT76dSld6Ato+TqLtNIzs0dTpUmdRJ9SfwlWRr6Ky
S++3dvJkewrQ1OpJKb64ddjAxEg3kqzPiG2025ie2FHtZktTomlLqcHRdNCn1CnKEyQ+PxJHxheh
Te+XLxHMp49+LNI1SgdT20k/6aUvP+Dg/7ZNHKjuEu1SlIRN5DChgIIJdpGoNjmeKs/Y9LQvBSQj
dLNEQbGgg2JU0Hit9oRZYciJ2RSXnVlclEUkPkVZQ2FRa+pVGknfhGFzqEvylw5K9+tm69IMmGkz
PVKU+UhTgnM3hjuVNDWEF1pL3l12IuRm7jrNXRhb+lh8j87TQv8kwTWr5DaxsgmpWKx+ThsaE7YR
VAcyzCbkMKS5yxFMeHUlW/aiUcADeK47RWkMt5jjhUh7LuulNx3R8+CTP+q7kT8KQTogjrvRdKuh
mgj6Co7SayfOOYVHfVvPCD4UGMHOkuBBiZM7NZflZZbr2D1HW5geBBRl22iz6rIr6nYehAqMgZl5
J7BnIXmqNq9+6yq48FvKEuBRwjPZTh9VWALPkjnYELjuwdKBnlvT5CmduTK9lJH3iOoTBgyNhECX
zDPsDmXSTHGuGsJnqYmmjgwuLveBMZqo1NbQ/5ENIvtRuVejwqT5WfWTmSQ/dELjLEqfzAj7JcNn
gdurt8s2EisPLPM0zXQxU/ElSDScwZze3qR6fmdILf2KAkR6q1UXceVo+CguzWlGex8nuBaRCGea
j//VsoEv2pAgPXNL2mX8kqbRgKSnGcJOgddAABLCrIJGHazbAAcUMs9+ma3aQCvRLZxkOQVlDzC6
pH4JEuy+nrl3ZhfXc3rQKfwoW2BuDWDLoP1Wh2o3J0BblkbRLDTfuzaND3IUWjBElWdmTP9P0gn1
tvEQT8zgocjolPeEQKPOyQFvFiTSszq9LEeJPJdQ2jjfOtrEdyxygx0Vlc50krkfaWSmKDFfJGVP
KpvAnNHCTrHMvCTgjBM3o2T0jSCwmtHb1GJyQHtshUmWRaS9TAsuIqWCGeaaQFlotK9kdo1zDo66
NKDkMttQ+aJo1kNllO0y8VDrDMsUKhUVhlJKDudy+pDFNfDMApihWfn1TKfr+qygRfIcvNBGIEAw
tYhIRF3lN5ZrfzN6S+URWF7qSXyP1hdSgxWkbgixiI91ZdpTiZ6hM2JGGi+ranvlpxmFFRu+GoSx
Odwt954mc9QXHJqT05QmCQPHZ6qoEBjRc+ACKnUAIbQgEQlNFCpKTTBt4tq7SLb2uYASHYAoEPIc
upaJrebGhZJ2awx0cuVU/MvUAyiAfSKhuCXaNu3uEs4YGwkWZcQBu5UpPMMRQOrDoNRN+lIJ0+I2
9MBOZKUbL1oKgqttJkYrGz0Gv1ABp4C7OYtHpTxTgcZdIofrX8oxxTR3i86ohfYPMNAzPTNNZJER
p5QhvnUz7F90VXsu3AcyTfCyYX3xZUEmGsFkGjPBXkb60o7wwRO7fpQyeJbVlmQsqW06DKhid5oe
zGyhQ/a7/extIasShG5nUmY+xHUEY3O5TKmpaEpyW2V3QQnMz0RCFxUaZCxsHOlUepTkZpWT3rjR
LJIaFVQqvdbYFUIoT2YCLQ5eZItYJhsZL0h4Mz2D1QCi2AZ6hz7Ktbhhx4NwwbLySeFqn6wMXgYV
zaxuRGCilfyLbmggCuSvqeJLwBdhn7WLek5XzTIq3GnU5gtFkS4zyf8KbUFw4cgbIiEVBA2vkpwr
M0cVqGX75FAbRNbwguuJHSh3lvEoOe6TBucxZplWgsjzvim6/03kvjuBoA142Ui/CWug5fDkrhr9
S5s7l7QVzEJAQQESUUs7l+FDhfDfiK5CmDTogbMvJD+6iyHuoVJW4xrG1KXavoNa5/kVoTUnhU73
H3GSr6yCJQ3rG9FtaeTOrQen06gRlQWeFyR1lf9NHpWPfTMltD4K9RxtJZJ7IFdkjvLqMS6jJ/rQ
nqQkeUYn87729KfGk29BdcMCh/3CLSmdrTkdbUcb5AeKsxtVjgoAmRd1Wd5Z1ohuesaKaoofCirC
rcBDUgrn20ghqKB60buUkJI49wlkiKlVPiDVh6tTLIFUX4uuZ9VgVN8iDlEagmk8R3TLgQSOCot+
ZOdeK8S175rtvMLXn0LQsFK7+1iyzn1PEWek3nlhgxVaEM1kN0WpvxUnKGZhi1e+5VVq7QePsASd
2Eepo4DoEl7AxvmA40wDmqOssmSLd2bHG93/1FGRRVsmpIyqPvjwtYX2aJaqrHytgDy0i0c6k2/6
/1r1B8PA/KviEh/ZXiQ1zXphT1cpO9oTZ2ZlVg3QklZl+oWKqZdvpMzdLs0OVDo2a5YT7C5otwf4
2klfs6Kl2afl6aXSsjZRxVMUe44YIL4VeIZS/Rp01d2u4cC4G3n64zYLQVs3a/rOrpFsQq1H9u8L
xfwE4d9NRwuhoDZdWQmCV82XtG2vAw+QsaSqCysBQaMJcVXSTmRK4Rr2+Y8tQG+tKzfIt13qWmRA
zqXYEwnt9T2dfS974GzIkIfYv3gv+fg1Sdsc3ZvyzY+/PiQR//z3kVTCTiTy+9/49dr7ChdE8q38
6bfON8nNOtoUb790NDJXP9xdL5l59MNsJ765qjZ5+2FTVGH5IlXZf/PP/vKgtvl/SHgKqZc+QIPh
1b28c4Wf/fa7kGZ/d9Qi4vIBndnSK9tXM/hTX3o9zR8H+nMTkiVZCEOVdpPaP/3v97W7n58NE665
7ep5869/CHNMn6pCYkInSOaDHik5Zufwa8MYQ0mgGqYmozHKR3+7iD/e/4+P8q9952cT2OzWfaew
qvVqqEfiGrvL/RtrIGtjQ9NovVVQdng9eWts6ZoKi5u6nzwSysdv0F+b2J9ZoKPJf02quOz3iOMl
8WuBEFl+K0n7B3N/M8Kr5y/GiiZAo/e62sdzV3QFsQsdZ7z/8Ov/yNzXz5EXTz04mryv5eu5A/KR
YaAZ+uzFuH/xhSkhy/1q/pZAV7dX+1Ck/bP/wXr8Pz37P5w/ZAAqYh/S/qUcYAHksdD1Xp1c7B70
GwtgirEE2srQJDbHab0BUC4Nfv5CH4P6UdDNMb4/51evgYFIjoalNWVQGP3n5LYB5wDSX/pbgaE/
sANv3qZXdsAYa5aimBamYPc5NoWWPpYlQzHocNt/Tu4cELI6eCfo2EKVNZDN996F3iSwD6ydYlL/
hb3teeUy/KdNggASMdQgohhlqiymZh2/AYaGkpSOwVHU/QtycjsB9va9iRpgC7Wxblg4O5qyn+Sx
N2Tya8nSdVyCU7OFL6fBUF8IVTCdM19YJrJg/QfD8soesgKarqLupR+2CKfmaR0KB7/4b9gGhrAw
B+b7frE+NkxJAw50ODZOcR16gz10HYQ05mUQqmwd+0ccjBwUqtCMg9dwcgtgYAt1MTQ+IjbADxbY
lnfPBEMdw66qW7oQ++1yclZRxlrtn81fN4syKoKEQPjbhygQK/PKKBj6WJVMgV047JWTs479uyD6
6A5b9deXQRArWMKAxvzFCzpeBhkXypAUxJRPzSgKjvO/wRJoskKGipLA/nM0e1Mdq8LEfZKsE/UP
ZEUz927rgFfAGsuWiTFknx/vANwigjHV3E/+5NzjPkzgQBvsIitjSPQleKeOTYAl8+fCIGFwOA5O
zw5CPjn0MFDkMTOnm+JllsfuIckySDeFzCqc6lugKYPtgKLgAhroWUvvHwZaHykiUfvy69PbCjyi
oftAVscGOTOhqu8mTTgRZdaIMOLgRe+N7wmFigZOPJXlfifr/I9QlKFLwnthYWVMYR2ypccWgs2h
EVihOHyIH09uSWQLjMJQF4HNoZAson/lvQDSMMfCNC1dUQ575/QWwWAVBi6CTEbR0HkNzOPgsXeW
VeTWTOPkTgeIJ8VQ30C2xio5VHyggweEv3nsI8iSaalkE0/NPVRU/QeF8n87gajvz0b5kD98m0aW
ODV0Sg0veYXTe/N3BbXBZlBwMrCevVV9z022SCiTYTJIHXz/9SkmUA7V0gGeMpki0ieAsw9H4PFx
gMMoDANTIKFlv/uc2qY4eMxDrQIJNUXicUvKsTHcFZh0SVjS4bg8uQ2hYMoGn4ec+lRO8DDe3Q2m
OVYNwhISqqfqMe+twuC3QB9LumwSN7zrNFsEzzpuAznF/We/7ifkLwJClIl2BuVP8AtMS8g6mZh3
nSNrjEHoi3qHRdhf74QWgbS3vndd/rpdZBGo1/WO8rt2EQ+Rki7b5bD1Tmj2LyWGoe4hFSYKCAQf
+sH0HxtGwxoze+IR7eT8JFbAVGjC25vqAe+AMWaj07OnvEkjWWOJ+hI+0mEHnN6ZoAMHGmgGOBHx
kWVNMrByrxxk0xhbBrl09WVj/BtRwp/YJt+RWfD7hs874Ja3Kd6Dbv3RF15yxz/+/oDW2eGRgOQc
fbEHpu2vvQct9T//elSH32HSXv3yBaO2u87hrx8m+OOlj671MquXP1x4m3ydf0WZaIeXOtxmj9n7
1z/+J3528/Uvd/n6eVO4r5E18g5S9fsN/esfR7f76vH/dPy8itdf3XX43iX2cLzBl4ChNXp953sQ
wNBhzzx3nb8edl9ZHjrsYp2363j9euBDSnrwyF70hyst7/OeQy9xsY6i6pf/WkfpP3+5XBdu5B2t
EJmuPrE49CqX6zwGXBkcL9I+Xzd4bLZC+GbgXWls6MBX66Bw18/NZpO+rMDOEOwzKUNHv14/u+37
23Sfrxp6gdtnj9t/feeHatHQge+q5+qru8nz9mjwvSM5fPDYXz8dD7wDvwwd+MPaXxeluz7CWR6Q
ZkPHvveCwDsyWIcYa+jAD+vIC3+5WT9Xr1fk4K4OHfxjWa7z94z4IW00dPzPm6L85WwTO+vw6O73
rsbQ0a/XGHMMVpkfveOHhN/Q0c8rn9HL1/f9vdY8eOzk6I6/4xmGjsvBv47W8S/r+PmXG+9r8sTT
XRYhPxbH8zjgawdf72eOQJ9l2cMXh17m2kN86tgd+D2FM3TwhxyxpeM36DA4PuzQwafrZxyx3eNY
OzyMxbrehN7LuLuzpK/e7sA8Q691wxX6R/1mdFoJFHIcQ0e/Xsf9Or0MdLj1fvC/YZmuNw7e5Lo9
2hU8hX54kotD7326Cd23i37osBg89Pf9BnnXy53+vjiq/PJn7zaxfM+5/MzbnnBiPXu8Pcee/G51
epD00CnA7rIuS6/44Qq/o9CHXmJ3zqyDfiIv97tbo8MVyBIMvcIFR8Efjv83vEIPG7aW89bH/z1p
MPT+r9bPrM/LOvSL824Z9+eXeS+S/N4W9WN8+dKs8t5fOw6e+298DTfr/Nf/BQAA//8=</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45925</xdr:colOff>
      <xdr:row>4</xdr:row>
      <xdr:rowOff>20413</xdr:rowOff>
    </xdr:from>
    <xdr:to>
      <xdr:col>29</xdr:col>
      <xdr:colOff>26120</xdr:colOff>
      <xdr:row>8</xdr:row>
      <xdr:rowOff>14025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33613" y="782413"/>
              <a:ext cx="1810317"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50235</xdr:colOff>
      <xdr:row>8</xdr:row>
      <xdr:rowOff>98993</xdr:rowOff>
    </xdr:from>
    <xdr:to>
      <xdr:col>29</xdr:col>
      <xdr:colOff>39954</xdr:colOff>
      <xdr:row>21</xdr:row>
      <xdr:rowOff>178368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6040329" y="1849212"/>
              <a:ext cx="1819841"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4</xdr:row>
      <xdr:rowOff>59531</xdr:rowOff>
    </xdr:from>
    <xdr:to>
      <xdr:col>7</xdr:col>
      <xdr:colOff>134722</xdr:colOff>
      <xdr:row>16</xdr:row>
      <xdr:rowOff>175075</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150813</xdr:colOff>
      <xdr:row>18</xdr:row>
      <xdr:rowOff>95249</xdr:rowOff>
    </xdr:from>
    <xdr:to>
      <xdr:col>7</xdr:col>
      <xdr:colOff>95036</xdr:colOff>
      <xdr:row>32</xdr:row>
      <xdr:rowOff>20293</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273842</xdr:colOff>
      <xdr:row>4</xdr:row>
      <xdr:rowOff>35716</xdr:rowOff>
    </xdr:from>
    <xdr:to>
      <xdr:col>21</xdr:col>
      <xdr:colOff>571501</xdr:colOff>
      <xdr:row>32</xdr:row>
      <xdr:rowOff>23813</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180975</xdr:rowOff>
    </xdr:from>
    <xdr:to>
      <xdr:col>23</xdr:col>
      <xdr:colOff>342899</xdr:colOff>
      <xdr:row>34</xdr:row>
      <xdr:rowOff>9525</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180975</xdr:rowOff>
    </xdr:from>
    <xdr:to>
      <xdr:col>4</xdr:col>
      <xdr:colOff>0</xdr:colOff>
      <xdr:row>11</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13239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12</xdr:row>
      <xdr:rowOff>95250</xdr:rowOff>
    </xdr:from>
    <xdr:to>
      <xdr:col>3</xdr:col>
      <xdr:colOff>600075</xdr:colOff>
      <xdr:row>25</xdr:row>
      <xdr:rowOff>142875</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60007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26</xdr:row>
      <xdr:rowOff>123825</xdr:rowOff>
    </xdr:from>
    <xdr:to>
      <xdr:col>3</xdr:col>
      <xdr:colOff>600075</xdr:colOff>
      <xdr:row>36</xdr:row>
      <xdr:rowOff>85725</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600075" y="5076825"/>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7</xdr:row>
      <xdr:rowOff>19051</xdr:rowOff>
    </xdr:from>
    <xdr:to>
      <xdr:col>28</xdr:col>
      <xdr:colOff>19050</xdr:colOff>
      <xdr:row>11</xdr:row>
      <xdr:rowOff>152401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59050" y="1352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12</xdr:row>
      <xdr:rowOff>104775</xdr:rowOff>
    </xdr:from>
    <xdr:to>
      <xdr:col>28</xdr:col>
      <xdr:colOff>0</xdr:colOff>
      <xdr:row>25</xdr:row>
      <xdr:rowOff>152400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52400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26</xdr:row>
      <xdr:rowOff>123825</xdr:rowOff>
    </xdr:from>
    <xdr:to>
      <xdr:col>28</xdr:col>
      <xdr:colOff>19050</xdr:colOff>
      <xdr:row>36</xdr:row>
      <xdr:rowOff>114300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5259050" y="507682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69170"/>
              <a:ext cx="9622631"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2263" y="957263"/>
              <a:ext cx="9620250"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3025" y="8125042"/>
              <a:ext cx="18392993" cy="93819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5198" y="18286845"/>
              <a:ext cx="960067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20388" y="18314988"/>
              <a:ext cx="958591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84249" y="25355983"/>
              <a:ext cx="955010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6286" y="25339747"/>
              <a:ext cx="954772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25</xdr:row>
      <xdr:rowOff>23812</xdr:rowOff>
    </xdr:from>
    <xdr:to>
      <xdr:col>12</xdr:col>
      <xdr:colOff>146050</xdr:colOff>
      <xdr:row>39</xdr:row>
      <xdr:rowOff>184150</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279400</xdr:colOff>
      <xdr:row>7</xdr:row>
      <xdr:rowOff>1587</xdr:rowOff>
    </xdr:from>
    <xdr:to>
      <xdr:col>15</xdr:col>
      <xdr:colOff>431800</xdr:colOff>
      <xdr:row>23</xdr:row>
      <xdr:rowOff>34925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0" hier="-1"/>
    <pageField fld="1" item="6"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7"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0" hier="-1"/>
    <pageField fld="1" item="8" hier="-1"/>
    <pageField fld="2" item="1"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i x="5"/>
        <i x="6" s="1"/>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1"/>
        <i x="2"/>
        <i x="3"/>
        <i x="4"/>
        <i x="5"/>
        <i x="6"/>
        <i x="7"/>
        <i x="8" s="1"/>
        <i x="9"/>
        <i x="10"/>
        <i x="1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s="1"/>
        <i x="3"/>
        <i x="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i x="6"/>
        <i x="7" s="1"/>
        <i x="8"/>
        <i x="9"/>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i x="3"/>
        <i x="4" s="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C6201C-9173-4D72-AD83-0B4838C67E13}" cache="Slicer_year" caption="year" rowHeight="241300"/>
  <slicer name="MonthName" xr10:uid="{5C136BA1-22B2-4257-89AE-6599E00D4978}" cache="Slicer_MonthName" caption="MonthName"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rowHeight="241300"/>
  <slicer name="MonthName 1" xr10:uid="{BF6F820D-3DF4-40A7-8F76-45E19961432F}" cache="Slicer_MonthName1" caption="MonthName" rowHeight="241300"/>
  <slicer name="week_of_month 1" xr10:uid="{6985FDA2-7F99-47F3-AD03-A46ADAA139ED}" cache="Slicer_week_of_month1" caption="week_of_month" rowHeight="241300"/>
  <slicer name="year 2" xr10:uid="{89CBBA7D-EDCA-467A-91B4-AF194B525DB9}" cache="Slicer_year2" caption="year" rowHeight="241300"/>
  <slicer name="MonthName 2" xr10:uid="{FB0EC5E1-100B-424B-BF14-63D7FCC66453}" cache="Slicer_MonthName2" caption="MonthName" startItem="4" rowHeight="241300"/>
  <slicer name="week_of_month 2" xr10:uid="{168B1D9E-E672-476D-A314-75FB429B35A8}" cache="Slicer_week_of_month2" caption="week_of_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rowHeight="241300"/>
  <slicer name="Statefilter 2" xr10:uid="{904FCBAC-2754-42D1-AAF6-4C239B3DAC88}" cache="Slicer_Statefilter" caption="Statefilter" startItem="13" rowHeight="241300"/>
  <slicer name="Statefilter 1" xr10:uid="{BB713D38-2E84-43D0-944C-39845715E375}" cache="Slicer_Statefilter" caption="Statefilter" startItem="28" rowHeight="241300"/>
  <slicer name="Statefilter 3" xr10:uid="{F70A7680-0E44-47EB-8E9A-0D3E4F035E42}" cache="Slicer_Statefilter" caption="Statefilter"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topLeftCell="S1" zoomScale="60" zoomScaleNormal="60" workbookViewId="0">
      <pane ySplit="1" topLeftCell="A2" activePane="bottomLeft" state="frozen"/>
      <selection pane="bottomLeft" activeCell="AB13" sqref="AB13"/>
    </sheetView>
  </sheetViews>
  <sheetFormatPr defaultRowHeight="14.5" x14ac:dyDescent="0.35"/>
  <cols>
    <col min="1" max="1" width="5.54296875" customWidth="1"/>
    <col min="2" max="3" width="9.54296875" customWidth="1"/>
    <col min="4" max="4" width="9.81640625" customWidth="1"/>
    <col min="5" max="5" width="10.1796875" customWidth="1"/>
    <col min="6" max="6" width="9.7265625" customWidth="1"/>
    <col min="7" max="7" width="9.26953125" customWidth="1"/>
    <col min="8" max="8" width="11.54296875" customWidth="1"/>
    <col min="9" max="9" width="12" customWidth="1"/>
    <col min="10" max="10" width="10.26953125" customWidth="1"/>
    <col min="11" max="11" width="9.81640625" customWidth="1"/>
    <col min="12" max="12" width="12" customWidth="1"/>
    <col min="13" max="13" width="11.26953125" customWidth="1"/>
    <col min="14" max="14" width="9.54296875" customWidth="1"/>
    <col min="15" max="15" width="12.26953125" customWidth="1"/>
    <col min="16" max="16" width="10.81640625" customWidth="1"/>
    <col min="19" max="19" width="17.54296875" bestFit="1" customWidth="1"/>
    <col min="20" max="20" width="17.6328125" bestFit="1" customWidth="1"/>
    <col min="21" max="21" width="20.7265625" bestFit="1" customWidth="1"/>
    <col min="22" max="22" width="20.81640625" bestFit="1" customWidth="1"/>
    <col min="23" max="23" width="22.1796875" bestFit="1" customWidth="1"/>
    <col min="24" max="24" width="22.26953125" bestFit="1" customWidth="1"/>
    <col min="25" max="25" width="22.1796875" bestFit="1" customWidth="1"/>
    <col min="26" max="26" width="22.26953125" bestFit="1" customWidth="1"/>
    <col min="27" max="28" width="20.7265625" bestFit="1" customWidth="1"/>
    <col min="29" max="29" width="20" bestFit="1" customWidth="1"/>
    <col min="30" max="30" width="20.08984375" bestFit="1" customWidth="1"/>
    <col min="31" max="31" width="17.54296875" customWidth="1"/>
    <col min="32" max="32" width="17.81640625" customWidth="1"/>
    <col min="33" max="33" width="17.54296875" bestFit="1" customWidth="1"/>
  </cols>
  <sheetData>
    <row r="1" spans="1:31" ht="29.5" thickBot="1" x14ac:dyDescent="0.4">
      <c r="A1" s="13" t="s">
        <v>0</v>
      </c>
      <c r="B1" s="13" t="s">
        <v>1</v>
      </c>
      <c r="C1" s="13" t="s">
        <v>65</v>
      </c>
      <c r="D1" s="13" t="s">
        <v>2</v>
      </c>
      <c r="E1" s="13" t="s">
        <v>3</v>
      </c>
      <c r="F1" s="13" t="s">
        <v>4</v>
      </c>
      <c r="G1" s="13" t="s">
        <v>5</v>
      </c>
      <c r="H1" s="13" t="s">
        <v>6</v>
      </c>
      <c r="I1" s="13" t="s">
        <v>7</v>
      </c>
      <c r="J1" s="13" t="s">
        <v>8</v>
      </c>
      <c r="K1" s="13" t="s">
        <v>9</v>
      </c>
      <c r="L1" s="13" t="s">
        <v>10</v>
      </c>
      <c r="M1" s="13" t="s">
        <v>11</v>
      </c>
      <c r="N1" s="13" t="s">
        <v>12</v>
      </c>
      <c r="O1" s="13" t="s">
        <v>13</v>
      </c>
      <c r="P1" s="13" t="s">
        <v>14</v>
      </c>
      <c r="R1" s="16"/>
      <c r="U1" s="17"/>
      <c r="V1" s="32" t="s">
        <v>15</v>
      </c>
      <c r="W1" s="33"/>
      <c r="X1" s="33"/>
      <c r="Y1" s="33"/>
      <c r="Z1" s="33"/>
      <c r="AA1" s="34"/>
      <c r="AB1" s="17"/>
      <c r="AC1" s="17"/>
      <c r="AD1" s="17"/>
      <c r="AE1" s="18"/>
    </row>
    <row r="2" spans="1:31" ht="15" thickBot="1" x14ac:dyDescent="0.4">
      <c r="A2">
        <v>2020</v>
      </c>
      <c r="B2" t="s">
        <v>16</v>
      </c>
      <c r="C2">
        <v>1</v>
      </c>
      <c r="D2">
        <v>5</v>
      </c>
      <c r="E2">
        <v>2</v>
      </c>
      <c r="F2">
        <v>2</v>
      </c>
      <c r="G2">
        <v>0</v>
      </c>
      <c r="H2">
        <v>0</v>
      </c>
      <c r="I2">
        <v>0</v>
      </c>
      <c r="J2">
        <v>0</v>
      </c>
      <c r="K2">
        <v>0</v>
      </c>
      <c r="L2">
        <v>0</v>
      </c>
      <c r="M2">
        <v>0</v>
      </c>
      <c r="N2">
        <v>0</v>
      </c>
      <c r="O2">
        <v>0</v>
      </c>
      <c r="P2">
        <v>0</v>
      </c>
      <c r="R2" s="1"/>
      <c r="S2" s="8" t="s">
        <v>0</v>
      </c>
      <c r="T2" s="9">
        <v>2020</v>
      </c>
      <c r="V2" s="35"/>
      <c r="W2" s="36"/>
      <c r="X2" s="36"/>
      <c r="Y2" s="36"/>
      <c r="Z2" s="36"/>
      <c r="AA2" s="37"/>
      <c r="AE2" s="2"/>
    </row>
    <row r="3" spans="1:31" ht="15" thickBot="1" x14ac:dyDescent="0.4">
      <c r="A3">
        <v>2020</v>
      </c>
      <c r="B3" t="s">
        <v>18</v>
      </c>
      <c r="C3">
        <v>2</v>
      </c>
      <c r="D3">
        <v>1</v>
      </c>
      <c r="E3">
        <v>2</v>
      </c>
      <c r="F3">
        <v>4</v>
      </c>
      <c r="G3">
        <v>0</v>
      </c>
      <c r="H3">
        <v>0</v>
      </c>
      <c r="I3">
        <v>0</v>
      </c>
      <c r="J3">
        <v>0</v>
      </c>
      <c r="K3">
        <v>0</v>
      </c>
      <c r="L3">
        <v>0</v>
      </c>
      <c r="M3">
        <v>0</v>
      </c>
      <c r="N3">
        <v>0</v>
      </c>
      <c r="O3">
        <v>0</v>
      </c>
      <c r="P3">
        <v>0</v>
      </c>
      <c r="R3" s="1"/>
      <c r="S3" s="8" t="s">
        <v>1</v>
      </c>
      <c r="T3" s="10" t="s">
        <v>49</v>
      </c>
      <c r="V3" s="38"/>
      <c r="W3" s="39"/>
      <c r="X3" s="39"/>
      <c r="Y3" s="39"/>
      <c r="Z3" s="39"/>
      <c r="AA3" s="40"/>
      <c r="AE3" s="2"/>
    </row>
    <row r="4" spans="1:31" ht="15" thickBot="1" x14ac:dyDescent="0.4">
      <c r="A4">
        <v>2020</v>
      </c>
      <c r="B4" t="s">
        <v>18</v>
      </c>
      <c r="C4">
        <v>2</v>
      </c>
      <c r="D4">
        <v>1</v>
      </c>
      <c r="E4">
        <v>2</v>
      </c>
      <c r="F4">
        <v>6</v>
      </c>
      <c r="G4">
        <v>0</v>
      </c>
      <c r="H4">
        <v>0</v>
      </c>
      <c r="I4">
        <v>0</v>
      </c>
      <c r="J4">
        <v>0</v>
      </c>
      <c r="K4">
        <v>0</v>
      </c>
      <c r="L4">
        <v>0</v>
      </c>
      <c r="M4">
        <v>0</v>
      </c>
      <c r="N4">
        <v>0</v>
      </c>
      <c r="O4">
        <v>0</v>
      </c>
      <c r="P4">
        <v>0</v>
      </c>
      <c r="R4" s="1"/>
      <c r="AE4" s="2"/>
    </row>
    <row r="5" spans="1:31" ht="15" thickBot="1" x14ac:dyDescent="0.4">
      <c r="A5">
        <v>2020</v>
      </c>
      <c r="B5" t="s">
        <v>18</v>
      </c>
      <c r="C5">
        <v>2</v>
      </c>
      <c r="D5">
        <v>2</v>
      </c>
      <c r="E5">
        <v>0</v>
      </c>
      <c r="F5">
        <v>6</v>
      </c>
      <c r="G5">
        <v>0</v>
      </c>
      <c r="H5">
        <v>0</v>
      </c>
      <c r="I5">
        <v>6</v>
      </c>
      <c r="J5">
        <v>6</v>
      </c>
      <c r="K5">
        <v>0</v>
      </c>
      <c r="L5">
        <v>0</v>
      </c>
      <c r="M5">
        <v>0</v>
      </c>
      <c r="N5">
        <v>0</v>
      </c>
      <c r="O5">
        <v>0</v>
      </c>
      <c r="P5">
        <v>0</v>
      </c>
      <c r="R5" s="1"/>
      <c r="S5" s="11" t="s">
        <v>19</v>
      </c>
      <c r="T5" s="12" t="s">
        <v>20</v>
      </c>
      <c r="U5" s="12" t="s">
        <v>21</v>
      </c>
      <c r="V5" s="12" t="s">
        <v>22</v>
      </c>
      <c r="W5" s="12" t="s">
        <v>23</v>
      </c>
      <c r="X5" s="12" t="s">
        <v>24</v>
      </c>
      <c r="Y5" s="12" t="s">
        <v>25</v>
      </c>
      <c r="Z5" s="12" t="s">
        <v>26</v>
      </c>
      <c r="AA5" s="12" t="s">
        <v>27</v>
      </c>
      <c r="AB5" s="12" t="s">
        <v>28</v>
      </c>
      <c r="AC5" s="12" t="s">
        <v>29</v>
      </c>
      <c r="AD5" s="10" t="s">
        <v>30</v>
      </c>
      <c r="AE5" s="2"/>
    </row>
    <row r="6" spans="1:31" ht="15" thickBot="1" x14ac:dyDescent="0.4">
      <c r="A6">
        <v>2020</v>
      </c>
      <c r="B6" t="s">
        <v>31</v>
      </c>
      <c r="C6">
        <v>3</v>
      </c>
      <c r="D6">
        <v>1</v>
      </c>
      <c r="E6">
        <v>4</v>
      </c>
      <c r="F6">
        <v>10</v>
      </c>
      <c r="G6">
        <v>0</v>
      </c>
      <c r="H6">
        <v>0</v>
      </c>
      <c r="I6">
        <v>0</v>
      </c>
      <c r="J6">
        <v>6</v>
      </c>
      <c r="K6">
        <v>0</v>
      </c>
      <c r="L6">
        <v>0</v>
      </c>
      <c r="M6">
        <v>0</v>
      </c>
      <c r="N6">
        <v>0</v>
      </c>
      <c r="O6">
        <v>0</v>
      </c>
      <c r="P6">
        <v>0</v>
      </c>
      <c r="R6" s="1"/>
      <c r="S6" s="11">
        <v>22700464</v>
      </c>
      <c r="T6" s="12">
        <v>41443101</v>
      </c>
      <c r="U6" s="12">
        <v>2222526</v>
      </c>
      <c r="V6" s="12">
        <v>3394108</v>
      </c>
      <c r="W6" s="12">
        <v>0</v>
      </c>
      <c r="X6" s="12">
        <v>0</v>
      </c>
      <c r="Y6" s="12">
        <v>0</v>
      </c>
      <c r="Z6" s="12">
        <v>0</v>
      </c>
      <c r="AA6" s="12">
        <v>1495416</v>
      </c>
      <c r="AB6" s="12">
        <v>2191098</v>
      </c>
      <c r="AC6" s="12">
        <v>38292</v>
      </c>
      <c r="AD6" s="10">
        <v>73112</v>
      </c>
      <c r="AE6" s="2"/>
    </row>
    <row r="7" spans="1:31" x14ac:dyDescent="0.35">
      <c r="A7">
        <v>2020</v>
      </c>
      <c r="B7" t="s">
        <v>31</v>
      </c>
      <c r="C7">
        <v>3</v>
      </c>
      <c r="D7">
        <v>1</v>
      </c>
      <c r="E7">
        <v>2</v>
      </c>
      <c r="F7">
        <v>12</v>
      </c>
      <c r="G7">
        <v>0</v>
      </c>
      <c r="H7">
        <v>0</v>
      </c>
      <c r="I7">
        <v>0</v>
      </c>
      <c r="J7">
        <v>6</v>
      </c>
      <c r="K7">
        <v>0</v>
      </c>
      <c r="L7">
        <v>0</v>
      </c>
      <c r="M7">
        <v>0</v>
      </c>
      <c r="N7">
        <v>0</v>
      </c>
      <c r="O7">
        <v>0</v>
      </c>
      <c r="P7">
        <v>0</v>
      </c>
      <c r="R7" s="1"/>
      <c r="AE7" s="2"/>
    </row>
    <row r="8" spans="1:31" x14ac:dyDescent="0.35">
      <c r="A8">
        <v>2020</v>
      </c>
      <c r="B8" t="s">
        <v>31</v>
      </c>
      <c r="C8">
        <v>3</v>
      </c>
      <c r="D8">
        <v>1</v>
      </c>
      <c r="E8">
        <v>44</v>
      </c>
      <c r="F8">
        <v>56</v>
      </c>
      <c r="G8">
        <v>0</v>
      </c>
      <c r="H8">
        <v>0</v>
      </c>
      <c r="I8">
        <v>0</v>
      </c>
      <c r="J8">
        <v>6</v>
      </c>
      <c r="K8">
        <v>0</v>
      </c>
      <c r="L8">
        <v>0</v>
      </c>
      <c r="M8">
        <v>0</v>
      </c>
      <c r="N8">
        <v>0</v>
      </c>
      <c r="O8">
        <v>0</v>
      </c>
      <c r="P8">
        <v>0</v>
      </c>
      <c r="R8" s="1"/>
      <c r="S8" s="41" t="s">
        <v>32</v>
      </c>
      <c r="T8" s="42"/>
      <c r="X8" s="43" t="s">
        <v>33</v>
      </c>
      <c r="Y8" s="43"/>
      <c r="AA8" s="43" t="s">
        <v>34</v>
      </c>
      <c r="AB8" s="43"/>
      <c r="AE8" s="2"/>
    </row>
    <row r="9" spans="1:31" x14ac:dyDescent="0.35">
      <c r="A9">
        <v>2020</v>
      </c>
      <c r="B9" t="s">
        <v>31</v>
      </c>
      <c r="C9">
        <v>3</v>
      </c>
      <c r="D9">
        <v>1</v>
      </c>
      <c r="E9">
        <v>4</v>
      </c>
      <c r="F9">
        <v>60</v>
      </c>
      <c r="G9">
        <v>0</v>
      </c>
      <c r="H9">
        <v>0</v>
      </c>
      <c r="I9">
        <v>0</v>
      </c>
      <c r="J9">
        <v>6</v>
      </c>
      <c r="K9">
        <v>0</v>
      </c>
      <c r="L9">
        <v>0</v>
      </c>
      <c r="M9">
        <v>0</v>
      </c>
      <c r="N9">
        <v>0</v>
      </c>
      <c r="O9">
        <v>0</v>
      </c>
      <c r="P9">
        <v>0</v>
      </c>
      <c r="R9" s="44"/>
      <c r="S9" s="3" t="s">
        <v>35</v>
      </c>
      <c r="T9" s="3">
        <f>Y9</f>
        <v>22700464</v>
      </c>
      <c r="X9" s="3" t="s">
        <v>35</v>
      </c>
      <c r="Y9" s="3">
        <f>GETPIVOTDATA("Sum of daily_tested",$S$5)</f>
        <v>22700464</v>
      </c>
      <c r="AA9" s="3" t="s">
        <v>35</v>
      </c>
      <c r="AB9" s="3">
        <f>GETPIVOTDATA("Max of total_tested",$S$5)</f>
        <v>41443101</v>
      </c>
      <c r="AE9" s="2"/>
    </row>
    <row r="10" spans="1:31" x14ac:dyDescent="0.35">
      <c r="A10">
        <v>2020</v>
      </c>
      <c r="B10" t="s">
        <v>31</v>
      </c>
      <c r="C10">
        <v>3</v>
      </c>
      <c r="D10">
        <v>1</v>
      </c>
      <c r="E10">
        <v>2</v>
      </c>
      <c r="F10">
        <v>62</v>
      </c>
      <c r="G10">
        <v>0</v>
      </c>
      <c r="H10">
        <v>0</v>
      </c>
      <c r="I10">
        <v>0</v>
      </c>
      <c r="J10">
        <v>6</v>
      </c>
      <c r="K10">
        <v>0</v>
      </c>
      <c r="L10">
        <v>0</v>
      </c>
      <c r="M10">
        <v>0</v>
      </c>
      <c r="N10">
        <v>0</v>
      </c>
      <c r="O10">
        <v>0</v>
      </c>
      <c r="P10">
        <v>0</v>
      </c>
      <c r="R10" s="44"/>
      <c r="S10" s="3" t="s">
        <v>36</v>
      </c>
      <c r="T10" s="3">
        <f>AB9</f>
        <v>41443101</v>
      </c>
      <c r="X10" s="3" t="s">
        <v>37</v>
      </c>
      <c r="Y10" s="3">
        <f>GETPIVOTDATA("Sum of daily_confirmed",$S$5)</f>
        <v>2222526</v>
      </c>
      <c r="AA10" s="3" t="s">
        <v>37</v>
      </c>
      <c r="AB10" s="3">
        <f>GETPIVOTDATA("Max of total_confirmed",$S$5)</f>
        <v>3394108</v>
      </c>
      <c r="AE10" s="2"/>
    </row>
    <row r="11" spans="1:31" x14ac:dyDescent="0.35">
      <c r="A11">
        <v>2020</v>
      </c>
      <c r="B11" t="s">
        <v>31</v>
      </c>
      <c r="C11">
        <v>3</v>
      </c>
      <c r="D11">
        <v>1</v>
      </c>
      <c r="E11">
        <v>6</v>
      </c>
      <c r="F11">
        <v>68</v>
      </c>
      <c r="G11">
        <v>0</v>
      </c>
      <c r="H11">
        <v>0</v>
      </c>
      <c r="I11">
        <v>0</v>
      </c>
      <c r="J11">
        <v>6</v>
      </c>
      <c r="K11">
        <v>0</v>
      </c>
      <c r="L11">
        <v>0</v>
      </c>
      <c r="M11">
        <v>0</v>
      </c>
      <c r="N11">
        <v>0</v>
      </c>
      <c r="O11">
        <v>0</v>
      </c>
      <c r="P11">
        <v>0</v>
      </c>
      <c r="R11" s="44"/>
      <c r="S11" s="3" t="s">
        <v>37</v>
      </c>
      <c r="T11" s="3">
        <f>Y10</f>
        <v>2222526</v>
      </c>
      <c r="X11" s="3" t="s">
        <v>38</v>
      </c>
      <c r="Y11" s="3">
        <f>GETPIVOTDATA("Sum of daily_vaccinated1",$S$5)</f>
        <v>0</v>
      </c>
      <c r="AA11" s="3" t="s">
        <v>38</v>
      </c>
      <c r="AB11" s="3">
        <f>GETPIVOTDATA("Max of total_vaccinated1",$S$5)</f>
        <v>0</v>
      </c>
      <c r="AE11" s="2"/>
    </row>
    <row r="12" spans="1:31" x14ac:dyDescent="0.35">
      <c r="A12">
        <v>2020</v>
      </c>
      <c r="B12" t="s">
        <v>31</v>
      </c>
      <c r="C12">
        <v>3</v>
      </c>
      <c r="D12">
        <v>2</v>
      </c>
      <c r="E12">
        <v>10</v>
      </c>
      <c r="F12">
        <v>78</v>
      </c>
      <c r="G12">
        <v>0</v>
      </c>
      <c r="H12">
        <v>0</v>
      </c>
      <c r="I12">
        <v>0</v>
      </c>
      <c r="J12">
        <v>6</v>
      </c>
      <c r="K12">
        <v>0</v>
      </c>
      <c r="L12">
        <v>0</v>
      </c>
      <c r="M12">
        <v>0</v>
      </c>
      <c r="N12">
        <v>0</v>
      </c>
      <c r="O12">
        <v>0</v>
      </c>
      <c r="P12">
        <v>0</v>
      </c>
      <c r="R12" s="44"/>
      <c r="S12" s="3" t="s">
        <v>39</v>
      </c>
      <c r="T12" s="3">
        <f>AB10</f>
        <v>3394108</v>
      </c>
      <c r="X12" s="3" t="s">
        <v>40</v>
      </c>
      <c r="Y12" s="3">
        <f>GETPIVOTDATA("Sum of daily_vaccinated2",$S$5)</f>
        <v>0</v>
      </c>
      <c r="AA12" s="3" t="s">
        <v>40</v>
      </c>
      <c r="AB12" s="3">
        <f>GETPIVOTDATA("Max of total_vaccinated2",$S$5)</f>
        <v>0</v>
      </c>
      <c r="AE12" s="2"/>
    </row>
    <row r="13" spans="1:31" x14ac:dyDescent="0.35">
      <c r="A13">
        <v>2020</v>
      </c>
      <c r="B13" t="s">
        <v>31</v>
      </c>
      <c r="C13">
        <v>3</v>
      </c>
      <c r="D13">
        <v>2</v>
      </c>
      <c r="E13">
        <v>18</v>
      </c>
      <c r="F13">
        <v>96</v>
      </c>
      <c r="G13">
        <v>0</v>
      </c>
      <c r="H13">
        <v>0</v>
      </c>
      <c r="I13">
        <v>0</v>
      </c>
      <c r="J13">
        <v>6</v>
      </c>
      <c r="K13">
        <v>0</v>
      </c>
      <c r="L13">
        <v>0</v>
      </c>
      <c r="M13">
        <v>0</v>
      </c>
      <c r="N13">
        <v>0</v>
      </c>
      <c r="O13">
        <v>0</v>
      </c>
      <c r="P13">
        <v>0</v>
      </c>
      <c r="R13" s="44"/>
      <c r="S13" s="3" t="s">
        <v>38</v>
      </c>
      <c r="T13" s="3">
        <f>Y11</f>
        <v>0</v>
      </c>
      <c r="X13" s="3" t="s">
        <v>41</v>
      </c>
      <c r="Y13" s="3">
        <f>GETPIVOTDATA("Sum of daily_recovered",$S$5)</f>
        <v>1495416</v>
      </c>
      <c r="AA13" s="3" t="s">
        <v>41</v>
      </c>
      <c r="AB13" s="3">
        <f>GETPIVOTDATA("Max of total_recovered",$S$5)</f>
        <v>2191098</v>
      </c>
      <c r="AE13" s="2"/>
    </row>
    <row r="14" spans="1:31" x14ac:dyDescent="0.35">
      <c r="A14">
        <v>2020</v>
      </c>
      <c r="B14" t="s">
        <v>31</v>
      </c>
      <c r="C14">
        <v>3</v>
      </c>
      <c r="D14">
        <v>2</v>
      </c>
      <c r="E14">
        <v>30</v>
      </c>
      <c r="F14">
        <v>126</v>
      </c>
      <c r="G14">
        <v>0</v>
      </c>
      <c r="H14">
        <v>0</v>
      </c>
      <c r="I14">
        <v>0</v>
      </c>
      <c r="J14">
        <v>6</v>
      </c>
      <c r="K14">
        <v>0</v>
      </c>
      <c r="L14">
        <v>0</v>
      </c>
      <c r="M14">
        <v>0</v>
      </c>
      <c r="N14">
        <v>0</v>
      </c>
      <c r="O14">
        <v>0</v>
      </c>
      <c r="P14">
        <v>0</v>
      </c>
      <c r="R14" s="44"/>
      <c r="S14" s="3" t="s">
        <v>42</v>
      </c>
      <c r="T14" s="3">
        <f>AB11</f>
        <v>0</v>
      </c>
      <c r="X14" s="3" t="s">
        <v>43</v>
      </c>
      <c r="Y14" s="3">
        <f>GETPIVOTDATA("Sum of daily_deceased",$S$5)</f>
        <v>38292</v>
      </c>
      <c r="AA14" s="3" t="s">
        <v>43</v>
      </c>
      <c r="AB14" s="3">
        <f>GETPIVOTDATA("Max of total_deceased",$S$5)</f>
        <v>73112</v>
      </c>
      <c r="AE14" s="2"/>
    </row>
    <row r="15" spans="1:31" x14ac:dyDescent="0.35">
      <c r="A15">
        <v>2020</v>
      </c>
      <c r="B15" t="s">
        <v>31</v>
      </c>
      <c r="C15">
        <v>3</v>
      </c>
      <c r="D15">
        <v>2</v>
      </c>
      <c r="E15">
        <v>16</v>
      </c>
      <c r="F15">
        <v>142</v>
      </c>
      <c r="G15">
        <v>0</v>
      </c>
      <c r="H15">
        <v>0</v>
      </c>
      <c r="I15">
        <v>0</v>
      </c>
      <c r="J15">
        <v>6</v>
      </c>
      <c r="K15">
        <v>0</v>
      </c>
      <c r="L15">
        <v>0</v>
      </c>
      <c r="M15">
        <v>0</v>
      </c>
      <c r="N15">
        <v>0</v>
      </c>
      <c r="O15">
        <v>0</v>
      </c>
      <c r="P15">
        <v>0</v>
      </c>
      <c r="R15" s="44"/>
      <c r="S15" s="3" t="s">
        <v>40</v>
      </c>
      <c r="T15" s="3">
        <f>Y12</f>
        <v>0</v>
      </c>
      <c r="AE15" s="2"/>
    </row>
    <row r="16" spans="1:31" x14ac:dyDescent="0.35">
      <c r="A16">
        <v>2020</v>
      </c>
      <c r="B16" t="s">
        <v>31</v>
      </c>
      <c r="C16">
        <v>3</v>
      </c>
      <c r="D16">
        <v>2</v>
      </c>
      <c r="E16">
        <v>20</v>
      </c>
      <c r="F16">
        <v>162</v>
      </c>
      <c r="G16">
        <v>0</v>
      </c>
      <c r="H16">
        <v>0</v>
      </c>
      <c r="I16">
        <v>0</v>
      </c>
      <c r="J16">
        <v>6</v>
      </c>
      <c r="K16">
        <v>0</v>
      </c>
      <c r="L16">
        <v>0</v>
      </c>
      <c r="M16">
        <v>0</v>
      </c>
      <c r="N16">
        <v>0</v>
      </c>
      <c r="O16">
        <v>0</v>
      </c>
      <c r="P16">
        <v>0</v>
      </c>
      <c r="R16" s="44"/>
      <c r="S16" s="3" t="s">
        <v>44</v>
      </c>
      <c r="T16" s="3">
        <f>AB12</f>
        <v>0</v>
      </c>
      <c r="AE16" s="2"/>
    </row>
    <row r="17" spans="1:31" x14ac:dyDescent="0.35">
      <c r="A17">
        <v>2020</v>
      </c>
      <c r="B17" t="s">
        <v>31</v>
      </c>
      <c r="C17">
        <v>3</v>
      </c>
      <c r="D17">
        <v>2</v>
      </c>
      <c r="E17">
        <v>20</v>
      </c>
      <c r="F17">
        <v>182</v>
      </c>
      <c r="G17">
        <v>2</v>
      </c>
      <c r="H17">
        <v>2</v>
      </c>
      <c r="I17">
        <v>0</v>
      </c>
      <c r="J17">
        <v>6</v>
      </c>
      <c r="K17">
        <v>6500</v>
      </c>
      <c r="L17">
        <v>6500</v>
      </c>
      <c r="M17">
        <v>0</v>
      </c>
      <c r="N17">
        <v>0</v>
      </c>
      <c r="O17">
        <v>0</v>
      </c>
      <c r="P17">
        <v>0</v>
      </c>
      <c r="R17" s="44"/>
      <c r="S17" s="3" t="s">
        <v>41</v>
      </c>
      <c r="T17" s="3">
        <f>Y13</f>
        <v>1495416</v>
      </c>
      <c r="V17" t="s">
        <v>55</v>
      </c>
      <c r="W17" s="15">
        <f>Data_1!Y10/Data_1!Y9</f>
        <v>9.7906633097896142E-2</v>
      </c>
      <c r="AE17" s="2"/>
    </row>
    <row r="18" spans="1:31" x14ac:dyDescent="0.35">
      <c r="A18">
        <v>2020</v>
      </c>
      <c r="B18" t="s">
        <v>31</v>
      </c>
      <c r="C18">
        <v>3</v>
      </c>
      <c r="D18">
        <v>2</v>
      </c>
      <c r="E18">
        <v>22</v>
      </c>
      <c r="F18">
        <v>204</v>
      </c>
      <c r="G18">
        <v>0</v>
      </c>
      <c r="H18">
        <v>2</v>
      </c>
      <c r="I18">
        <v>0</v>
      </c>
      <c r="J18">
        <v>6</v>
      </c>
      <c r="K18">
        <v>0</v>
      </c>
      <c r="L18">
        <v>6500</v>
      </c>
      <c r="M18">
        <v>0</v>
      </c>
      <c r="N18">
        <v>0</v>
      </c>
      <c r="O18">
        <v>0</v>
      </c>
      <c r="P18">
        <v>0</v>
      </c>
      <c r="R18" s="44"/>
      <c r="S18" s="3" t="s">
        <v>45</v>
      </c>
      <c r="T18" s="3">
        <f>AB13</f>
        <v>2191098</v>
      </c>
      <c r="V18" t="s">
        <v>56</v>
      </c>
      <c r="W18" s="14">
        <f>AB10/AB9</f>
        <v>8.1898022061621306E-2</v>
      </c>
      <c r="AE18" s="2"/>
    </row>
    <row r="19" spans="1:31" ht="15" customHeight="1" x14ac:dyDescent="0.35">
      <c r="A19">
        <v>2020</v>
      </c>
      <c r="B19" t="s">
        <v>31</v>
      </c>
      <c r="C19">
        <v>3</v>
      </c>
      <c r="D19">
        <v>3</v>
      </c>
      <c r="E19">
        <v>20</v>
      </c>
      <c r="F19">
        <v>224</v>
      </c>
      <c r="G19">
        <v>0</v>
      </c>
      <c r="H19">
        <v>2</v>
      </c>
      <c r="I19">
        <v>0</v>
      </c>
      <c r="J19">
        <v>6</v>
      </c>
      <c r="K19">
        <v>0</v>
      </c>
      <c r="L19">
        <v>6500</v>
      </c>
      <c r="M19">
        <v>0</v>
      </c>
      <c r="N19">
        <v>0</v>
      </c>
      <c r="O19">
        <v>0</v>
      </c>
      <c r="P19">
        <v>0</v>
      </c>
      <c r="R19" s="44"/>
      <c r="S19" s="3" t="s">
        <v>43</v>
      </c>
      <c r="T19" s="3">
        <f>Y14</f>
        <v>38292</v>
      </c>
      <c r="V19" t="s">
        <v>57</v>
      </c>
      <c r="W19" s="14">
        <f>AB13/AB10</f>
        <v>0.64555930453597821</v>
      </c>
      <c r="AE19" s="2"/>
    </row>
    <row r="20" spans="1:31" x14ac:dyDescent="0.35">
      <c r="A20">
        <v>2020</v>
      </c>
      <c r="B20" t="s">
        <v>31</v>
      </c>
      <c r="C20">
        <v>3</v>
      </c>
      <c r="D20">
        <v>3</v>
      </c>
      <c r="E20">
        <v>28</v>
      </c>
      <c r="F20">
        <v>252</v>
      </c>
      <c r="G20">
        <v>0</v>
      </c>
      <c r="H20">
        <v>2</v>
      </c>
      <c r="I20">
        <v>0</v>
      </c>
      <c r="J20">
        <v>6</v>
      </c>
      <c r="K20">
        <v>0</v>
      </c>
      <c r="L20">
        <v>6500</v>
      </c>
      <c r="M20">
        <v>0</v>
      </c>
      <c r="N20">
        <v>0</v>
      </c>
      <c r="O20">
        <v>0</v>
      </c>
      <c r="P20">
        <v>0</v>
      </c>
      <c r="R20" s="44"/>
      <c r="S20" s="3" t="s">
        <v>46</v>
      </c>
      <c r="T20" s="3">
        <f>AB14</f>
        <v>73112</v>
      </c>
      <c r="V20" t="s">
        <v>58</v>
      </c>
      <c r="W20" s="14">
        <f>AB14/AB10</f>
        <v>2.1540858452353314E-2</v>
      </c>
      <c r="AE20" s="2"/>
    </row>
    <row r="21" spans="1:31" x14ac:dyDescent="0.35">
      <c r="A21">
        <v>2020</v>
      </c>
      <c r="B21" t="s">
        <v>31</v>
      </c>
      <c r="C21">
        <v>3</v>
      </c>
      <c r="D21">
        <v>3</v>
      </c>
      <c r="E21">
        <v>40</v>
      </c>
      <c r="F21">
        <v>292</v>
      </c>
      <c r="G21">
        <v>0</v>
      </c>
      <c r="H21">
        <v>2</v>
      </c>
      <c r="I21">
        <v>0</v>
      </c>
      <c r="J21">
        <v>6</v>
      </c>
      <c r="K21">
        <v>0</v>
      </c>
      <c r="L21">
        <v>6500</v>
      </c>
      <c r="M21">
        <v>0</v>
      </c>
      <c r="N21">
        <v>0</v>
      </c>
      <c r="O21">
        <v>0</v>
      </c>
      <c r="P21">
        <v>0</v>
      </c>
      <c r="R21" s="1"/>
      <c r="AE21" s="2"/>
    </row>
    <row r="22" spans="1:31" ht="15" thickBot="1" x14ac:dyDescent="0.4">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35">
      <c r="A23">
        <v>2020</v>
      </c>
      <c r="B23" t="s">
        <v>31</v>
      </c>
      <c r="C23">
        <v>3</v>
      </c>
      <c r="D23">
        <v>3</v>
      </c>
      <c r="E23">
        <v>54</v>
      </c>
      <c r="F23">
        <v>396</v>
      </c>
      <c r="G23">
        <v>0</v>
      </c>
      <c r="H23">
        <v>2</v>
      </c>
      <c r="I23">
        <v>0</v>
      </c>
      <c r="J23">
        <v>6</v>
      </c>
      <c r="K23">
        <v>1050</v>
      </c>
      <c r="L23">
        <v>14175</v>
      </c>
      <c r="M23">
        <v>0</v>
      </c>
      <c r="N23">
        <v>0</v>
      </c>
      <c r="O23">
        <v>0</v>
      </c>
      <c r="P23">
        <v>0</v>
      </c>
    </row>
    <row r="24" spans="1:31" x14ac:dyDescent="0.35">
      <c r="A24">
        <v>2020</v>
      </c>
      <c r="B24" t="s">
        <v>31</v>
      </c>
      <c r="C24">
        <v>3</v>
      </c>
      <c r="D24">
        <v>3</v>
      </c>
      <c r="E24">
        <v>116</v>
      </c>
      <c r="F24">
        <v>512</v>
      </c>
      <c r="G24">
        <v>0</v>
      </c>
      <c r="H24">
        <v>2</v>
      </c>
      <c r="I24">
        <v>2</v>
      </c>
      <c r="J24">
        <v>8</v>
      </c>
      <c r="K24">
        <v>1229</v>
      </c>
      <c r="L24">
        <v>15404</v>
      </c>
      <c r="M24">
        <v>0</v>
      </c>
      <c r="N24">
        <v>0</v>
      </c>
      <c r="O24">
        <v>0</v>
      </c>
      <c r="P24">
        <v>0</v>
      </c>
    </row>
    <row r="25" spans="1:31" x14ac:dyDescent="0.35">
      <c r="A25">
        <v>2020</v>
      </c>
      <c r="B25" t="s">
        <v>31</v>
      </c>
      <c r="C25">
        <v>3</v>
      </c>
      <c r="D25">
        <v>3</v>
      </c>
      <c r="E25">
        <v>156</v>
      </c>
      <c r="F25">
        <v>668</v>
      </c>
      <c r="G25">
        <v>0</v>
      </c>
      <c r="H25">
        <v>2</v>
      </c>
      <c r="I25">
        <v>0</v>
      </c>
      <c r="J25">
        <v>8</v>
      </c>
      <c r="K25">
        <v>1507</v>
      </c>
      <c r="L25">
        <v>16911</v>
      </c>
      <c r="M25">
        <v>0</v>
      </c>
      <c r="N25">
        <v>0</v>
      </c>
      <c r="O25">
        <v>0</v>
      </c>
      <c r="P25">
        <v>0</v>
      </c>
    </row>
    <row r="26" spans="1:31" x14ac:dyDescent="0.35">
      <c r="A26">
        <v>2020</v>
      </c>
      <c r="B26" t="s">
        <v>31</v>
      </c>
      <c r="C26">
        <v>3</v>
      </c>
      <c r="D26">
        <v>4</v>
      </c>
      <c r="E26">
        <v>138</v>
      </c>
      <c r="F26">
        <v>806</v>
      </c>
      <c r="G26">
        <v>0</v>
      </c>
      <c r="H26">
        <v>2</v>
      </c>
      <c r="I26">
        <v>0</v>
      </c>
      <c r="J26">
        <v>8</v>
      </c>
      <c r="K26">
        <v>1216</v>
      </c>
      <c r="L26">
        <v>18127</v>
      </c>
      <c r="M26">
        <v>0</v>
      </c>
      <c r="N26">
        <v>0</v>
      </c>
      <c r="O26">
        <v>0</v>
      </c>
      <c r="P26">
        <v>0</v>
      </c>
    </row>
    <row r="27" spans="1:31" x14ac:dyDescent="0.35">
      <c r="A27">
        <v>2020</v>
      </c>
      <c r="B27" t="s">
        <v>31</v>
      </c>
      <c r="C27">
        <v>3</v>
      </c>
      <c r="D27">
        <v>4</v>
      </c>
      <c r="E27">
        <v>188</v>
      </c>
      <c r="F27">
        <v>994</v>
      </c>
      <c r="G27">
        <v>0</v>
      </c>
      <c r="H27">
        <v>2</v>
      </c>
      <c r="I27">
        <v>0</v>
      </c>
      <c r="J27">
        <v>8</v>
      </c>
      <c r="K27">
        <v>2580</v>
      </c>
      <c r="L27">
        <v>20707</v>
      </c>
      <c r="M27">
        <v>0</v>
      </c>
      <c r="N27">
        <v>0</v>
      </c>
      <c r="O27">
        <v>0</v>
      </c>
      <c r="P27">
        <v>0</v>
      </c>
    </row>
    <row r="28" spans="1:31" x14ac:dyDescent="0.35">
      <c r="A28">
        <v>2020</v>
      </c>
      <c r="B28" t="s">
        <v>31</v>
      </c>
      <c r="C28">
        <v>3</v>
      </c>
      <c r="D28">
        <v>4</v>
      </c>
      <c r="E28">
        <v>148</v>
      </c>
      <c r="F28">
        <v>1142</v>
      </c>
      <c r="G28">
        <v>0</v>
      </c>
      <c r="H28">
        <v>2</v>
      </c>
      <c r="I28">
        <v>4</v>
      </c>
      <c r="J28">
        <v>12</v>
      </c>
      <c r="K28">
        <v>1987</v>
      </c>
      <c r="L28">
        <v>22694</v>
      </c>
      <c r="M28">
        <v>0</v>
      </c>
      <c r="N28">
        <v>0</v>
      </c>
      <c r="O28">
        <v>0</v>
      </c>
      <c r="P28">
        <v>0</v>
      </c>
    </row>
    <row r="29" spans="1:31" x14ac:dyDescent="0.35">
      <c r="A29">
        <v>2020</v>
      </c>
      <c r="B29" t="s">
        <v>31</v>
      </c>
      <c r="C29">
        <v>3</v>
      </c>
      <c r="D29">
        <v>4</v>
      </c>
      <c r="E29">
        <v>172</v>
      </c>
      <c r="F29">
        <v>1314</v>
      </c>
      <c r="G29">
        <v>0</v>
      </c>
      <c r="H29">
        <v>2</v>
      </c>
      <c r="I29">
        <v>0</v>
      </c>
      <c r="J29">
        <v>12</v>
      </c>
      <c r="K29">
        <v>2450</v>
      </c>
      <c r="L29">
        <v>25144</v>
      </c>
      <c r="M29">
        <v>0</v>
      </c>
      <c r="N29">
        <v>0</v>
      </c>
      <c r="O29">
        <v>0</v>
      </c>
      <c r="P29">
        <v>0</v>
      </c>
    </row>
    <row r="30" spans="1:31" x14ac:dyDescent="0.35">
      <c r="A30">
        <v>2020</v>
      </c>
      <c r="B30" t="s">
        <v>31</v>
      </c>
      <c r="C30">
        <v>3</v>
      </c>
      <c r="D30">
        <v>4</v>
      </c>
      <c r="E30">
        <v>146</v>
      </c>
      <c r="F30">
        <v>1460</v>
      </c>
      <c r="G30">
        <v>2</v>
      </c>
      <c r="H30">
        <v>4</v>
      </c>
      <c r="I30">
        <v>0</v>
      </c>
      <c r="J30">
        <v>12</v>
      </c>
      <c r="K30">
        <v>2544</v>
      </c>
      <c r="L30">
        <v>27688</v>
      </c>
      <c r="M30">
        <v>0</v>
      </c>
      <c r="N30">
        <v>0</v>
      </c>
      <c r="O30">
        <v>0</v>
      </c>
      <c r="P30">
        <v>0</v>
      </c>
    </row>
    <row r="31" spans="1:31" x14ac:dyDescent="0.35">
      <c r="A31">
        <v>2020</v>
      </c>
      <c r="B31" t="s">
        <v>31</v>
      </c>
      <c r="C31">
        <v>3</v>
      </c>
      <c r="D31">
        <v>4</v>
      </c>
      <c r="E31">
        <v>306</v>
      </c>
      <c r="F31">
        <v>1766</v>
      </c>
      <c r="G31">
        <v>2</v>
      </c>
      <c r="H31">
        <v>6</v>
      </c>
      <c r="I31">
        <v>4</v>
      </c>
      <c r="J31">
        <v>16</v>
      </c>
      <c r="K31">
        <v>0</v>
      </c>
      <c r="L31">
        <v>27688</v>
      </c>
      <c r="M31">
        <v>0</v>
      </c>
      <c r="N31">
        <v>0</v>
      </c>
      <c r="O31">
        <v>0</v>
      </c>
      <c r="P31">
        <v>0</v>
      </c>
    </row>
    <row r="32" spans="1:31" x14ac:dyDescent="0.35">
      <c r="A32">
        <v>2020</v>
      </c>
      <c r="B32" t="s">
        <v>31</v>
      </c>
      <c r="C32">
        <v>3</v>
      </c>
      <c r="D32">
        <v>4</v>
      </c>
      <c r="E32">
        <v>272</v>
      </c>
      <c r="F32">
        <v>2038</v>
      </c>
      <c r="G32">
        <v>0</v>
      </c>
      <c r="H32">
        <v>6</v>
      </c>
      <c r="I32">
        <v>0</v>
      </c>
      <c r="J32">
        <v>16</v>
      </c>
      <c r="K32">
        <v>0</v>
      </c>
      <c r="L32">
        <v>27688</v>
      </c>
      <c r="M32">
        <v>0</v>
      </c>
      <c r="N32">
        <v>0</v>
      </c>
      <c r="O32">
        <v>0</v>
      </c>
      <c r="P32">
        <v>0</v>
      </c>
    </row>
    <row r="33" spans="1:16" x14ac:dyDescent="0.35">
      <c r="A33">
        <v>2020</v>
      </c>
      <c r="B33" t="s">
        <v>31</v>
      </c>
      <c r="C33">
        <v>3</v>
      </c>
      <c r="D33">
        <v>5</v>
      </c>
      <c r="E33">
        <v>240</v>
      </c>
      <c r="F33">
        <v>2278</v>
      </c>
      <c r="G33">
        <v>50</v>
      </c>
      <c r="H33">
        <v>56</v>
      </c>
      <c r="I33">
        <v>182</v>
      </c>
      <c r="J33">
        <v>198</v>
      </c>
      <c r="K33">
        <v>0</v>
      </c>
      <c r="L33">
        <v>27688</v>
      </c>
      <c r="M33">
        <v>0</v>
      </c>
      <c r="N33">
        <v>0</v>
      </c>
      <c r="O33">
        <v>0</v>
      </c>
      <c r="P33">
        <v>0</v>
      </c>
    </row>
    <row r="34" spans="1:16" x14ac:dyDescent="0.35">
      <c r="A34">
        <v>2020</v>
      </c>
      <c r="B34" t="s">
        <v>31</v>
      </c>
      <c r="C34">
        <v>3</v>
      </c>
      <c r="D34">
        <v>5</v>
      </c>
      <c r="E34">
        <v>374</v>
      </c>
      <c r="F34">
        <v>2652</v>
      </c>
      <c r="G34">
        <v>26</v>
      </c>
      <c r="H34">
        <v>82</v>
      </c>
      <c r="I34">
        <v>84</v>
      </c>
      <c r="J34">
        <v>282</v>
      </c>
      <c r="K34">
        <v>10754</v>
      </c>
      <c r="L34">
        <v>38442</v>
      </c>
      <c r="M34">
        <v>0</v>
      </c>
      <c r="N34">
        <v>0</v>
      </c>
      <c r="O34">
        <v>0</v>
      </c>
      <c r="P34">
        <v>0</v>
      </c>
    </row>
    <row r="35" spans="1:16" x14ac:dyDescent="0.35">
      <c r="A35">
        <v>2020</v>
      </c>
      <c r="B35" t="s">
        <v>31</v>
      </c>
      <c r="C35">
        <v>3</v>
      </c>
      <c r="D35">
        <v>5</v>
      </c>
      <c r="E35">
        <v>618</v>
      </c>
      <c r="F35">
        <v>3270</v>
      </c>
      <c r="G35">
        <v>12</v>
      </c>
      <c r="H35">
        <v>94</v>
      </c>
      <c r="I35">
        <v>38</v>
      </c>
      <c r="J35">
        <v>320</v>
      </c>
      <c r="K35">
        <v>4346</v>
      </c>
      <c r="L35">
        <v>42788</v>
      </c>
      <c r="M35">
        <v>0</v>
      </c>
      <c r="N35">
        <v>0</v>
      </c>
      <c r="O35">
        <v>0</v>
      </c>
      <c r="P35">
        <v>0</v>
      </c>
    </row>
    <row r="36" spans="1:16" x14ac:dyDescent="0.35">
      <c r="A36">
        <v>2020</v>
      </c>
      <c r="B36" t="s">
        <v>47</v>
      </c>
      <c r="C36">
        <v>4</v>
      </c>
      <c r="D36">
        <v>1</v>
      </c>
      <c r="E36">
        <v>848</v>
      </c>
      <c r="F36">
        <v>4118</v>
      </c>
      <c r="G36">
        <v>22</v>
      </c>
      <c r="H36">
        <v>116</v>
      </c>
      <c r="I36">
        <v>18</v>
      </c>
      <c r="J36">
        <v>338</v>
      </c>
      <c r="K36">
        <v>16408</v>
      </c>
      <c r="L36">
        <v>59196</v>
      </c>
      <c r="M36">
        <v>0</v>
      </c>
      <c r="N36">
        <v>0</v>
      </c>
      <c r="O36">
        <v>0</v>
      </c>
      <c r="P36">
        <v>0</v>
      </c>
    </row>
    <row r="37" spans="1:16" x14ac:dyDescent="0.35">
      <c r="A37">
        <v>2020</v>
      </c>
      <c r="B37" t="s">
        <v>47</v>
      </c>
      <c r="C37">
        <v>4</v>
      </c>
      <c r="D37">
        <v>1</v>
      </c>
      <c r="E37">
        <v>972</v>
      </c>
      <c r="F37">
        <v>5090</v>
      </c>
      <c r="G37">
        <v>22</v>
      </c>
      <c r="H37">
        <v>138</v>
      </c>
      <c r="I37">
        <v>44</v>
      </c>
      <c r="J37">
        <v>382</v>
      </c>
      <c r="K37">
        <v>14841</v>
      </c>
      <c r="L37">
        <v>74037</v>
      </c>
      <c r="M37">
        <v>0</v>
      </c>
      <c r="N37">
        <v>0</v>
      </c>
      <c r="O37">
        <v>0</v>
      </c>
      <c r="P37">
        <v>0</v>
      </c>
    </row>
    <row r="38" spans="1:16" x14ac:dyDescent="0.35">
      <c r="A38">
        <v>2020</v>
      </c>
      <c r="B38" t="s">
        <v>47</v>
      </c>
      <c r="C38">
        <v>4</v>
      </c>
      <c r="D38">
        <v>1</v>
      </c>
      <c r="E38">
        <v>1120</v>
      </c>
      <c r="F38">
        <v>6210</v>
      </c>
      <c r="G38">
        <v>28</v>
      </c>
      <c r="H38">
        <v>166</v>
      </c>
      <c r="I38">
        <v>78</v>
      </c>
      <c r="J38">
        <v>460</v>
      </c>
      <c r="K38">
        <v>25068</v>
      </c>
      <c r="L38">
        <v>99105</v>
      </c>
      <c r="M38">
        <v>0</v>
      </c>
      <c r="N38">
        <v>0</v>
      </c>
      <c r="O38">
        <v>0</v>
      </c>
      <c r="P38">
        <v>0</v>
      </c>
    </row>
    <row r="39" spans="1:16" x14ac:dyDescent="0.35">
      <c r="A39">
        <v>2020</v>
      </c>
      <c r="B39" t="s">
        <v>47</v>
      </c>
      <c r="C39">
        <v>4</v>
      </c>
      <c r="D39">
        <v>1</v>
      </c>
      <c r="E39">
        <v>1158</v>
      </c>
      <c r="F39">
        <v>7368</v>
      </c>
      <c r="G39">
        <v>26</v>
      </c>
      <c r="H39">
        <v>192</v>
      </c>
      <c r="I39">
        <v>112</v>
      </c>
      <c r="J39">
        <v>572</v>
      </c>
      <c r="K39">
        <v>11693</v>
      </c>
      <c r="L39">
        <v>110798</v>
      </c>
      <c r="M39">
        <v>0</v>
      </c>
      <c r="N39">
        <v>0</v>
      </c>
      <c r="O39">
        <v>0</v>
      </c>
      <c r="P39">
        <v>0</v>
      </c>
    </row>
    <row r="40" spans="1:16" x14ac:dyDescent="0.35">
      <c r="A40">
        <v>2020</v>
      </c>
      <c r="B40" t="s">
        <v>47</v>
      </c>
      <c r="C40">
        <v>4</v>
      </c>
      <c r="D40">
        <v>1</v>
      </c>
      <c r="E40">
        <v>1218</v>
      </c>
      <c r="F40">
        <v>8586</v>
      </c>
      <c r="G40">
        <v>44</v>
      </c>
      <c r="H40">
        <v>236</v>
      </c>
      <c r="I40">
        <v>86</v>
      </c>
      <c r="J40">
        <v>658</v>
      </c>
      <c r="K40">
        <v>37173</v>
      </c>
      <c r="L40">
        <v>147971</v>
      </c>
      <c r="M40">
        <v>0</v>
      </c>
      <c r="N40">
        <v>0</v>
      </c>
      <c r="O40">
        <v>0</v>
      </c>
      <c r="P40">
        <v>0</v>
      </c>
    </row>
    <row r="41" spans="1:16" x14ac:dyDescent="0.35">
      <c r="A41">
        <v>2020</v>
      </c>
      <c r="B41" t="s">
        <v>47</v>
      </c>
      <c r="C41">
        <v>4</v>
      </c>
      <c r="D41">
        <v>1</v>
      </c>
      <c r="E41">
        <v>968</v>
      </c>
      <c r="F41">
        <v>9554</v>
      </c>
      <c r="G41">
        <v>32</v>
      </c>
      <c r="H41">
        <v>268</v>
      </c>
      <c r="I41">
        <v>130</v>
      </c>
      <c r="J41">
        <v>788</v>
      </c>
      <c r="K41">
        <v>13961</v>
      </c>
      <c r="L41">
        <v>161932</v>
      </c>
      <c r="M41">
        <v>0</v>
      </c>
      <c r="N41">
        <v>0</v>
      </c>
      <c r="O41">
        <v>0</v>
      </c>
      <c r="P41">
        <v>0</v>
      </c>
    </row>
    <row r="42" spans="1:16" x14ac:dyDescent="0.35">
      <c r="A42">
        <v>2020</v>
      </c>
      <c r="B42" t="s">
        <v>47</v>
      </c>
      <c r="C42">
        <v>4</v>
      </c>
      <c r="D42">
        <v>1</v>
      </c>
      <c r="E42">
        <v>1146</v>
      </c>
      <c r="F42">
        <v>10700</v>
      </c>
      <c r="G42">
        <v>54</v>
      </c>
      <c r="H42">
        <v>322</v>
      </c>
      <c r="I42">
        <v>150</v>
      </c>
      <c r="J42">
        <v>938</v>
      </c>
      <c r="K42">
        <v>46824</v>
      </c>
      <c r="L42">
        <v>208756</v>
      </c>
      <c r="M42">
        <v>0</v>
      </c>
      <c r="N42">
        <v>0</v>
      </c>
      <c r="O42">
        <v>0</v>
      </c>
      <c r="P42">
        <v>0</v>
      </c>
    </row>
    <row r="43" spans="1:16" x14ac:dyDescent="0.35">
      <c r="A43">
        <v>2020</v>
      </c>
      <c r="B43" t="s">
        <v>47</v>
      </c>
      <c r="C43">
        <v>4</v>
      </c>
      <c r="D43">
        <v>2</v>
      </c>
      <c r="E43">
        <v>1130</v>
      </c>
      <c r="F43">
        <v>11830</v>
      </c>
      <c r="G43">
        <v>40</v>
      </c>
      <c r="H43">
        <v>362</v>
      </c>
      <c r="I43">
        <v>192</v>
      </c>
      <c r="J43">
        <v>1130</v>
      </c>
      <c r="K43">
        <v>24444</v>
      </c>
      <c r="L43">
        <v>233200</v>
      </c>
      <c r="M43">
        <v>0</v>
      </c>
      <c r="N43">
        <v>0</v>
      </c>
      <c r="O43">
        <v>0</v>
      </c>
      <c r="P43">
        <v>0</v>
      </c>
    </row>
    <row r="44" spans="1:16" x14ac:dyDescent="0.35">
      <c r="A44">
        <v>2020</v>
      </c>
      <c r="B44" t="s">
        <v>47</v>
      </c>
      <c r="C44">
        <v>4</v>
      </c>
      <c r="D44">
        <v>2</v>
      </c>
      <c r="E44">
        <v>1626</v>
      </c>
      <c r="F44">
        <v>13456</v>
      </c>
      <c r="G44">
        <v>92</v>
      </c>
      <c r="H44">
        <v>454</v>
      </c>
      <c r="I44">
        <v>140</v>
      </c>
      <c r="J44">
        <v>1270</v>
      </c>
      <c r="K44">
        <v>29575</v>
      </c>
      <c r="L44">
        <v>262775</v>
      </c>
      <c r="M44">
        <v>0</v>
      </c>
      <c r="N44">
        <v>0</v>
      </c>
      <c r="O44">
        <v>0</v>
      </c>
      <c r="P44">
        <v>0</v>
      </c>
    </row>
    <row r="45" spans="1:16" x14ac:dyDescent="0.35">
      <c r="A45">
        <v>2020</v>
      </c>
      <c r="B45" t="s">
        <v>47</v>
      </c>
      <c r="C45">
        <v>4</v>
      </c>
      <c r="D45">
        <v>2</v>
      </c>
      <c r="E45">
        <v>1742</v>
      </c>
      <c r="F45">
        <v>15198</v>
      </c>
      <c r="G45">
        <v>44</v>
      </c>
      <c r="H45">
        <v>498</v>
      </c>
      <c r="I45">
        <v>302</v>
      </c>
      <c r="J45">
        <v>1572</v>
      </c>
      <c r="K45">
        <v>54335</v>
      </c>
      <c r="L45">
        <v>317110</v>
      </c>
      <c r="M45">
        <v>0</v>
      </c>
      <c r="N45">
        <v>0</v>
      </c>
      <c r="O45">
        <v>0</v>
      </c>
      <c r="P45">
        <v>0</v>
      </c>
    </row>
    <row r="46" spans="1:16" x14ac:dyDescent="0.35">
      <c r="A46">
        <v>2020</v>
      </c>
      <c r="B46" t="s">
        <v>47</v>
      </c>
      <c r="C46">
        <v>4</v>
      </c>
      <c r="D46">
        <v>2</v>
      </c>
      <c r="E46">
        <v>1708</v>
      </c>
      <c r="F46">
        <v>16906</v>
      </c>
      <c r="G46">
        <v>82</v>
      </c>
      <c r="H46">
        <v>580</v>
      </c>
      <c r="I46">
        <v>372</v>
      </c>
      <c r="J46">
        <v>1944</v>
      </c>
      <c r="K46">
        <v>34273</v>
      </c>
      <c r="L46">
        <v>351383</v>
      </c>
      <c r="M46">
        <v>0</v>
      </c>
      <c r="N46">
        <v>0</v>
      </c>
      <c r="O46">
        <v>0</v>
      </c>
      <c r="P46">
        <v>0</v>
      </c>
    </row>
    <row r="47" spans="1:16" x14ac:dyDescent="0.35">
      <c r="A47">
        <v>2020</v>
      </c>
      <c r="B47" t="s">
        <v>47</v>
      </c>
      <c r="C47">
        <v>4</v>
      </c>
      <c r="D47">
        <v>2</v>
      </c>
      <c r="E47">
        <v>1516</v>
      </c>
      <c r="F47">
        <v>18422</v>
      </c>
      <c r="G47">
        <v>84</v>
      </c>
      <c r="H47">
        <v>664</v>
      </c>
      <c r="I47">
        <v>228</v>
      </c>
      <c r="J47">
        <v>2172</v>
      </c>
      <c r="K47">
        <v>36443</v>
      </c>
      <c r="L47">
        <v>387826</v>
      </c>
      <c r="M47">
        <v>0</v>
      </c>
      <c r="N47">
        <v>0</v>
      </c>
      <c r="O47">
        <v>0</v>
      </c>
      <c r="P47">
        <v>0</v>
      </c>
    </row>
    <row r="48" spans="1:16" x14ac:dyDescent="0.35">
      <c r="A48">
        <v>2020</v>
      </c>
      <c r="B48" t="s">
        <v>47</v>
      </c>
      <c r="C48">
        <v>4</v>
      </c>
      <c r="D48">
        <v>2</v>
      </c>
      <c r="E48">
        <v>2486</v>
      </c>
      <c r="F48">
        <v>20908</v>
      </c>
      <c r="G48">
        <v>54</v>
      </c>
      <c r="H48">
        <v>718</v>
      </c>
      <c r="I48">
        <v>224</v>
      </c>
      <c r="J48">
        <v>2396</v>
      </c>
      <c r="K48">
        <v>43745</v>
      </c>
      <c r="L48">
        <v>431571</v>
      </c>
      <c r="M48">
        <v>0</v>
      </c>
      <c r="N48">
        <v>0</v>
      </c>
      <c r="O48">
        <v>0</v>
      </c>
      <c r="P48">
        <v>0</v>
      </c>
    </row>
    <row r="49" spans="1:16" x14ac:dyDescent="0.35">
      <c r="A49">
        <v>2020</v>
      </c>
      <c r="B49" t="s">
        <v>47</v>
      </c>
      <c r="C49">
        <v>4</v>
      </c>
      <c r="D49">
        <v>2</v>
      </c>
      <c r="E49">
        <v>2062</v>
      </c>
      <c r="F49">
        <v>22970</v>
      </c>
      <c r="G49">
        <v>74</v>
      </c>
      <c r="H49">
        <v>792</v>
      </c>
      <c r="I49">
        <v>334</v>
      </c>
      <c r="J49">
        <v>2730</v>
      </c>
      <c r="K49">
        <v>48958</v>
      </c>
      <c r="L49">
        <v>480529</v>
      </c>
      <c r="M49">
        <v>0</v>
      </c>
      <c r="N49">
        <v>0</v>
      </c>
      <c r="O49">
        <v>0</v>
      </c>
      <c r="P49">
        <v>0</v>
      </c>
    </row>
    <row r="50" spans="1:16" x14ac:dyDescent="0.35">
      <c r="A50">
        <v>2020</v>
      </c>
      <c r="B50" t="s">
        <v>47</v>
      </c>
      <c r="C50">
        <v>4</v>
      </c>
      <c r="D50">
        <v>3</v>
      </c>
      <c r="E50">
        <v>1772</v>
      </c>
      <c r="F50">
        <v>24742</v>
      </c>
      <c r="G50">
        <v>54</v>
      </c>
      <c r="H50">
        <v>846</v>
      </c>
      <c r="I50">
        <v>288</v>
      </c>
      <c r="J50">
        <v>3018</v>
      </c>
      <c r="K50">
        <v>58092</v>
      </c>
      <c r="L50">
        <v>538621</v>
      </c>
      <c r="M50">
        <v>0</v>
      </c>
      <c r="N50">
        <v>0</v>
      </c>
      <c r="O50">
        <v>0</v>
      </c>
      <c r="P50">
        <v>0</v>
      </c>
    </row>
    <row r="51" spans="1:16" x14ac:dyDescent="0.35">
      <c r="A51">
        <v>2020</v>
      </c>
      <c r="B51" t="s">
        <v>47</v>
      </c>
      <c r="C51">
        <v>4</v>
      </c>
      <c r="D51">
        <v>3</v>
      </c>
      <c r="E51">
        <v>2122</v>
      </c>
      <c r="F51">
        <v>26864</v>
      </c>
      <c r="G51">
        <v>52</v>
      </c>
      <c r="H51">
        <v>898</v>
      </c>
      <c r="I51">
        <v>516</v>
      </c>
      <c r="J51">
        <v>3534</v>
      </c>
      <c r="K51">
        <v>67134</v>
      </c>
      <c r="L51">
        <v>605755</v>
      </c>
      <c r="M51">
        <v>0</v>
      </c>
      <c r="N51">
        <v>0</v>
      </c>
      <c r="O51">
        <v>0</v>
      </c>
      <c r="P51">
        <v>0</v>
      </c>
    </row>
    <row r="52" spans="1:16" x14ac:dyDescent="0.35">
      <c r="A52">
        <v>2020</v>
      </c>
      <c r="B52" t="s">
        <v>47</v>
      </c>
      <c r="C52">
        <v>4</v>
      </c>
      <c r="D52">
        <v>3</v>
      </c>
      <c r="E52">
        <v>1844</v>
      </c>
      <c r="F52">
        <v>28708</v>
      </c>
      <c r="G52">
        <v>76</v>
      </c>
      <c r="H52">
        <v>974</v>
      </c>
      <c r="I52">
        <v>546</v>
      </c>
      <c r="J52">
        <v>4080</v>
      </c>
      <c r="K52">
        <v>64978</v>
      </c>
      <c r="L52">
        <v>670733</v>
      </c>
      <c r="M52">
        <v>0</v>
      </c>
      <c r="N52">
        <v>0</v>
      </c>
      <c r="O52">
        <v>0</v>
      </c>
      <c r="P52">
        <v>0</v>
      </c>
    </row>
    <row r="53" spans="1:16" x14ac:dyDescent="0.35">
      <c r="A53">
        <v>2020</v>
      </c>
      <c r="B53" t="s">
        <v>47</v>
      </c>
      <c r="C53">
        <v>4</v>
      </c>
      <c r="D53">
        <v>3</v>
      </c>
      <c r="E53">
        <v>2742</v>
      </c>
      <c r="F53">
        <v>31450</v>
      </c>
      <c r="G53">
        <v>70</v>
      </c>
      <c r="H53">
        <v>1044</v>
      </c>
      <c r="I53">
        <v>852</v>
      </c>
      <c r="J53">
        <v>4932</v>
      </c>
      <c r="K53">
        <v>68697</v>
      </c>
      <c r="L53">
        <v>739430</v>
      </c>
      <c r="M53">
        <v>0</v>
      </c>
      <c r="N53">
        <v>0</v>
      </c>
      <c r="O53">
        <v>0</v>
      </c>
      <c r="P53">
        <v>0</v>
      </c>
    </row>
    <row r="54" spans="1:16" x14ac:dyDescent="0.35">
      <c r="A54">
        <v>2020</v>
      </c>
      <c r="B54" t="s">
        <v>47</v>
      </c>
      <c r="C54">
        <v>4</v>
      </c>
      <c r="D54">
        <v>3</v>
      </c>
      <c r="E54">
        <v>3160</v>
      </c>
      <c r="F54">
        <v>34610</v>
      </c>
      <c r="G54">
        <v>76</v>
      </c>
      <c r="H54">
        <v>1120</v>
      </c>
      <c r="I54">
        <v>776</v>
      </c>
      <c r="J54">
        <v>5708</v>
      </c>
      <c r="K54">
        <v>88950</v>
      </c>
      <c r="L54">
        <v>828380</v>
      </c>
      <c r="M54">
        <v>0</v>
      </c>
      <c r="N54">
        <v>0</v>
      </c>
      <c r="O54">
        <v>0</v>
      </c>
      <c r="P54">
        <v>0</v>
      </c>
    </row>
    <row r="55" spans="1:16" x14ac:dyDescent="0.35">
      <c r="A55">
        <v>2020</v>
      </c>
      <c r="B55" t="s">
        <v>47</v>
      </c>
      <c r="C55">
        <v>4</v>
      </c>
      <c r="D55">
        <v>3</v>
      </c>
      <c r="E55">
        <v>2478</v>
      </c>
      <c r="F55">
        <v>37088</v>
      </c>
      <c r="G55">
        <v>66</v>
      </c>
      <c r="H55">
        <v>1186</v>
      </c>
      <c r="I55">
        <v>838</v>
      </c>
      <c r="J55">
        <v>6546</v>
      </c>
      <c r="K55">
        <v>38964</v>
      </c>
      <c r="L55">
        <v>867344</v>
      </c>
      <c r="M55">
        <v>0</v>
      </c>
      <c r="N55">
        <v>0</v>
      </c>
      <c r="O55">
        <v>0</v>
      </c>
      <c r="P55">
        <v>0</v>
      </c>
    </row>
    <row r="56" spans="1:16" x14ac:dyDescent="0.35">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35">
      <c r="A57">
        <v>2020</v>
      </c>
      <c r="B57" t="s">
        <v>47</v>
      </c>
      <c r="C57">
        <v>4</v>
      </c>
      <c r="D57">
        <v>4</v>
      </c>
      <c r="E57">
        <v>2584</v>
      </c>
      <c r="F57">
        <v>42746</v>
      </c>
      <c r="G57">
        <v>72</v>
      </c>
      <c r="H57">
        <v>1364</v>
      </c>
      <c r="I57">
        <v>788</v>
      </c>
      <c r="J57">
        <v>8740</v>
      </c>
      <c r="K57">
        <v>84970</v>
      </c>
      <c r="L57">
        <v>1054759</v>
      </c>
      <c r="M57">
        <v>0</v>
      </c>
      <c r="N57">
        <v>0</v>
      </c>
      <c r="O57">
        <v>0</v>
      </c>
      <c r="P57">
        <v>0</v>
      </c>
    </row>
    <row r="58" spans="1:16" x14ac:dyDescent="0.35">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35">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35">
      <c r="A60">
        <v>2020</v>
      </c>
      <c r="B60" t="s">
        <v>47</v>
      </c>
      <c r="C60">
        <v>4</v>
      </c>
      <c r="D60">
        <v>4</v>
      </c>
      <c r="E60">
        <v>3670</v>
      </c>
      <c r="F60">
        <v>52566</v>
      </c>
      <c r="G60">
        <v>88</v>
      </c>
      <c r="H60">
        <v>1650</v>
      </c>
      <c r="I60">
        <v>884</v>
      </c>
      <c r="J60">
        <v>11876</v>
      </c>
      <c r="K60">
        <v>95691</v>
      </c>
      <c r="L60">
        <v>1335909</v>
      </c>
      <c r="M60">
        <v>0</v>
      </c>
      <c r="N60">
        <v>0</v>
      </c>
      <c r="O60">
        <v>0</v>
      </c>
      <c r="P60">
        <v>0</v>
      </c>
    </row>
    <row r="61" spans="1:16" x14ac:dyDescent="0.35">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35">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35">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35">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35">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35">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35">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35">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35">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35">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35">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35">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35">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35">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35">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35">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35">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35">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35">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35">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35">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35">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35">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35">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35">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35">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35">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35">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35">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35">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35">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35">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35">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35">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35">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35">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35">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35">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35">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35">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35">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35">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35">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35">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35">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35">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35">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35">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35">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35">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35">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35">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35">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35">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35">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35">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35">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35">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35">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35">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35">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35">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35">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35">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35">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35">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35">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35">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35">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35">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35">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35">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35">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35">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35">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35">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35">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35">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35">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35">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35">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35">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35">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35">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35">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35">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35">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35">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35">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35">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35">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35">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35">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35">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35">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35">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35">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35">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35">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35">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35">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35">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35">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35">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35">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35">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35">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35">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35">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35">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35">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35">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35">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35">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35">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35">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35">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35">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35">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35">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35">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35">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35">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35">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35">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35">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35">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35">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35">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35">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35">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35">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35">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35">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35">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35">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35">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35">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35">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35">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35">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35">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35">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35">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35">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35">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35">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35">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35">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35">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35">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35">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35">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35">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35">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35">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35">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35">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35">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35">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35">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35">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35">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35">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35">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35">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35">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35">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35">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35">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35">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35">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35">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35">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35">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35">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35">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35">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35">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35">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35">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35">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35">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35">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35">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35">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35">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35">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35">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35">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35">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35">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35">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35">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35">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35">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35">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35">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35">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35">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35">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35">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35">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35">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35">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35">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35">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35">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35">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35">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35">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35">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35">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35">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35">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35">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35">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35">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35">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35">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35">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35">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35">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35">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35">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35">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35">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35">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35">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35">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35">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35">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35">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35">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35">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35">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35">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35">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35">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35">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35">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35">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35">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35">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35">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35">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35">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35">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35">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35">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35">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35">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35">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35">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35">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35">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35">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35">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35">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35">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35">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35">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35">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35">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35">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35">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35">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35">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35">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35">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35">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35">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35">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35">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35">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35">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35">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35">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35">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35">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35">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35">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35">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35">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35">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35">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35">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35">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35">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35">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35">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35">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35">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35">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35">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35">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35">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35">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35">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35">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35">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35">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35">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35">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35">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35">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35">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35">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35">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35">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35">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35">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35">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35">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35">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35">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35">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35">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35">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35">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35">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35">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35">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35">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35">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35">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35">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35">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35">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35">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35">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35">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35">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35">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35">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35">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35">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35">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35">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35">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35">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35">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35">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35">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35">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35">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35">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35">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35">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35">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35">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35">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35">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35">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35">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35">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35">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35">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35">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35">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35">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35">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35">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35">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35">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35">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35">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35">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35">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35">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35">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35">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35">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35">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35">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35">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35">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35">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35">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35">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35">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35">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35">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35">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35">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35">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35">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35">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35">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35">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35">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35">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35">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35">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35">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35">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35">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35">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35">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35">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35">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35">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35">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35">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35">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35">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35">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35">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35">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35">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35">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35">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35">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35">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35">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35">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35">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35">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35">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35">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35">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35">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35">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35">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35">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35">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35">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35">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35">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35">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35">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35">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35">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35">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35">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35">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35">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35">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35">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35">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35">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35">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35">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35">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35">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35">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35">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35">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35">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35">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35">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35">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35">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35">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35">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35">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35">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35">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35">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35">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35">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35">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35">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35">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35">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35">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35">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35">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35">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35">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35">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35">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35">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35">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35">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35">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35">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35">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35">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35">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35">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35">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35">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35">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35">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35">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35">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35">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35">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35">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35">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35">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35">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35">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35">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35">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35">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35">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35">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35">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35">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35">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35">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35">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35">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35">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35">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35">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35">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35">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35">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35">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35">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35">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35">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35">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35">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35">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35">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35">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35">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35">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35">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35">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35">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35">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35">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35">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35">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35">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35">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35">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35">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35">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35">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35">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35">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35">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35">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35">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35">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35">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35">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35">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35">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35">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35">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35">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35">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35">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35">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35">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35">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35">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R11:R12"/>
    <mergeCell ref="R13:R14"/>
    <mergeCell ref="R15:R16"/>
    <mergeCell ref="R17:R18"/>
    <mergeCell ref="R19:R20"/>
    <mergeCell ref="V1:AA3"/>
    <mergeCell ref="S8:T8"/>
    <mergeCell ref="X8:Y8"/>
    <mergeCell ref="AA8:AB8"/>
    <mergeCell ref="R9:R1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topLeftCell="F1" workbookViewId="0">
      <selection activeCell="N1" sqref="N1"/>
    </sheetView>
  </sheetViews>
  <sheetFormatPr defaultRowHeight="14.5" x14ac:dyDescent="0.35"/>
  <cols>
    <col min="1" max="1" width="7.1796875" customWidth="1"/>
    <col min="2" max="3" width="14.453125" customWidth="1"/>
    <col min="4" max="4" width="18" customWidth="1"/>
    <col min="5" max="5" width="17.81640625" customWidth="1"/>
    <col min="6" max="6" width="17.1796875" customWidth="1"/>
    <col min="7" max="7" width="17.7265625" customWidth="1"/>
    <col min="8" max="8" width="14.26953125" customWidth="1"/>
    <col min="9" max="10" width="19.1796875" customWidth="1"/>
    <col min="13" max="13" width="17.54296875" bestFit="1" customWidth="1"/>
    <col min="14" max="14" width="20.7265625" bestFit="1" customWidth="1"/>
    <col min="15" max="16" width="22.1796875" bestFit="1" customWidth="1"/>
    <col min="17" max="17" width="20.54296875" bestFit="1" customWidth="1"/>
    <col min="18" max="18" width="20" bestFit="1" customWidth="1"/>
    <col min="19" max="19" width="16.26953125" customWidth="1"/>
    <col min="20" max="617" width="16.26953125" bestFit="1" customWidth="1"/>
    <col min="618" max="618" width="11.26953125" bestFit="1" customWidth="1"/>
  </cols>
  <sheetData>
    <row r="1" spans="1:18" x14ac:dyDescent="0.35">
      <c r="A1" t="s">
        <v>0</v>
      </c>
      <c r="B1" t="s">
        <v>1</v>
      </c>
      <c r="C1" t="s">
        <v>65</v>
      </c>
      <c r="D1" t="s">
        <v>2</v>
      </c>
      <c r="E1" t="s">
        <v>3</v>
      </c>
      <c r="F1" t="s">
        <v>5</v>
      </c>
      <c r="G1" t="s">
        <v>7</v>
      </c>
      <c r="H1" t="s">
        <v>9</v>
      </c>
      <c r="I1" t="s">
        <v>11</v>
      </c>
      <c r="J1" t="s">
        <v>13</v>
      </c>
      <c r="M1" s="19" t="s">
        <v>0</v>
      </c>
      <c r="N1" s="20">
        <v>2020</v>
      </c>
    </row>
    <row r="2" spans="1:18" x14ac:dyDescent="0.35">
      <c r="A2">
        <v>2020</v>
      </c>
      <c r="B2" t="s">
        <v>16</v>
      </c>
      <c r="C2">
        <v>1</v>
      </c>
      <c r="D2">
        <v>5</v>
      </c>
      <c r="E2">
        <v>2</v>
      </c>
      <c r="F2">
        <v>0</v>
      </c>
      <c r="G2">
        <v>0</v>
      </c>
      <c r="H2">
        <v>0</v>
      </c>
      <c r="I2">
        <v>0</v>
      </c>
      <c r="J2">
        <v>0</v>
      </c>
      <c r="M2" s="19" t="s">
        <v>1</v>
      </c>
      <c r="N2" t="s">
        <v>51</v>
      </c>
    </row>
    <row r="3" spans="1:18" x14ac:dyDescent="0.35">
      <c r="A3">
        <v>2020</v>
      </c>
      <c r="B3" t="s">
        <v>18</v>
      </c>
      <c r="C3">
        <v>2</v>
      </c>
      <c r="D3">
        <v>1</v>
      </c>
      <c r="E3">
        <v>2</v>
      </c>
      <c r="F3">
        <v>0</v>
      </c>
      <c r="G3">
        <v>0</v>
      </c>
      <c r="H3">
        <v>0</v>
      </c>
      <c r="I3">
        <v>0</v>
      </c>
      <c r="J3">
        <v>0</v>
      </c>
      <c r="M3" s="19" t="s">
        <v>2</v>
      </c>
      <c r="N3" s="20">
        <v>2</v>
      </c>
    </row>
    <row r="4" spans="1:18" x14ac:dyDescent="0.35">
      <c r="A4">
        <v>2020</v>
      </c>
      <c r="B4" t="s">
        <v>18</v>
      </c>
      <c r="C4">
        <v>2</v>
      </c>
      <c r="D4">
        <v>1</v>
      </c>
      <c r="E4">
        <v>2</v>
      </c>
      <c r="F4">
        <v>0</v>
      </c>
      <c r="G4">
        <v>0</v>
      </c>
      <c r="H4">
        <v>0</v>
      </c>
      <c r="I4">
        <v>0</v>
      </c>
      <c r="J4">
        <v>0</v>
      </c>
    </row>
    <row r="5" spans="1:18" x14ac:dyDescent="0.35">
      <c r="A5">
        <v>2020</v>
      </c>
      <c r="B5" t="s">
        <v>18</v>
      </c>
      <c r="C5">
        <v>2</v>
      </c>
      <c r="D5">
        <v>2</v>
      </c>
      <c r="E5">
        <v>0</v>
      </c>
      <c r="F5">
        <v>0</v>
      </c>
      <c r="G5">
        <v>6</v>
      </c>
      <c r="H5">
        <v>0</v>
      </c>
      <c r="I5">
        <v>0</v>
      </c>
      <c r="J5">
        <v>0</v>
      </c>
      <c r="M5" t="s">
        <v>19</v>
      </c>
      <c r="N5" t="s">
        <v>21</v>
      </c>
      <c r="O5" t="s">
        <v>23</v>
      </c>
      <c r="P5" t="s">
        <v>25</v>
      </c>
      <c r="Q5" t="s">
        <v>27</v>
      </c>
      <c r="R5" t="s">
        <v>29</v>
      </c>
    </row>
    <row r="6" spans="1:18" x14ac:dyDescent="0.35">
      <c r="A6">
        <v>2020</v>
      </c>
      <c r="B6" t="s">
        <v>31</v>
      </c>
      <c r="C6">
        <v>3</v>
      </c>
      <c r="D6">
        <v>1</v>
      </c>
      <c r="E6">
        <v>4</v>
      </c>
      <c r="F6">
        <v>0</v>
      </c>
      <c r="G6">
        <v>0</v>
      </c>
      <c r="H6">
        <v>0</v>
      </c>
      <c r="I6">
        <v>0</v>
      </c>
      <c r="J6">
        <v>0</v>
      </c>
      <c r="M6">
        <v>15586987</v>
      </c>
      <c r="N6">
        <v>1298702</v>
      </c>
      <c r="O6">
        <v>0</v>
      </c>
      <c r="P6">
        <v>0</v>
      </c>
      <c r="Q6">
        <v>1069696</v>
      </c>
      <c r="R6">
        <v>15990</v>
      </c>
    </row>
    <row r="7" spans="1:18" x14ac:dyDescent="0.35">
      <c r="A7">
        <v>2020</v>
      </c>
      <c r="B7" t="s">
        <v>31</v>
      </c>
      <c r="C7">
        <v>3</v>
      </c>
      <c r="D7">
        <v>1</v>
      </c>
      <c r="E7">
        <v>2</v>
      </c>
      <c r="F7">
        <v>0</v>
      </c>
      <c r="G7">
        <v>0</v>
      </c>
      <c r="H7">
        <v>0</v>
      </c>
      <c r="I7">
        <v>0</v>
      </c>
      <c r="J7">
        <v>0</v>
      </c>
    </row>
    <row r="8" spans="1:18" x14ac:dyDescent="0.35">
      <c r="A8">
        <v>2020</v>
      </c>
      <c r="B8" t="s">
        <v>31</v>
      </c>
      <c r="C8">
        <v>3</v>
      </c>
      <c r="D8">
        <v>1</v>
      </c>
      <c r="E8">
        <v>44</v>
      </c>
      <c r="F8">
        <v>0</v>
      </c>
      <c r="G8">
        <v>0</v>
      </c>
      <c r="H8">
        <v>0</v>
      </c>
      <c r="I8">
        <v>0</v>
      </c>
      <c r="J8">
        <v>0</v>
      </c>
    </row>
    <row r="9" spans="1:18" x14ac:dyDescent="0.35">
      <c r="A9">
        <v>2020</v>
      </c>
      <c r="B9" t="s">
        <v>31</v>
      </c>
      <c r="C9">
        <v>3</v>
      </c>
      <c r="D9">
        <v>1</v>
      </c>
      <c r="E9">
        <v>4</v>
      </c>
      <c r="F9">
        <v>0</v>
      </c>
      <c r="G9">
        <v>0</v>
      </c>
      <c r="H9">
        <v>0</v>
      </c>
      <c r="I9">
        <v>0</v>
      </c>
      <c r="J9">
        <v>0</v>
      </c>
    </row>
    <row r="10" spans="1:18" x14ac:dyDescent="0.35">
      <c r="A10">
        <v>2020</v>
      </c>
      <c r="B10" t="s">
        <v>31</v>
      </c>
      <c r="C10">
        <v>3</v>
      </c>
      <c r="D10">
        <v>1</v>
      </c>
      <c r="E10">
        <v>2</v>
      </c>
      <c r="F10">
        <v>0</v>
      </c>
      <c r="G10">
        <v>0</v>
      </c>
      <c r="H10">
        <v>0</v>
      </c>
      <c r="I10">
        <v>0</v>
      </c>
      <c r="J10">
        <v>0</v>
      </c>
    </row>
    <row r="11" spans="1:18" x14ac:dyDescent="0.35">
      <c r="A11">
        <v>2020</v>
      </c>
      <c r="B11" t="s">
        <v>31</v>
      </c>
      <c r="C11">
        <v>3</v>
      </c>
      <c r="D11">
        <v>1</v>
      </c>
      <c r="E11">
        <v>6</v>
      </c>
      <c r="F11">
        <v>0</v>
      </c>
      <c r="G11">
        <v>0</v>
      </c>
      <c r="H11">
        <v>0</v>
      </c>
      <c r="I11">
        <v>0</v>
      </c>
      <c r="J11">
        <v>0</v>
      </c>
    </row>
    <row r="12" spans="1:18" x14ac:dyDescent="0.35">
      <c r="A12">
        <v>2020</v>
      </c>
      <c r="B12" t="s">
        <v>31</v>
      </c>
      <c r="C12">
        <v>3</v>
      </c>
      <c r="D12">
        <v>2</v>
      </c>
      <c r="E12">
        <v>10</v>
      </c>
      <c r="F12">
        <v>0</v>
      </c>
      <c r="G12">
        <v>0</v>
      </c>
      <c r="H12">
        <v>0</v>
      </c>
      <c r="I12">
        <v>0</v>
      </c>
      <c r="J12">
        <v>0</v>
      </c>
    </row>
    <row r="13" spans="1:18" x14ac:dyDescent="0.35">
      <c r="A13">
        <v>2020</v>
      </c>
      <c r="B13" t="s">
        <v>31</v>
      </c>
      <c r="C13">
        <v>3</v>
      </c>
      <c r="D13">
        <v>2</v>
      </c>
      <c r="E13">
        <v>18</v>
      </c>
      <c r="F13">
        <v>0</v>
      </c>
      <c r="G13">
        <v>0</v>
      </c>
      <c r="H13">
        <v>0</v>
      </c>
      <c r="I13">
        <v>0</v>
      </c>
      <c r="J13">
        <v>0</v>
      </c>
      <c r="M13" s="19" t="s">
        <v>0</v>
      </c>
      <c r="N13" s="20">
        <v>2021</v>
      </c>
    </row>
    <row r="14" spans="1:18" x14ac:dyDescent="0.35">
      <c r="A14">
        <v>2020</v>
      </c>
      <c r="B14" t="s">
        <v>31</v>
      </c>
      <c r="C14">
        <v>3</v>
      </c>
      <c r="D14">
        <v>2</v>
      </c>
      <c r="E14">
        <v>30</v>
      </c>
      <c r="F14">
        <v>0</v>
      </c>
      <c r="G14">
        <v>0</v>
      </c>
      <c r="H14">
        <v>0</v>
      </c>
      <c r="I14">
        <v>0</v>
      </c>
      <c r="J14">
        <v>0</v>
      </c>
      <c r="M14" s="19" t="s">
        <v>1</v>
      </c>
      <c r="N14" t="s">
        <v>50</v>
      </c>
    </row>
    <row r="15" spans="1:18" x14ac:dyDescent="0.35">
      <c r="A15">
        <v>2020</v>
      </c>
      <c r="B15" t="s">
        <v>31</v>
      </c>
      <c r="C15">
        <v>3</v>
      </c>
      <c r="D15">
        <v>2</v>
      </c>
      <c r="E15">
        <v>16</v>
      </c>
      <c r="F15">
        <v>0</v>
      </c>
      <c r="G15">
        <v>0</v>
      </c>
      <c r="H15">
        <v>0</v>
      </c>
      <c r="I15">
        <v>0</v>
      </c>
      <c r="J15">
        <v>0</v>
      </c>
      <c r="M15" s="19" t="s">
        <v>2</v>
      </c>
      <c r="N15" s="20">
        <v>4</v>
      </c>
    </row>
    <row r="16" spans="1:18" x14ac:dyDescent="0.35">
      <c r="A16">
        <v>2020</v>
      </c>
      <c r="B16" t="s">
        <v>31</v>
      </c>
      <c r="C16">
        <v>3</v>
      </c>
      <c r="D16">
        <v>2</v>
      </c>
      <c r="E16">
        <v>20</v>
      </c>
      <c r="F16">
        <v>0</v>
      </c>
      <c r="G16">
        <v>0</v>
      </c>
      <c r="H16">
        <v>0</v>
      </c>
      <c r="I16">
        <v>0</v>
      </c>
      <c r="J16">
        <v>0</v>
      </c>
    </row>
    <row r="17" spans="1:18" x14ac:dyDescent="0.35">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35">
      <c r="A18">
        <v>2020</v>
      </c>
      <c r="B18" t="s">
        <v>31</v>
      </c>
      <c r="C18">
        <v>3</v>
      </c>
      <c r="D18">
        <v>2</v>
      </c>
      <c r="E18">
        <v>22</v>
      </c>
      <c r="F18">
        <v>0</v>
      </c>
      <c r="G18">
        <v>0</v>
      </c>
      <c r="H18">
        <v>0</v>
      </c>
      <c r="I18">
        <v>0</v>
      </c>
      <c r="J18">
        <v>0</v>
      </c>
      <c r="M18">
        <v>25018103</v>
      </c>
      <c r="N18">
        <v>541004</v>
      </c>
      <c r="O18">
        <v>65393685</v>
      </c>
      <c r="P18">
        <v>25532878</v>
      </c>
      <c r="Q18">
        <v>504262</v>
      </c>
      <c r="R18">
        <v>6922</v>
      </c>
    </row>
    <row r="19" spans="1:18" x14ac:dyDescent="0.35">
      <c r="A19">
        <v>2020</v>
      </c>
      <c r="B19" t="s">
        <v>31</v>
      </c>
      <c r="C19">
        <v>3</v>
      </c>
      <c r="D19">
        <v>3</v>
      </c>
      <c r="E19">
        <v>20</v>
      </c>
      <c r="F19">
        <v>0</v>
      </c>
      <c r="G19">
        <v>0</v>
      </c>
      <c r="H19">
        <v>0</v>
      </c>
      <c r="I19">
        <v>0</v>
      </c>
      <c r="J19">
        <v>0</v>
      </c>
    </row>
    <row r="20" spans="1:18" x14ac:dyDescent="0.35">
      <c r="A20">
        <v>2020</v>
      </c>
      <c r="B20" t="s">
        <v>31</v>
      </c>
      <c r="C20">
        <v>3</v>
      </c>
      <c r="D20">
        <v>3</v>
      </c>
      <c r="E20">
        <v>28</v>
      </c>
      <c r="F20">
        <v>0</v>
      </c>
      <c r="G20">
        <v>0</v>
      </c>
      <c r="H20">
        <v>0</v>
      </c>
      <c r="I20">
        <v>0</v>
      </c>
      <c r="J20">
        <v>0</v>
      </c>
    </row>
    <row r="21" spans="1:18" x14ac:dyDescent="0.35">
      <c r="A21">
        <v>2020</v>
      </c>
      <c r="B21" t="s">
        <v>31</v>
      </c>
      <c r="C21">
        <v>3</v>
      </c>
      <c r="D21">
        <v>3</v>
      </c>
      <c r="E21">
        <v>40</v>
      </c>
      <c r="F21">
        <v>0</v>
      </c>
      <c r="G21">
        <v>0</v>
      </c>
      <c r="H21">
        <v>0</v>
      </c>
      <c r="I21">
        <v>0</v>
      </c>
      <c r="J21">
        <v>0</v>
      </c>
    </row>
    <row r="22" spans="1:18" x14ac:dyDescent="0.35">
      <c r="A22">
        <v>2020</v>
      </c>
      <c r="B22" t="s">
        <v>31</v>
      </c>
      <c r="C22">
        <v>3</v>
      </c>
      <c r="D22">
        <v>3</v>
      </c>
      <c r="E22">
        <v>50</v>
      </c>
      <c r="F22">
        <v>0</v>
      </c>
      <c r="G22">
        <v>0</v>
      </c>
      <c r="H22">
        <v>6625</v>
      </c>
      <c r="I22">
        <v>0</v>
      </c>
      <c r="J22">
        <v>0</v>
      </c>
      <c r="N22" s="3"/>
      <c r="O22" s="3" t="s">
        <v>61</v>
      </c>
      <c r="P22" s="3" t="s">
        <v>62</v>
      </c>
    </row>
    <row r="23" spans="1:18" x14ac:dyDescent="0.35">
      <c r="A23">
        <v>2020</v>
      </c>
      <c r="B23" t="s">
        <v>31</v>
      </c>
      <c r="C23">
        <v>3</v>
      </c>
      <c r="D23">
        <v>3</v>
      </c>
      <c r="E23">
        <v>54</v>
      </c>
      <c r="F23">
        <v>0</v>
      </c>
      <c r="G23">
        <v>0</v>
      </c>
      <c r="H23">
        <v>1050</v>
      </c>
      <c r="I23">
        <v>0</v>
      </c>
      <c r="J23">
        <v>0</v>
      </c>
      <c r="N23" s="3" t="s">
        <v>35</v>
      </c>
      <c r="O23" s="3">
        <f>GETPIVOTDATA("Sum of daily_tested",$M$5)</f>
        <v>15586987</v>
      </c>
      <c r="P23" s="3">
        <f>GETPIVOTDATA("Sum of daily_tested",$M$17)</f>
        <v>25018103</v>
      </c>
    </row>
    <row r="24" spans="1:18" x14ac:dyDescent="0.35">
      <c r="A24">
        <v>2020</v>
      </c>
      <c r="B24" t="s">
        <v>31</v>
      </c>
      <c r="C24">
        <v>3</v>
      </c>
      <c r="D24">
        <v>3</v>
      </c>
      <c r="E24">
        <v>116</v>
      </c>
      <c r="F24">
        <v>0</v>
      </c>
      <c r="G24">
        <v>2</v>
      </c>
      <c r="H24">
        <v>1229</v>
      </c>
      <c r="I24">
        <v>0</v>
      </c>
      <c r="J24">
        <v>0</v>
      </c>
      <c r="N24" s="3" t="s">
        <v>37</v>
      </c>
      <c r="O24" s="3">
        <f>GETPIVOTDATA("Sum of daily_confirmed",$M$5)</f>
        <v>1298702</v>
      </c>
      <c r="P24" s="3">
        <f>GETPIVOTDATA("Sum of daily_confirmed",$M$17)</f>
        <v>541004</v>
      </c>
    </row>
    <row r="25" spans="1:18" x14ac:dyDescent="0.35">
      <c r="A25">
        <v>2020</v>
      </c>
      <c r="B25" t="s">
        <v>31</v>
      </c>
      <c r="C25">
        <v>3</v>
      </c>
      <c r="D25">
        <v>3</v>
      </c>
      <c r="E25">
        <v>156</v>
      </c>
      <c r="F25">
        <v>0</v>
      </c>
      <c r="G25">
        <v>0</v>
      </c>
      <c r="H25">
        <v>1507</v>
      </c>
      <c r="I25">
        <v>0</v>
      </c>
      <c r="J25">
        <v>0</v>
      </c>
      <c r="N25" s="3" t="s">
        <v>59</v>
      </c>
      <c r="O25" s="3">
        <f>GETPIVOTDATA("Sum of daily_vaccinated1",$M$5)</f>
        <v>0</v>
      </c>
      <c r="P25" s="3">
        <f>GETPIVOTDATA("Sum of daily_vaccinated1",$M$17)</f>
        <v>65393685</v>
      </c>
    </row>
    <row r="26" spans="1:18" x14ac:dyDescent="0.35">
      <c r="A26">
        <v>2020</v>
      </c>
      <c r="B26" t="s">
        <v>31</v>
      </c>
      <c r="C26">
        <v>3</v>
      </c>
      <c r="D26">
        <v>4</v>
      </c>
      <c r="E26">
        <v>138</v>
      </c>
      <c r="F26">
        <v>0</v>
      </c>
      <c r="G26">
        <v>0</v>
      </c>
      <c r="H26">
        <v>1216</v>
      </c>
      <c r="I26">
        <v>0</v>
      </c>
      <c r="J26">
        <v>0</v>
      </c>
      <c r="N26" s="3" t="s">
        <v>60</v>
      </c>
      <c r="O26" s="3">
        <f>GETPIVOTDATA("Sum of daily_vaccinated2",$M$5)</f>
        <v>0</v>
      </c>
      <c r="P26" s="3">
        <f>GETPIVOTDATA("Sum of daily_vaccinated2",$M$17)</f>
        <v>25532878</v>
      </c>
    </row>
    <row r="27" spans="1:18" x14ac:dyDescent="0.35">
      <c r="A27">
        <v>2020</v>
      </c>
      <c r="B27" t="s">
        <v>31</v>
      </c>
      <c r="C27">
        <v>3</v>
      </c>
      <c r="D27">
        <v>4</v>
      </c>
      <c r="E27">
        <v>188</v>
      </c>
      <c r="F27">
        <v>0</v>
      </c>
      <c r="G27">
        <v>0</v>
      </c>
      <c r="H27">
        <v>2580</v>
      </c>
      <c r="I27">
        <v>0</v>
      </c>
      <c r="J27">
        <v>0</v>
      </c>
      <c r="N27" s="3" t="s">
        <v>41</v>
      </c>
      <c r="O27" s="3">
        <f>GETPIVOTDATA("Sum of daily_recovered",$M$5)</f>
        <v>1069696</v>
      </c>
      <c r="P27" s="3">
        <f>GETPIVOTDATA("Sum of daily_recovered",$M$17)</f>
        <v>504262</v>
      </c>
    </row>
    <row r="28" spans="1:18" x14ac:dyDescent="0.35">
      <c r="A28">
        <v>2020</v>
      </c>
      <c r="B28" t="s">
        <v>31</v>
      </c>
      <c r="C28">
        <v>3</v>
      </c>
      <c r="D28">
        <v>4</v>
      </c>
      <c r="E28">
        <v>148</v>
      </c>
      <c r="F28">
        <v>0</v>
      </c>
      <c r="G28">
        <v>4</v>
      </c>
      <c r="H28">
        <v>1987</v>
      </c>
      <c r="I28">
        <v>0</v>
      </c>
      <c r="J28">
        <v>0</v>
      </c>
      <c r="N28" s="3" t="s">
        <v>43</v>
      </c>
      <c r="O28" s="3">
        <f>GETPIVOTDATA("Sum of daily_deceased",$M$5)</f>
        <v>15990</v>
      </c>
      <c r="P28" s="3">
        <f>GETPIVOTDATA("Sum of daily_deceased",$M$17)</f>
        <v>6922</v>
      </c>
    </row>
    <row r="29" spans="1:18" x14ac:dyDescent="0.35">
      <c r="A29">
        <v>2020</v>
      </c>
      <c r="B29" t="s">
        <v>31</v>
      </c>
      <c r="C29">
        <v>3</v>
      </c>
      <c r="D29">
        <v>4</v>
      </c>
      <c r="E29">
        <v>172</v>
      </c>
      <c r="F29">
        <v>0</v>
      </c>
      <c r="G29">
        <v>0</v>
      </c>
      <c r="H29">
        <v>2450</v>
      </c>
      <c r="I29">
        <v>0</v>
      </c>
      <c r="J29">
        <v>0</v>
      </c>
    </row>
    <row r="30" spans="1:18" x14ac:dyDescent="0.35">
      <c r="A30">
        <v>2020</v>
      </c>
      <c r="B30" t="s">
        <v>31</v>
      </c>
      <c r="C30">
        <v>3</v>
      </c>
      <c r="D30">
        <v>4</v>
      </c>
      <c r="E30">
        <v>146</v>
      </c>
      <c r="F30">
        <v>2</v>
      </c>
      <c r="G30">
        <v>0</v>
      </c>
      <c r="H30">
        <v>2544</v>
      </c>
      <c r="I30">
        <v>0</v>
      </c>
      <c r="J30">
        <v>0</v>
      </c>
    </row>
    <row r="31" spans="1:18" x14ac:dyDescent="0.35">
      <c r="A31">
        <v>2020</v>
      </c>
      <c r="B31" t="s">
        <v>31</v>
      </c>
      <c r="C31">
        <v>3</v>
      </c>
      <c r="D31">
        <v>4</v>
      </c>
      <c r="E31">
        <v>306</v>
      </c>
      <c r="F31">
        <v>2</v>
      </c>
      <c r="G31">
        <v>4</v>
      </c>
      <c r="H31">
        <v>0</v>
      </c>
      <c r="I31">
        <v>0</v>
      </c>
      <c r="J31">
        <v>0</v>
      </c>
    </row>
    <row r="32" spans="1:18" x14ac:dyDescent="0.35">
      <c r="A32">
        <v>2020</v>
      </c>
      <c r="B32" t="s">
        <v>31</v>
      </c>
      <c r="C32">
        <v>3</v>
      </c>
      <c r="D32">
        <v>4</v>
      </c>
      <c r="E32">
        <v>272</v>
      </c>
      <c r="F32">
        <v>0</v>
      </c>
      <c r="G32">
        <v>0</v>
      </c>
      <c r="H32">
        <v>0</v>
      </c>
      <c r="I32">
        <v>0</v>
      </c>
      <c r="J32">
        <v>0</v>
      </c>
    </row>
    <row r="33" spans="1:10" x14ac:dyDescent="0.35">
      <c r="A33">
        <v>2020</v>
      </c>
      <c r="B33" t="s">
        <v>31</v>
      </c>
      <c r="C33">
        <v>3</v>
      </c>
      <c r="D33">
        <v>5</v>
      </c>
      <c r="E33">
        <v>240</v>
      </c>
      <c r="F33">
        <v>50</v>
      </c>
      <c r="G33">
        <v>182</v>
      </c>
      <c r="H33">
        <v>0</v>
      </c>
      <c r="I33">
        <v>0</v>
      </c>
      <c r="J33">
        <v>0</v>
      </c>
    </row>
    <row r="34" spans="1:10" x14ac:dyDescent="0.35">
      <c r="A34">
        <v>2020</v>
      </c>
      <c r="B34" t="s">
        <v>31</v>
      </c>
      <c r="C34">
        <v>3</v>
      </c>
      <c r="D34">
        <v>5</v>
      </c>
      <c r="E34">
        <v>374</v>
      </c>
      <c r="F34">
        <v>26</v>
      </c>
      <c r="G34">
        <v>84</v>
      </c>
      <c r="H34">
        <v>10754</v>
      </c>
      <c r="I34">
        <v>0</v>
      </c>
      <c r="J34">
        <v>0</v>
      </c>
    </row>
    <row r="35" spans="1:10" x14ac:dyDescent="0.35">
      <c r="A35">
        <v>2020</v>
      </c>
      <c r="B35" t="s">
        <v>31</v>
      </c>
      <c r="C35">
        <v>3</v>
      </c>
      <c r="D35">
        <v>5</v>
      </c>
      <c r="E35">
        <v>618</v>
      </c>
      <c r="F35">
        <v>12</v>
      </c>
      <c r="G35">
        <v>38</v>
      </c>
      <c r="H35">
        <v>4346</v>
      </c>
      <c r="I35">
        <v>0</v>
      </c>
      <c r="J35">
        <v>0</v>
      </c>
    </row>
    <row r="36" spans="1:10" x14ac:dyDescent="0.35">
      <c r="A36">
        <v>2020</v>
      </c>
      <c r="B36" t="s">
        <v>47</v>
      </c>
      <c r="C36">
        <v>4</v>
      </c>
      <c r="D36">
        <v>1</v>
      </c>
      <c r="E36">
        <v>848</v>
      </c>
      <c r="F36">
        <v>22</v>
      </c>
      <c r="G36">
        <v>18</v>
      </c>
      <c r="H36">
        <v>16408</v>
      </c>
      <c r="I36">
        <v>0</v>
      </c>
      <c r="J36">
        <v>0</v>
      </c>
    </row>
    <row r="37" spans="1:10" x14ac:dyDescent="0.35">
      <c r="A37">
        <v>2020</v>
      </c>
      <c r="B37" t="s">
        <v>47</v>
      </c>
      <c r="C37">
        <v>4</v>
      </c>
      <c r="D37">
        <v>1</v>
      </c>
      <c r="E37">
        <v>972</v>
      </c>
      <c r="F37">
        <v>22</v>
      </c>
      <c r="G37">
        <v>44</v>
      </c>
      <c r="H37">
        <v>14841</v>
      </c>
      <c r="I37">
        <v>0</v>
      </c>
      <c r="J37">
        <v>0</v>
      </c>
    </row>
    <row r="38" spans="1:10" x14ac:dyDescent="0.35">
      <c r="A38">
        <v>2020</v>
      </c>
      <c r="B38" t="s">
        <v>47</v>
      </c>
      <c r="C38">
        <v>4</v>
      </c>
      <c r="D38">
        <v>1</v>
      </c>
      <c r="E38">
        <v>1120</v>
      </c>
      <c r="F38">
        <v>28</v>
      </c>
      <c r="G38">
        <v>78</v>
      </c>
      <c r="H38">
        <v>25068</v>
      </c>
      <c r="I38">
        <v>0</v>
      </c>
      <c r="J38">
        <v>0</v>
      </c>
    </row>
    <row r="39" spans="1:10" x14ac:dyDescent="0.35">
      <c r="A39">
        <v>2020</v>
      </c>
      <c r="B39" t="s">
        <v>47</v>
      </c>
      <c r="C39">
        <v>4</v>
      </c>
      <c r="D39">
        <v>1</v>
      </c>
      <c r="E39">
        <v>1158</v>
      </c>
      <c r="F39">
        <v>26</v>
      </c>
      <c r="G39">
        <v>112</v>
      </c>
      <c r="H39">
        <v>11693</v>
      </c>
      <c r="I39">
        <v>0</v>
      </c>
      <c r="J39">
        <v>0</v>
      </c>
    </row>
    <row r="40" spans="1:10" x14ac:dyDescent="0.35">
      <c r="A40">
        <v>2020</v>
      </c>
      <c r="B40" t="s">
        <v>47</v>
      </c>
      <c r="C40">
        <v>4</v>
      </c>
      <c r="D40">
        <v>1</v>
      </c>
      <c r="E40">
        <v>1218</v>
      </c>
      <c r="F40">
        <v>44</v>
      </c>
      <c r="G40">
        <v>86</v>
      </c>
      <c r="H40">
        <v>37173</v>
      </c>
      <c r="I40">
        <v>0</v>
      </c>
      <c r="J40">
        <v>0</v>
      </c>
    </row>
    <row r="41" spans="1:10" x14ac:dyDescent="0.35">
      <c r="A41">
        <v>2020</v>
      </c>
      <c r="B41" t="s">
        <v>47</v>
      </c>
      <c r="C41">
        <v>4</v>
      </c>
      <c r="D41">
        <v>1</v>
      </c>
      <c r="E41">
        <v>968</v>
      </c>
      <c r="F41">
        <v>32</v>
      </c>
      <c r="G41">
        <v>130</v>
      </c>
      <c r="H41">
        <v>13961</v>
      </c>
      <c r="I41">
        <v>0</v>
      </c>
      <c r="J41">
        <v>0</v>
      </c>
    </row>
    <row r="42" spans="1:10" x14ac:dyDescent="0.35">
      <c r="A42">
        <v>2020</v>
      </c>
      <c r="B42" t="s">
        <v>47</v>
      </c>
      <c r="C42">
        <v>4</v>
      </c>
      <c r="D42">
        <v>1</v>
      </c>
      <c r="E42">
        <v>1146</v>
      </c>
      <c r="F42">
        <v>54</v>
      </c>
      <c r="G42">
        <v>150</v>
      </c>
      <c r="H42">
        <v>46824</v>
      </c>
      <c r="I42">
        <v>0</v>
      </c>
      <c r="J42">
        <v>0</v>
      </c>
    </row>
    <row r="43" spans="1:10" x14ac:dyDescent="0.35">
      <c r="A43">
        <v>2020</v>
      </c>
      <c r="B43" t="s">
        <v>47</v>
      </c>
      <c r="C43">
        <v>4</v>
      </c>
      <c r="D43">
        <v>2</v>
      </c>
      <c r="E43">
        <v>1130</v>
      </c>
      <c r="F43">
        <v>40</v>
      </c>
      <c r="G43">
        <v>192</v>
      </c>
      <c r="H43">
        <v>24444</v>
      </c>
      <c r="I43">
        <v>0</v>
      </c>
      <c r="J43">
        <v>0</v>
      </c>
    </row>
    <row r="44" spans="1:10" x14ac:dyDescent="0.35">
      <c r="A44">
        <v>2020</v>
      </c>
      <c r="B44" t="s">
        <v>47</v>
      </c>
      <c r="C44">
        <v>4</v>
      </c>
      <c r="D44">
        <v>2</v>
      </c>
      <c r="E44">
        <v>1626</v>
      </c>
      <c r="F44">
        <v>92</v>
      </c>
      <c r="G44">
        <v>140</v>
      </c>
      <c r="H44">
        <v>29575</v>
      </c>
      <c r="I44">
        <v>0</v>
      </c>
      <c r="J44">
        <v>0</v>
      </c>
    </row>
    <row r="45" spans="1:10" x14ac:dyDescent="0.35">
      <c r="A45">
        <v>2020</v>
      </c>
      <c r="B45" t="s">
        <v>47</v>
      </c>
      <c r="C45">
        <v>4</v>
      </c>
      <c r="D45">
        <v>2</v>
      </c>
      <c r="E45">
        <v>1742</v>
      </c>
      <c r="F45">
        <v>44</v>
      </c>
      <c r="G45">
        <v>302</v>
      </c>
      <c r="H45">
        <v>54335</v>
      </c>
      <c r="I45">
        <v>0</v>
      </c>
      <c r="J45">
        <v>0</v>
      </c>
    </row>
    <row r="46" spans="1:10" x14ac:dyDescent="0.35">
      <c r="A46">
        <v>2020</v>
      </c>
      <c r="B46" t="s">
        <v>47</v>
      </c>
      <c r="C46">
        <v>4</v>
      </c>
      <c r="D46">
        <v>2</v>
      </c>
      <c r="E46">
        <v>1708</v>
      </c>
      <c r="F46">
        <v>82</v>
      </c>
      <c r="G46">
        <v>372</v>
      </c>
      <c r="H46">
        <v>34273</v>
      </c>
      <c r="I46">
        <v>0</v>
      </c>
      <c r="J46">
        <v>0</v>
      </c>
    </row>
    <row r="47" spans="1:10" x14ac:dyDescent="0.35">
      <c r="A47">
        <v>2020</v>
      </c>
      <c r="B47" t="s">
        <v>47</v>
      </c>
      <c r="C47">
        <v>4</v>
      </c>
      <c r="D47">
        <v>2</v>
      </c>
      <c r="E47">
        <v>1516</v>
      </c>
      <c r="F47">
        <v>84</v>
      </c>
      <c r="G47">
        <v>228</v>
      </c>
      <c r="H47">
        <v>36443</v>
      </c>
      <c r="I47">
        <v>0</v>
      </c>
      <c r="J47">
        <v>0</v>
      </c>
    </row>
    <row r="48" spans="1:10" x14ac:dyDescent="0.35">
      <c r="A48">
        <v>2020</v>
      </c>
      <c r="B48" t="s">
        <v>47</v>
      </c>
      <c r="C48">
        <v>4</v>
      </c>
      <c r="D48">
        <v>2</v>
      </c>
      <c r="E48">
        <v>2486</v>
      </c>
      <c r="F48">
        <v>54</v>
      </c>
      <c r="G48">
        <v>224</v>
      </c>
      <c r="H48">
        <v>43745</v>
      </c>
      <c r="I48">
        <v>0</v>
      </c>
      <c r="J48">
        <v>0</v>
      </c>
    </row>
    <row r="49" spans="1:10" x14ac:dyDescent="0.35">
      <c r="A49">
        <v>2020</v>
      </c>
      <c r="B49" t="s">
        <v>47</v>
      </c>
      <c r="C49">
        <v>4</v>
      </c>
      <c r="D49">
        <v>2</v>
      </c>
      <c r="E49">
        <v>2062</v>
      </c>
      <c r="F49">
        <v>74</v>
      </c>
      <c r="G49">
        <v>334</v>
      </c>
      <c r="H49">
        <v>48958</v>
      </c>
      <c r="I49">
        <v>0</v>
      </c>
      <c r="J49">
        <v>0</v>
      </c>
    </row>
    <row r="50" spans="1:10" x14ac:dyDescent="0.35">
      <c r="A50">
        <v>2020</v>
      </c>
      <c r="B50" t="s">
        <v>47</v>
      </c>
      <c r="C50">
        <v>4</v>
      </c>
      <c r="D50">
        <v>3</v>
      </c>
      <c r="E50">
        <v>1772</v>
      </c>
      <c r="F50">
        <v>54</v>
      </c>
      <c r="G50">
        <v>288</v>
      </c>
      <c r="H50">
        <v>58092</v>
      </c>
      <c r="I50">
        <v>0</v>
      </c>
      <c r="J50">
        <v>0</v>
      </c>
    </row>
    <row r="51" spans="1:10" x14ac:dyDescent="0.35">
      <c r="A51">
        <v>2020</v>
      </c>
      <c r="B51" t="s">
        <v>47</v>
      </c>
      <c r="C51">
        <v>4</v>
      </c>
      <c r="D51">
        <v>3</v>
      </c>
      <c r="E51">
        <v>2122</v>
      </c>
      <c r="F51">
        <v>52</v>
      </c>
      <c r="G51">
        <v>516</v>
      </c>
      <c r="H51">
        <v>67134</v>
      </c>
      <c r="I51">
        <v>0</v>
      </c>
      <c r="J51">
        <v>0</v>
      </c>
    </row>
    <row r="52" spans="1:10" x14ac:dyDescent="0.35">
      <c r="A52">
        <v>2020</v>
      </c>
      <c r="B52" t="s">
        <v>47</v>
      </c>
      <c r="C52">
        <v>4</v>
      </c>
      <c r="D52">
        <v>3</v>
      </c>
      <c r="E52">
        <v>1844</v>
      </c>
      <c r="F52">
        <v>76</v>
      </c>
      <c r="G52">
        <v>546</v>
      </c>
      <c r="H52">
        <v>64978</v>
      </c>
      <c r="I52">
        <v>0</v>
      </c>
      <c r="J52">
        <v>0</v>
      </c>
    </row>
    <row r="53" spans="1:10" x14ac:dyDescent="0.35">
      <c r="A53">
        <v>2020</v>
      </c>
      <c r="B53" t="s">
        <v>47</v>
      </c>
      <c r="C53">
        <v>4</v>
      </c>
      <c r="D53">
        <v>3</v>
      </c>
      <c r="E53">
        <v>2742</v>
      </c>
      <c r="F53">
        <v>70</v>
      </c>
      <c r="G53">
        <v>852</v>
      </c>
      <c r="H53">
        <v>68697</v>
      </c>
      <c r="I53">
        <v>0</v>
      </c>
      <c r="J53">
        <v>0</v>
      </c>
    </row>
    <row r="54" spans="1:10" x14ac:dyDescent="0.35">
      <c r="A54">
        <v>2020</v>
      </c>
      <c r="B54" t="s">
        <v>47</v>
      </c>
      <c r="C54">
        <v>4</v>
      </c>
      <c r="D54">
        <v>3</v>
      </c>
      <c r="E54">
        <v>3160</v>
      </c>
      <c r="F54">
        <v>76</v>
      </c>
      <c r="G54">
        <v>776</v>
      </c>
      <c r="H54">
        <v>88950</v>
      </c>
      <c r="I54">
        <v>0</v>
      </c>
      <c r="J54">
        <v>0</v>
      </c>
    </row>
    <row r="55" spans="1:10" x14ac:dyDescent="0.35">
      <c r="A55">
        <v>2020</v>
      </c>
      <c r="B55" t="s">
        <v>47</v>
      </c>
      <c r="C55">
        <v>4</v>
      </c>
      <c r="D55">
        <v>3</v>
      </c>
      <c r="E55">
        <v>2478</v>
      </c>
      <c r="F55">
        <v>66</v>
      </c>
      <c r="G55">
        <v>838</v>
      </c>
      <c r="H55">
        <v>38964</v>
      </c>
      <c r="I55">
        <v>0</v>
      </c>
      <c r="J55">
        <v>0</v>
      </c>
    </row>
    <row r="56" spans="1:10" x14ac:dyDescent="0.35">
      <c r="A56">
        <v>2020</v>
      </c>
      <c r="B56" t="s">
        <v>47</v>
      </c>
      <c r="C56">
        <v>4</v>
      </c>
      <c r="D56">
        <v>3</v>
      </c>
      <c r="E56">
        <v>3074</v>
      </c>
      <c r="F56">
        <v>106</v>
      </c>
      <c r="G56">
        <v>1406</v>
      </c>
      <c r="H56">
        <v>102445</v>
      </c>
      <c r="I56">
        <v>0</v>
      </c>
      <c r="J56">
        <v>0</v>
      </c>
    </row>
    <row r="57" spans="1:10" x14ac:dyDescent="0.35">
      <c r="A57">
        <v>2020</v>
      </c>
      <c r="B57" t="s">
        <v>47</v>
      </c>
      <c r="C57">
        <v>4</v>
      </c>
      <c r="D57">
        <v>4</v>
      </c>
      <c r="E57">
        <v>2584</v>
      </c>
      <c r="F57">
        <v>72</v>
      </c>
      <c r="G57">
        <v>788</v>
      </c>
      <c r="H57">
        <v>84970</v>
      </c>
      <c r="I57">
        <v>0</v>
      </c>
      <c r="J57">
        <v>0</v>
      </c>
    </row>
    <row r="58" spans="1:10" x14ac:dyDescent="0.35">
      <c r="A58">
        <v>2020</v>
      </c>
      <c r="B58" t="s">
        <v>47</v>
      </c>
      <c r="C58">
        <v>4</v>
      </c>
      <c r="D58">
        <v>4</v>
      </c>
      <c r="E58">
        <v>3334</v>
      </c>
      <c r="F58">
        <v>80</v>
      </c>
      <c r="G58">
        <v>1284</v>
      </c>
      <c r="H58">
        <v>88882</v>
      </c>
      <c r="I58">
        <v>0</v>
      </c>
      <c r="J58">
        <v>0</v>
      </c>
    </row>
    <row r="59" spans="1:10" x14ac:dyDescent="0.35">
      <c r="A59">
        <v>2020</v>
      </c>
      <c r="B59" t="s">
        <v>47</v>
      </c>
      <c r="C59">
        <v>4</v>
      </c>
      <c r="D59">
        <v>4</v>
      </c>
      <c r="E59">
        <v>2816</v>
      </c>
      <c r="F59">
        <v>118</v>
      </c>
      <c r="G59">
        <v>968</v>
      </c>
      <c r="H59">
        <v>96577</v>
      </c>
      <c r="I59">
        <v>0</v>
      </c>
      <c r="J59">
        <v>0</v>
      </c>
    </row>
    <row r="60" spans="1:10" x14ac:dyDescent="0.35">
      <c r="A60">
        <v>2020</v>
      </c>
      <c r="B60" t="s">
        <v>47</v>
      </c>
      <c r="C60">
        <v>4</v>
      </c>
      <c r="D60">
        <v>4</v>
      </c>
      <c r="E60">
        <v>3670</v>
      </c>
      <c r="F60">
        <v>88</v>
      </c>
      <c r="G60">
        <v>884</v>
      </c>
      <c r="H60">
        <v>95691</v>
      </c>
      <c r="I60">
        <v>0</v>
      </c>
      <c r="J60">
        <v>0</v>
      </c>
    </row>
    <row r="61" spans="1:10" x14ac:dyDescent="0.35">
      <c r="A61">
        <v>2020</v>
      </c>
      <c r="B61" t="s">
        <v>47</v>
      </c>
      <c r="C61">
        <v>4</v>
      </c>
      <c r="D61">
        <v>4</v>
      </c>
      <c r="E61">
        <v>3214</v>
      </c>
      <c r="F61">
        <v>112</v>
      </c>
      <c r="G61">
        <v>1170</v>
      </c>
      <c r="H61">
        <v>88954</v>
      </c>
      <c r="I61">
        <v>0</v>
      </c>
      <c r="J61">
        <v>0</v>
      </c>
    </row>
    <row r="62" spans="1:10" x14ac:dyDescent="0.35">
      <c r="A62">
        <v>2020</v>
      </c>
      <c r="B62" t="s">
        <v>47</v>
      </c>
      <c r="C62">
        <v>4</v>
      </c>
      <c r="D62">
        <v>4</v>
      </c>
      <c r="E62">
        <v>3136</v>
      </c>
      <c r="F62">
        <v>116</v>
      </c>
      <c r="G62">
        <v>1160</v>
      </c>
      <c r="H62">
        <v>104817</v>
      </c>
      <c r="I62">
        <v>0</v>
      </c>
      <c r="J62">
        <v>0</v>
      </c>
    </row>
    <row r="63" spans="1:10" x14ac:dyDescent="0.35">
      <c r="A63">
        <v>2020</v>
      </c>
      <c r="B63" t="s">
        <v>47</v>
      </c>
      <c r="C63">
        <v>4</v>
      </c>
      <c r="D63">
        <v>4</v>
      </c>
      <c r="E63">
        <v>3804</v>
      </c>
      <c r="F63">
        <v>138</v>
      </c>
      <c r="G63">
        <v>1272</v>
      </c>
      <c r="H63">
        <v>111884</v>
      </c>
      <c r="I63">
        <v>0</v>
      </c>
      <c r="J63">
        <v>0</v>
      </c>
    </row>
    <row r="64" spans="1:10" x14ac:dyDescent="0.35">
      <c r="A64">
        <v>2020</v>
      </c>
      <c r="B64" t="s">
        <v>47</v>
      </c>
      <c r="C64">
        <v>4</v>
      </c>
      <c r="D64">
        <v>5</v>
      </c>
      <c r="E64">
        <v>3410</v>
      </c>
      <c r="F64">
        <v>142</v>
      </c>
      <c r="G64">
        <v>1380</v>
      </c>
      <c r="H64">
        <v>123620</v>
      </c>
      <c r="I64">
        <v>0</v>
      </c>
      <c r="J64">
        <v>0</v>
      </c>
    </row>
    <row r="65" spans="1:10" x14ac:dyDescent="0.35">
      <c r="A65">
        <v>2020</v>
      </c>
      <c r="B65" t="s">
        <v>47</v>
      </c>
      <c r="C65">
        <v>4</v>
      </c>
      <c r="D65">
        <v>5</v>
      </c>
      <c r="E65">
        <v>3604</v>
      </c>
      <c r="F65">
        <v>150</v>
      </c>
      <c r="G65">
        <v>1260</v>
      </c>
      <c r="H65">
        <v>140722</v>
      </c>
      <c r="I65">
        <v>0</v>
      </c>
      <c r="J65">
        <v>0</v>
      </c>
    </row>
    <row r="66" spans="1:10" x14ac:dyDescent="0.35">
      <c r="A66">
        <v>2020</v>
      </c>
      <c r="B66" t="s">
        <v>17</v>
      </c>
      <c r="C66">
        <v>5</v>
      </c>
      <c r="D66">
        <v>1</v>
      </c>
      <c r="E66">
        <v>4792</v>
      </c>
      <c r="F66">
        <v>154</v>
      </c>
      <c r="G66">
        <v>1924</v>
      </c>
      <c r="H66">
        <v>140237</v>
      </c>
      <c r="I66">
        <v>0</v>
      </c>
      <c r="J66">
        <v>0</v>
      </c>
    </row>
    <row r="67" spans="1:10" x14ac:dyDescent="0.35">
      <c r="A67">
        <v>2020</v>
      </c>
      <c r="B67" t="s">
        <v>17</v>
      </c>
      <c r="C67">
        <v>5</v>
      </c>
      <c r="D67">
        <v>1</v>
      </c>
      <c r="E67">
        <v>5128</v>
      </c>
      <c r="F67">
        <v>184</v>
      </c>
      <c r="G67">
        <v>1662</v>
      </c>
      <c r="H67">
        <v>144889</v>
      </c>
      <c r="I67">
        <v>0</v>
      </c>
      <c r="J67">
        <v>0</v>
      </c>
    </row>
    <row r="68" spans="1:10" x14ac:dyDescent="0.35">
      <c r="A68">
        <v>2020</v>
      </c>
      <c r="B68" t="s">
        <v>17</v>
      </c>
      <c r="C68">
        <v>5</v>
      </c>
      <c r="D68">
        <v>1</v>
      </c>
      <c r="E68">
        <v>5904</v>
      </c>
      <c r="F68">
        <v>280</v>
      </c>
      <c r="G68">
        <v>1822</v>
      </c>
      <c r="H68">
        <v>137827</v>
      </c>
      <c r="I68">
        <v>0</v>
      </c>
      <c r="J68">
        <v>0</v>
      </c>
    </row>
    <row r="69" spans="1:10" x14ac:dyDescent="0.35">
      <c r="A69">
        <v>2020</v>
      </c>
      <c r="B69" t="s">
        <v>17</v>
      </c>
      <c r="C69">
        <v>5</v>
      </c>
      <c r="D69">
        <v>1</v>
      </c>
      <c r="E69">
        <v>7312</v>
      </c>
      <c r="F69">
        <v>206</v>
      </c>
      <c r="G69">
        <v>2164</v>
      </c>
      <c r="H69">
        <v>161706</v>
      </c>
      <c r="I69">
        <v>0</v>
      </c>
      <c r="J69">
        <v>0</v>
      </c>
    </row>
    <row r="70" spans="1:10" x14ac:dyDescent="0.35">
      <c r="A70">
        <v>2020</v>
      </c>
      <c r="B70" t="s">
        <v>17</v>
      </c>
      <c r="C70">
        <v>5</v>
      </c>
      <c r="D70">
        <v>1</v>
      </c>
      <c r="E70">
        <v>5942</v>
      </c>
      <c r="F70">
        <v>256</v>
      </c>
      <c r="G70">
        <v>2590</v>
      </c>
      <c r="H70">
        <v>160826</v>
      </c>
      <c r="I70">
        <v>0</v>
      </c>
      <c r="J70">
        <v>0</v>
      </c>
    </row>
    <row r="71" spans="1:10" x14ac:dyDescent="0.35">
      <c r="A71">
        <v>2020</v>
      </c>
      <c r="B71" t="s">
        <v>17</v>
      </c>
      <c r="C71">
        <v>5</v>
      </c>
      <c r="D71">
        <v>1</v>
      </c>
      <c r="E71">
        <v>7204</v>
      </c>
      <c r="F71">
        <v>182</v>
      </c>
      <c r="G71">
        <v>2322</v>
      </c>
      <c r="H71">
        <v>150112</v>
      </c>
      <c r="I71">
        <v>0</v>
      </c>
      <c r="J71">
        <v>0</v>
      </c>
    </row>
    <row r="72" spans="1:10" x14ac:dyDescent="0.35">
      <c r="A72">
        <v>2020</v>
      </c>
      <c r="B72" t="s">
        <v>17</v>
      </c>
      <c r="C72">
        <v>5</v>
      </c>
      <c r="D72">
        <v>1</v>
      </c>
      <c r="E72">
        <v>6688</v>
      </c>
      <c r="F72">
        <v>208</v>
      </c>
      <c r="G72">
        <v>2950</v>
      </c>
      <c r="H72">
        <v>161621</v>
      </c>
      <c r="I72">
        <v>0</v>
      </c>
      <c r="J72">
        <v>0</v>
      </c>
    </row>
    <row r="73" spans="1:10" x14ac:dyDescent="0.35">
      <c r="A73">
        <v>2020</v>
      </c>
      <c r="B73" t="s">
        <v>17</v>
      </c>
      <c r="C73">
        <v>5</v>
      </c>
      <c r="D73">
        <v>2</v>
      </c>
      <c r="E73">
        <v>6678</v>
      </c>
      <c r="F73">
        <v>194</v>
      </c>
      <c r="G73">
        <v>2222</v>
      </c>
      <c r="H73">
        <v>169610</v>
      </c>
      <c r="I73">
        <v>0</v>
      </c>
      <c r="J73">
        <v>0</v>
      </c>
    </row>
    <row r="74" spans="1:10" x14ac:dyDescent="0.35">
      <c r="A74">
        <v>2020</v>
      </c>
      <c r="B74" t="s">
        <v>17</v>
      </c>
      <c r="C74">
        <v>5</v>
      </c>
      <c r="D74">
        <v>2</v>
      </c>
      <c r="E74">
        <v>6350</v>
      </c>
      <c r="F74">
        <v>232</v>
      </c>
      <c r="G74">
        <v>2828</v>
      </c>
      <c r="H74">
        <v>171076</v>
      </c>
      <c r="I74">
        <v>0</v>
      </c>
      <c r="J74">
        <v>0</v>
      </c>
    </row>
    <row r="75" spans="1:10" x14ac:dyDescent="0.35">
      <c r="A75">
        <v>2020</v>
      </c>
      <c r="B75" t="s">
        <v>17</v>
      </c>
      <c r="C75">
        <v>5</v>
      </c>
      <c r="D75">
        <v>2</v>
      </c>
      <c r="E75">
        <v>8622</v>
      </c>
      <c r="F75">
        <v>224</v>
      </c>
      <c r="G75">
        <v>3338</v>
      </c>
      <c r="H75">
        <v>161028</v>
      </c>
      <c r="I75">
        <v>0</v>
      </c>
      <c r="J75">
        <v>0</v>
      </c>
    </row>
    <row r="76" spans="1:10" x14ac:dyDescent="0.35">
      <c r="A76">
        <v>2020</v>
      </c>
      <c r="B76" t="s">
        <v>17</v>
      </c>
      <c r="C76">
        <v>5</v>
      </c>
      <c r="D76">
        <v>2</v>
      </c>
      <c r="E76">
        <v>7184</v>
      </c>
      <c r="F76">
        <v>162</v>
      </c>
      <c r="G76">
        <v>3158</v>
      </c>
      <c r="H76">
        <v>152513</v>
      </c>
      <c r="I76">
        <v>0</v>
      </c>
      <c r="J76">
        <v>0</v>
      </c>
    </row>
    <row r="77" spans="1:10" x14ac:dyDescent="0.35">
      <c r="A77">
        <v>2020</v>
      </c>
      <c r="B77" t="s">
        <v>17</v>
      </c>
      <c r="C77">
        <v>5</v>
      </c>
      <c r="D77">
        <v>2</v>
      </c>
      <c r="E77">
        <v>7124</v>
      </c>
      <c r="F77">
        <v>240</v>
      </c>
      <c r="G77">
        <v>3810</v>
      </c>
      <c r="H77">
        <v>184348</v>
      </c>
      <c r="I77">
        <v>0</v>
      </c>
      <c r="J77">
        <v>0</v>
      </c>
    </row>
    <row r="78" spans="1:10" x14ac:dyDescent="0.35">
      <c r="A78">
        <v>2020</v>
      </c>
      <c r="B78" t="s">
        <v>17</v>
      </c>
      <c r="C78">
        <v>5</v>
      </c>
      <c r="D78">
        <v>2</v>
      </c>
      <c r="E78">
        <v>7452</v>
      </c>
      <c r="F78">
        <v>274</v>
      </c>
      <c r="G78">
        <v>3926</v>
      </c>
      <c r="H78">
        <v>187617</v>
      </c>
      <c r="I78">
        <v>0</v>
      </c>
      <c r="J78">
        <v>0</v>
      </c>
    </row>
    <row r="79" spans="1:10" x14ac:dyDescent="0.35">
      <c r="A79">
        <v>2020</v>
      </c>
      <c r="B79" t="s">
        <v>17</v>
      </c>
      <c r="C79">
        <v>5</v>
      </c>
      <c r="D79">
        <v>2</v>
      </c>
      <c r="E79">
        <v>7982</v>
      </c>
      <c r="F79">
        <v>194</v>
      </c>
      <c r="G79">
        <v>3188</v>
      </c>
      <c r="H79">
        <v>195775</v>
      </c>
      <c r="I79">
        <v>0</v>
      </c>
      <c r="J79">
        <v>0</v>
      </c>
    </row>
    <row r="80" spans="1:10" x14ac:dyDescent="0.35">
      <c r="A80">
        <v>2020</v>
      </c>
      <c r="B80" t="s">
        <v>17</v>
      </c>
      <c r="C80">
        <v>5</v>
      </c>
      <c r="D80">
        <v>3</v>
      </c>
      <c r="E80">
        <v>7616</v>
      </c>
      <c r="F80">
        <v>208</v>
      </c>
      <c r="G80">
        <v>4468</v>
      </c>
      <c r="H80">
        <v>194504</v>
      </c>
      <c r="I80">
        <v>0</v>
      </c>
      <c r="J80">
        <v>0</v>
      </c>
    </row>
    <row r="81" spans="1:10" x14ac:dyDescent="0.35">
      <c r="A81">
        <v>2020</v>
      </c>
      <c r="B81" t="s">
        <v>17</v>
      </c>
      <c r="C81">
        <v>5</v>
      </c>
      <c r="D81">
        <v>3</v>
      </c>
      <c r="E81">
        <v>9588</v>
      </c>
      <c r="F81">
        <v>240</v>
      </c>
      <c r="G81">
        <v>8024</v>
      </c>
      <c r="H81">
        <v>198953</v>
      </c>
      <c r="I81">
        <v>0</v>
      </c>
      <c r="J81">
        <v>0</v>
      </c>
    </row>
    <row r="82" spans="1:10" x14ac:dyDescent="0.35">
      <c r="A82">
        <v>2020</v>
      </c>
      <c r="B82" t="s">
        <v>17</v>
      </c>
      <c r="C82">
        <v>5</v>
      </c>
      <c r="D82">
        <v>3</v>
      </c>
      <c r="E82">
        <v>10098</v>
      </c>
      <c r="F82">
        <v>304</v>
      </c>
      <c r="G82">
        <v>5076</v>
      </c>
      <c r="H82">
        <v>193873</v>
      </c>
      <c r="I82">
        <v>0</v>
      </c>
      <c r="J82">
        <v>0</v>
      </c>
    </row>
    <row r="83" spans="1:10" x14ac:dyDescent="0.35">
      <c r="A83">
        <v>2020</v>
      </c>
      <c r="B83" t="s">
        <v>17</v>
      </c>
      <c r="C83">
        <v>5</v>
      </c>
      <c r="D83">
        <v>3</v>
      </c>
      <c r="E83">
        <v>9256</v>
      </c>
      <c r="F83">
        <v>262</v>
      </c>
      <c r="G83">
        <v>4964</v>
      </c>
      <c r="H83">
        <v>209796</v>
      </c>
      <c r="I83">
        <v>0</v>
      </c>
      <c r="J83">
        <v>0</v>
      </c>
    </row>
    <row r="84" spans="1:10" x14ac:dyDescent="0.35">
      <c r="A84">
        <v>2020</v>
      </c>
      <c r="B84" t="s">
        <v>17</v>
      </c>
      <c r="C84">
        <v>5</v>
      </c>
      <c r="D84">
        <v>3</v>
      </c>
      <c r="E84">
        <v>12308</v>
      </c>
      <c r="F84">
        <v>292</v>
      </c>
      <c r="G84">
        <v>6064</v>
      </c>
      <c r="H84">
        <v>224601</v>
      </c>
      <c r="I84">
        <v>0</v>
      </c>
      <c r="J84">
        <v>0</v>
      </c>
    </row>
    <row r="85" spans="1:10" x14ac:dyDescent="0.35">
      <c r="A85">
        <v>2020</v>
      </c>
      <c r="B85" t="s">
        <v>17</v>
      </c>
      <c r="C85">
        <v>5</v>
      </c>
      <c r="D85">
        <v>3</v>
      </c>
      <c r="E85">
        <v>11440</v>
      </c>
      <c r="F85">
        <v>268</v>
      </c>
      <c r="G85">
        <v>6226</v>
      </c>
      <c r="H85">
        <v>221886</v>
      </c>
      <c r="I85">
        <v>0</v>
      </c>
      <c r="J85">
        <v>0</v>
      </c>
    </row>
    <row r="86" spans="1:10" x14ac:dyDescent="0.35">
      <c r="A86">
        <v>2020</v>
      </c>
      <c r="B86" t="s">
        <v>17</v>
      </c>
      <c r="C86">
        <v>5</v>
      </c>
      <c r="D86">
        <v>3</v>
      </c>
      <c r="E86">
        <v>12046</v>
      </c>
      <c r="F86">
        <v>296</v>
      </c>
      <c r="G86">
        <v>6262</v>
      </c>
      <c r="H86">
        <v>226192</v>
      </c>
      <c r="I86">
        <v>0</v>
      </c>
      <c r="J86">
        <v>0</v>
      </c>
    </row>
    <row r="87" spans="1:10" x14ac:dyDescent="0.35">
      <c r="A87">
        <v>2020</v>
      </c>
      <c r="B87" t="s">
        <v>17</v>
      </c>
      <c r="C87">
        <v>5</v>
      </c>
      <c r="D87">
        <v>4</v>
      </c>
      <c r="E87">
        <v>13072</v>
      </c>
      <c r="F87">
        <v>284</v>
      </c>
      <c r="G87">
        <v>6560</v>
      </c>
      <c r="H87">
        <v>240570</v>
      </c>
      <c r="I87">
        <v>0</v>
      </c>
      <c r="J87">
        <v>0</v>
      </c>
    </row>
    <row r="88" spans="1:10" x14ac:dyDescent="0.35">
      <c r="A88">
        <v>2020</v>
      </c>
      <c r="B88" t="s">
        <v>17</v>
      </c>
      <c r="C88">
        <v>5</v>
      </c>
      <c r="D88">
        <v>4</v>
      </c>
      <c r="E88">
        <v>13330</v>
      </c>
      <c r="F88">
        <v>284</v>
      </c>
      <c r="G88">
        <v>5152</v>
      </c>
      <c r="H88">
        <v>236187</v>
      </c>
      <c r="I88">
        <v>0</v>
      </c>
      <c r="J88">
        <v>0</v>
      </c>
    </row>
    <row r="89" spans="1:10" x14ac:dyDescent="0.35">
      <c r="A89">
        <v>2020</v>
      </c>
      <c r="B89" t="s">
        <v>17</v>
      </c>
      <c r="C89">
        <v>5</v>
      </c>
      <c r="D89">
        <v>4</v>
      </c>
      <c r="E89">
        <v>14222</v>
      </c>
      <c r="F89">
        <v>312</v>
      </c>
      <c r="G89">
        <v>6570</v>
      </c>
      <c r="H89">
        <v>220803</v>
      </c>
      <c r="I89">
        <v>0</v>
      </c>
      <c r="J89">
        <v>0</v>
      </c>
    </row>
    <row r="90" spans="1:10" x14ac:dyDescent="0.35">
      <c r="A90">
        <v>2020</v>
      </c>
      <c r="B90" t="s">
        <v>17</v>
      </c>
      <c r="C90">
        <v>5</v>
      </c>
      <c r="D90">
        <v>4</v>
      </c>
      <c r="E90">
        <v>12828</v>
      </c>
      <c r="F90">
        <v>298</v>
      </c>
      <c r="G90">
        <v>6024</v>
      </c>
      <c r="H90">
        <v>211522</v>
      </c>
      <c r="I90">
        <v>0</v>
      </c>
      <c r="J90">
        <v>0</v>
      </c>
    </row>
    <row r="91" spans="1:10" x14ac:dyDescent="0.35">
      <c r="A91">
        <v>2020</v>
      </c>
      <c r="B91" t="s">
        <v>17</v>
      </c>
      <c r="C91">
        <v>5</v>
      </c>
      <c r="D91">
        <v>4</v>
      </c>
      <c r="E91">
        <v>11814</v>
      </c>
      <c r="F91">
        <v>346</v>
      </c>
      <c r="G91">
        <v>7170</v>
      </c>
      <c r="H91">
        <v>222584</v>
      </c>
      <c r="I91">
        <v>0</v>
      </c>
      <c r="J91">
        <v>0</v>
      </c>
    </row>
    <row r="92" spans="1:10" x14ac:dyDescent="0.35">
      <c r="A92">
        <v>2020</v>
      </c>
      <c r="B92" t="s">
        <v>17</v>
      </c>
      <c r="C92">
        <v>5</v>
      </c>
      <c r="D92">
        <v>4</v>
      </c>
      <c r="E92">
        <v>14492</v>
      </c>
      <c r="F92">
        <v>376</v>
      </c>
      <c r="G92">
        <v>6868</v>
      </c>
      <c r="H92">
        <v>237058</v>
      </c>
      <c r="I92">
        <v>0</v>
      </c>
      <c r="J92">
        <v>0</v>
      </c>
    </row>
    <row r="93" spans="1:10" x14ac:dyDescent="0.35">
      <c r="A93">
        <v>2020</v>
      </c>
      <c r="B93" t="s">
        <v>17</v>
      </c>
      <c r="C93">
        <v>5</v>
      </c>
      <c r="D93">
        <v>4</v>
      </c>
      <c r="E93">
        <v>14508</v>
      </c>
      <c r="F93">
        <v>352</v>
      </c>
      <c r="G93">
        <v>6342</v>
      </c>
      <c r="H93">
        <v>257359</v>
      </c>
      <c r="I93">
        <v>0</v>
      </c>
      <c r="J93">
        <v>0</v>
      </c>
    </row>
    <row r="94" spans="1:10" x14ac:dyDescent="0.35">
      <c r="A94">
        <v>2020</v>
      </c>
      <c r="B94" t="s">
        <v>17</v>
      </c>
      <c r="C94">
        <v>5</v>
      </c>
      <c r="D94">
        <v>5</v>
      </c>
      <c r="E94">
        <v>16276</v>
      </c>
      <c r="F94">
        <v>536</v>
      </c>
      <c r="G94">
        <v>23470</v>
      </c>
      <c r="H94">
        <v>288933</v>
      </c>
      <c r="I94">
        <v>0</v>
      </c>
      <c r="J94">
        <v>0</v>
      </c>
    </row>
    <row r="95" spans="1:10" x14ac:dyDescent="0.35">
      <c r="A95">
        <v>2020</v>
      </c>
      <c r="B95" t="s">
        <v>17</v>
      </c>
      <c r="C95">
        <v>5</v>
      </c>
      <c r="D95">
        <v>5</v>
      </c>
      <c r="E95">
        <v>16728</v>
      </c>
      <c r="F95">
        <v>410</v>
      </c>
      <c r="G95">
        <v>8606</v>
      </c>
      <c r="H95">
        <v>273774</v>
      </c>
      <c r="I95">
        <v>0</v>
      </c>
      <c r="J95">
        <v>0</v>
      </c>
    </row>
    <row r="96" spans="1:10" x14ac:dyDescent="0.35">
      <c r="A96">
        <v>2020</v>
      </c>
      <c r="B96" t="s">
        <v>17</v>
      </c>
      <c r="C96">
        <v>5</v>
      </c>
      <c r="D96">
        <v>5</v>
      </c>
      <c r="E96">
        <v>17578</v>
      </c>
      <c r="F96">
        <v>444</v>
      </c>
      <c r="G96">
        <v>9856</v>
      </c>
      <c r="H96">
        <v>244946</v>
      </c>
      <c r="I96">
        <v>0</v>
      </c>
      <c r="J96">
        <v>0</v>
      </c>
    </row>
    <row r="97" spans="1:10" x14ac:dyDescent="0.35">
      <c r="A97">
        <v>2020</v>
      </c>
      <c r="B97" t="s">
        <v>48</v>
      </c>
      <c r="C97">
        <v>6</v>
      </c>
      <c r="D97">
        <v>1</v>
      </c>
      <c r="E97">
        <v>15448</v>
      </c>
      <c r="F97">
        <v>402</v>
      </c>
      <c r="G97">
        <v>7764</v>
      </c>
      <c r="H97">
        <v>251761</v>
      </c>
      <c r="I97">
        <v>0</v>
      </c>
      <c r="J97">
        <v>0</v>
      </c>
    </row>
    <row r="98" spans="1:10" x14ac:dyDescent="0.35">
      <c r="A98">
        <v>2020</v>
      </c>
      <c r="B98" t="s">
        <v>48</v>
      </c>
      <c r="C98">
        <v>6</v>
      </c>
      <c r="D98">
        <v>1</v>
      </c>
      <c r="E98">
        <v>17624</v>
      </c>
      <c r="F98">
        <v>444</v>
      </c>
      <c r="G98">
        <v>9062</v>
      </c>
      <c r="H98">
        <v>289612</v>
      </c>
      <c r="I98">
        <v>0</v>
      </c>
      <c r="J98">
        <v>0</v>
      </c>
    </row>
    <row r="99" spans="1:10" x14ac:dyDescent="0.35">
      <c r="A99">
        <v>2020</v>
      </c>
      <c r="B99" t="s">
        <v>48</v>
      </c>
      <c r="C99">
        <v>6</v>
      </c>
      <c r="D99">
        <v>1</v>
      </c>
      <c r="E99">
        <v>19376</v>
      </c>
      <c r="F99">
        <v>518</v>
      </c>
      <c r="G99">
        <v>7578</v>
      </c>
      <c r="H99">
        <v>298140</v>
      </c>
      <c r="I99">
        <v>0</v>
      </c>
      <c r="J99">
        <v>0</v>
      </c>
    </row>
    <row r="100" spans="1:10" x14ac:dyDescent="0.35">
      <c r="A100">
        <v>2020</v>
      </c>
      <c r="B100" t="s">
        <v>48</v>
      </c>
      <c r="C100">
        <v>6</v>
      </c>
      <c r="D100">
        <v>1</v>
      </c>
      <c r="E100">
        <v>19694</v>
      </c>
      <c r="F100">
        <v>548</v>
      </c>
      <c r="G100">
        <v>8780</v>
      </c>
      <c r="H100">
        <v>294048</v>
      </c>
      <c r="I100">
        <v>0</v>
      </c>
      <c r="J100">
        <v>0</v>
      </c>
    </row>
    <row r="101" spans="1:10" x14ac:dyDescent="0.35">
      <c r="A101">
        <v>2020</v>
      </c>
      <c r="B101" t="s">
        <v>48</v>
      </c>
      <c r="C101">
        <v>6</v>
      </c>
      <c r="D101">
        <v>1</v>
      </c>
      <c r="E101">
        <v>18944</v>
      </c>
      <c r="F101">
        <v>572</v>
      </c>
      <c r="G101">
        <v>9542</v>
      </c>
      <c r="H101">
        <v>290371</v>
      </c>
      <c r="I101">
        <v>0</v>
      </c>
      <c r="J101">
        <v>0</v>
      </c>
    </row>
    <row r="102" spans="1:10" x14ac:dyDescent="0.35">
      <c r="A102">
        <v>2020</v>
      </c>
      <c r="B102" t="s">
        <v>48</v>
      </c>
      <c r="C102">
        <v>6</v>
      </c>
      <c r="D102">
        <v>1</v>
      </c>
      <c r="E102">
        <v>20816</v>
      </c>
      <c r="F102">
        <v>594</v>
      </c>
      <c r="G102">
        <v>10866</v>
      </c>
      <c r="H102">
        <v>303109</v>
      </c>
      <c r="I102">
        <v>0</v>
      </c>
      <c r="J102">
        <v>0</v>
      </c>
    </row>
    <row r="103" spans="1:10" x14ac:dyDescent="0.35">
      <c r="A103">
        <v>2020</v>
      </c>
      <c r="B103" t="s">
        <v>48</v>
      </c>
      <c r="C103">
        <v>6</v>
      </c>
      <c r="D103">
        <v>1</v>
      </c>
      <c r="E103">
        <v>21764</v>
      </c>
      <c r="F103">
        <v>522</v>
      </c>
      <c r="G103">
        <v>10382</v>
      </c>
      <c r="H103">
        <v>269265</v>
      </c>
      <c r="I103">
        <v>0</v>
      </c>
      <c r="J103">
        <v>0</v>
      </c>
    </row>
    <row r="104" spans="1:10" x14ac:dyDescent="0.35">
      <c r="A104">
        <v>2020</v>
      </c>
      <c r="B104" t="s">
        <v>48</v>
      </c>
      <c r="C104">
        <v>6</v>
      </c>
      <c r="D104">
        <v>2</v>
      </c>
      <c r="E104">
        <v>17072</v>
      </c>
      <c r="F104">
        <v>542</v>
      </c>
      <c r="G104">
        <v>10342</v>
      </c>
      <c r="H104">
        <v>294113</v>
      </c>
      <c r="I104">
        <v>0</v>
      </c>
      <c r="J104">
        <v>0</v>
      </c>
    </row>
    <row r="105" spans="1:10" x14ac:dyDescent="0.35">
      <c r="A105">
        <v>2020</v>
      </c>
      <c r="B105" t="s">
        <v>48</v>
      </c>
      <c r="C105">
        <v>6</v>
      </c>
      <c r="D105">
        <v>2</v>
      </c>
      <c r="E105">
        <v>19962</v>
      </c>
      <c r="F105">
        <v>544</v>
      </c>
      <c r="G105">
        <v>11268</v>
      </c>
      <c r="H105">
        <v>305461</v>
      </c>
      <c r="I105">
        <v>0</v>
      </c>
      <c r="J105">
        <v>0</v>
      </c>
    </row>
    <row r="106" spans="1:10" x14ac:dyDescent="0.35">
      <c r="A106">
        <v>2020</v>
      </c>
      <c r="B106" t="s">
        <v>48</v>
      </c>
      <c r="C106">
        <v>6</v>
      </c>
      <c r="D106">
        <v>2</v>
      </c>
      <c r="E106">
        <v>22312</v>
      </c>
      <c r="F106">
        <v>716</v>
      </c>
      <c r="G106">
        <v>12550</v>
      </c>
      <c r="H106">
        <v>305473</v>
      </c>
      <c r="I106">
        <v>0</v>
      </c>
      <c r="J106">
        <v>0</v>
      </c>
    </row>
    <row r="107" spans="1:10" x14ac:dyDescent="0.35">
      <c r="A107">
        <v>2020</v>
      </c>
      <c r="B107" t="s">
        <v>48</v>
      </c>
      <c r="C107">
        <v>6</v>
      </c>
      <c r="D107">
        <v>2</v>
      </c>
      <c r="E107">
        <v>22270</v>
      </c>
      <c r="F107">
        <v>788</v>
      </c>
      <c r="G107">
        <v>12088</v>
      </c>
      <c r="H107">
        <v>319844</v>
      </c>
      <c r="I107">
        <v>0</v>
      </c>
      <c r="J107">
        <v>0</v>
      </c>
    </row>
    <row r="108" spans="1:10" x14ac:dyDescent="0.35">
      <c r="A108">
        <v>2020</v>
      </c>
      <c r="B108" t="s">
        <v>48</v>
      </c>
      <c r="C108">
        <v>6</v>
      </c>
      <c r="D108">
        <v>2</v>
      </c>
      <c r="E108">
        <v>22612</v>
      </c>
      <c r="F108">
        <v>776</v>
      </c>
      <c r="G108">
        <v>14526</v>
      </c>
      <c r="H108">
        <v>304876</v>
      </c>
      <c r="I108">
        <v>0</v>
      </c>
      <c r="J108">
        <v>0</v>
      </c>
    </row>
    <row r="109" spans="1:10" x14ac:dyDescent="0.35">
      <c r="A109">
        <v>2020</v>
      </c>
      <c r="B109" t="s">
        <v>48</v>
      </c>
      <c r="C109">
        <v>6</v>
      </c>
      <c r="D109">
        <v>2</v>
      </c>
      <c r="E109">
        <v>24078</v>
      </c>
      <c r="F109">
        <v>618</v>
      </c>
      <c r="G109">
        <v>16182</v>
      </c>
      <c r="H109">
        <v>315247</v>
      </c>
      <c r="I109">
        <v>0</v>
      </c>
      <c r="J109">
        <v>0</v>
      </c>
    </row>
    <row r="110" spans="1:10" x14ac:dyDescent="0.35">
      <c r="A110">
        <v>2020</v>
      </c>
      <c r="B110" t="s">
        <v>48</v>
      </c>
      <c r="C110">
        <v>6</v>
      </c>
      <c r="D110">
        <v>2</v>
      </c>
      <c r="E110">
        <v>22808</v>
      </c>
      <c r="F110">
        <v>648</v>
      </c>
      <c r="G110">
        <v>14716</v>
      </c>
      <c r="H110">
        <v>284207</v>
      </c>
      <c r="I110">
        <v>0</v>
      </c>
      <c r="J110">
        <v>0</v>
      </c>
    </row>
    <row r="111" spans="1:10" x14ac:dyDescent="0.35">
      <c r="A111">
        <v>2020</v>
      </c>
      <c r="B111" t="s">
        <v>48</v>
      </c>
      <c r="C111">
        <v>6</v>
      </c>
      <c r="D111">
        <v>3</v>
      </c>
      <c r="E111">
        <v>20064</v>
      </c>
      <c r="F111">
        <v>792</v>
      </c>
      <c r="G111">
        <v>21280</v>
      </c>
      <c r="H111">
        <v>305455</v>
      </c>
      <c r="I111">
        <v>0</v>
      </c>
      <c r="J111">
        <v>0</v>
      </c>
    </row>
    <row r="112" spans="1:10" x14ac:dyDescent="0.35">
      <c r="A112">
        <v>2020</v>
      </c>
      <c r="B112" t="s">
        <v>48</v>
      </c>
      <c r="C112">
        <v>6</v>
      </c>
      <c r="D112">
        <v>3</v>
      </c>
      <c r="E112">
        <v>22170</v>
      </c>
      <c r="F112">
        <v>4008</v>
      </c>
      <c r="G112">
        <v>14452</v>
      </c>
      <c r="H112">
        <v>350974</v>
      </c>
      <c r="I112">
        <v>0</v>
      </c>
      <c r="J112">
        <v>0</v>
      </c>
    </row>
    <row r="113" spans="1:10" x14ac:dyDescent="0.35">
      <c r="A113">
        <v>2020</v>
      </c>
      <c r="B113" t="s">
        <v>48</v>
      </c>
      <c r="C113">
        <v>6</v>
      </c>
      <c r="D113">
        <v>3</v>
      </c>
      <c r="E113">
        <v>26216</v>
      </c>
      <c r="F113">
        <v>682</v>
      </c>
      <c r="G113">
        <v>13780</v>
      </c>
      <c r="H113">
        <v>337447</v>
      </c>
      <c r="I113">
        <v>0</v>
      </c>
      <c r="J113">
        <v>0</v>
      </c>
    </row>
    <row r="114" spans="1:10" x14ac:dyDescent="0.35">
      <c r="A114">
        <v>2020</v>
      </c>
      <c r="B114" t="s">
        <v>48</v>
      </c>
      <c r="C114">
        <v>6</v>
      </c>
      <c r="D114">
        <v>3</v>
      </c>
      <c r="E114">
        <v>27658</v>
      </c>
      <c r="F114">
        <v>686</v>
      </c>
      <c r="G114">
        <v>21482</v>
      </c>
      <c r="H114">
        <v>390435</v>
      </c>
      <c r="I114">
        <v>0</v>
      </c>
      <c r="J114">
        <v>0</v>
      </c>
    </row>
    <row r="115" spans="1:10" x14ac:dyDescent="0.35">
      <c r="A115">
        <v>2020</v>
      </c>
      <c r="B115" t="s">
        <v>48</v>
      </c>
      <c r="C115">
        <v>6</v>
      </c>
      <c r="D115">
        <v>3</v>
      </c>
      <c r="E115">
        <v>29480</v>
      </c>
      <c r="F115">
        <v>728</v>
      </c>
      <c r="G115">
        <v>18058</v>
      </c>
      <c r="H115">
        <v>399777</v>
      </c>
      <c r="I115">
        <v>0</v>
      </c>
      <c r="J115">
        <v>0</v>
      </c>
    </row>
    <row r="116" spans="1:10" x14ac:dyDescent="0.35">
      <c r="A116">
        <v>2020</v>
      </c>
      <c r="B116" t="s">
        <v>48</v>
      </c>
      <c r="C116">
        <v>6</v>
      </c>
      <c r="D116">
        <v>3</v>
      </c>
      <c r="E116">
        <v>31836</v>
      </c>
      <c r="F116">
        <v>616</v>
      </c>
      <c r="G116">
        <v>27948</v>
      </c>
      <c r="H116">
        <v>408571</v>
      </c>
      <c r="I116">
        <v>0</v>
      </c>
      <c r="J116">
        <v>0</v>
      </c>
    </row>
    <row r="117" spans="1:10" x14ac:dyDescent="0.35">
      <c r="A117">
        <v>2020</v>
      </c>
      <c r="B117" t="s">
        <v>48</v>
      </c>
      <c r="C117">
        <v>6</v>
      </c>
      <c r="D117">
        <v>3</v>
      </c>
      <c r="E117">
        <v>30302</v>
      </c>
      <c r="F117">
        <v>852</v>
      </c>
      <c r="G117">
        <v>18150</v>
      </c>
      <c r="H117">
        <v>372622</v>
      </c>
      <c r="I117">
        <v>0</v>
      </c>
      <c r="J117">
        <v>0</v>
      </c>
    </row>
    <row r="118" spans="1:10" x14ac:dyDescent="0.35">
      <c r="A118">
        <v>2020</v>
      </c>
      <c r="B118" t="s">
        <v>48</v>
      </c>
      <c r="C118">
        <v>6</v>
      </c>
      <c r="D118">
        <v>4</v>
      </c>
      <c r="E118">
        <v>27120</v>
      </c>
      <c r="F118">
        <v>624</v>
      </c>
      <c r="G118">
        <v>21758</v>
      </c>
      <c r="H118">
        <v>373027</v>
      </c>
      <c r="I118">
        <v>0</v>
      </c>
      <c r="J118">
        <v>0</v>
      </c>
    </row>
    <row r="119" spans="1:10" x14ac:dyDescent="0.35">
      <c r="A119">
        <v>2020</v>
      </c>
      <c r="B119" t="s">
        <v>48</v>
      </c>
      <c r="C119">
        <v>6</v>
      </c>
      <c r="D119">
        <v>4</v>
      </c>
      <c r="E119">
        <v>31312</v>
      </c>
      <c r="F119">
        <v>936</v>
      </c>
      <c r="G119">
        <v>20924</v>
      </c>
      <c r="H119">
        <v>431350</v>
      </c>
      <c r="I119">
        <v>0</v>
      </c>
      <c r="J119">
        <v>0</v>
      </c>
    </row>
    <row r="120" spans="1:10" x14ac:dyDescent="0.35">
      <c r="A120">
        <v>2020</v>
      </c>
      <c r="B120" t="s">
        <v>48</v>
      </c>
      <c r="C120">
        <v>6</v>
      </c>
      <c r="D120">
        <v>4</v>
      </c>
      <c r="E120">
        <v>33736</v>
      </c>
      <c r="F120">
        <v>848</v>
      </c>
      <c r="G120">
        <v>26178</v>
      </c>
      <c r="H120">
        <v>449549</v>
      </c>
      <c r="I120">
        <v>0</v>
      </c>
      <c r="J120">
        <v>0</v>
      </c>
    </row>
    <row r="121" spans="1:10" x14ac:dyDescent="0.35">
      <c r="A121">
        <v>2020</v>
      </c>
      <c r="B121" t="s">
        <v>48</v>
      </c>
      <c r="C121">
        <v>6</v>
      </c>
      <c r="D121">
        <v>4</v>
      </c>
      <c r="E121">
        <v>36410</v>
      </c>
      <c r="F121">
        <v>802</v>
      </c>
      <c r="G121">
        <v>27966</v>
      </c>
      <c r="H121">
        <v>454114</v>
      </c>
      <c r="I121">
        <v>0</v>
      </c>
      <c r="J121">
        <v>0</v>
      </c>
    </row>
    <row r="122" spans="1:10" x14ac:dyDescent="0.35">
      <c r="A122">
        <v>2020</v>
      </c>
      <c r="B122" t="s">
        <v>48</v>
      </c>
      <c r="C122">
        <v>6</v>
      </c>
      <c r="D122">
        <v>4</v>
      </c>
      <c r="E122">
        <v>36510</v>
      </c>
      <c r="F122">
        <v>762</v>
      </c>
      <c r="G122">
        <v>20492</v>
      </c>
      <c r="H122">
        <v>461469</v>
      </c>
      <c r="I122">
        <v>0</v>
      </c>
      <c r="J122">
        <v>0</v>
      </c>
    </row>
    <row r="123" spans="1:10" x14ac:dyDescent="0.35">
      <c r="A123">
        <v>2020</v>
      </c>
      <c r="B123" t="s">
        <v>48</v>
      </c>
      <c r="C123">
        <v>6</v>
      </c>
      <c r="D123">
        <v>4</v>
      </c>
      <c r="E123">
        <v>40284</v>
      </c>
      <c r="F123">
        <v>828</v>
      </c>
      <c r="G123">
        <v>28458</v>
      </c>
      <c r="H123">
        <v>485808</v>
      </c>
      <c r="I123">
        <v>0</v>
      </c>
      <c r="J123">
        <v>0</v>
      </c>
    </row>
    <row r="124" spans="1:10" x14ac:dyDescent="0.35">
      <c r="A124">
        <v>2020</v>
      </c>
      <c r="B124" t="s">
        <v>48</v>
      </c>
      <c r="C124">
        <v>6</v>
      </c>
      <c r="D124">
        <v>4</v>
      </c>
      <c r="E124">
        <v>39220</v>
      </c>
      <c r="F124">
        <v>768</v>
      </c>
      <c r="G124">
        <v>23262</v>
      </c>
      <c r="H124">
        <v>413102</v>
      </c>
      <c r="I124">
        <v>0</v>
      </c>
      <c r="J124">
        <v>0</v>
      </c>
    </row>
    <row r="125" spans="1:10" x14ac:dyDescent="0.35">
      <c r="A125">
        <v>2020</v>
      </c>
      <c r="B125" t="s">
        <v>48</v>
      </c>
      <c r="C125">
        <v>6</v>
      </c>
      <c r="D125">
        <v>5</v>
      </c>
      <c r="E125">
        <v>36678</v>
      </c>
      <c r="F125">
        <v>834</v>
      </c>
      <c r="G125">
        <v>26994</v>
      </c>
      <c r="H125">
        <v>437042</v>
      </c>
      <c r="I125">
        <v>0</v>
      </c>
      <c r="J125">
        <v>0</v>
      </c>
    </row>
    <row r="126" spans="1:10" x14ac:dyDescent="0.35">
      <c r="A126">
        <v>2020</v>
      </c>
      <c r="B126" t="s">
        <v>48</v>
      </c>
      <c r="C126">
        <v>6</v>
      </c>
      <c r="D126">
        <v>5</v>
      </c>
      <c r="E126">
        <v>36510</v>
      </c>
      <c r="F126">
        <v>1012</v>
      </c>
      <c r="G126">
        <v>25130</v>
      </c>
      <c r="H126">
        <v>457736</v>
      </c>
      <c r="I126">
        <v>0</v>
      </c>
      <c r="J126">
        <v>0</v>
      </c>
    </row>
    <row r="127" spans="1:10" x14ac:dyDescent="0.35">
      <c r="A127">
        <v>2020</v>
      </c>
      <c r="B127" t="s">
        <v>49</v>
      </c>
      <c r="C127">
        <v>7</v>
      </c>
      <c r="D127">
        <v>1</v>
      </c>
      <c r="E127">
        <v>38860</v>
      </c>
      <c r="F127">
        <v>876</v>
      </c>
      <c r="G127">
        <v>24128</v>
      </c>
      <c r="H127">
        <v>487906</v>
      </c>
      <c r="I127">
        <v>0</v>
      </c>
      <c r="J127">
        <v>0</v>
      </c>
    </row>
    <row r="128" spans="1:10" x14ac:dyDescent="0.35">
      <c r="A128">
        <v>2020</v>
      </c>
      <c r="B128" t="s">
        <v>49</v>
      </c>
      <c r="C128">
        <v>7</v>
      </c>
      <c r="D128">
        <v>1</v>
      </c>
      <c r="E128">
        <v>43894</v>
      </c>
      <c r="F128">
        <v>756</v>
      </c>
      <c r="G128">
        <v>39998</v>
      </c>
      <c r="H128">
        <v>494984</v>
      </c>
      <c r="I128">
        <v>0</v>
      </c>
      <c r="J128">
        <v>0</v>
      </c>
    </row>
    <row r="129" spans="1:10" x14ac:dyDescent="0.35">
      <c r="A129">
        <v>2020</v>
      </c>
      <c r="B129" t="s">
        <v>49</v>
      </c>
      <c r="C129">
        <v>7</v>
      </c>
      <c r="D129">
        <v>1</v>
      </c>
      <c r="E129">
        <v>45436</v>
      </c>
      <c r="F129">
        <v>888</v>
      </c>
      <c r="G129">
        <v>28834</v>
      </c>
      <c r="H129">
        <v>547244</v>
      </c>
      <c r="I129">
        <v>0</v>
      </c>
      <c r="J129">
        <v>0</v>
      </c>
    </row>
    <row r="130" spans="1:10" x14ac:dyDescent="0.35">
      <c r="A130">
        <v>2020</v>
      </c>
      <c r="B130" t="s">
        <v>49</v>
      </c>
      <c r="C130">
        <v>7</v>
      </c>
      <c r="D130">
        <v>1</v>
      </c>
      <c r="E130">
        <v>48036</v>
      </c>
      <c r="F130">
        <v>1222</v>
      </c>
      <c r="G130">
        <v>29492</v>
      </c>
      <c r="H130">
        <v>535948</v>
      </c>
      <c r="I130">
        <v>0</v>
      </c>
      <c r="J130">
        <v>0</v>
      </c>
    </row>
    <row r="131" spans="1:10" x14ac:dyDescent="0.35">
      <c r="A131">
        <v>2020</v>
      </c>
      <c r="B131" t="s">
        <v>49</v>
      </c>
      <c r="C131">
        <v>7</v>
      </c>
      <c r="D131">
        <v>1</v>
      </c>
      <c r="E131">
        <v>47884</v>
      </c>
      <c r="F131">
        <v>842</v>
      </c>
      <c r="G131">
        <v>31658</v>
      </c>
      <c r="H131">
        <v>478500</v>
      </c>
      <c r="I131">
        <v>0</v>
      </c>
      <c r="J131">
        <v>0</v>
      </c>
    </row>
    <row r="132" spans="1:10" x14ac:dyDescent="0.35">
      <c r="A132">
        <v>2020</v>
      </c>
      <c r="B132" t="s">
        <v>49</v>
      </c>
      <c r="C132">
        <v>7</v>
      </c>
      <c r="D132">
        <v>1</v>
      </c>
      <c r="E132">
        <v>45000</v>
      </c>
      <c r="F132">
        <v>946</v>
      </c>
      <c r="G132">
        <v>30630</v>
      </c>
      <c r="H132">
        <v>485587</v>
      </c>
      <c r="I132">
        <v>0</v>
      </c>
      <c r="J132">
        <v>0</v>
      </c>
    </row>
    <row r="133" spans="1:10" x14ac:dyDescent="0.35">
      <c r="A133">
        <v>2020</v>
      </c>
      <c r="B133" t="s">
        <v>49</v>
      </c>
      <c r="C133">
        <v>7</v>
      </c>
      <c r="D133">
        <v>1</v>
      </c>
      <c r="E133">
        <v>46296</v>
      </c>
      <c r="F133">
        <v>958</v>
      </c>
      <c r="G133">
        <v>33676</v>
      </c>
      <c r="H133">
        <v>543933</v>
      </c>
      <c r="I133">
        <v>0</v>
      </c>
      <c r="J133">
        <v>0</v>
      </c>
    </row>
    <row r="134" spans="1:10" x14ac:dyDescent="0.35">
      <c r="A134">
        <v>2020</v>
      </c>
      <c r="B134" t="s">
        <v>49</v>
      </c>
      <c r="C134">
        <v>7</v>
      </c>
      <c r="D134">
        <v>2</v>
      </c>
      <c r="E134">
        <v>51122</v>
      </c>
      <c r="F134">
        <v>984</v>
      </c>
      <c r="G134">
        <v>39016</v>
      </c>
      <c r="H134">
        <v>580832</v>
      </c>
      <c r="I134">
        <v>0</v>
      </c>
      <c r="J134">
        <v>0</v>
      </c>
    </row>
    <row r="135" spans="1:10" x14ac:dyDescent="0.35">
      <c r="A135">
        <v>2020</v>
      </c>
      <c r="B135" t="s">
        <v>49</v>
      </c>
      <c r="C135">
        <v>7</v>
      </c>
      <c r="D135">
        <v>2</v>
      </c>
      <c r="E135">
        <v>51580</v>
      </c>
      <c r="F135">
        <v>958</v>
      </c>
      <c r="G135">
        <v>38816</v>
      </c>
      <c r="H135">
        <v>608224</v>
      </c>
      <c r="I135">
        <v>0</v>
      </c>
      <c r="J135">
        <v>0</v>
      </c>
    </row>
    <row r="136" spans="1:10" x14ac:dyDescent="0.35">
      <c r="A136">
        <v>2020</v>
      </c>
      <c r="B136" t="s">
        <v>49</v>
      </c>
      <c r="C136">
        <v>7</v>
      </c>
      <c r="D136">
        <v>2</v>
      </c>
      <c r="E136">
        <v>55498</v>
      </c>
      <c r="F136">
        <v>1040</v>
      </c>
      <c r="G136">
        <v>40578</v>
      </c>
      <c r="H136">
        <v>607896</v>
      </c>
      <c r="I136">
        <v>0</v>
      </c>
      <c r="J136">
        <v>0</v>
      </c>
    </row>
    <row r="137" spans="1:10" x14ac:dyDescent="0.35">
      <c r="A137">
        <v>2020</v>
      </c>
      <c r="B137" t="s">
        <v>49</v>
      </c>
      <c r="C137">
        <v>7</v>
      </c>
      <c r="D137">
        <v>2</v>
      </c>
      <c r="E137">
        <v>55508</v>
      </c>
      <c r="F137">
        <v>1082</v>
      </c>
      <c r="G137">
        <v>39962</v>
      </c>
      <c r="H137">
        <v>617606</v>
      </c>
      <c r="I137">
        <v>0</v>
      </c>
      <c r="J137">
        <v>0</v>
      </c>
    </row>
    <row r="138" spans="1:10" x14ac:dyDescent="0.35">
      <c r="A138">
        <v>2020</v>
      </c>
      <c r="B138" t="s">
        <v>49</v>
      </c>
      <c r="C138">
        <v>7</v>
      </c>
      <c r="D138">
        <v>2</v>
      </c>
      <c r="E138">
        <v>58212</v>
      </c>
      <c r="F138">
        <v>994</v>
      </c>
      <c r="G138">
        <v>36396</v>
      </c>
      <c r="H138">
        <v>541254</v>
      </c>
      <c r="I138">
        <v>0</v>
      </c>
      <c r="J138">
        <v>0</v>
      </c>
    </row>
    <row r="139" spans="1:10" x14ac:dyDescent="0.35">
      <c r="A139">
        <v>2020</v>
      </c>
      <c r="B139" t="s">
        <v>49</v>
      </c>
      <c r="C139">
        <v>7</v>
      </c>
      <c r="D139">
        <v>2</v>
      </c>
      <c r="E139">
        <v>56356</v>
      </c>
      <c r="F139">
        <v>1082</v>
      </c>
      <c r="G139">
        <v>35366</v>
      </c>
      <c r="H139">
        <v>531686</v>
      </c>
      <c r="I139">
        <v>0</v>
      </c>
      <c r="J139">
        <v>0</v>
      </c>
    </row>
    <row r="140" spans="1:10" x14ac:dyDescent="0.35">
      <c r="A140">
        <v>2020</v>
      </c>
      <c r="B140" t="s">
        <v>49</v>
      </c>
      <c r="C140">
        <v>7</v>
      </c>
      <c r="D140">
        <v>2</v>
      </c>
      <c r="E140">
        <v>59834</v>
      </c>
      <c r="F140">
        <v>1164</v>
      </c>
      <c r="G140">
        <v>41952</v>
      </c>
      <c r="H140">
        <v>666316</v>
      </c>
      <c r="I140">
        <v>0</v>
      </c>
      <c r="J140">
        <v>0</v>
      </c>
    </row>
    <row r="141" spans="1:10" x14ac:dyDescent="0.35">
      <c r="A141">
        <v>2020</v>
      </c>
      <c r="B141" t="s">
        <v>49</v>
      </c>
      <c r="C141">
        <v>7</v>
      </c>
      <c r="D141">
        <v>3</v>
      </c>
      <c r="E141">
        <v>65214</v>
      </c>
      <c r="F141">
        <v>1228</v>
      </c>
      <c r="G141">
        <v>41292</v>
      </c>
      <c r="H141">
        <v>704455</v>
      </c>
      <c r="I141">
        <v>0</v>
      </c>
      <c r="J141">
        <v>0</v>
      </c>
    </row>
    <row r="142" spans="1:10" x14ac:dyDescent="0.35">
      <c r="A142">
        <v>2020</v>
      </c>
      <c r="B142" t="s">
        <v>49</v>
      </c>
      <c r="C142">
        <v>7</v>
      </c>
      <c r="D142">
        <v>3</v>
      </c>
      <c r="E142">
        <v>70936</v>
      </c>
      <c r="F142">
        <v>1360</v>
      </c>
      <c r="G142">
        <v>45734</v>
      </c>
      <c r="H142">
        <v>714401</v>
      </c>
      <c r="I142">
        <v>0</v>
      </c>
      <c r="J142">
        <v>0</v>
      </c>
    </row>
    <row r="143" spans="1:10" x14ac:dyDescent="0.35">
      <c r="A143">
        <v>2020</v>
      </c>
      <c r="B143" t="s">
        <v>49</v>
      </c>
      <c r="C143">
        <v>7</v>
      </c>
      <c r="D143">
        <v>3</v>
      </c>
      <c r="E143">
        <v>69648</v>
      </c>
      <c r="F143">
        <v>1352</v>
      </c>
      <c r="G143">
        <v>34972</v>
      </c>
      <c r="H143">
        <v>759439</v>
      </c>
      <c r="I143">
        <v>0</v>
      </c>
      <c r="J143">
        <v>0</v>
      </c>
    </row>
    <row r="144" spans="1:10" x14ac:dyDescent="0.35">
      <c r="A144">
        <v>2020</v>
      </c>
      <c r="B144" t="s">
        <v>49</v>
      </c>
      <c r="C144">
        <v>7</v>
      </c>
      <c r="D144">
        <v>3</v>
      </c>
      <c r="E144">
        <v>74822</v>
      </c>
      <c r="F144">
        <v>1086</v>
      </c>
      <c r="G144">
        <v>47164</v>
      </c>
      <c r="H144">
        <v>778553</v>
      </c>
      <c r="I144">
        <v>0</v>
      </c>
      <c r="J144">
        <v>0</v>
      </c>
    </row>
    <row r="145" spans="1:10" x14ac:dyDescent="0.35">
      <c r="A145">
        <v>2020</v>
      </c>
      <c r="B145" t="s">
        <v>49</v>
      </c>
      <c r="C145">
        <v>7</v>
      </c>
      <c r="D145">
        <v>3</v>
      </c>
      <c r="E145">
        <v>80470</v>
      </c>
      <c r="F145">
        <v>1350</v>
      </c>
      <c r="G145">
        <v>45460</v>
      </c>
      <c r="H145">
        <v>654566</v>
      </c>
      <c r="I145">
        <v>0</v>
      </c>
      <c r="J145">
        <v>0</v>
      </c>
    </row>
    <row r="146" spans="1:10" x14ac:dyDescent="0.35">
      <c r="A146">
        <v>2020</v>
      </c>
      <c r="B146" t="s">
        <v>49</v>
      </c>
      <c r="C146">
        <v>7</v>
      </c>
      <c r="D146">
        <v>3</v>
      </c>
      <c r="E146">
        <v>73612</v>
      </c>
      <c r="F146">
        <v>1192</v>
      </c>
      <c r="G146">
        <v>48606</v>
      </c>
      <c r="H146">
        <v>708451</v>
      </c>
      <c r="I146">
        <v>0</v>
      </c>
      <c r="J146">
        <v>0</v>
      </c>
    </row>
    <row r="147" spans="1:10" x14ac:dyDescent="0.35">
      <c r="A147">
        <v>2020</v>
      </c>
      <c r="B147" t="s">
        <v>49</v>
      </c>
      <c r="C147">
        <v>7</v>
      </c>
      <c r="D147">
        <v>3</v>
      </c>
      <c r="E147">
        <v>78340</v>
      </c>
      <c r="F147">
        <v>1342</v>
      </c>
      <c r="G147">
        <v>55178</v>
      </c>
      <c r="H147">
        <v>768496</v>
      </c>
      <c r="I147">
        <v>0</v>
      </c>
      <c r="J147">
        <v>0</v>
      </c>
    </row>
    <row r="148" spans="1:10" x14ac:dyDescent="0.35">
      <c r="A148">
        <v>2020</v>
      </c>
      <c r="B148" t="s">
        <v>49</v>
      </c>
      <c r="C148">
        <v>7</v>
      </c>
      <c r="D148">
        <v>4</v>
      </c>
      <c r="E148">
        <v>91202</v>
      </c>
      <c r="F148">
        <v>2260</v>
      </c>
      <c r="G148">
        <v>63750</v>
      </c>
      <c r="H148">
        <v>806412</v>
      </c>
      <c r="I148">
        <v>0</v>
      </c>
      <c r="J148">
        <v>0</v>
      </c>
    </row>
    <row r="149" spans="1:10" x14ac:dyDescent="0.35">
      <c r="A149">
        <v>2020</v>
      </c>
      <c r="B149" t="s">
        <v>49</v>
      </c>
      <c r="C149">
        <v>7</v>
      </c>
      <c r="D149">
        <v>4</v>
      </c>
      <c r="E149">
        <v>96886</v>
      </c>
      <c r="F149">
        <v>1510</v>
      </c>
      <c r="G149">
        <v>66652</v>
      </c>
      <c r="H149">
        <v>846826</v>
      </c>
      <c r="I149">
        <v>0</v>
      </c>
      <c r="J149">
        <v>0</v>
      </c>
    </row>
    <row r="150" spans="1:10" x14ac:dyDescent="0.35">
      <c r="A150">
        <v>2020</v>
      </c>
      <c r="B150" t="s">
        <v>49</v>
      </c>
      <c r="C150">
        <v>7</v>
      </c>
      <c r="D150">
        <v>4</v>
      </c>
      <c r="E150">
        <v>97776</v>
      </c>
      <c r="F150">
        <v>1526</v>
      </c>
      <c r="G150">
        <v>65028</v>
      </c>
      <c r="H150">
        <v>863677</v>
      </c>
      <c r="I150">
        <v>0</v>
      </c>
      <c r="J150">
        <v>0</v>
      </c>
    </row>
    <row r="151" spans="1:10" x14ac:dyDescent="0.35">
      <c r="A151">
        <v>2020</v>
      </c>
      <c r="B151" t="s">
        <v>49</v>
      </c>
      <c r="C151">
        <v>7</v>
      </c>
      <c r="D151">
        <v>4</v>
      </c>
      <c r="E151">
        <v>100144</v>
      </c>
      <c r="F151">
        <v>1406</v>
      </c>
      <c r="G151">
        <v>74250</v>
      </c>
      <c r="H151">
        <v>955520</v>
      </c>
      <c r="I151">
        <v>0</v>
      </c>
      <c r="J151">
        <v>0</v>
      </c>
    </row>
    <row r="152" spans="1:10" x14ac:dyDescent="0.35">
      <c r="A152">
        <v>2020</v>
      </c>
      <c r="B152" t="s">
        <v>49</v>
      </c>
      <c r="C152">
        <v>7</v>
      </c>
      <c r="D152">
        <v>4</v>
      </c>
      <c r="E152">
        <v>97864</v>
      </c>
      <c r="F152">
        <v>1408</v>
      </c>
      <c r="G152">
        <v>63024</v>
      </c>
      <c r="H152">
        <v>1001447</v>
      </c>
      <c r="I152">
        <v>0</v>
      </c>
      <c r="J152">
        <v>0</v>
      </c>
    </row>
    <row r="153" spans="1:10" x14ac:dyDescent="0.35">
      <c r="A153">
        <v>2020</v>
      </c>
      <c r="B153" t="s">
        <v>49</v>
      </c>
      <c r="C153">
        <v>7</v>
      </c>
      <c r="D153">
        <v>4</v>
      </c>
      <c r="E153">
        <v>92968</v>
      </c>
      <c r="F153">
        <v>1284</v>
      </c>
      <c r="G153">
        <v>68708</v>
      </c>
      <c r="H153">
        <v>1023452</v>
      </c>
      <c r="I153">
        <v>0</v>
      </c>
      <c r="J153">
        <v>0</v>
      </c>
    </row>
    <row r="154" spans="1:10" x14ac:dyDescent="0.35">
      <c r="A154">
        <v>2020</v>
      </c>
      <c r="B154" t="s">
        <v>49</v>
      </c>
      <c r="C154">
        <v>7</v>
      </c>
      <c r="D154">
        <v>4</v>
      </c>
      <c r="E154">
        <v>99262</v>
      </c>
      <c r="F154">
        <v>1548</v>
      </c>
      <c r="G154">
        <v>71366</v>
      </c>
      <c r="H154">
        <v>944078</v>
      </c>
      <c r="I154">
        <v>0</v>
      </c>
      <c r="J154">
        <v>0</v>
      </c>
    </row>
    <row r="155" spans="1:10" x14ac:dyDescent="0.35">
      <c r="A155">
        <v>2020</v>
      </c>
      <c r="B155" t="s">
        <v>49</v>
      </c>
      <c r="C155">
        <v>7</v>
      </c>
      <c r="D155">
        <v>5</v>
      </c>
      <c r="E155">
        <v>104958</v>
      </c>
      <c r="F155">
        <v>1550</v>
      </c>
      <c r="G155">
        <v>65772</v>
      </c>
      <c r="H155">
        <v>1027633</v>
      </c>
      <c r="I155">
        <v>0</v>
      </c>
      <c r="J155">
        <v>0</v>
      </c>
    </row>
    <row r="156" spans="1:10" x14ac:dyDescent="0.35">
      <c r="A156">
        <v>2020</v>
      </c>
      <c r="B156" t="s">
        <v>49</v>
      </c>
      <c r="C156">
        <v>7</v>
      </c>
      <c r="D156">
        <v>5</v>
      </c>
      <c r="E156">
        <v>109936</v>
      </c>
      <c r="F156">
        <v>1568</v>
      </c>
      <c r="G156">
        <v>74850</v>
      </c>
      <c r="H156">
        <v>1258972</v>
      </c>
      <c r="I156">
        <v>0</v>
      </c>
      <c r="J156">
        <v>0</v>
      </c>
    </row>
    <row r="157" spans="1:10" x14ac:dyDescent="0.35">
      <c r="A157">
        <v>2020</v>
      </c>
      <c r="B157" t="s">
        <v>49</v>
      </c>
      <c r="C157">
        <v>7</v>
      </c>
      <c r="D157">
        <v>5</v>
      </c>
      <c r="E157">
        <v>114972</v>
      </c>
      <c r="F157">
        <v>1530</v>
      </c>
      <c r="G157">
        <v>73108</v>
      </c>
      <c r="H157">
        <v>1156170</v>
      </c>
      <c r="I157">
        <v>0</v>
      </c>
      <c r="J157">
        <v>0</v>
      </c>
    </row>
    <row r="158" spans="1:10" x14ac:dyDescent="0.35">
      <c r="A158">
        <v>2020</v>
      </c>
      <c r="B158" t="s">
        <v>50</v>
      </c>
      <c r="C158">
        <v>8</v>
      </c>
      <c r="D158">
        <v>1</v>
      </c>
      <c r="E158">
        <v>110234</v>
      </c>
      <c r="F158">
        <v>1708</v>
      </c>
      <c r="G158">
        <v>102736</v>
      </c>
      <c r="H158">
        <v>1075152</v>
      </c>
      <c r="I158">
        <v>0</v>
      </c>
      <c r="J158">
        <v>0</v>
      </c>
    </row>
    <row r="159" spans="1:10" x14ac:dyDescent="0.35">
      <c r="A159">
        <v>2020</v>
      </c>
      <c r="B159" t="s">
        <v>50</v>
      </c>
      <c r="C159">
        <v>8</v>
      </c>
      <c r="D159">
        <v>1</v>
      </c>
      <c r="E159">
        <v>105344</v>
      </c>
      <c r="F159">
        <v>1520</v>
      </c>
      <c r="G159">
        <v>80710</v>
      </c>
      <c r="H159">
        <v>971046</v>
      </c>
      <c r="I159">
        <v>0</v>
      </c>
      <c r="J159">
        <v>0</v>
      </c>
    </row>
    <row r="160" spans="1:10" x14ac:dyDescent="0.35">
      <c r="A160">
        <v>2020</v>
      </c>
      <c r="B160" t="s">
        <v>50</v>
      </c>
      <c r="C160">
        <v>8</v>
      </c>
      <c r="D160">
        <v>1</v>
      </c>
      <c r="E160">
        <v>100982</v>
      </c>
      <c r="F160">
        <v>1612</v>
      </c>
      <c r="G160">
        <v>86140</v>
      </c>
      <c r="H160">
        <v>1188564</v>
      </c>
      <c r="I160">
        <v>0</v>
      </c>
      <c r="J160">
        <v>0</v>
      </c>
    </row>
    <row r="161" spans="1:10" x14ac:dyDescent="0.35">
      <c r="A161">
        <v>2020</v>
      </c>
      <c r="B161" t="s">
        <v>50</v>
      </c>
      <c r="C161">
        <v>8</v>
      </c>
      <c r="D161">
        <v>1</v>
      </c>
      <c r="E161">
        <v>102564</v>
      </c>
      <c r="F161">
        <v>1698</v>
      </c>
      <c r="G161">
        <v>102440</v>
      </c>
      <c r="H161">
        <v>1184823</v>
      </c>
      <c r="I161">
        <v>0</v>
      </c>
      <c r="J161">
        <v>0</v>
      </c>
    </row>
    <row r="162" spans="1:10" x14ac:dyDescent="0.35">
      <c r="A162">
        <v>2020</v>
      </c>
      <c r="B162" t="s">
        <v>50</v>
      </c>
      <c r="C162">
        <v>8</v>
      </c>
      <c r="D162">
        <v>1</v>
      </c>
      <c r="E162">
        <v>113252</v>
      </c>
      <c r="F162">
        <v>1838</v>
      </c>
      <c r="G162">
        <v>91166</v>
      </c>
      <c r="H162">
        <v>1234791</v>
      </c>
      <c r="I162">
        <v>0</v>
      </c>
      <c r="J162">
        <v>0</v>
      </c>
    </row>
    <row r="163" spans="1:10" x14ac:dyDescent="0.35">
      <c r="A163">
        <v>2020</v>
      </c>
      <c r="B163" t="s">
        <v>50</v>
      </c>
      <c r="C163">
        <v>8</v>
      </c>
      <c r="D163">
        <v>1</v>
      </c>
      <c r="E163">
        <v>124340</v>
      </c>
      <c r="F163">
        <v>1798</v>
      </c>
      <c r="G163">
        <v>100282</v>
      </c>
      <c r="H163">
        <v>1356545</v>
      </c>
      <c r="I163">
        <v>0</v>
      </c>
      <c r="J163">
        <v>0</v>
      </c>
    </row>
    <row r="164" spans="1:10" x14ac:dyDescent="0.35">
      <c r="A164">
        <v>2020</v>
      </c>
      <c r="B164" t="s">
        <v>50</v>
      </c>
      <c r="C164">
        <v>8</v>
      </c>
      <c r="D164">
        <v>1</v>
      </c>
      <c r="E164">
        <v>122910</v>
      </c>
      <c r="F164">
        <v>1872</v>
      </c>
      <c r="G164">
        <v>100774</v>
      </c>
      <c r="H164">
        <v>1344387</v>
      </c>
      <c r="I164">
        <v>0</v>
      </c>
      <c r="J164">
        <v>0</v>
      </c>
    </row>
    <row r="165" spans="1:10" x14ac:dyDescent="0.35">
      <c r="A165">
        <v>2020</v>
      </c>
      <c r="B165" t="s">
        <v>50</v>
      </c>
      <c r="C165">
        <v>8</v>
      </c>
      <c r="D165">
        <v>2</v>
      </c>
      <c r="E165">
        <v>130312</v>
      </c>
      <c r="F165">
        <v>1750</v>
      </c>
      <c r="G165">
        <v>104270</v>
      </c>
      <c r="H165">
        <v>1475801</v>
      </c>
      <c r="I165">
        <v>0</v>
      </c>
      <c r="J165">
        <v>0</v>
      </c>
    </row>
    <row r="166" spans="1:10" x14ac:dyDescent="0.35">
      <c r="A166">
        <v>2020</v>
      </c>
      <c r="B166" t="s">
        <v>50</v>
      </c>
      <c r="C166">
        <v>8</v>
      </c>
      <c r="D166">
        <v>2</v>
      </c>
      <c r="E166">
        <v>124234</v>
      </c>
      <c r="F166">
        <v>2026</v>
      </c>
      <c r="G166">
        <v>108948</v>
      </c>
      <c r="H166">
        <v>1201940</v>
      </c>
      <c r="I166">
        <v>0</v>
      </c>
      <c r="J166">
        <v>0</v>
      </c>
    </row>
    <row r="167" spans="1:10" x14ac:dyDescent="0.35">
      <c r="A167">
        <v>2020</v>
      </c>
      <c r="B167" t="s">
        <v>50</v>
      </c>
      <c r="C167">
        <v>8</v>
      </c>
      <c r="D167">
        <v>2</v>
      </c>
      <c r="E167">
        <v>106032</v>
      </c>
      <c r="F167">
        <v>1774</v>
      </c>
      <c r="G167">
        <v>94724</v>
      </c>
      <c r="H167">
        <v>1323804</v>
      </c>
      <c r="I167">
        <v>0</v>
      </c>
      <c r="J167">
        <v>0</v>
      </c>
    </row>
    <row r="168" spans="1:10" x14ac:dyDescent="0.35">
      <c r="A168">
        <v>2020</v>
      </c>
      <c r="B168" t="s">
        <v>50</v>
      </c>
      <c r="C168">
        <v>8</v>
      </c>
      <c r="D168">
        <v>2</v>
      </c>
      <c r="E168">
        <v>122504</v>
      </c>
      <c r="F168">
        <v>1670</v>
      </c>
      <c r="G168">
        <v>112922</v>
      </c>
      <c r="H168">
        <v>1498659</v>
      </c>
      <c r="I168">
        <v>0</v>
      </c>
      <c r="J168">
        <v>0</v>
      </c>
    </row>
    <row r="169" spans="1:10" x14ac:dyDescent="0.35">
      <c r="A169">
        <v>2020</v>
      </c>
      <c r="B169" t="s">
        <v>50</v>
      </c>
      <c r="C169">
        <v>8</v>
      </c>
      <c r="D169">
        <v>2</v>
      </c>
      <c r="E169">
        <v>134132</v>
      </c>
      <c r="F169">
        <v>1900</v>
      </c>
      <c r="G169">
        <v>115518</v>
      </c>
      <c r="H169">
        <v>1732736</v>
      </c>
      <c r="I169">
        <v>0</v>
      </c>
      <c r="J169">
        <v>0</v>
      </c>
    </row>
    <row r="170" spans="1:10" x14ac:dyDescent="0.35">
      <c r="A170">
        <v>2020</v>
      </c>
      <c r="B170" t="s">
        <v>50</v>
      </c>
      <c r="C170">
        <v>8</v>
      </c>
      <c r="D170">
        <v>2</v>
      </c>
      <c r="E170">
        <v>128282</v>
      </c>
      <c r="F170">
        <v>2012</v>
      </c>
      <c r="G170">
        <v>109552</v>
      </c>
      <c r="H170">
        <v>1664247</v>
      </c>
      <c r="I170">
        <v>0</v>
      </c>
      <c r="J170">
        <v>0</v>
      </c>
    </row>
    <row r="171" spans="1:10" x14ac:dyDescent="0.35">
      <c r="A171">
        <v>2020</v>
      </c>
      <c r="B171" t="s">
        <v>50</v>
      </c>
      <c r="C171">
        <v>8</v>
      </c>
      <c r="D171">
        <v>2</v>
      </c>
      <c r="E171">
        <v>131220</v>
      </c>
      <c r="F171">
        <v>1978</v>
      </c>
      <c r="G171">
        <v>113840</v>
      </c>
      <c r="H171">
        <v>1743109</v>
      </c>
      <c r="I171">
        <v>0</v>
      </c>
      <c r="J171">
        <v>0</v>
      </c>
    </row>
    <row r="172" spans="1:10" x14ac:dyDescent="0.35">
      <c r="A172">
        <v>2020</v>
      </c>
      <c r="B172" t="s">
        <v>50</v>
      </c>
      <c r="C172">
        <v>8</v>
      </c>
      <c r="D172">
        <v>3</v>
      </c>
      <c r="E172">
        <v>127972</v>
      </c>
      <c r="F172">
        <v>1904</v>
      </c>
      <c r="G172">
        <v>106232</v>
      </c>
      <c r="H172">
        <v>1554154</v>
      </c>
      <c r="I172">
        <v>0</v>
      </c>
      <c r="J172">
        <v>0</v>
      </c>
    </row>
    <row r="173" spans="1:10" x14ac:dyDescent="0.35">
      <c r="A173">
        <v>2020</v>
      </c>
      <c r="B173" t="s">
        <v>50</v>
      </c>
      <c r="C173">
        <v>8</v>
      </c>
      <c r="D173">
        <v>3</v>
      </c>
      <c r="E173">
        <v>116192</v>
      </c>
      <c r="F173">
        <v>1904</v>
      </c>
      <c r="G173">
        <v>114808</v>
      </c>
      <c r="H173">
        <v>1411290</v>
      </c>
      <c r="I173">
        <v>0</v>
      </c>
      <c r="J173">
        <v>0</v>
      </c>
    </row>
    <row r="174" spans="1:10" x14ac:dyDescent="0.35">
      <c r="A174">
        <v>2020</v>
      </c>
      <c r="B174" t="s">
        <v>50</v>
      </c>
      <c r="C174">
        <v>8</v>
      </c>
      <c r="D174">
        <v>3</v>
      </c>
      <c r="E174">
        <v>108596</v>
      </c>
      <c r="F174">
        <v>1760</v>
      </c>
      <c r="G174">
        <v>116344</v>
      </c>
      <c r="H174">
        <v>1621330</v>
      </c>
      <c r="I174">
        <v>0</v>
      </c>
      <c r="J174">
        <v>0</v>
      </c>
    </row>
    <row r="175" spans="1:10" x14ac:dyDescent="0.35">
      <c r="A175">
        <v>2020</v>
      </c>
      <c r="B175" t="s">
        <v>50</v>
      </c>
      <c r="C175">
        <v>8</v>
      </c>
      <c r="D175">
        <v>3</v>
      </c>
      <c r="E175">
        <v>130048</v>
      </c>
      <c r="F175">
        <v>2198</v>
      </c>
      <c r="G175">
        <v>120910</v>
      </c>
      <c r="H175">
        <v>1670001</v>
      </c>
      <c r="I175">
        <v>0</v>
      </c>
      <c r="J175">
        <v>0</v>
      </c>
    </row>
    <row r="176" spans="1:10" x14ac:dyDescent="0.35">
      <c r="A176">
        <v>2020</v>
      </c>
      <c r="B176" t="s">
        <v>50</v>
      </c>
      <c r="C176">
        <v>8</v>
      </c>
      <c r="D176">
        <v>3</v>
      </c>
      <c r="E176">
        <v>138392</v>
      </c>
      <c r="F176">
        <v>1958</v>
      </c>
      <c r="G176">
        <v>118730</v>
      </c>
      <c r="H176">
        <v>1821066</v>
      </c>
      <c r="I176">
        <v>0</v>
      </c>
      <c r="J176">
        <v>0</v>
      </c>
    </row>
    <row r="177" spans="1:10" x14ac:dyDescent="0.35">
      <c r="A177">
        <v>2020</v>
      </c>
      <c r="B177" t="s">
        <v>50</v>
      </c>
      <c r="C177">
        <v>8</v>
      </c>
      <c r="D177">
        <v>3</v>
      </c>
      <c r="E177">
        <v>137036</v>
      </c>
      <c r="F177">
        <v>1962</v>
      </c>
      <c r="G177">
        <v>123746</v>
      </c>
      <c r="H177">
        <v>1711390</v>
      </c>
      <c r="I177">
        <v>0</v>
      </c>
      <c r="J177">
        <v>0</v>
      </c>
    </row>
    <row r="178" spans="1:10" x14ac:dyDescent="0.35">
      <c r="A178">
        <v>2020</v>
      </c>
      <c r="B178" t="s">
        <v>50</v>
      </c>
      <c r="C178">
        <v>8</v>
      </c>
      <c r="D178">
        <v>3</v>
      </c>
      <c r="E178">
        <v>138058</v>
      </c>
      <c r="F178">
        <v>1906</v>
      </c>
      <c r="G178">
        <v>125716</v>
      </c>
      <c r="H178">
        <v>1978145</v>
      </c>
      <c r="I178">
        <v>0</v>
      </c>
      <c r="J178">
        <v>0</v>
      </c>
    </row>
    <row r="179" spans="1:10" x14ac:dyDescent="0.35">
      <c r="A179">
        <v>2020</v>
      </c>
      <c r="B179" t="s">
        <v>50</v>
      </c>
      <c r="C179">
        <v>8</v>
      </c>
      <c r="D179">
        <v>4</v>
      </c>
      <c r="E179">
        <v>140134</v>
      </c>
      <c r="F179">
        <v>1836</v>
      </c>
      <c r="G179">
        <v>118202</v>
      </c>
      <c r="H179">
        <v>1757100</v>
      </c>
      <c r="I179">
        <v>0</v>
      </c>
      <c r="J179">
        <v>0</v>
      </c>
    </row>
    <row r="180" spans="1:10" x14ac:dyDescent="0.35">
      <c r="A180">
        <v>2020</v>
      </c>
      <c r="B180" t="s">
        <v>50</v>
      </c>
      <c r="C180">
        <v>8</v>
      </c>
      <c r="D180">
        <v>4</v>
      </c>
      <c r="E180">
        <v>123498</v>
      </c>
      <c r="F180">
        <v>1692</v>
      </c>
      <c r="G180">
        <v>113792</v>
      </c>
      <c r="H180">
        <v>1471784</v>
      </c>
      <c r="I180">
        <v>0</v>
      </c>
      <c r="J180">
        <v>0</v>
      </c>
    </row>
    <row r="181" spans="1:10" x14ac:dyDescent="0.35">
      <c r="A181">
        <v>2020</v>
      </c>
      <c r="B181" t="s">
        <v>50</v>
      </c>
      <c r="C181">
        <v>8</v>
      </c>
      <c r="D181">
        <v>4</v>
      </c>
      <c r="E181">
        <v>119392</v>
      </c>
      <c r="F181">
        <v>1708</v>
      </c>
      <c r="G181">
        <v>132610</v>
      </c>
      <c r="H181">
        <v>1709980</v>
      </c>
      <c r="I181">
        <v>0</v>
      </c>
      <c r="J181">
        <v>0</v>
      </c>
    </row>
    <row r="182" spans="1:10" x14ac:dyDescent="0.35">
      <c r="A182">
        <v>2020</v>
      </c>
      <c r="B182" t="s">
        <v>50</v>
      </c>
      <c r="C182">
        <v>8</v>
      </c>
      <c r="D182">
        <v>4</v>
      </c>
      <c r="E182">
        <v>133746</v>
      </c>
      <c r="F182">
        <v>2132</v>
      </c>
      <c r="G182">
        <v>128302</v>
      </c>
      <c r="H182">
        <v>1738611</v>
      </c>
      <c r="I182">
        <v>0</v>
      </c>
      <c r="J182">
        <v>0</v>
      </c>
    </row>
    <row r="183" spans="1:10" x14ac:dyDescent="0.35">
      <c r="A183">
        <v>2020</v>
      </c>
      <c r="B183" t="s">
        <v>50</v>
      </c>
      <c r="C183">
        <v>8</v>
      </c>
      <c r="D183">
        <v>4</v>
      </c>
      <c r="E183">
        <v>151990</v>
      </c>
      <c r="F183">
        <v>2034</v>
      </c>
      <c r="G183">
        <v>112382</v>
      </c>
      <c r="H183">
        <v>2010490</v>
      </c>
      <c r="I183">
        <v>0</v>
      </c>
      <c r="J183">
        <v>0</v>
      </c>
    </row>
    <row r="184" spans="1:10" x14ac:dyDescent="0.35">
      <c r="A184">
        <v>2020</v>
      </c>
      <c r="B184" t="s">
        <v>50</v>
      </c>
      <c r="C184">
        <v>8</v>
      </c>
      <c r="D184">
        <v>4</v>
      </c>
      <c r="E184">
        <v>153654</v>
      </c>
      <c r="F184">
        <v>2132</v>
      </c>
      <c r="G184">
        <v>119240</v>
      </c>
      <c r="H184">
        <v>1960294</v>
      </c>
      <c r="I184">
        <v>0</v>
      </c>
      <c r="J184">
        <v>0</v>
      </c>
    </row>
    <row r="185" spans="1:10" x14ac:dyDescent="0.35">
      <c r="A185">
        <v>2020</v>
      </c>
      <c r="B185" t="s">
        <v>50</v>
      </c>
      <c r="C185">
        <v>8</v>
      </c>
      <c r="D185">
        <v>4</v>
      </c>
      <c r="E185">
        <v>153314</v>
      </c>
      <c r="F185">
        <v>2038</v>
      </c>
      <c r="G185">
        <v>128950</v>
      </c>
      <c r="H185">
        <v>1968078</v>
      </c>
      <c r="I185">
        <v>0</v>
      </c>
      <c r="J185">
        <v>0</v>
      </c>
    </row>
    <row r="186" spans="1:10" x14ac:dyDescent="0.35">
      <c r="A186">
        <v>2020</v>
      </c>
      <c r="B186" t="s">
        <v>50</v>
      </c>
      <c r="C186">
        <v>8</v>
      </c>
      <c r="D186">
        <v>5</v>
      </c>
      <c r="E186">
        <v>156958</v>
      </c>
      <c r="F186">
        <v>1886</v>
      </c>
      <c r="G186">
        <v>129964</v>
      </c>
      <c r="H186">
        <v>2118903</v>
      </c>
      <c r="I186">
        <v>0</v>
      </c>
      <c r="J186">
        <v>0</v>
      </c>
    </row>
    <row r="187" spans="1:10" x14ac:dyDescent="0.35">
      <c r="A187">
        <v>2020</v>
      </c>
      <c r="B187" t="s">
        <v>50</v>
      </c>
      <c r="C187">
        <v>8</v>
      </c>
      <c r="D187">
        <v>5</v>
      </c>
      <c r="E187">
        <v>158922</v>
      </c>
      <c r="F187">
        <v>1920</v>
      </c>
      <c r="G187">
        <v>120844</v>
      </c>
      <c r="H187">
        <v>1872952</v>
      </c>
      <c r="I187">
        <v>0</v>
      </c>
      <c r="J187">
        <v>0</v>
      </c>
    </row>
    <row r="188" spans="1:10" x14ac:dyDescent="0.35">
      <c r="A188">
        <v>2020</v>
      </c>
      <c r="B188" t="s">
        <v>50</v>
      </c>
      <c r="C188">
        <v>8</v>
      </c>
      <c r="D188">
        <v>5</v>
      </c>
      <c r="E188">
        <v>137532</v>
      </c>
      <c r="F188">
        <v>1632</v>
      </c>
      <c r="G188">
        <v>128870</v>
      </c>
      <c r="H188">
        <v>2033164</v>
      </c>
      <c r="I188">
        <v>0</v>
      </c>
      <c r="J188">
        <v>0</v>
      </c>
    </row>
    <row r="189" spans="1:10" x14ac:dyDescent="0.35">
      <c r="A189">
        <v>2020</v>
      </c>
      <c r="B189" t="s">
        <v>51</v>
      </c>
      <c r="C189">
        <v>9</v>
      </c>
      <c r="D189">
        <v>1</v>
      </c>
      <c r="E189">
        <v>156336</v>
      </c>
      <c r="F189">
        <v>2054</v>
      </c>
      <c r="G189">
        <v>124294</v>
      </c>
      <c r="H189">
        <v>2053776</v>
      </c>
      <c r="I189">
        <v>0</v>
      </c>
      <c r="J189">
        <v>0</v>
      </c>
    </row>
    <row r="190" spans="1:10" x14ac:dyDescent="0.35">
      <c r="A190">
        <v>2020</v>
      </c>
      <c r="B190" t="s">
        <v>51</v>
      </c>
      <c r="C190">
        <v>9</v>
      </c>
      <c r="D190">
        <v>1</v>
      </c>
      <c r="E190">
        <v>165730</v>
      </c>
      <c r="F190">
        <v>2052</v>
      </c>
      <c r="G190">
        <v>135752</v>
      </c>
      <c r="H190">
        <v>2234482</v>
      </c>
      <c r="I190">
        <v>0</v>
      </c>
      <c r="J190">
        <v>0</v>
      </c>
    </row>
    <row r="191" spans="1:10" x14ac:dyDescent="0.35">
      <c r="A191">
        <v>2020</v>
      </c>
      <c r="B191" t="s">
        <v>51</v>
      </c>
      <c r="C191">
        <v>9</v>
      </c>
      <c r="D191">
        <v>1</v>
      </c>
      <c r="E191">
        <v>168318</v>
      </c>
      <c r="F191">
        <v>2166</v>
      </c>
      <c r="G191">
        <v>135020</v>
      </c>
      <c r="H191">
        <v>2295337</v>
      </c>
      <c r="I191">
        <v>0</v>
      </c>
      <c r="J191">
        <v>0</v>
      </c>
    </row>
    <row r="192" spans="1:10" x14ac:dyDescent="0.35">
      <c r="A192">
        <v>2020</v>
      </c>
      <c r="B192" t="s">
        <v>51</v>
      </c>
      <c r="C192">
        <v>9</v>
      </c>
      <c r="D192">
        <v>1</v>
      </c>
      <c r="E192">
        <v>174214</v>
      </c>
      <c r="F192">
        <v>2132</v>
      </c>
      <c r="G192">
        <v>139208</v>
      </c>
      <c r="H192">
        <v>2204052</v>
      </c>
      <c r="I192">
        <v>0</v>
      </c>
      <c r="J192">
        <v>0</v>
      </c>
    </row>
    <row r="193" spans="1:10" x14ac:dyDescent="0.35">
      <c r="A193">
        <v>2020</v>
      </c>
      <c r="B193" t="s">
        <v>51</v>
      </c>
      <c r="C193">
        <v>9</v>
      </c>
      <c r="D193">
        <v>1</v>
      </c>
      <c r="E193">
        <v>181212</v>
      </c>
      <c r="F193">
        <v>2088</v>
      </c>
      <c r="G193">
        <v>146330</v>
      </c>
      <c r="H193">
        <v>2271104</v>
      </c>
      <c r="I193">
        <v>0</v>
      </c>
      <c r="J193">
        <v>0</v>
      </c>
    </row>
    <row r="194" spans="1:10" x14ac:dyDescent="0.35">
      <c r="A194">
        <v>2020</v>
      </c>
      <c r="B194" t="s">
        <v>51</v>
      </c>
      <c r="C194">
        <v>9</v>
      </c>
      <c r="D194">
        <v>1</v>
      </c>
      <c r="E194">
        <v>183450</v>
      </c>
      <c r="F194">
        <v>2010</v>
      </c>
      <c r="G194">
        <v>139260</v>
      </c>
      <c r="H194">
        <v>1877011</v>
      </c>
      <c r="I194">
        <v>0</v>
      </c>
      <c r="J194">
        <v>0</v>
      </c>
    </row>
    <row r="195" spans="1:10" x14ac:dyDescent="0.35">
      <c r="A195">
        <v>2020</v>
      </c>
      <c r="B195" t="s">
        <v>51</v>
      </c>
      <c r="C195">
        <v>9</v>
      </c>
      <c r="D195">
        <v>1</v>
      </c>
      <c r="E195">
        <v>150030</v>
      </c>
      <c r="F195">
        <v>2258</v>
      </c>
      <c r="G195">
        <v>148232</v>
      </c>
      <c r="H195">
        <v>2056518</v>
      </c>
      <c r="I195">
        <v>0</v>
      </c>
      <c r="J195">
        <v>0</v>
      </c>
    </row>
    <row r="196" spans="1:10" x14ac:dyDescent="0.35">
      <c r="A196">
        <v>2020</v>
      </c>
      <c r="B196" t="s">
        <v>51</v>
      </c>
      <c r="C196">
        <v>9</v>
      </c>
      <c r="D196">
        <v>2</v>
      </c>
      <c r="E196">
        <v>179710</v>
      </c>
      <c r="F196">
        <v>2214</v>
      </c>
      <c r="G196">
        <v>149216</v>
      </c>
      <c r="H196">
        <v>2360944</v>
      </c>
      <c r="I196">
        <v>0</v>
      </c>
      <c r="J196">
        <v>0</v>
      </c>
    </row>
    <row r="197" spans="1:10" x14ac:dyDescent="0.35">
      <c r="A197">
        <v>2020</v>
      </c>
      <c r="B197" t="s">
        <v>51</v>
      </c>
      <c r="C197">
        <v>9</v>
      </c>
      <c r="D197">
        <v>2</v>
      </c>
      <c r="E197">
        <v>191072</v>
      </c>
      <c r="F197">
        <v>2336</v>
      </c>
      <c r="G197">
        <v>146124</v>
      </c>
      <c r="H197">
        <v>2299719</v>
      </c>
      <c r="I197">
        <v>0</v>
      </c>
      <c r="J197">
        <v>0</v>
      </c>
    </row>
    <row r="198" spans="1:10" x14ac:dyDescent="0.35">
      <c r="A198">
        <v>2020</v>
      </c>
      <c r="B198" t="s">
        <v>51</v>
      </c>
      <c r="C198">
        <v>9</v>
      </c>
      <c r="D198">
        <v>2</v>
      </c>
      <c r="E198">
        <v>193524</v>
      </c>
      <c r="F198">
        <v>2426</v>
      </c>
      <c r="G198">
        <v>141808</v>
      </c>
      <c r="H198">
        <v>2305022</v>
      </c>
      <c r="I198">
        <v>0</v>
      </c>
      <c r="J198">
        <v>0</v>
      </c>
    </row>
    <row r="199" spans="1:10" x14ac:dyDescent="0.35">
      <c r="A199">
        <v>2020</v>
      </c>
      <c r="B199" t="s">
        <v>51</v>
      </c>
      <c r="C199">
        <v>9</v>
      </c>
      <c r="D199">
        <v>2</v>
      </c>
      <c r="E199">
        <v>195310</v>
      </c>
      <c r="F199">
        <v>2404</v>
      </c>
      <c r="G199">
        <v>162912</v>
      </c>
      <c r="H199">
        <v>2246284</v>
      </c>
      <c r="I199">
        <v>0</v>
      </c>
      <c r="J199">
        <v>0</v>
      </c>
    </row>
    <row r="200" spans="1:10" x14ac:dyDescent="0.35">
      <c r="A200">
        <v>2020</v>
      </c>
      <c r="B200" t="s">
        <v>51</v>
      </c>
      <c r="C200">
        <v>9</v>
      </c>
      <c r="D200">
        <v>2</v>
      </c>
      <c r="E200">
        <v>188828</v>
      </c>
      <c r="F200">
        <v>2222</v>
      </c>
      <c r="G200">
        <v>155724</v>
      </c>
      <c r="H200">
        <v>2239245</v>
      </c>
      <c r="I200">
        <v>0</v>
      </c>
      <c r="J200">
        <v>0</v>
      </c>
    </row>
    <row r="201" spans="1:10" x14ac:dyDescent="0.35">
      <c r="A201">
        <v>2020</v>
      </c>
      <c r="B201" t="s">
        <v>51</v>
      </c>
      <c r="C201">
        <v>9</v>
      </c>
      <c r="D201">
        <v>2</v>
      </c>
      <c r="E201">
        <v>186440</v>
      </c>
      <c r="F201">
        <v>2280</v>
      </c>
      <c r="G201">
        <v>155496</v>
      </c>
      <c r="H201">
        <v>2095080</v>
      </c>
      <c r="I201">
        <v>0</v>
      </c>
      <c r="J201">
        <v>0</v>
      </c>
    </row>
    <row r="202" spans="1:10" x14ac:dyDescent="0.35">
      <c r="A202">
        <v>2020</v>
      </c>
      <c r="B202" t="s">
        <v>51</v>
      </c>
      <c r="C202">
        <v>9</v>
      </c>
      <c r="D202">
        <v>2</v>
      </c>
      <c r="E202">
        <v>163818</v>
      </c>
      <c r="F202">
        <v>2108</v>
      </c>
      <c r="G202">
        <v>158416</v>
      </c>
      <c r="H202">
        <v>2040693</v>
      </c>
      <c r="I202">
        <v>0</v>
      </c>
      <c r="J202">
        <v>0</v>
      </c>
    </row>
    <row r="203" spans="1:10" x14ac:dyDescent="0.35">
      <c r="A203">
        <v>2020</v>
      </c>
      <c r="B203" t="s">
        <v>51</v>
      </c>
      <c r="C203">
        <v>9</v>
      </c>
      <c r="D203">
        <v>3</v>
      </c>
      <c r="E203">
        <v>182194</v>
      </c>
      <c r="F203">
        <v>2562</v>
      </c>
      <c r="G203">
        <v>165708</v>
      </c>
      <c r="H203">
        <v>2293208</v>
      </c>
      <c r="I203">
        <v>0</v>
      </c>
      <c r="J203">
        <v>0</v>
      </c>
    </row>
    <row r="204" spans="1:10" x14ac:dyDescent="0.35">
      <c r="A204">
        <v>2020</v>
      </c>
      <c r="B204" t="s">
        <v>51</v>
      </c>
      <c r="C204">
        <v>9</v>
      </c>
      <c r="D204">
        <v>3</v>
      </c>
      <c r="E204">
        <v>195720</v>
      </c>
      <c r="F204">
        <v>2280</v>
      </c>
      <c r="G204">
        <v>165848</v>
      </c>
      <c r="H204">
        <v>2369168</v>
      </c>
      <c r="I204">
        <v>0</v>
      </c>
      <c r="J204">
        <v>0</v>
      </c>
    </row>
    <row r="205" spans="1:10" x14ac:dyDescent="0.35">
      <c r="A205">
        <v>2020</v>
      </c>
      <c r="B205" t="s">
        <v>51</v>
      </c>
      <c r="C205">
        <v>9</v>
      </c>
      <c r="D205">
        <v>3</v>
      </c>
      <c r="E205">
        <v>193574</v>
      </c>
      <c r="F205">
        <v>2350</v>
      </c>
      <c r="G205">
        <v>175576</v>
      </c>
      <c r="H205">
        <v>2207808</v>
      </c>
      <c r="I205">
        <v>0</v>
      </c>
      <c r="J205">
        <v>0</v>
      </c>
    </row>
    <row r="206" spans="1:10" x14ac:dyDescent="0.35">
      <c r="A206">
        <v>2020</v>
      </c>
      <c r="B206" t="s">
        <v>51</v>
      </c>
      <c r="C206">
        <v>9</v>
      </c>
      <c r="D206">
        <v>3</v>
      </c>
      <c r="E206">
        <v>185946</v>
      </c>
      <c r="F206">
        <v>2442</v>
      </c>
      <c r="G206">
        <v>191030</v>
      </c>
      <c r="H206">
        <v>2038126</v>
      </c>
      <c r="I206">
        <v>0</v>
      </c>
      <c r="J206">
        <v>0</v>
      </c>
    </row>
    <row r="207" spans="1:10" x14ac:dyDescent="0.35">
      <c r="A207">
        <v>2020</v>
      </c>
      <c r="B207" t="s">
        <v>51</v>
      </c>
      <c r="C207">
        <v>9</v>
      </c>
      <c r="D207">
        <v>3</v>
      </c>
      <c r="E207">
        <v>185148</v>
      </c>
      <c r="F207">
        <v>2298</v>
      </c>
      <c r="G207">
        <v>188778</v>
      </c>
      <c r="H207">
        <v>2382864</v>
      </c>
      <c r="I207">
        <v>0</v>
      </c>
      <c r="J207">
        <v>0</v>
      </c>
    </row>
    <row r="208" spans="1:10" x14ac:dyDescent="0.35">
      <c r="A208">
        <v>2020</v>
      </c>
      <c r="B208" t="s">
        <v>51</v>
      </c>
      <c r="C208">
        <v>9</v>
      </c>
      <c r="D208">
        <v>3</v>
      </c>
      <c r="E208">
        <v>174790</v>
      </c>
      <c r="F208">
        <v>2270</v>
      </c>
      <c r="G208">
        <v>185852</v>
      </c>
      <c r="H208">
        <v>1962658</v>
      </c>
      <c r="I208">
        <v>0</v>
      </c>
      <c r="J208">
        <v>0</v>
      </c>
    </row>
    <row r="209" spans="1:10" x14ac:dyDescent="0.35">
      <c r="A209">
        <v>2020</v>
      </c>
      <c r="B209" t="s">
        <v>51</v>
      </c>
      <c r="C209">
        <v>9</v>
      </c>
      <c r="D209">
        <v>3</v>
      </c>
      <c r="E209">
        <v>148986</v>
      </c>
      <c r="F209">
        <v>2112</v>
      </c>
      <c r="G209">
        <v>204150</v>
      </c>
      <c r="H209">
        <v>1923803</v>
      </c>
      <c r="I209">
        <v>0</v>
      </c>
      <c r="J209">
        <v>0</v>
      </c>
    </row>
    <row r="210" spans="1:10" x14ac:dyDescent="0.35">
      <c r="A210">
        <v>2020</v>
      </c>
      <c r="B210" t="s">
        <v>51</v>
      </c>
      <c r="C210">
        <v>9</v>
      </c>
      <c r="D210">
        <v>4</v>
      </c>
      <c r="E210">
        <v>166724</v>
      </c>
      <c r="F210">
        <v>2170</v>
      </c>
      <c r="G210">
        <v>179314</v>
      </c>
      <c r="H210">
        <v>2188114</v>
      </c>
      <c r="I210">
        <v>0</v>
      </c>
      <c r="J210">
        <v>0</v>
      </c>
    </row>
    <row r="211" spans="1:10" x14ac:dyDescent="0.35">
      <c r="A211">
        <v>2020</v>
      </c>
      <c r="B211" t="s">
        <v>51</v>
      </c>
      <c r="C211">
        <v>9</v>
      </c>
      <c r="D211">
        <v>4</v>
      </c>
      <c r="E211">
        <v>173406</v>
      </c>
      <c r="F211">
        <v>2246</v>
      </c>
      <c r="G211">
        <v>174918</v>
      </c>
      <c r="H211">
        <v>2393047</v>
      </c>
      <c r="I211">
        <v>0</v>
      </c>
      <c r="J211">
        <v>0</v>
      </c>
    </row>
    <row r="212" spans="1:10" x14ac:dyDescent="0.35">
      <c r="A212">
        <v>2020</v>
      </c>
      <c r="B212" t="s">
        <v>51</v>
      </c>
      <c r="C212">
        <v>9</v>
      </c>
      <c r="D212">
        <v>4</v>
      </c>
      <c r="E212">
        <v>171842</v>
      </c>
      <c r="F212">
        <v>2288</v>
      </c>
      <c r="G212">
        <v>162284</v>
      </c>
      <c r="H212">
        <v>2708146</v>
      </c>
      <c r="I212">
        <v>0</v>
      </c>
      <c r="J212">
        <v>0</v>
      </c>
    </row>
    <row r="213" spans="1:10" x14ac:dyDescent="0.35">
      <c r="A213">
        <v>2020</v>
      </c>
      <c r="B213" t="s">
        <v>51</v>
      </c>
      <c r="C213">
        <v>9</v>
      </c>
      <c r="D213">
        <v>4</v>
      </c>
      <c r="E213">
        <v>171434</v>
      </c>
      <c r="F213">
        <v>2186</v>
      </c>
      <c r="G213">
        <v>186662</v>
      </c>
      <c r="H213">
        <v>2568006</v>
      </c>
      <c r="I213">
        <v>0</v>
      </c>
      <c r="J213">
        <v>0</v>
      </c>
    </row>
    <row r="214" spans="1:10" x14ac:dyDescent="0.35">
      <c r="A214">
        <v>2020</v>
      </c>
      <c r="B214" t="s">
        <v>51</v>
      </c>
      <c r="C214">
        <v>9</v>
      </c>
      <c r="D214">
        <v>4</v>
      </c>
      <c r="E214">
        <v>177518</v>
      </c>
      <c r="F214">
        <v>2248</v>
      </c>
      <c r="G214">
        <v>184730</v>
      </c>
      <c r="H214">
        <v>2221576</v>
      </c>
      <c r="I214">
        <v>0</v>
      </c>
      <c r="J214">
        <v>0</v>
      </c>
    </row>
    <row r="215" spans="1:10" x14ac:dyDescent="0.35">
      <c r="A215">
        <v>2020</v>
      </c>
      <c r="B215" t="s">
        <v>51</v>
      </c>
      <c r="C215">
        <v>9</v>
      </c>
      <c r="D215">
        <v>4</v>
      </c>
      <c r="E215">
        <v>165540</v>
      </c>
      <c r="F215">
        <v>2080</v>
      </c>
      <c r="G215">
        <v>149382</v>
      </c>
      <c r="H215">
        <v>1956156</v>
      </c>
      <c r="I215">
        <v>0</v>
      </c>
      <c r="J215">
        <v>0</v>
      </c>
    </row>
    <row r="216" spans="1:10" x14ac:dyDescent="0.35">
      <c r="A216">
        <v>2020</v>
      </c>
      <c r="B216" t="s">
        <v>51</v>
      </c>
      <c r="C216">
        <v>9</v>
      </c>
      <c r="D216">
        <v>4</v>
      </c>
      <c r="E216">
        <v>139338</v>
      </c>
      <c r="F216">
        <v>1550</v>
      </c>
      <c r="G216">
        <v>170396</v>
      </c>
      <c r="H216">
        <v>2312203</v>
      </c>
      <c r="I216">
        <v>0</v>
      </c>
      <c r="J216">
        <v>0</v>
      </c>
    </row>
    <row r="217" spans="1:10" x14ac:dyDescent="0.35">
      <c r="A217">
        <v>2020</v>
      </c>
      <c r="B217" t="s">
        <v>51</v>
      </c>
      <c r="C217">
        <v>9</v>
      </c>
      <c r="D217">
        <v>5</v>
      </c>
      <c r="E217">
        <v>161000</v>
      </c>
      <c r="F217">
        <v>2356</v>
      </c>
      <c r="G217">
        <v>172300</v>
      </c>
      <c r="H217">
        <v>2385933</v>
      </c>
      <c r="I217">
        <v>0</v>
      </c>
      <c r="J217">
        <v>0</v>
      </c>
    </row>
    <row r="218" spans="1:10" x14ac:dyDescent="0.35">
      <c r="A218">
        <v>2020</v>
      </c>
      <c r="B218" t="s">
        <v>51</v>
      </c>
      <c r="C218">
        <v>9</v>
      </c>
      <c r="D218">
        <v>5</v>
      </c>
      <c r="E218">
        <v>173496</v>
      </c>
      <c r="F218">
        <v>2358</v>
      </c>
      <c r="G218">
        <v>170548</v>
      </c>
      <c r="H218">
        <v>2758124</v>
      </c>
      <c r="I218">
        <v>0</v>
      </c>
      <c r="J218">
        <v>0</v>
      </c>
    </row>
    <row r="219" spans="1:10" x14ac:dyDescent="0.35">
      <c r="A219">
        <v>2020</v>
      </c>
      <c r="B219" t="s">
        <v>52</v>
      </c>
      <c r="C219">
        <v>10</v>
      </c>
      <c r="D219">
        <v>1</v>
      </c>
      <c r="E219">
        <v>163570</v>
      </c>
      <c r="F219">
        <v>2198</v>
      </c>
      <c r="G219">
        <v>157462</v>
      </c>
      <c r="H219">
        <v>2305856</v>
      </c>
      <c r="I219">
        <v>0</v>
      </c>
      <c r="J219">
        <v>0</v>
      </c>
    </row>
    <row r="220" spans="1:10" x14ac:dyDescent="0.35">
      <c r="A220">
        <v>2020</v>
      </c>
      <c r="B220" t="s">
        <v>52</v>
      </c>
      <c r="C220">
        <v>10</v>
      </c>
      <c r="D220">
        <v>1</v>
      </c>
      <c r="E220">
        <v>159770</v>
      </c>
      <c r="F220">
        <v>2136</v>
      </c>
      <c r="G220">
        <v>152680</v>
      </c>
      <c r="H220">
        <v>2311147</v>
      </c>
      <c r="I220">
        <v>0</v>
      </c>
      <c r="J220">
        <v>0</v>
      </c>
    </row>
    <row r="221" spans="1:10" x14ac:dyDescent="0.35">
      <c r="A221">
        <v>2020</v>
      </c>
      <c r="B221" t="s">
        <v>52</v>
      </c>
      <c r="C221">
        <v>10</v>
      </c>
      <c r="D221">
        <v>1</v>
      </c>
      <c r="E221">
        <v>150958</v>
      </c>
      <c r="F221">
        <v>1874</v>
      </c>
      <c r="G221">
        <v>163310</v>
      </c>
      <c r="H221">
        <v>2223859</v>
      </c>
      <c r="I221">
        <v>0</v>
      </c>
      <c r="J221">
        <v>0</v>
      </c>
    </row>
    <row r="222" spans="1:10" x14ac:dyDescent="0.35">
      <c r="A222">
        <v>2020</v>
      </c>
      <c r="B222" t="s">
        <v>52</v>
      </c>
      <c r="C222">
        <v>10</v>
      </c>
      <c r="D222">
        <v>1</v>
      </c>
      <c r="E222">
        <v>149540</v>
      </c>
      <c r="F222">
        <v>1806</v>
      </c>
      <c r="G222">
        <v>153430</v>
      </c>
      <c r="H222">
        <v>2147263</v>
      </c>
      <c r="I222">
        <v>0</v>
      </c>
      <c r="J222">
        <v>0</v>
      </c>
    </row>
    <row r="223" spans="1:10" x14ac:dyDescent="0.35">
      <c r="A223">
        <v>2020</v>
      </c>
      <c r="B223" t="s">
        <v>52</v>
      </c>
      <c r="C223">
        <v>10</v>
      </c>
      <c r="D223">
        <v>1</v>
      </c>
      <c r="E223">
        <v>120260</v>
      </c>
      <c r="F223">
        <v>1772</v>
      </c>
      <c r="G223">
        <v>151714</v>
      </c>
      <c r="H223">
        <v>2044472</v>
      </c>
      <c r="I223">
        <v>0</v>
      </c>
      <c r="J223">
        <v>0</v>
      </c>
    </row>
    <row r="224" spans="1:10" x14ac:dyDescent="0.35">
      <c r="A224">
        <v>2020</v>
      </c>
      <c r="B224" t="s">
        <v>52</v>
      </c>
      <c r="C224">
        <v>10</v>
      </c>
      <c r="D224">
        <v>1</v>
      </c>
      <c r="E224">
        <v>143738</v>
      </c>
      <c r="F224">
        <v>1980</v>
      </c>
      <c r="G224">
        <v>163890</v>
      </c>
      <c r="H224">
        <v>2346738</v>
      </c>
      <c r="I224">
        <v>0</v>
      </c>
      <c r="J224">
        <v>0</v>
      </c>
    </row>
    <row r="225" spans="1:10" x14ac:dyDescent="0.35">
      <c r="A225">
        <v>2020</v>
      </c>
      <c r="B225" t="s">
        <v>52</v>
      </c>
      <c r="C225">
        <v>10</v>
      </c>
      <c r="D225">
        <v>1</v>
      </c>
      <c r="E225">
        <v>157618</v>
      </c>
      <c r="F225">
        <v>1926</v>
      </c>
      <c r="G225">
        <v>166420</v>
      </c>
      <c r="H225">
        <v>2384716</v>
      </c>
      <c r="I225">
        <v>0</v>
      </c>
      <c r="J225">
        <v>0</v>
      </c>
    </row>
    <row r="226" spans="1:10" x14ac:dyDescent="0.35">
      <c r="A226">
        <v>2020</v>
      </c>
      <c r="B226" t="s">
        <v>52</v>
      </c>
      <c r="C226">
        <v>10</v>
      </c>
      <c r="D226">
        <v>2</v>
      </c>
      <c r="E226">
        <v>141596</v>
      </c>
      <c r="F226">
        <v>1934</v>
      </c>
      <c r="G226">
        <v>157490</v>
      </c>
      <c r="H226">
        <v>2365563</v>
      </c>
      <c r="I226">
        <v>0</v>
      </c>
      <c r="J226">
        <v>0</v>
      </c>
    </row>
    <row r="227" spans="1:10" x14ac:dyDescent="0.35">
      <c r="A227">
        <v>2020</v>
      </c>
      <c r="B227" t="s">
        <v>52</v>
      </c>
      <c r="C227">
        <v>10</v>
      </c>
      <c r="D227">
        <v>2</v>
      </c>
      <c r="E227">
        <v>146610</v>
      </c>
      <c r="F227">
        <v>1858</v>
      </c>
      <c r="G227">
        <v>165256</v>
      </c>
      <c r="H227">
        <v>2379025</v>
      </c>
      <c r="I227">
        <v>0</v>
      </c>
      <c r="J227">
        <v>0</v>
      </c>
    </row>
    <row r="228" spans="1:10" x14ac:dyDescent="0.35">
      <c r="A228">
        <v>2020</v>
      </c>
      <c r="B228" t="s">
        <v>52</v>
      </c>
      <c r="C228">
        <v>10</v>
      </c>
      <c r="D228">
        <v>2</v>
      </c>
      <c r="E228">
        <v>148836</v>
      </c>
      <c r="F228">
        <v>1842</v>
      </c>
      <c r="G228">
        <v>178048</v>
      </c>
      <c r="H228">
        <v>2297584</v>
      </c>
      <c r="I228">
        <v>0</v>
      </c>
      <c r="J228">
        <v>0</v>
      </c>
    </row>
    <row r="229" spans="1:10" x14ac:dyDescent="0.35">
      <c r="A229">
        <v>2020</v>
      </c>
      <c r="B229" t="s">
        <v>52</v>
      </c>
      <c r="C229">
        <v>10</v>
      </c>
      <c r="D229">
        <v>2</v>
      </c>
      <c r="E229">
        <v>135578</v>
      </c>
      <c r="F229">
        <v>1626</v>
      </c>
      <c r="G229">
        <v>143130</v>
      </c>
      <c r="H229">
        <v>2102667</v>
      </c>
      <c r="I229">
        <v>0</v>
      </c>
      <c r="J229">
        <v>0</v>
      </c>
    </row>
    <row r="230" spans="1:10" x14ac:dyDescent="0.35">
      <c r="A230">
        <v>2020</v>
      </c>
      <c r="B230" t="s">
        <v>52</v>
      </c>
      <c r="C230">
        <v>10</v>
      </c>
      <c r="D230">
        <v>2</v>
      </c>
      <c r="E230">
        <v>108524</v>
      </c>
      <c r="F230">
        <v>1420</v>
      </c>
      <c r="G230">
        <v>156730</v>
      </c>
      <c r="H230">
        <v>2104207</v>
      </c>
      <c r="I230">
        <v>0</v>
      </c>
      <c r="J230">
        <v>0</v>
      </c>
    </row>
    <row r="231" spans="1:10" x14ac:dyDescent="0.35">
      <c r="A231">
        <v>2020</v>
      </c>
      <c r="B231" t="s">
        <v>52</v>
      </c>
      <c r="C231">
        <v>10</v>
      </c>
      <c r="D231">
        <v>2</v>
      </c>
      <c r="E231">
        <v>127434</v>
      </c>
      <c r="F231">
        <v>1454</v>
      </c>
      <c r="G231">
        <v>148158</v>
      </c>
      <c r="H231">
        <v>2343245</v>
      </c>
      <c r="I231">
        <v>0</v>
      </c>
      <c r="J231">
        <v>0</v>
      </c>
    </row>
    <row r="232" spans="1:10" x14ac:dyDescent="0.35">
      <c r="A232">
        <v>2020</v>
      </c>
      <c r="B232" t="s">
        <v>52</v>
      </c>
      <c r="C232">
        <v>10</v>
      </c>
      <c r="D232">
        <v>2</v>
      </c>
      <c r="E232">
        <v>135622</v>
      </c>
      <c r="F232">
        <v>1380</v>
      </c>
      <c r="G232">
        <v>163164</v>
      </c>
      <c r="H232">
        <v>2396607</v>
      </c>
      <c r="I232">
        <v>0</v>
      </c>
      <c r="J232">
        <v>0</v>
      </c>
    </row>
    <row r="233" spans="1:10" x14ac:dyDescent="0.35">
      <c r="A233">
        <v>2020</v>
      </c>
      <c r="B233" t="s">
        <v>52</v>
      </c>
      <c r="C233">
        <v>10</v>
      </c>
      <c r="D233">
        <v>3</v>
      </c>
      <c r="E233">
        <v>126882</v>
      </c>
      <c r="F233">
        <v>1764</v>
      </c>
      <c r="G233">
        <v>141584</v>
      </c>
      <c r="H233">
        <v>2168358</v>
      </c>
      <c r="I233">
        <v>0</v>
      </c>
      <c r="J233">
        <v>0</v>
      </c>
    </row>
    <row r="234" spans="1:10" x14ac:dyDescent="0.35">
      <c r="A234">
        <v>2020</v>
      </c>
      <c r="B234" t="s">
        <v>52</v>
      </c>
      <c r="C234">
        <v>10</v>
      </c>
      <c r="D234">
        <v>3</v>
      </c>
      <c r="E234">
        <v>124608</v>
      </c>
      <c r="F234">
        <v>1680</v>
      </c>
      <c r="G234">
        <v>141136</v>
      </c>
      <c r="H234">
        <v>2172078</v>
      </c>
      <c r="I234">
        <v>0</v>
      </c>
      <c r="J234">
        <v>0</v>
      </c>
    </row>
    <row r="235" spans="1:10" x14ac:dyDescent="0.35">
      <c r="A235">
        <v>2020</v>
      </c>
      <c r="B235" t="s">
        <v>52</v>
      </c>
      <c r="C235">
        <v>10</v>
      </c>
      <c r="D235">
        <v>3</v>
      </c>
      <c r="E235">
        <v>123786</v>
      </c>
      <c r="F235">
        <v>2064</v>
      </c>
      <c r="G235">
        <v>145166</v>
      </c>
      <c r="H235">
        <v>2117397</v>
      </c>
      <c r="I235">
        <v>0</v>
      </c>
      <c r="J235">
        <v>0</v>
      </c>
    </row>
    <row r="236" spans="1:10" x14ac:dyDescent="0.35">
      <c r="A236">
        <v>2020</v>
      </c>
      <c r="B236" t="s">
        <v>52</v>
      </c>
      <c r="C236">
        <v>10</v>
      </c>
      <c r="D236">
        <v>3</v>
      </c>
      <c r="E236">
        <v>113038</v>
      </c>
      <c r="F236">
        <v>1164</v>
      </c>
      <c r="G236">
        <v>132836</v>
      </c>
      <c r="H236">
        <v>1954413</v>
      </c>
      <c r="I236">
        <v>0</v>
      </c>
      <c r="J236">
        <v>0</v>
      </c>
    </row>
    <row r="237" spans="1:10" x14ac:dyDescent="0.35">
      <c r="A237">
        <v>2020</v>
      </c>
      <c r="B237" t="s">
        <v>52</v>
      </c>
      <c r="C237">
        <v>10</v>
      </c>
      <c r="D237">
        <v>3</v>
      </c>
      <c r="E237">
        <v>91012</v>
      </c>
      <c r="F237">
        <v>1178</v>
      </c>
      <c r="G237">
        <v>139600</v>
      </c>
      <c r="H237">
        <v>1993644</v>
      </c>
      <c r="I237">
        <v>0</v>
      </c>
      <c r="J237">
        <v>0</v>
      </c>
    </row>
    <row r="238" spans="1:10" x14ac:dyDescent="0.35">
      <c r="A238">
        <v>2020</v>
      </c>
      <c r="B238" t="s">
        <v>52</v>
      </c>
      <c r="C238">
        <v>10</v>
      </c>
      <c r="D238">
        <v>3</v>
      </c>
      <c r="E238">
        <v>108696</v>
      </c>
      <c r="F238">
        <v>1428</v>
      </c>
      <c r="G238">
        <v>123656</v>
      </c>
      <c r="H238">
        <v>2212563</v>
      </c>
      <c r="I238">
        <v>0</v>
      </c>
      <c r="J238">
        <v>0</v>
      </c>
    </row>
    <row r="239" spans="1:10" x14ac:dyDescent="0.35">
      <c r="A239">
        <v>2020</v>
      </c>
      <c r="B239" t="s">
        <v>52</v>
      </c>
      <c r="C239">
        <v>10</v>
      </c>
      <c r="D239">
        <v>3</v>
      </c>
      <c r="E239">
        <v>112528</v>
      </c>
      <c r="F239">
        <v>1402</v>
      </c>
      <c r="G239">
        <v>159122</v>
      </c>
      <c r="H239">
        <v>2702058</v>
      </c>
      <c r="I239">
        <v>0</v>
      </c>
      <c r="J239">
        <v>0</v>
      </c>
    </row>
    <row r="240" spans="1:10" x14ac:dyDescent="0.35">
      <c r="A240">
        <v>2020</v>
      </c>
      <c r="B240" t="s">
        <v>52</v>
      </c>
      <c r="C240">
        <v>10</v>
      </c>
      <c r="D240">
        <v>4</v>
      </c>
      <c r="E240">
        <v>108742</v>
      </c>
      <c r="F240">
        <v>1372</v>
      </c>
      <c r="G240">
        <v>149138</v>
      </c>
      <c r="H240">
        <v>2626437</v>
      </c>
      <c r="I240">
        <v>0</v>
      </c>
      <c r="J240">
        <v>0</v>
      </c>
    </row>
    <row r="241" spans="1:10" x14ac:dyDescent="0.35">
      <c r="A241">
        <v>2020</v>
      </c>
      <c r="B241" t="s">
        <v>52</v>
      </c>
      <c r="C241">
        <v>10</v>
      </c>
      <c r="D241">
        <v>4</v>
      </c>
      <c r="E241">
        <v>107862</v>
      </c>
      <c r="F241">
        <v>1310</v>
      </c>
      <c r="G241">
        <v>133988</v>
      </c>
      <c r="H241">
        <v>2465554</v>
      </c>
      <c r="I241">
        <v>0</v>
      </c>
      <c r="J241">
        <v>0</v>
      </c>
    </row>
    <row r="242" spans="1:10" x14ac:dyDescent="0.35">
      <c r="A242">
        <v>2020</v>
      </c>
      <c r="B242" t="s">
        <v>52</v>
      </c>
      <c r="C242">
        <v>10</v>
      </c>
      <c r="D242">
        <v>4</v>
      </c>
      <c r="E242">
        <v>100732</v>
      </c>
      <c r="F242">
        <v>1156</v>
      </c>
      <c r="G242">
        <v>124540</v>
      </c>
      <c r="H242">
        <v>2292866</v>
      </c>
      <c r="I242">
        <v>0</v>
      </c>
      <c r="J242">
        <v>0</v>
      </c>
    </row>
    <row r="243" spans="1:10" x14ac:dyDescent="0.35">
      <c r="A243">
        <v>2020</v>
      </c>
      <c r="B243" t="s">
        <v>52</v>
      </c>
      <c r="C243">
        <v>10</v>
      </c>
      <c r="D243">
        <v>4</v>
      </c>
      <c r="E243">
        <v>91844</v>
      </c>
      <c r="F243">
        <v>966</v>
      </c>
      <c r="G243">
        <v>118608</v>
      </c>
      <c r="H243">
        <v>1944306</v>
      </c>
      <c r="I243">
        <v>0</v>
      </c>
      <c r="J243">
        <v>0</v>
      </c>
    </row>
    <row r="244" spans="1:10" x14ac:dyDescent="0.35">
      <c r="A244">
        <v>2020</v>
      </c>
      <c r="B244" t="s">
        <v>52</v>
      </c>
      <c r="C244">
        <v>10</v>
      </c>
      <c r="D244">
        <v>4</v>
      </c>
      <c r="E244">
        <v>72208</v>
      </c>
      <c r="F244">
        <v>982</v>
      </c>
      <c r="G244">
        <v>127746</v>
      </c>
      <c r="H244">
        <v>1788912</v>
      </c>
      <c r="I244">
        <v>0</v>
      </c>
      <c r="J244">
        <v>0</v>
      </c>
    </row>
    <row r="245" spans="1:10" x14ac:dyDescent="0.35">
      <c r="A245">
        <v>2020</v>
      </c>
      <c r="B245" t="s">
        <v>52</v>
      </c>
      <c r="C245">
        <v>10</v>
      </c>
      <c r="D245">
        <v>4</v>
      </c>
      <c r="E245">
        <v>86072</v>
      </c>
      <c r="F245">
        <v>1022</v>
      </c>
      <c r="G245">
        <v>116858</v>
      </c>
      <c r="H245">
        <v>2068378</v>
      </c>
      <c r="I245">
        <v>0</v>
      </c>
      <c r="J245">
        <v>0</v>
      </c>
    </row>
    <row r="246" spans="1:10" x14ac:dyDescent="0.35">
      <c r="A246">
        <v>2020</v>
      </c>
      <c r="B246" t="s">
        <v>52</v>
      </c>
      <c r="C246">
        <v>10</v>
      </c>
      <c r="D246">
        <v>4</v>
      </c>
      <c r="E246">
        <v>100376</v>
      </c>
      <c r="F246">
        <v>1030</v>
      </c>
      <c r="G246">
        <v>113188</v>
      </c>
      <c r="H246">
        <v>2217895</v>
      </c>
      <c r="I246">
        <v>0</v>
      </c>
      <c r="J246">
        <v>0</v>
      </c>
    </row>
    <row r="247" spans="1:10" x14ac:dyDescent="0.35">
      <c r="A247">
        <v>2020</v>
      </c>
      <c r="B247" t="s">
        <v>52</v>
      </c>
      <c r="C247">
        <v>10</v>
      </c>
      <c r="D247">
        <v>5</v>
      </c>
      <c r="E247">
        <v>97530</v>
      </c>
      <c r="F247">
        <v>1124</v>
      </c>
      <c r="G247">
        <v>115734</v>
      </c>
      <c r="H247">
        <v>2308243</v>
      </c>
      <c r="I247">
        <v>0</v>
      </c>
      <c r="J247">
        <v>0</v>
      </c>
    </row>
    <row r="248" spans="1:10" x14ac:dyDescent="0.35">
      <c r="A248">
        <v>2020</v>
      </c>
      <c r="B248" t="s">
        <v>52</v>
      </c>
      <c r="C248">
        <v>10</v>
      </c>
      <c r="D248">
        <v>5</v>
      </c>
      <c r="E248">
        <v>96234</v>
      </c>
      <c r="F248">
        <v>1100</v>
      </c>
      <c r="G248">
        <v>118010</v>
      </c>
      <c r="H248">
        <v>2192863</v>
      </c>
      <c r="I248">
        <v>0</v>
      </c>
      <c r="J248">
        <v>0</v>
      </c>
    </row>
    <row r="249" spans="1:10" x14ac:dyDescent="0.35">
      <c r="A249">
        <v>2020</v>
      </c>
      <c r="B249" t="s">
        <v>52</v>
      </c>
      <c r="C249">
        <v>10</v>
      </c>
      <c r="D249">
        <v>5</v>
      </c>
      <c r="E249">
        <v>94456</v>
      </c>
      <c r="F249">
        <v>938</v>
      </c>
      <c r="G249">
        <v>117364</v>
      </c>
      <c r="H249">
        <v>2263727</v>
      </c>
      <c r="I249">
        <v>0</v>
      </c>
      <c r="J249">
        <v>0</v>
      </c>
    </row>
    <row r="250" spans="1:10" x14ac:dyDescent="0.35">
      <c r="A250">
        <v>2020</v>
      </c>
      <c r="B250" t="s">
        <v>53</v>
      </c>
      <c r="C250">
        <v>11</v>
      </c>
      <c r="D250">
        <v>1</v>
      </c>
      <c r="E250">
        <v>91856</v>
      </c>
      <c r="F250">
        <v>982</v>
      </c>
      <c r="G250">
        <v>106624</v>
      </c>
      <c r="H250">
        <v>1955682</v>
      </c>
      <c r="I250">
        <v>0</v>
      </c>
      <c r="J250">
        <v>0</v>
      </c>
    </row>
    <row r="251" spans="1:10" x14ac:dyDescent="0.35">
      <c r="A251">
        <v>2020</v>
      </c>
      <c r="B251" t="s">
        <v>53</v>
      </c>
      <c r="C251">
        <v>11</v>
      </c>
      <c r="D251">
        <v>1</v>
      </c>
      <c r="E251">
        <v>75184</v>
      </c>
      <c r="F251">
        <v>996</v>
      </c>
      <c r="G251">
        <v>117048</v>
      </c>
      <c r="H251">
        <v>1978837</v>
      </c>
      <c r="I251">
        <v>0</v>
      </c>
      <c r="J251">
        <v>0</v>
      </c>
    </row>
    <row r="252" spans="1:10" x14ac:dyDescent="0.35">
      <c r="A252">
        <v>2020</v>
      </c>
      <c r="B252" t="s">
        <v>53</v>
      </c>
      <c r="C252">
        <v>11</v>
      </c>
      <c r="D252">
        <v>1</v>
      </c>
      <c r="E252">
        <v>92054</v>
      </c>
      <c r="F252">
        <v>1020</v>
      </c>
      <c r="G252">
        <v>106656</v>
      </c>
      <c r="H252">
        <v>2358956</v>
      </c>
      <c r="I252">
        <v>0</v>
      </c>
      <c r="J252">
        <v>0</v>
      </c>
    </row>
    <row r="253" spans="1:10" x14ac:dyDescent="0.35">
      <c r="A253">
        <v>2020</v>
      </c>
      <c r="B253" t="s">
        <v>53</v>
      </c>
      <c r="C253">
        <v>11</v>
      </c>
      <c r="D253">
        <v>1</v>
      </c>
      <c r="E253">
        <v>100930</v>
      </c>
      <c r="F253">
        <v>1414</v>
      </c>
      <c r="G253">
        <v>111746</v>
      </c>
      <c r="H253">
        <v>2371643</v>
      </c>
      <c r="I253">
        <v>0</v>
      </c>
      <c r="J253">
        <v>0</v>
      </c>
    </row>
    <row r="254" spans="1:10" x14ac:dyDescent="0.35">
      <c r="A254">
        <v>2020</v>
      </c>
      <c r="B254" t="s">
        <v>53</v>
      </c>
      <c r="C254">
        <v>11</v>
      </c>
      <c r="D254">
        <v>1</v>
      </c>
      <c r="E254">
        <v>95256</v>
      </c>
      <c r="F254">
        <v>1344</v>
      </c>
      <c r="G254">
        <v>108266</v>
      </c>
      <c r="H254">
        <v>2386685</v>
      </c>
      <c r="I254">
        <v>0</v>
      </c>
      <c r="J254">
        <v>0</v>
      </c>
    </row>
    <row r="255" spans="1:10" x14ac:dyDescent="0.35">
      <c r="A255">
        <v>2020</v>
      </c>
      <c r="B255" t="s">
        <v>53</v>
      </c>
      <c r="C255">
        <v>11</v>
      </c>
      <c r="D255">
        <v>1</v>
      </c>
      <c r="E255">
        <v>100718</v>
      </c>
      <c r="F255">
        <v>1154</v>
      </c>
      <c r="G255">
        <v>107984</v>
      </c>
      <c r="H255">
        <v>2311644</v>
      </c>
      <c r="I255">
        <v>0</v>
      </c>
      <c r="J255">
        <v>0</v>
      </c>
    </row>
    <row r="256" spans="1:10" x14ac:dyDescent="0.35">
      <c r="A256">
        <v>2020</v>
      </c>
      <c r="B256" t="s">
        <v>53</v>
      </c>
      <c r="C256">
        <v>11</v>
      </c>
      <c r="D256">
        <v>1</v>
      </c>
      <c r="E256">
        <v>91622</v>
      </c>
      <c r="F256">
        <v>1114</v>
      </c>
      <c r="G256">
        <v>97072</v>
      </c>
      <c r="H256">
        <v>2356053</v>
      </c>
      <c r="I256">
        <v>0</v>
      </c>
      <c r="J256">
        <v>0</v>
      </c>
    </row>
    <row r="257" spans="1:10" x14ac:dyDescent="0.35">
      <c r="A257">
        <v>2020</v>
      </c>
      <c r="B257" t="s">
        <v>53</v>
      </c>
      <c r="C257">
        <v>11</v>
      </c>
      <c r="D257">
        <v>2</v>
      </c>
      <c r="E257">
        <v>93414</v>
      </c>
      <c r="F257">
        <v>980</v>
      </c>
      <c r="G257">
        <v>96930</v>
      </c>
      <c r="H257">
        <v>1948083</v>
      </c>
      <c r="I257">
        <v>0</v>
      </c>
      <c r="J257">
        <v>0</v>
      </c>
    </row>
    <row r="258" spans="1:10" x14ac:dyDescent="0.35">
      <c r="A258">
        <v>2020</v>
      </c>
      <c r="B258" t="s">
        <v>53</v>
      </c>
      <c r="C258">
        <v>11</v>
      </c>
      <c r="D258">
        <v>2</v>
      </c>
      <c r="E258">
        <v>74238</v>
      </c>
      <c r="F258">
        <v>900</v>
      </c>
      <c r="G258">
        <v>82898</v>
      </c>
      <c r="H258">
        <v>1990582</v>
      </c>
      <c r="I258">
        <v>0</v>
      </c>
      <c r="J258">
        <v>0</v>
      </c>
    </row>
    <row r="259" spans="1:10" x14ac:dyDescent="0.35">
      <c r="A259">
        <v>2020</v>
      </c>
      <c r="B259" t="s">
        <v>53</v>
      </c>
      <c r="C259">
        <v>11</v>
      </c>
      <c r="D259">
        <v>2</v>
      </c>
      <c r="E259">
        <v>89448</v>
      </c>
      <c r="F259">
        <v>1022</v>
      </c>
      <c r="G259">
        <v>109278</v>
      </c>
      <c r="H259">
        <v>2278510</v>
      </c>
      <c r="I259">
        <v>0</v>
      </c>
      <c r="J259">
        <v>0</v>
      </c>
    </row>
    <row r="260" spans="1:10" x14ac:dyDescent="0.35">
      <c r="A260">
        <v>2020</v>
      </c>
      <c r="B260" t="s">
        <v>53</v>
      </c>
      <c r="C260">
        <v>11</v>
      </c>
      <c r="D260">
        <v>2</v>
      </c>
      <c r="E260">
        <v>96570</v>
      </c>
      <c r="F260">
        <v>1100</v>
      </c>
      <c r="G260">
        <v>105408</v>
      </c>
      <c r="H260">
        <v>2357705</v>
      </c>
      <c r="I260">
        <v>0</v>
      </c>
      <c r="J260">
        <v>0</v>
      </c>
    </row>
    <row r="261" spans="1:10" x14ac:dyDescent="0.35">
      <c r="A261">
        <v>2020</v>
      </c>
      <c r="B261" t="s">
        <v>53</v>
      </c>
      <c r="C261">
        <v>11</v>
      </c>
      <c r="D261">
        <v>2</v>
      </c>
      <c r="E261">
        <v>89168</v>
      </c>
      <c r="F261">
        <v>1088</v>
      </c>
      <c r="G261">
        <v>98708</v>
      </c>
      <c r="H261">
        <v>2298857</v>
      </c>
      <c r="I261">
        <v>0</v>
      </c>
      <c r="J261">
        <v>0</v>
      </c>
    </row>
    <row r="262" spans="1:10" x14ac:dyDescent="0.35">
      <c r="A262">
        <v>2020</v>
      </c>
      <c r="B262" t="s">
        <v>53</v>
      </c>
      <c r="C262">
        <v>11</v>
      </c>
      <c r="D262">
        <v>2</v>
      </c>
      <c r="E262">
        <v>89240</v>
      </c>
      <c r="F262">
        <v>1034</v>
      </c>
      <c r="G262">
        <v>95240</v>
      </c>
      <c r="H262">
        <v>2083832</v>
      </c>
      <c r="I262">
        <v>0</v>
      </c>
      <c r="J262">
        <v>0</v>
      </c>
    </row>
    <row r="263" spans="1:10" x14ac:dyDescent="0.35">
      <c r="A263">
        <v>2020</v>
      </c>
      <c r="B263" t="s">
        <v>53</v>
      </c>
      <c r="C263">
        <v>11</v>
      </c>
      <c r="D263">
        <v>2</v>
      </c>
      <c r="E263">
        <v>83384</v>
      </c>
      <c r="F263">
        <v>900</v>
      </c>
      <c r="G263">
        <v>84634</v>
      </c>
      <c r="H263">
        <v>1792071</v>
      </c>
      <c r="I263">
        <v>0</v>
      </c>
      <c r="J263">
        <v>0</v>
      </c>
    </row>
    <row r="264" spans="1:10" x14ac:dyDescent="0.35">
      <c r="A264">
        <v>2020</v>
      </c>
      <c r="B264" t="s">
        <v>53</v>
      </c>
      <c r="C264">
        <v>11</v>
      </c>
      <c r="D264">
        <v>3</v>
      </c>
      <c r="E264">
        <v>61362</v>
      </c>
      <c r="F264">
        <v>868</v>
      </c>
      <c r="G264">
        <v>88222</v>
      </c>
      <c r="H264">
        <v>1578485</v>
      </c>
      <c r="I264">
        <v>0</v>
      </c>
      <c r="J264">
        <v>0</v>
      </c>
    </row>
    <row r="265" spans="1:10" x14ac:dyDescent="0.35">
      <c r="A265">
        <v>2020</v>
      </c>
      <c r="B265" t="s">
        <v>53</v>
      </c>
      <c r="C265">
        <v>11</v>
      </c>
      <c r="D265">
        <v>3</v>
      </c>
      <c r="E265">
        <v>57218</v>
      </c>
      <c r="F265">
        <v>902</v>
      </c>
      <c r="G265">
        <v>80784</v>
      </c>
      <c r="H265">
        <v>1524699</v>
      </c>
      <c r="I265">
        <v>0</v>
      </c>
      <c r="J265">
        <v>0</v>
      </c>
    </row>
    <row r="266" spans="1:10" x14ac:dyDescent="0.35">
      <c r="A266">
        <v>2020</v>
      </c>
      <c r="B266" t="s">
        <v>53</v>
      </c>
      <c r="C266">
        <v>11</v>
      </c>
      <c r="D266">
        <v>3</v>
      </c>
      <c r="E266">
        <v>77096</v>
      </c>
      <c r="F266">
        <v>944</v>
      </c>
      <c r="G266">
        <v>89506</v>
      </c>
      <c r="H266">
        <v>1953727</v>
      </c>
      <c r="I266">
        <v>0</v>
      </c>
      <c r="J266">
        <v>0</v>
      </c>
    </row>
    <row r="267" spans="1:10" x14ac:dyDescent="0.35">
      <c r="A267">
        <v>2020</v>
      </c>
      <c r="B267" t="s">
        <v>53</v>
      </c>
      <c r="C267">
        <v>11</v>
      </c>
      <c r="D267">
        <v>3</v>
      </c>
      <c r="E267">
        <v>90732</v>
      </c>
      <c r="F267">
        <v>1172</v>
      </c>
      <c r="G267">
        <v>97350</v>
      </c>
      <c r="H267">
        <v>2076670</v>
      </c>
      <c r="I267">
        <v>0</v>
      </c>
      <c r="J267">
        <v>0</v>
      </c>
    </row>
    <row r="268" spans="1:10" x14ac:dyDescent="0.35">
      <c r="A268">
        <v>2020</v>
      </c>
      <c r="B268" t="s">
        <v>53</v>
      </c>
      <c r="C268">
        <v>11</v>
      </c>
      <c r="D268">
        <v>3</v>
      </c>
      <c r="E268">
        <v>92370</v>
      </c>
      <c r="F268">
        <v>1164</v>
      </c>
      <c r="G268">
        <v>90492</v>
      </c>
      <c r="H268">
        <v>2241737</v>
      </c>
      <c r="I268">
        <v>0</v>
      </c>
      <c r="J268">
        <v>0</v>
      </c>
    </row>
    <row r="269" spans="1:10" x14ac:dyDescent="0.35">
      <c r="A269">
        <v>2020</v>
      </c>
      <c r="B269" t="s">
        <v>53</v>
      </c>
      <c r="C269">
        <v>11</v>
      </c>
      <c r="D269">
        <v>3</v>
      </c>
      <c r="E269">
        <v>92566</v>
      </c>
      <c r="F269">
        <v>1128</v>
      </c>
      <c r="G269">
        <v>97936</v>
      </c>
      <c r="H269">
        <v>2220243</v>
      </c>
      <c r="I269">
        <v>0</v>
      </c>
      <c r="J269">
        <v>0</v>
      </c>
    </row>
    <row r="270" spans="1:10" x14ac:dyDescent="0.35">
      <c r="A270">
        <v>2020</v>
      </c>
      <c r="B270" t="s">
        <v>53</v>
      </c>
      <c r="C270">
        <v>11</v>
      </c>
      <c r="D270">
        <v>3</v>
      </c>
      <c r="E270">
        <v>90602</v>
      </c>
      <c r="F270">
        <v>998</v>
      </c>
      <c r="G270">
        <v>88110</v>
      </c>
      <c r="H270">
        <v>2243541</v>
      </c>
      <c r="I270">
        <v>0</v>
      </c>
      <c r="J270">
        <v>0</v>
      </c>
    </row>
    <row r="271" spans="1:10" x14ac:dyDescent="0.35">
      <c r="A271">
        <v>2020</v>
      </c>
      <c r="B271" t="s">
        <v>53</v>
      </c>
      <c r="C271">
        <v>11</v>
      </c>
      <c r="D271">
        <v>4</v>
      </c>
      <c r="E271">
        <v>88808</v>
      </c>
      <c r="F271">
        <v>1020</v>
      </c>
      <c r="G271">
        <v>82810</v>
      </c>
      <c r="H271">
        <v>1995016</v>
      </c>
      <c r="I271">
        <v>0</v>
      </c>
      <c r="J271">
        <v>0</v>
      </c>
    </row>
    <row r="272" spans="1:10" x14ac:dyDescent="0.35">
      <c r="A272">
        <v>2020</v>
      </c>
      <c r="B272" t="s">
        <v>53</v>
      </c>
      <c r="C272">
        <v>11</v>
      </c>
      <c r="D272">
        <v>4</v>
      </c>
      <c r="E272">
        <v>74882</v>
      </c>
      <c r="F272">
        <v>962</v>
      </c>
      <c r="G272">
        <v>84390</v>
      </c>
      <c r="H272">
        <v>2071110</v>
      </c>
      <c r="I272">
        <v>0</v>
      </c>
      <c r="J272">
        <v>0</v>
      </c>
    </row>
    <row r="273" spans="1:10" x14ac:dyDescent="0.35">
      <c r="A273">
        <v>2020</v>
      </c>
      <c r="B273" t="s">
        <v>53</v>
      </c>
      <c r="C273">
        <v>11</v>
      </c>
      <c r="D273">
        <v>4</v>
      </c>
      <c r="E273">
        <v>88490</v>
      </c>
      <c r="F273">
        <v>978</v>
      </c>
      <c r="G273">
        <v>75530</v>
      </c>
      <c r="H273">
        <v>2389032</v>
      </c>
      <c r="I273">
        <v>0</v>
      </c>
      <c r="J273">
        <v>0</v>
      </c>
    </row>
    <row r="274" spans="1:10" x14ac:dyDescent="0.35">
      <c r="A274">
        <v>2020</v>
      </c>
      <c r="B274" t="s">
        <v>53</v>
      </c>
      <c r="C274">
        <v>11</v>
      </c>
      <c r="D274">
        <v>4</v>
      </c>
      <c r="E274">
        <v>89398</v>
      </c>
      <c r="F274">
        <v>1036</v>
      </c>
      <c r="G274">
        <v>73164</v>
      </c>
      <c r="H274">
        <v>2363033</v>
      </c>
      <c r="I274">
        <v>0</v>
      </c>
      <c r="J274">
        <v>0</v>
      </c>
    </row>
    <row r="275" spans="1:10" x14ac:dyDescent="0.35">
      <c r="A275">
        <v>2020</v>
      </c>
      <c r="B275" t="s">
        <v>53</v>
      </c>
      <c r="C275">
        <v>11</v>
      </c>
      <c r="D275">
        <v>4</v>
      </c>
      <c r="E275">
        <v>86348</v>
      </c>
      <c r="F275">
        <v>982</v>
      </c>
      <c r="G275">
        <v>79446</v>
      </c>
      <c r="H275">
        <v>2385565</v>
      </c>
      <c r="I275">
        <v>0</v>
      </c>
      <c r="J275">
        <v>0</v>
      </c>
    </row>
    <row r="276" spans="1:10" x14ac:dyDescent="0.35">
      <c r="A276">
        <v>2020</v>
      </c>
      <c r="B276" t="s">
        <v>53</v>
      </c>
      <c r="C276">
        <v>11</v>
      </c>
      <c r="D276">
        <v>4</v>
      </c>
      <c r="E276">
        <v>82706</v>
      </c>
      <c r="F276">
        <v>972</v>
      </c>
      <c r="G276">
        <v>82354</v>
      </c>
      <c r="H276">
        <v>2385560</v>
      </c>
      <c r="I276">
        <v>0</v>
      </c>
      <c r="J276">
        <v>0</v>
      </c>
    </row>
    <row r="277" spans="1:10" x14ac:dyDescent="0.35">
      <c r="A277">
        <v>2020</v>
      </c>
      <c r="B277" t="s">
        <v>53</v>
      </c>
      <c r="C277">
        <v>11</v>
      </c>
      <c r="D277">
        <v>4</v>
      </c>
      <c r="E277">
        <v>83630</v>
      </c>
      <c r="F277">
        <v>990</v>
      </c>
      <c r="G277">
        <v>84550</v>
      </c>
      <c r="H277">
        <v>2524727</v>
      </c>
      <c r="I277">
        <v>0</v>
      </c>
      <c r="J277">
        <v>0</v>
      </c>
    </row>
    <row r="278" spans="1:10" x14ac:dyDescent="0.35">
      <c r="A278">
        <v>2020</v>
      </c>
      <c r="B278" t="s">
        <v>53</v>
      </c>
      <c r="C278">
        <v>11</v>
      </c>
      <c r="D278">
        <v>5</v>
      </c>
      <c r="E278">
        <v>78072</v>
      </c>
      <c r="F278">
        <v>888</v>
      </c>
      <c r="G278">
        <v>90304</v>
      </c>
      <c r="H278">
        <v>2222616</v>
      </c>
      <c r="I278">
        <v>0</v>
      </c>
      <c r="J278">
        <v>0</v>
      </c>
    </row>
    <row r="279" spans="1:10" x14ac:dyDescent="0.35">
      <c r="A279">
        <v>2020</v>
      </c>
      <c r="B279" t="s">
        <v>53</v>
      </c>
      <c r="C279">
        <v>11</v>
      </c>
      <c r="D279">
        <v>5</v>
      </c>
      <c r="E279">
        <v>62358</v>
      </c>
      <c r="F279">
        <v>964</v>
      </c>
      <c r="G279">
        <v>84564</v>
      </c>
      <c r="H279">
        <v>1969426</v>
      </c>
      <c r="I279">
        <v>0</v>
      </c>
      <c r="J279">
        <v>0</v>
      </c>
    </row>
    <row r="280" spans="1:10" x14ac:dyDescent="0.35">
      <c r="A280">
        <v>2020</v>
      </c>
      <c r="B280" t="s">
        <v>54</v>
      </c>
      <c r="C280">
        <v>12</v>
      </c>
      <c r="D280">
        <v>1</v>
      </c>
      <c r="E280">
        <v>72948</v>
      </c>
      <c r="F280">
        <v>1002</v>
      </c>
      <c r="G280">
        <v>86416</v>
      </c>
      <c r="H280">
        <v>2210040</v>
      </c>
      <c r="I280">
        <v>0</v>
      </c>
      <c r="J280">
        <v>0</v>
      </c>
    </row>
    <row r="281" spans="1:10" x14ac:dyDescent="0.35">
      <c r="A281">
        <v>2020</v>
      </c>
      <c r="B281" t="s">
        <v>54</v>
      </c>
      <c r="C281">
        <v>12</v>
      </c>
      <c r="D281">
        <v>1</v>
      </c>
      <c r="E281">
        <v>71012</v>
      </c>
      <c r="F281">
        <v>1052</v>
      </c>
      <c r="G281">
        <v>81816</v>
      </c>
      <c r="H281">
        <v>2305723</v>
      </c>
      <c r="I281">
        <v>0</v>
      </c>
      <c r="J281">
        <v>0</v>
      </c>
    </row>
    <row r="282" spans="1:10" x14ac:dyDescent="0.35">
      <c r="A282">
        <v>2020</v>
      </c>
      <c r="B282" t="s">
        <v>54</v>
      </c>
      <c r="C282">
        <v>12</v>
      </c>
      <c r="D282">
        <v>1</v>
      </c>
      <c r="E282">
        <v>73148</v>
      </c>
      <c r="F282">
        <v>1082</v>
      </c>
      <c r="G282">
        <v>85982</v>
      </c>
      <c r="H282">
        <v>2426602</v>
      </c>
      <c r="I282">
        <v>0</v>
      </c>
      <c r="J282">
        <v>0</v>
      </c>
    </row>
    <row r="283" spans="1:10" x14ac:dyDescent="0.35">
      <c r="A283">
        <v>2020</v>
      </c>
      <c r="B283" t="s">
        <v>54</v>
      </c>
      <c r="C283">
        <v>12</v>
      </c>
      <c r="D283">
        <v>1</v>
      </c>
      <c r="E283">
        <v>73422</v>
      </c>
      <c r="F283">
        <v>1022</v>
      </c>
      <c r="G283">
        <v>84718</v>
      </c>
      <c r="H283">
        <v>2405677</v>
      </c>
      <c r="I283">
        <v>0</v>
      </c>
      <c r="J283">
        <v>0</v>
      </c>
    </row>
    <row r="284" spans="1:10" x14ac:dyDescent="0.35">
      <c r="A284">
        <v>2020</v>
      </c>
      <c r="B284" t="s">
        <v>54</v>
      </c>
      <c r="C284">
        <v>12</v>
      </c>
      <c r="D284">
        <v>1</v>
      </c>
      <c r="E284">
        <v>72020</v>
      </c>
      <c r="F284">
        <v>964</v>
      </c>
      <c r="G284">
        <v>83770</v>
      </c>
      <c r="H284">
        <v>2344038</v>
      </c>
      <c r="I284">
        <v>0</v>
      </c>
      <c r="J284">
        <v>0</v>
      </c>
    </row>
    <row r="285" spans="1:10" x14ac:dyDescent="0.35">
      <c r="A285">
        <v>2020</v>
      </c>
      <c r="B285" t="s">
        <v>54</v>
      </c>
      <c r="C285">
        <v>12</v>
      </c>
      <c r="D285">
        <v>1</v>
      </c>
      <c r="E285">
        <v>66356</v>
      </c>
      <c r="F285">
        <v>780</v>
      </c>
      <c r="G285">
        <v>78156</v>
      </c>
      <c r="H285">
        <v>1985312</v>
      </c>
      <c r="I285">
        <v>0</v>
      </c>
      <c r="J285">
        <v>0</v>
      </c>
    </row>
    <row r="286" spans="1:10" x14ac:dyDescent="0.35">
      <c r="A286">
        <v>2020</v>
      </c>
      <c r="B286" t="s">
        <v>54</v>
      </c>
      <c r="C286">
        <v>12</v>
      </c>
      <c r="D286">
        <v>1</v>
      </c>
      <c r="E286">
        <v>52454</v>
      </c>
      <c r="F286">
        <v>772</v>
      </c>
      <c r="G286">
        <v>78586</v>
      </c>
      <c r="H286">
        <v>1984600</v>
      </c>
      <c r="I286">
        <v>0</v>
      </c>
      <c r="J286">
        <v>0</v>
      </c>
    </row>
    <row r="287" spans="1:10" x14ac:dyDescent="0.35">
      <c r="A287">
        <v>2020</v>
      </c>
      <c r="B287" t="s">
        <v>54</v>
      </c>
      <c r="C287">
        <v>12</v>
      </c>
      <c r="D287">
        <v>2</v>
      </c>
      <c r="E287">
        <v>64166</v>
      </c>
      <c r="F287">
        <v>804</v>
      </c>
      <c r="G287">
        <v>73166</v>
      </c>
      <c r="H287">
        <v>2192394</v>
      </c>
      <c r="I287">
        <v>0</v>
      </c>
      <c r="J287">
        <v>0</v>
      </c>
    </row>
    <row r="288" spans="1:10" x14ac:dyDescent="0.35">
      <c r="A288">
        <v>2020</v>
      </c>
      <c r="B288" t="s">
        <v>54</v>
      </c>
      <c r="C288">
        <v>12</v>
      </c>
      <c r="D288">
        <v>2</v>
      </c>
      <c r="E288">
        <v>63274</v>
      </c>
      <c r="F288">
        <v>826</v>
      </c>
      <c r="G288">
        <v>75386</v>
      </c>
      <c r="H288">
        <v>2063530</v>
      </c>
      <c r="I288">
        <v>0</v>
      </c>
      <c r="J288">
        <v>0</v>
      </c>
    </row>
    <row r="289" spans="1:10" x14ac:dyDescent="0.35">
      <c r="A289">
        <v>2020</v>
      </c>
      <c r="B289" t="s">
        <v>54</v>
      </c>
      <c r="C289">
        <v>12</v>
      </c>
      <c r="D289">
        <v>2</v>
      </c>
      <c r="E289">
        <v>58822</v>
      </c>
      <c r="F289">
        <v>822</v>
      </c>
      <c r="G289">
        <v>75414</v>
      </c>
      <c r="H289">
        <v>2003523</v>
      </c>
      <c r="I289">
        <v>0</v>
      </c>
      <c r="J289">
        <v>0</v>
      </c>
    </row>
    <row r="290" spans="1:10" x14ac:dyDescent="0.35">
      <c r="A290">
        <v>2020</v>
      </c>
      <c r="B290" t="s">
        <v>54</v>
      </c>
      <c r="C290">
        <v>12</v>
      </c>
      <c r="D290">
        <v>2</v>
      </c>
      <c r="E290">
        <v>59922</v>
      </c>
      <c r="F290">
        <v>884</v>
      </c>
      <c r="G290">
        <v>66984</v>
      </c>
      <c r="H290">
        <v>2231536</v>
      </c>
      <c r="I290">
        <v>0</v>
      </c>
      <c r="J290">
        <v>0</v>
      </c>
    </row>
    <row r="291" spans="1:10" x14ac:dyDescent="0.35">
      <c r="A291">
        <v>2020</v>
      </c>
      <c r="B291" t="s">
        <v>54</v>
      </c>
      <c r="C291">
        <v>12</v>
      </c>
      <c r="D291">
        <v>2</v>
      </c>
      <c r="E291">
        <v>60708</v>
      </c>
      <c r="F291">
        <v>782</v>
      </c>
      <c r="G291">
        <v>66174</v>
      </c>
      <c r="H291">
        <v>2113802</v>
      </c>
      <c r="I291">
        <v>0</v>
      </c>
      <c r="J291">
        <v>0</v>
      </c>
    </row>
    <row r="292" spans="1:10" x14ac:dyDescent="0.35">
      <c r="A292">
        <v>2020</v>
      </c>
      <c r="B292" t="s">
        <v>54</v>
      </c>
      <c r="C292">
        <v>12</v>
      </c>
      <c r="D292">
        <v>2</v>
      </c>
      <c r="E292">
        <v>54672</v>
      </c>
      <c r="F292">
        <v>676</v>
      </c>
      <c r="G292">
        <v>61280</v>
      </c>
      <c r="H292">
        <v>1964825</v>
      </c>
      <c r="I292">
        <v>0</v>
      </c>
      <c r="J292">
        <v>0</v>
      </c>
    </row>
    <row r="293" spans="1:10" x14ac:dyDescent="0.35">
      <c r="A293">
        <v>2020</v>
      </c>
      <c r="B293" t="s">
        <v>54</v>
      </c>
      <c r="C293">
        <v>12</v>
      </c>
      <c r="D293">
        <v>2</v>
      </c>
      <c r="E293">
        <v>43882</v>
      </c>
      <c r="F293">
        <v>708</v>
      </c>
      <c r="G293">
        <v>68842</v>
      </c>
      <c r="H293">
        <v>1926068</v>
      </c>
      <c r="I293">
        <v>0</v>
      </c>
      <c r="J293">
        <v>0</v>
      </c>
    </row>
    <row r="294" spans="1:10" x14ac:dyDescent="0.35">
      <c r="A294">
        <v>2020</v>
      </c>
      <c r="B294" t="s">
        <v>54</v>
      </c>
      <c r="C294">
        <v>12</v>
      </c>
      <c r="D294">
        <v>3</v>
      </c>
      <c r="E294">
        <v>52502</v>
      </c>
      <c r="F294">
        <v>768</v>
      </c>
      <c r="G294">
        <v>67706</v>
      </c>
      <c r="H294">
        <v>2203796</v>
      </c>
      <c r="I294">
        <v>0</v>
      </c>
      <c r="J294">
        <v>0</v>
      </c>
    </row>
    <row r="295" spans="1:10" x14ac:dyDescent="0.35">
      <c r="A295">
        <v>2020</v>
      </c>
      <c r="B295" t="s">
        <v>54</v>
      </c>
      <c r="C295">
        <v>12</v>
      </c>
      <c r="D295">
        <v>3</v>
      </c>
      <c r="E295">
        <v>36344</v>
      </c>
      <c r="F295">
        <v>712</v>
      </c>
      <c r="G295">
        <v>66720</v>
      </c>
      <c r="H295">
        <v>2327126</v>
      </c>
      <c r="I295">
        <v>0</v>
      </c>
      <c r="J295">
        <v>0</v>
      </c>
    </row>
    <row r="296" spans="1:10" x14ac:dyDescent="0.35">
      <c r="A296">
        <v>2020</v>
      </c>
      <c r="B296" t="s">
        <v>54</v>
      </c>
      <c r="C296">
        <v>12</v>
      </c>
      <c r="D296">
        <v>3</v>
      </c>
      <c r="E296">
        <v>53508</v>
      </c>
      <c r="F296">
        <v>684</v>
      </c>
      <c r="G296">
        <v>61782</v>
      </c>
      <c r="H296">
        <v>2295418</v>
      </c>
      <c r="I296">
        <v>0</v>
      </c>
      <c r="J296">
        <v>0</v>
      </c>
    </row>
    <row r="297" spans="1:10" x14ac:dyDescent="0.35">
      <c r="A297">
        <v>2020</v>
      </c>
      <c r="B297" t="s">
        <v>54</v>
      </c>
      <c r="C297">
        <v>12</v>
      </c>
      <c r="D297">
        <v>3</v>
      </c>
      <c r="E297">
        <v>53982</v>
      </c>
      <c r="F297">
        <v>684</v>
      </c>
      <c r="G297">
        <v>59758</v>
      </c>
      <c r="H297">
        <v>2333628</v>
      </c>
      <c r="I297">
        <v>0</v>
      </c>
      <c r="J297">
        <v>0</v>
      </c>
    </row>
    <row r="298" spans="1:10" x14ac:dyDescent="0.35">
      <c r="A298">
        <v>2020</v>
      </c>
      <c r="B298" t="s">
        <v>54</v>
      </c>
      <c r="C298">
        <v>12</v>
      </c>
      <c r="D298">
        <v>3</v>
      </c>
      <c r="E298">
        <v>53668</v>
      </c>
      <c r="F298">
        <v>684</v>
      </c>
      <c r="G298">
        <v>59516</v>
      </c>
      <c r="H298">
        <v>2265576</v>
      </c>
      <c r="I298">
        <v>0</v>
      </c>
      <c r="J298">
        <v>0</v>
      </c>
    </row>
    <row r="299" spans="1:10" x14ac:dyDescent="0.35">
      <c r="A299">
        <v>2020</v>
      </c>
      <c r="B299" t="s">
        <v>54</v>
      </c>
      <c r="C299">
        <v>12</v>
      </c>
      <c r="D299">
        <v>3</v>
      </c>
      <c r="E299">
        <v>49244</v>
      </c>
      <c r="F299">
        <v>664</v>
      </c>
      <c r="G299">
        <v>51468</v>
      </c>
      <c r="H299">
        <v>1989510</v>
      </c>
      <c r="I299">
        <v>0</v>
      </c>
      <c r="J299">
        <v>0</v>
      </c>
    </row>
    <row r="300" spans="1:10" x14ac:dyDescent="0.35">
      <c r="A300">
        <v>2020</v>
      </c>
      <c r="B300" t="s">
        <v>54</v>
      </c>
      <c r="C300">
        <v>12</v>
      </c>
      <c r="D300">
        <v>3</v>
      </c>
      <c r="E300">
        <v>38294</v>
      </c>
      <c r="F300">
        <v>604</v>
      </c>
      <c r="G300">
        <v>60500</v>
      </c>
      <c r="H300">
        <v>1967526</v>
      </c>
      <c r="I300">
        <v>0</v>
      </c>
      <c r="J300">
        <v>0</v>
      </c>
    </row>
    <row r="301" spans="1:10" x14ac:dyDescent="0.35">
      <c r="A301">
        <v>2020</v>
      </c>
      <c r="B301" t="s">
        <v>54</v>
      </c>
      <c r="C301">
        <v>12</v>
      </c>
      <c r="D301">
        <v>4</v>
      </c>
      <c r="E301">
        <v>47760</v>
      </c>
      <c r="F301">
        <v>658</v>
      </c>
      <c r="G301">
        <v>54064</v>
      </c>
      <c r="H301">
        <v>2204451</v>
      </c>
      <c r="I301">
        <v>0</v>
      </c>
      <c r="J301">
        <v>0</v>
      </c>
    </row>
    <row r="302" spans="1:10" x14ac:dyDescent="0.35">
      <c r="A302">
        <v>2020</v>
      </c>
      <c r="B302" t="s">
        <v>54</v>
      </c>
      <c r="C302">
        <v>12</v>
      </c>
      <c r="D302">
        <v>4</v>
      </c>
      <c r="E302">
        <v>49432</v>
      </c>
      <c r="F302">
        <v>630</v>
      </c>
      <c r="G302">
        <v>59892</v>
      </c>
      <c r="H302">
        <v>2112212</v>
      </c>
      <c r="I302">
        <v>0</v>
      </c>
      <c r="J302">
        <v>0</v>
      </c>
    </row>
    <row r="303" spans="1:10" x14ac:dyDescent="0.35">
      <c r="A303">
        <v>2020</v>
      </c>
      <c r="B303" t="s">
        <v>54</v>
      </c>
      <c r="C303">
        <v>12</v>
      </c>
      <c r="D303">
        <v>4</v>
      </c>
      <c r="E303">
        <v>46888</v>
      </c>
      <c r="F303">
        <v>674</v>
      </c>
      <c r="G303">
        <v>49110</v>
      </c>
      <c r="H303">
        <v>2205067</v>
      </c>
      <c r="I303">
        <v>0</v>
      </c>
      <c r="J303">
        <v>0</v>
      </c>
    </row>
    <row r="304" spans="1:10" x14ac:dyDescent="0.35">
      <c r="A304">
        <v>2020</v>
      </c>
      <c r="B304" t="s">
        <v>54</v>
      </c>
      <c r="C304">
        <v>12</v>
      </c>
      <c r="D304">
        <v>4</v>
      </c>
      <c r="E304">
        <v>44698</v>
      </c>
      <c r="F304">
        <v>502</v>
      </c>
      <c r="G304">
        <v>44368</v>
      </c>
      <c r="H304">
        <v>1925525</v>
      </c>
      <c r="I304">
        <v>0</v>
      </c>
      <c r="J304">
        <v>0</v>
      </c>
    </row>
    <row r="305" spans="1:10" x14ac:dyDescent="0.35">
      <c r="A305">
        <v>2020</v>
      </c>
      <c r="B305" t="s">
        <v>54</v>
      </c>
      <c r="C305">
        <v>12</v>
      </c>
      <c r="D305">
        <v>4</v>
      </c>
      <c r="E305">
        <v>37150</v>
      </c>
      <c r="F305">
        <v>560</v>
      </c>
      <c r="G305">
        <v>42932</v>
      </c>
      <c r="H305">
        <v>1871205</v>
      </c>
      <c r="I305">
        <v>0</v>
      </c>
      <c r="J305">
        <v>0</v>
      </c>
    </row>
    <row r="306" spans="1:10" x14ac:dyDescent="0.35">
      <c r="A306">
        <v>2020</v>
      </c>
      <c r="B306" t="s">
        <v>54</v>
      </c>
      <c r="C306">
        <v>12</v>
      </c>
      <c r="D306">
        <v>4</v>
      </c>
      <c r="E306">
        <v>40666</v>
      </c>
      <c r="F306">
        <v>562</v>
      </c>
      <c r="G306">
        <v>42194</v>
      </c>
      <c r="H306">
        <v>1699394</v>
      </c>
      <c r="I306">
        <v>0</v>
      </c>
      <c r="J306">
        <v>0</v>
      </c>
    </row>
    <row r="307" spans="1:10" x14ac:dyDescent="0.35">
      <c r="A307">
        <v>2020</v>
      </c>
      <c r="B307" t="s">
        <v>54</v>
      </c>
      <c r="C307">
        <v>12</v>
      </c>
      <c r="D307">
        <v>4</v>
      </c>
      <c r="E307">
        <v>32144</v>
      </c>
      <c r="F307">
        <v>500</v>
      </c>
      <c r="G307">
        <v>49644</v>
      </c>
      <c r="H307">
        <v>1834881</v>
      </c>
      <c r="I307">
        <v>0</v>
      </c>
      <c r="J307">
        <v>0</v>
      </c>
    </row>
    <row r="308" spans="1:10" x14ac:dyDescent="0.35">
      <c r="A308">
        <v>2020</v>
      </c>
      <c r="B308" t="s">
        <v>54</v>
      </c>
      <c r="C308">
        <v>12</v>
      </c>
      <c r="D308">
        <v>5</v>
      </c>
      <c r="E308">
        <v>41084</v>
      </c>
      <c r="F308">
        <v>570</v>
      </c>
      <c r="G308">
        <v>53178</v>
      </c>
      <c r="H308">
        <v>2177602</v>
      </c>
      <c r="I308">
        <v>0</v>
      </c>
      <c r="J308">
        <v>0</v>
      </c>
    </row>
    <row r="309" spans="1:10" x14ac:dyDescent="0.35">
      <c r="A309">
        <v>2020</v>
      </c>
      <c r="B309" t="s">
        <v>54</v>
      </c>
      <c r="C309">
        <v>12</v>
      </c>
      <c r="D309">
        <v>5</v>
      </c>
      <c r="E309">
        <v>43890</v>
      </c>
      <c r="F309">
        <v>598</v>
      </c>
      <c r="G309">
        <v>52814</v>
      </c>
      <c r="H309">
        <v>2252604</v>
      </c>
      <c r="I309">
        <v>0</v>
      </c>
      <c r="J309">
        <v>0</v>
      </c>
    </row>
    <row r="310" spans="1:10" x14ac:dyDescent="0.35">
      <c r="A310">
        <v>2020</v>
      </c>
      <c r="B310" t="s">
        <v>54</v>
      </c>
      <c r="C310">
        <v>12</v>
      </c>
      <c r="D310">
        <v>5</v>
      </c>
      <c r="E310">
        <v>38052</v>
      </c>
      <c r="F310">
        <v>488</v>
      </c>
      <c r="G310">
        <v>43938</v>
      </c>
      <c r="H310">
        <v>2188745</v>
      </c>
      <c r="I310">
        <v>0</v>
      </c>
      <c r="J310">
        <v>0</v>
      </c>
    </row>
    <row r="311" spans="1:10" x14ac:dyDescent="0.35">
      <c r="A311">
        <v>2021</v>
      </c>
      <c r="B311" t="s">
        <v>16</v>
      </c>
      <c r="C311">
        <v>1</v>
      </c>
      <c r="D311">
        <v>1</v>
      </c>
      <c r="E311">
        <v>40318</v>
      </c>
      <c r="F311">
        <v>474</v>
      </c>
      <c r="G311">
        <v>47676</v>
      </c>
      <c r="H311">
        <v>1907519</v>
      </c>
      <c r="I311">
        <v>0</v>
      </c>
      <c r="J311">
        <v>0</v>
      </c>
    </row>
    <row r="312" spans="1:10" x14ac:dyDescent="0.35">
      <c r="A312">
        <v>2021</v>
      </c>
      <c r="B312" t="s">
        <v>16</v>
      </c>
      <c r="C312">
        <v>1</v>
      </c>
      <c r="D312">
        <v>1</v>
      </c>
      <c r="E312">
        <v>36288</v>
      </c>
      <c r="F312">
        <v>432</v>
      </c>
      <c r="G312">
        <v>41806</v>
      </c>
      <c r="H312">
        <v>1926582</v>
      </c>
      <c r="I312">
        <v>0</v>
      </c>
      <c r="J312">
        <v>0</v>
      </c>
    </row>
    <row r="313" spans="1:10" x14ac:dyDescent="0.35">
      <c r="A313">
        <v>2021</v>
      </c>
      <c r="B313" t="s">
        <v>16</v>
      </c>
      <c r="C313">
        <v>1</v>
      </c>
      <c r="D313">
        <v>1</v>
      </c>
      <c r="E313">
        <v>33356</v>
      </c>
      <c r="F313">
        <v>430</v>
      </c>
      <c r="G313">
        <v>39316</v>
      </c>
      <c r="H313">
        <v>1689717</v>
      </c>
      <c r="I313">
        <v>0</v>
      </c>
      <c r="J313">
        <v>0</v>
      </c>
    </row>
    <row r="314" spans="1:10" x14ac:dyDescent="0.35">
      <c r="A314">
        <v>2021</v>
      </c>
      <c r="B314" t="s">
        <v>16</v>
      </c>
      <c r="C314">
        <v>1</v>
      </c>
      <c r="D314">
        <v>1</v>
      </c>
      <c r="E314">
        <v>32556</v>
      </c>
      <c r="F314">
        <v>400</v>
      </c>
      <c r="G314">
        <v>58418</v>
      </c>
      <c r="H314">
        <v>1724356</v>
      </c>
      <c r="I314">
        <v>0</v>
      </c>
      <c r="J314">
        <v>0</v>
      </c>
    </row>
    <row r="315" spans="1:10" x14ac:dyDescent="0.35">
      <c r="A315">
        <v>2021</v>
      </c>
      <c r="B315" t="s">
        <v>16</v>
      </c>
      <c r="C315">
        <v>1</v>
      </c>
      <c r="D315">
        <v>1</v>
      </c>
      <c r="E315">
        <v>35818</v>
      </c>
      <c r="F315">
        <v>530</v>
      </c>
      <c r="G315">
        <v>42322</v>
      </c>
      <c r="H315">
        <v>1956413</v>
      </c>
      <c r="I315">
        <v>0</v>
      </c>
      <c r="J315">
        <v>0</v>
      </c>
    </row>
    <row r="316" spans="1:10" x14ac:dyDescent="0.35">
      <c r="A316">
        <v>2021</v>
      </c>
      <c r="B316" t="s">
        <v>16</v>
      </c>
      <c r="C316">
        <v>1</v>
      </c>
      <c r="D316">
        <v>1</v>
      </c>
      <c r="E316">
        <v>40944</v>
      </c>
      <c r="F316">
        <v>444</v>
      </c>
      <c r="G316">
        <v>39378</v>
      </c>
      <c r="H316">
        <v>2013524</v>
      </c>
      <c r="I316">
        <v>0</v>
      </c>
      <c r="J316">
        <v>0</v>
      </c>
    </row>
    <row r="317" spans="1:10" x14ac:dyDescent="0.35">
      <c r="A317">
        <v>2021</v>
      </c>
      <c r="B317" t="s">
        <v>16</v>
      </c>
      <c r="C317">
        <v>1</v>
      </c>
      <c r="D317">
        <v>1</v>
      </c>
      <c r="E317">
        <v>36246</v>
      </c>
      <c r="F317">
        <v>466</v>
      </c>
      <c r="G317">
        <v>41006</v>
      </c>
      <c r="H317">
        <v>2005809</v>
      </c>
      <c r="I317">
        <v>0</v>
      </c>
      <c r="J317">
        <v>0</v>
      </c>
    </row>
    <row r="318" spans="1:10" x14ac:dyDescent="0.35">
      <c r="A318">
        <v>2021</v>
      </c>
      <c r="B318" t="s">
        <v>16</v>
      </c>
      <c r="C318">
        <v>1</v>
      </c>
      <c r="D318">
        <v>2</v>
      </c>
      <c r="E318">
        <v>36906</v>
      </c>
      <c r="F318">
        <v>458</v>
      </c>
      <c r="G318">
        <v>38484</v>
      </c>
      <c r="H318">
        <v>1987553</v>
      </c>
      <c r="I318">
        <v>0</v>
      </c>
      <c r="J318">
        <v>0</v>
      </c>
    </row>
    <row r="319" spans="1:10" x14ac:dyDescent="0.35">
      <c r="A319">
        <v>2021</v>
      </c>
      <c r="B319" t="s">
        <v>16</v>
      </c>
      <c r="C319">
        <v>1</v>
      </c>
      <c r="D319">
        <v>2</v>
      </c>
      <c r="E319">
        <v>37640</v>
      </c>
      <c r="F319">
        <v>426</v>
      </c>
      <c r="G319">
        <v>38920</v>
      </c>
      <c r="H319">
        <v>1895958</v>
      </c>
      <c r="I319">
        <v>0</v>
      </c>
      <c r="J319">
        <v>0</v>
      </c>
    </row>
    <row r="320" spans="1:10" x14ac:dyDescent="0.35">
      <c r="A320">
        <v>2021</v>
      </c>
      <c r="B320" t="s">
        <v>16</v>
      </c>
      <c r="C320">
        <v>1</v>
      </c>
      <c r="D320">
        <v>2</v>
      </c>
      <c r="E320">
        <v>32172</v>
      </c>
      <c r="F320">
        <v>300</v>
      </c>
      <c r="G320">
        <v>33474</v>
      </c>
      <c r="H320">
        <v>1614172</v>
      </c>
      <c r="I320">
        <v>0</v>
      </c>
      <c r="J320">
        <v>0</v>
      </c>
    </row>
    <row r="321" spans="1:10" x14ac:dyDescent="0.35">
      <c r="A321">
        <v>2021</v>
      </c>
      <c r="B321" t="s">
        <v>16</v>
      </c>
      <c r="C321">
        <v>1</v>
      </c>
      <c r="D321">
        <v>2</v>
      </c>
      <c r="E321">
        <v>24962</v>
      </c>
      <c r="F321">
        <v>332</v>
      </c>
      <c r="G321">
        <v>37156</v>
      </c>
      <c r="H321">
        <v>1710122</v>
      </c>
      <c r="I321">
        <v>0</v>
      </c>
      <c r="J321">
        <v>0</v>
      </c>
    </row>
    <row r="322" spans="1:10" x14ac:dyDescent="0.35">
      <c r="A322">
        <v>2021</v>
      </c>
      <c r="B322" t="s">
        <v>16</v>
      </c>
      <c r="C322">
        <v>1</v>
      </c>
      <c r="D322">
        <v>2</v>
      </c>
      <c r="E322">
        <v>31806</v>
      </c>
      <c r="F322">
        <v>400</v>
      </c>
      <c r="G322">
        <v>35524</v>
      </c>
      <c r="H322">
        <v>1823647</v>
      </c>
      <c r="I322">
        <v>0</v>
      </c>
      <c r="J322">
        <v>0</v>
      </c>
    </row>
    <row r="323" spans="1:10" x14ac:dyDescent="0.35">
      <c r="A323">
        <v>2021</v>
      </c>
      <c r="B323" t="s">
        <v>16</v>
      </c>
      <c r="C323">
        <v>1</v>
      </c>
      <c r="D323">
        <v>2</v>
      </c>
      <c r="E323">
        <v>34030</v>
      </c>
      <c r="F323">
        <v>402</v>
      </c>
      <c r="G323">
        <v>35594</v>
      </c>
      <c r="H323">
        <v>1749542</v>
      </c>
      <c r="I323">
        <v>0</v>
      </c>
      <c r="J323">
        <v>0</v>
      </c>
    </row>
    <row r="324" spans="1:10" x14ac:dyDescent="0.35">
      <c r="A324">
        <v>2021</v>
      </c>
      <c r="B324" t="s">
        <v>16</v>
      </c>
      <c r="C324">
        <v>1</v>
      </c>
      <c r="D324">
        <v>2</v>
      </c>
      <c r="E324">
        <v>31354</v>
      </c>
      <c r="F324">
        <v>378</v>
      </c>
      <c r="G324">
        <v>31886</v>
      </c>
      <c r="H324">
        <v>1678004</v>
      </c>
      <c r="I324">
        <v>0</v>
      </c>
      <c r="J324">
        <v>0</v>
      </c>
    </row>
    <row r="325" spans="1:10" x14ac:dyDescent="0.35">
      <c r="A325">
        <v>2021</v>
      </c>
      <c r="B325" t="s">
        <v>16</v>
      </c>
      <c r="C325">
        <v>1</v>
      </c>
      <c r="D325">
        <v>3</v>
      </c>
      <c r="E325">
        <v>30310</v>
      </c>
      <c r="F325">
        <v>352</v>
      </c>
      <c r="G325">
        <v>33618</v>
      </c>
      <c r="H325">
        <v>1657483</v>
      </c>
      <c r="I325">
        <v>0</v>
      </c>
      <c r="J325">
        <v>0</v>
      </c>
    </row>
    <row r="326" spans="1:10" x14ac:dyDescent="0.35">
      <c r="A326">
        <v>2021</v>
      </c>
      <c r="B326" t="s">
        <v>16</v>
      </c>
      <c r="C326">
        <v>1</v>
      </c>
      <c r="D326">
        <v>3</v>
      </c>
      <c r="E326">
        <v>27924</v>
      </c>
      <c r="F326">
        <v>290</v>
      </c>
      <c r="G326">
        <v>29026</v>
      </c>
      <c r="H326">
        <v>1412580</v>
      </c>
      <c r="I326">
        <v>33120</v>
      </c>
      <c r="J326">
        <v>0</v>
      </c>
    </row>
    <row r="327" spans="1:10" x14ac:dyDescent="0.35">
      <c r="A327">
        <v>2021</v>
      </c>
      <c r="B327" t="s">
        <v>16</v>
      </c>
      <c r="C327">
        <v>1</v>
      </c>
      <c r="D327">
        <v>3</v>
      </c>
      <c r="E327">
        <v>30558</v>
      </c>
      <c r="F327">
        <v>304</v>
      </c>
      <c r="G327">
        <v>40142</v>
      </c>
      <c r="H327">
        <v>1685264</v>
      </c>
      <c r="I327">
        <v>339211</v>
      </c>
      <c r="J327">
        <v>0</v>
      </c>
    </row>
    <row r="328" spans="1:10" x14ac:dyDescent="0.35">
      <c r="A328">
        <v>2021</v>
      </c>
      <c r="B328" t="s">
        <v>16</v>
      </c>
      <c r="C328">
        <v>1</v>
      </c>
      <c r="D328">
        <v>3</v>
      </c>
      <c r="E328">
        <v>27574</v>
      </c>
      <c r="F328">
        <v>324</v>
      </c>
      <c r="G328">
        <v>34458</v>
      </c>
      <c r="H328">
        <v>1649667</v>
      </c>
      <c r="I328">
        <v>352736</v>
      </c>
      <c r="J328">
        <v>0</v>
      </c>
    </row>
    <row r="329" spans="1:10" x14ac:dyDescent="0.35">
      <c r="A329">
        <v>2021</v>
      </c>
      <c r="B329" t="s">
        <v>16</v>
      </c>
      <c r="C329">
        <v>1</v>
      </c>
      <c r="D329">
        <v>3</v>
      </c>
      <c r="E329">
        <v>30100</v>
      </c>
      <c r="F329">
        <v>362</v>
      </c>
      <c r="G329">
        <v>34404</v>
      </c>
      <c r="H329">
        <v>1675238</v>
      </c>
      <c r="I329">
        <v>382362</v>
      </c>
      <c r="J329">
        <v>0</v>
      </c>
    </row>
    <row r="330" spans="1:10" x14ac:dyDescent="0.35">
      <c r="A330">
        <v>2021</v>
      </c>
      <c r="B330" t="s">
        <v>16</v>
      </c>
      <c r="C330">
        <v>1</v>
      </c>
      <c r="D330">
        <v>3</v>
      </c>
      <c r="E330">
        <v>28990</v>
      </c>
      <c r="F330">
        <v>322</v>
      </c>
      <c r="G330">
        <v>35468</v>
      </c>
      <c r="H330">
        <v>1720958</v>
      </c>
      <c r="I330">
        <v>468743</v>
      </c>
      <c r="J330">
        <v>0</v>
      </c>
    </row>
    <row r="331" spans="1:10" x14ac:dyDescent="0.35">
      <c r="A331">
        <v>2021</v>
      </c>
      <c r="B331" t="s">
        <v>16</v>
      </c>
      <c r="C331">
        <v>1</v>
      </c>
      <c r="D331">
        <v>3</v>
      </c>
      <c r="E331">
        <v>19974</v>
      </c>
      <c r="F331">
        <v>274</v>
      </c>
      <c r="G331">
        <v>34254</v>
      </c>
      <c r="H331">
        <v>1417281</v>
      </c>
      <c r="I331">
        <v>478599</v>
      </c>
      <c r="J331">
        <v>0</v>
      </c>
    </row>
    <row r="332" spans="1:10" x14ac:dyDescent="0.35">
      <c r="A332">
        <v>2021</v>
      </c>
      <c r="B332" t="s">
        <v>16</v>
      </c>
      <c r="C332">
        <v>1</v>
      </c>
      <c r="D332">
        <v>4</v>
      </c>
      <c r="E332">
        <v>25466</v>
      </c>
      <c r="F332">
        <v>276</v>
      </c>
      <c r="G332">
        <v>26500</v>
      </c>
      <c r="H332">
        <v>1356265</v>
      </c>
      <c r="I332">
        <v>11292</v>
      </c>
      <c r="J332">
        <v>0</v>
      </c>
    </row>
    <row r="333" spans="1:10" x14ac:dyDescent="0.35">
      <c r="A333">
        <v>2021</v>
      </c>
      <c r="B333" t="s">
        <v>16</v>
      </c>
      <c r="C333">
        <v>1</v>
      </c>
      <c r="D333">
        <v>4</v>
      </c>
      <c r="E333">
        <v>26464</v>
      </c>
      <c r="F333">
        <v>262</v>
      </c>
      <c r="G333">
        <v>26296</v>
      </c>
      <c r="H333">
        <v>1362263</v>
      </c>
      <c r="I333">
        <v>66466</v>
      </c>
      <c r="J333">
        <v>0</v>
      </c>
    </row>
    <row r="334" spans="1:10" x14ac:dyDescent="0.35">
      <c r="A334">
        <v>2021</v>
      </c>
      <c r="B334" t="s">
        <v>16</v>
      </c>
      <c r="C334">
        <v>1</v>
      </c>
      <c r="D334">
        <v>4</v>
      </c>
      <c r="E334">
        <v>29792</v>
      </c>
      <c r="F334">
        <v>312</v>
      </c>
      <c r="G334">
        <v>32066</v>
      </c>
      <c r="H334">
        <v>1653874</v>
      </c>
      <c r="I334">
        <v>380000</v>
      </c>
      <c r="J334">
        <v>0</v>
      </c>
    </row>
    <row r="335" spans="1:10" x14ac:dyDescent="0.35">
      <c r="A335">
        <v>2021</v>
      </c>
      <c r="B335" t="s">
        <v>16</v>
      </c>
      <c r="C335">
        <v>1</v>
      </c>
      <c r="D335">
        <v>4</v>
      </c>
      <c r="E335">
        <v>23112</v>
      </c>
      <c r="F335">
        <v>246</v>
      </c>
      <c r="G335">
        <v>28522</v>
      </c>
      <c r="H335">
        <v>1388000</v>
      </c>
      <c r="I335">
        <v>650348</v>
      </c>
      <c r="J335">
        <v>0</v>
      </c>
    </row>
    <row r="336" spans="1:10" x14ac:dyDescent="0.35">
      <c r="A336">
        <v>2021</v>
      </c>
      <c r="B336" t="s">
        <v>16</v>
      </c>
      <c r="C336">
        <v>1</v>
      </c>
      <c r="D336">
        <v>4</v>
      </c>
      <c r="E336">
        <v>28646</v>
      </c>
      <c r="F336">
        <v>306</v>
      </c>
      <c r="G336">
        <v>34332</v>
      </c>
      <c r="H336">
        <v>1774967</v>
      </c>
      <c r="I336">
        <v>689487</v>
      </c>
      <c r="J336">
        <v>0</v>
      </c>
    </row>
    <row r="337" spans="1:10" x14ac:dyDescent="0.35">
      <c r="A337">
        <v>2021</v>
      </c>
      <c r="B337" t="s">
        <v>16</v>
      </c>
      <c r="C337">
        <v>1</v>
      </c>
      <c r="D337">
        <v>4</v>
      </c>
      <c r="E337">
        <v>18196</v>
      </c>
      <c r="F337">
        <v>232</v>
      </c>
      <c r="G337">
        <v>32184</v>
      </c>
      <c r="H337">
        <v>1470452</v>
      </c>
      <c r="I337">
        <v>813269</v>
      </c>
      <c r="J337">
        <v>0</v>
      </c>
    </row>
    <row r="338" spans="1:10" x14ac:dyDescent="0.35">
      <c r="A338">
        <v>2021</v>
      </c>
      <c r="B338" t="s">
        <v>16</v>
      </c>
      <c r="C338">
        <v>1</v>
      </c>
      <c r="D338">
        <v>4</v>
      </c>
      <c r="E338">
        <v>37824</v>
      </c>
      <c r="F338">
        <v>324</v>
      </c>
      <c r="G338">
        <v>40630</v>
      </c>
      <c r="H338">
        <v>1539803</v>
      </c>
      <c r="I338">
        <v>1142072</v>
      </c>
      <c r="J338">
        <v>0</v>
      </c>
    </row>
    <row r="339" spans="1:10" x14ac:dyDescent="0.35">
      <c r="A339">
        <v>2021</v>
      </c>
      <c r="B339" t="s">
        <v>16</v>
      </c>
      <c r="C339">
        <v>1</v>
      </c>
      <c r="D339">
        <v>5</v>
      </c>
      <c r="E339">
        <v>23054</v>
      </c>
      <c r="F339">
        <v>232</v>
      </c>
      <c r="G339">
        <v>23764</v>
      </c>
      <c r="H339">
        <v>1260921</v>
      </c>
      <c r="I339">
        <v>29018</v>
      </c>
      <c r="J339">
        <v>0</v>
      </c>
    </row>
    <row r="340" spans="1:10" x14ac:dyDescent="0.35">
      <c r="A340">
        <v>2021</v>
      </c>
      <c r="B340" t="s">
        <v>16</v>
      </c>
      <c r="C340">
        <v>1</v>
      </c>
      <c r="D340">
        <v>5</v>
      </c>
      <c r="E340">
        <v>26146</v>
      </c>
      <c r="F340">
        <v>256</v>
      </c>
      <c r="G340">
        <v>28154</v>
      </c>
      <c r="H340">
        <v>1619574</v>
      </c>
      <c r="I340">
        <v>486572</v>
      </c>
      <c r="J340">
        <v>0</v>
      </c>
    </row>
    <row r="341" spans="1:10" x14ac:dyDescent="0.35">
      <c r="A341">
        <v>2021</v>
      </c>
      <c r="B341" t="s">
        <v>16</v>
      </c>
      <c r="C341">
        <v>1</v>
      </c>
      <c r="D341">
        <v>5</v>
      </c>
      <c r="E341">
        <v>26108</v>
      </c>
      <c r="F341">
        <v>274</v>
      </c>
      <c r="G341">
        <v>29772</v>
      </c>
      <c r="H341">
        <v>1559411</v>
      </c>
      <c r="I341">
        <v>1142271</v>
      </c>
      <c r="J341">
        <v>0</v>
      </c>
    </row>
    <row r="342" spans="1:10" x14ac:dyDescent="0.35">
      <c r="A342">
        <v>2021</v>
      </c>
      <c r="B342" t="s">
        <v>18</v>
      </c>
      <c r="C342">
        <v>2</v>
      </c>
      <c r="D342">
        <v>1</v>
      </c>
      <c r="E342">
        <v>23572</v>
      </c>
      <c r="F342">
        <v>172</v>
      </c>
      <c r="G342">
        <v>23512</v>
      </c>
      <c r="H342">
        <v>1303674</v>
      </c>
      <c r="I342">
        <v>74080</v>
      </c>
      <c r="J342">
        <v>0</v>
      </c>
    </row>
    <row r="343" spans="1:10" x14ac:dyDescent="0.35">
      <c r="A343">
        <v>2021</v>
      </c>
      <c r="B343" t="s">
        <v>18</v>
      </c>
      <c r="C343">
        <v>2</v>
      </c>
      <c r="D343">
        <v>1</v>
      </c>
      <c r="E343">
        <v>22002</v>
      </c>
      <c r="F343">
        <v>226</v>
      </c>
      <c r="G343">
        <v>28500</v>
      </c>
      <c r="H343">
        <v>1459601</v>
      </c>
      <c r="I343">
        <v>375937</v>
      </c>
      <c r="J343">
        <v>0</v>
      </c>
    </row>
    <row r="344" spans="1:10" x14ac:dyDescent="0.35">
      <c r="A344">
        <v>2021</v>
      </c>
      <c r="B344" t="s">
        <v>18</v>
      </c>
      <c r="C344">
        <v>2</v>
      </c>
      <c r="D344">
        <v>1</v>
      </c>
      <c r="E344">
        <v>17158</v>
      </c>
      <c r="F344">
        <v>188</v>
      </c>
      <c r="G344">
        <v>26886</v>
      </c>
      <c r="H344">
        <v>1309224</v>
      </c>
      <c r="I344">
        <v>380727</v>
      </c>
      <c r="J344">
        <v>0</v>
      </c>
    </row>
    <row r="345" spans="1:10" x14ac:dyDescent="0.35">
      <c r="A345">
        <v>2021</v>
      </c>
      <c r="B345" t="s">
        <v>18</v>
      </c>
      <c r="C345">
        <v>2</v>
      </c>
      <c r="D345">
        <v>1</v>
      </c>
      <c r="E345">
        <v>25850</v>
      </c>
      <c r="F345">
        <v>214</v>
      </c>
      <c r="G345">
        <v>35626</v>
      </c>
      <c r="H345">
        <v>1547348</v>
      </c>
      <c r="I345">
        <v>619662</v>
      </c>
      <c r="J345">
        <v>0</v>
      </c>
    </row>
    <row r="346" spans="1:10" x14ac:dyDescent="0.35">
      <c r="A346">
        <v>2021</v>
      </c>
      <c r="B346" t="s">
        <v>18</v>
      </c>
      <c r="C346">
        <v>2</v>
      </c>
      <c r="D346">
        <v>1</v>
      </c>
      <c r="E346">
        <v>24138</v>
      </c>
      <c r="F346">
        <v>150</v>
      </c>
      <c r="G346">
        <v>23522</v>
      </c>
      <c r="H346">
        <v>1550943</v>
      </c>
      <c r="I346">
        <v>715396</v>
      </c>
      <c r="J346">
        <v>0</v>
      </c>
    </row>
    <row r="347" spans="1:10" x14ac:dyDescent="0.35">
      <c r="A347">
        <v>2021</v>
      </c>
      <c r="B347" t="s">
        <v>18</v>
      </c>
      <c r="C347">
        <v>2</v>
      </c>
      <c r="D347">
        <v>1</v>
      </c>
      <c r="E347">
        <v>23422</v>
      </c>
      <c r="F347">
        <v>190</v>
      </c>
      <c r="G347">
        <v>29024</v>
      </c>
      <c r="H347">
        <v>1589459</v>
      </c>
      <c r="I347">
        <v>912707</v>
      </c>
      <c r="J347">
        <v>0</v>
      </c>
    </row>
    <row r="348" spans="1:10" x14ac:dyDescent="0.35">
      <c r="A348">
        <v>2021</v>
      </c>
      <c r="B348" t="s">
        <v>18</v>
      </c>
      <c r="C348">
        <v>2</v>
      </c>
      <c r="D348">
        <v>1</v>
      </c>
      <c r="E348">
        <v>24802</v>
      </c>
      <c r="F348">
        <v>240</v>
      </c>
      <c r="G348">
        <v>31576</v>
      </c>
      <c r="H348">
        <v>1581515</v>
      </c>
      <c r="I348">
        <v>1018592</v>
      </c>
      <c r="J348">
        <v>0</v>
      </c>
    </row>
    <row r="349" spans="1:10" x14ac:dyDescent="0.35">
      <c r="A349">
        <v>2021</v>
      </c>
      <c r="B349" t="s">
        <v>18</v>
      </c>
      <c r="C349">
        <v>2</v>
      </c>
      <c r="D349">
        <v>2</v>
      </c>
      <c r="E349">
        <v>23412</v>
      </c>
      <c r="F349">
        <v>182</v>
      </c>
      <c r="G349">
        <v>19000</v>
      </c>
      <c r="H349">
        <v>1200171</v>
      </c>
      <c r="I349">
        <v>40047</v>
      </c>
      <c r="J349">
        <v>1651</v>
      </c>
    </row>
    <row r="350" spans="1:10" x14ac:dyDescent="0.35">
      <c r="A350">
        <v>2021</v>
      </c>
      <c r="B350" t="s">
        <v>18</v>
      </c>
      <c r="C350">
        <v>2</v>
      </c>
      <c r="D350">
        <v>2</v>
      </c>
      <c r="E350">
        <v>24396</v>
      </c>
      <c r="F350">
        <v>178</v>
      </c>
      <c r="G350">
        <v>22214</v>
      </c>
      <c r="H350">
        <v>1524509</v>
      </c>
      <c r="I350">
        <v>529618</v>
      </c>
      <c r="J350">
        <v>47041</v>
      </c>
    </row>
    <row r="351" spans="1:10" x14ac:dyDescent="0.35">
      <c r="A351">
        <v>2021</v>
      </c>
      <c r="B351" t="s">
        <v>18</v>
      </c>
      <c r="C351">
        <v>2</v>
      </c>
      <c r="D351">
        <v>2</v>
      </c>
      <c r="E351">
        <v>21462</v>
      </c>
      <c r="F351">
        <v>188</v>
      </c>
      <c r="G351">
        <v>25856</v>
      </c>
      <c r="H351">
        <v>1524906</v>
      </c>
      <c r="I351">
        <v>701378</v>
      </c>
      <c r="J351">
        <v>0</v>
      </c>
    </row>
    <row r="352" spans="1:10" x14ac:dyDescent="0.35">
      <c r="A352">
        <v>2021</v>
      </c>
      <c r="B352" t="s">
        <v>18</v>
      </c>
      <c r="C352">
        <v>2</v>
      </c>
      <c r="D352">
        <v>2</v>
      </c>
      <c r="E352">
        <v>25078</v>
      </c>
      <c r="F352">
        <v>220</v>
      </c>
      <c r="G352">
        <v>23592</v>
      </c>
      <c r="H352">
        <v>1540009</v>
      </c>
      <c r="I352">
        <v>803978</v>
      </c>
      <c r="J352">
        <v>0</v>
      </c>
    </row>
    <row r="353" spans="1:10" x14ac:dyDescent="0.35">
      <c r="A353">
        <v>2021</v>
      </c>
      <c r="B353" t="s">
        <v>18</v>
      </c>
      <c r="C353">
        <v>2</v>
      </c>
      <c r="D353">
        <v>2</v>
      </c>
      <c r="E353">
        <v>17430</v>
      </c>
      <c r="F353">
        <v>156</v>
      </c>
      <c r="G353">
        <v>27200</v>
      </c>
      <c r="H353">
        <v>1324874</v>
      </c>
      <c r="I353">
        <v>891839</v>
      </c>
      <c r="J353">
        <v>0</v>
      </c>
    </row>
    <row r="354" spans="1:10" x14ac:dyDescent="0.35">
      <c r="A354">
        <v>2021</v>
      </c>
      <c r="B354" t="s">
        <v>18</v>
      </c>
      <c r="C354">
        <v>2</v>
      </c>
      <c r="D354">
        <v>2</v>
      </c>
      <c r="E354">
        <v>24274</v>
      </c>
      <c r="F354">
        <v>208</v>
      </c>
      <c r="G354">
        <v>22716</v>
      </c>
      <c r="H354">
        <v>1580227</v>
      </c>
      <c r="I354">
        <v>910764</v>
      </c>
      <c r="J354">
        <v>0</v>
      </c>
    </row>
    <row r="355" spans="1:10" x14ac:dyDescent="0.35">
      <c r="A355">
        <v>2021</v>
      </c>
      <c r="B355" t="s">
        <v>18</v>
      </c>
      <c r="C355">
        <v>2</v>
      </c>
      <c r="D355">
        <v>2</v>
      </c>
      <c r="E355">
        <v>18706</v>
      </c>
      <c r="F355">
        <v>170</v>
      </c>
      <c r="G355">
        <v>31444</v>
      </c>
      <c r="H355">
        <v>1601403</v>
      </c>
      <c r="I355">
        <v>965159</v>
      </c>
      <c r="J355">
        <v>0</v>
      </c>
    </row>
    <row r="356" spans="1:10" x14ac:dyDescent="0.35">
      <c r="A356">
        <v>2021</v>
      </c>
      <c r="B356" t="s">
        <v>18</v>
      </c>
      <c r="C356">
        <v>2</v>
      </c>
      <c r="D356">
        <v>3</v>
      </c>
      <c r="E356">
        <v>28556</v>
      </c>
      <c r="F356">
        <v>166</v>
      </c>
      <c r="G356">
        <v>19430</v>
      </c>
      <c r="H356">
        <v>1337352</v>
      </c>
      <c r="I356">
        <v>45705</v>
      </c>
      <c r="J356">
        <v>14232</v>
      </c>
    </row>
    <row r="357" spans="1:10" x14ac:dyDescent="0.35">
      <c r="A357">
        <v>2021</v>
      </c>
      <c r="B357" t="s">
        <v>18</v>
      </c>
      <c r="C357">
        <v>2</v>
      </c>
      <c r="D357">
        <v>3</v>
      </c>
      <c r="E357">
        <v>23184</v>
      </c>
      <c r="F357">
        <v>198</v>
      </c>
      <c r="G357">
        <v>23672</v>
      </c>
      <c r="H357">
        <v>1351626</v>
      </c>
      <c r="I357">
        <v>301425</v>
      </c>
      <c r="J357">
        <v>226338</v>
      </c>
    </row>
    <row r="358" spans="1:10" x14ac:dyDescent="0.35">
      <c r="A358">
        <v>2021</v>
      </c>
      <c r="B358" t="s">
        <v>18</v>
      </c>
      <c r="C358">
        <v>2</v>
      </c>
      <c r="D358">
        <v>3</v>
      </c>
      <c r="E358">
        <v>27838</v>
      </c>
      <c r="F358">
        <v>178</v>
      </c>
      <c r="G358">
        <v>22826</v>
      </c>
      <c r="H358">
        <v>1440552</v>
      </c>
      <c r="I358">
        <v>471215</v>
      </c>
      <c r="J358">
        <v>222336</v>
      </c>
    </row>
    <row r="359" spans="1:10" x14ac:dyDescent="0.35">
      <c r="A359">
        <v>2021</v>
      </c>
      <c r="B359" t="s">
        <v>18</v>
      </c>
      <c r="C359">
        <v>2</v>
      </c>
      <c r="D359">
        <v>3</v>
      </c>
      <c r="E359">
        <v>27832</v>
      </c>
      <c r="F359">
        <v>200</v>
      </c>
      <c r="G359">
        <v>20430</v>
      </c>
      <c r="H359">
        <v>1571442</v>
      </c>
      <c r="I359">
        <v>543927</v>
      </c>
      <c r="J359">
        <v>467719</v>
      </c>
    </row>
    <row r="360" spans="1:10" x14ac:dyDescent="0.35">
      <c r="A360">
        <v>2021</v>
      </c>
      <c r="B360" t="s">
        <v>18</v>
      </c>
      <c r="C360">
        <v>2</v>
      </c>
      <c r="D360">
        <v>3</v>
      </c>
      <c r="E360">
        <v>18172</v>
      </c>
      <c r="F360">
        <v>164</v>
      </c>
      <c r="G360">
        <v>23586</v>
      </c>
      <c r="H360">
        <v>1191659</v>
      </c>
      <c r="I360">
        <v>583024</v>
      </c>
      <c r="J360">
        <v>268156</v>
      </c>
    </row>
    <row r="361" spans="1:10" x14ac:dyDescent="0.35">
      <c r="A361">
        <v>2021</v>
      </c>
      <c r="B361" t="s">
        <v>18</v>
      </c>
      <c r="C361">
        <v>2</v>
      </c>
      <c r="D361">
        <v>3</v>
      </c>
      <c r="E361">
        <v>25724</v>
      </c>
      <c r="F361">
        <v>200</v>
      </c>
      <c r="G361">
        <v>24056</v>
      </c>
      <c r="H361">
        <v>1463010</v>
      </c>
      <c r="I361">
        <v>627562</v>
      </c>
      <c r="J361">
        <v>178509</v>
      </c>
    </row>
    <row r="362" spans="1:10" x14ac:dyDescent="0.35">
      <c r="A362">
        <v>2021</v>
      </c>
      <c r="B362" t="s">
        <v>18</v>
      </c>
      <c r="C362">
        <v>2</v>
      </c>
      <c r="D362">
        <v>3</v>
      </c>
      <c r="E362">
        <v>26476</v>
      </c>
      <c r="F362">
        <v>200</v>
      </c>
      <c r="G362">
        <v>21826</v>
      </c>
      <c r="H362">
        <v>1521908</v>
      </c>
      <c r="I362">
        <v>1009902</v>
      </c>
      <c r="J362">
        <v>477944</v>
      </c>
    </row>
    <row r="363" spans="1:10" x14ac:dyDescent="0.35">
      <c r="A363">
        <v>2021</v>
      </c>
      <c r="B363" t="s">
        <v>18</v>
      </c>
      <c r="C363">
        <v>2</v>
      </c>
      <c r="D363">
        <v>4</v>
      </c>
      <c r="E363">
        <v>31228</v>
      </c>
      <c r="F363">
        <v>216</v>
      </c>
      <c r="G363">
        <v>22582</v>
      </c>
      <c r="H363">
        <v>1416707</v>
      </c>
      <c r="I363">
        <v>0</v>
      </c>
      <c r="J363">
        <v>0</v>
      </c>
    </row>
    <row r="364" spans="1:10" x14ac:dyDescent="0.35">
      <c r="A364">
        <v>2021</v>
      </c>
      <c r="B364" t="s">
        <v>18</v>
      </c>
      <c r="C364">
        <v>2</v>
      </c>
      <c r="D364">
        <v>4</v>
      </c>
      <c r="E364">
        <v>33610</v>
      </c>
      <c r="F364">
        <v>222</v>
      </c>
      <c r="G364">
        <v>23418</v>
      </c>
      <c r="H364">
        <v>1648009</v>
      </c>
      <c r="I364">
        <v>56406</v>
      </c>
      <c r="J364">
        <v>2313</v>
      </c>
    </row>
    <row r="365" spans="1:10" x14ac:dyDescent="0.35">
      <c r="A365">
        <v>2021</v>
      </c>
      <c r="B365" t="s">
        <v>18</v>
      </c>
      <c r="C365">
        <v>2</v>
      </c>
      <c r="D365">
        <v>4</v>
      </c>
      <c r="E365">
        <v>27364</v>
      </c>
      <c r="F365">
        <v>206</v>
      </c>
      <c r="G365">
        <v>27938</v>
      </c>
      <c r="H365">
        <v>1528044</v>
      </c>
      <c r="I365">
        <v>499731</v>
      </c>
      <c r="J365">
        <v>278245</v>
      </c>
    </row>
    <row r="366" spans="1:10" x14ac:dyDescent="0.35">
      <c r="A366">
        <v>2021</v>
      </c>
      <c r="B366" t="s">
        <v>18</v>
      </c>
      <c r="C366">
        <v>2</v>
      </c>
      <c r="D366">
        <v>4</v>
      </c>
      <c r="E366">
        <v>33860</v>
      </c>
      <c r="F366">
        <v>282</v>
      </c>
      <c r="G366">
        <v>24200</v>
      </c>
      <c r="H366">
        <v>1558656</v>
      </c>
      <c r="I366">
        <v>522957</v>
      </c>
      <c r="J366">
        <v>434012</v>
      </c>
    </row>
    <row r="367" spans="1:10" x14ac:dyDescent="0.35">
      <c r="A367">
        <v>2021</v>
      </c>
      <c r="B367" t="s">
        <v>18</v>
      </c>
      <c r="C367">
        <v>2</v>
      </c>
      <c r="D367">
        <v>4</v>
      </c>
      <c r="E367">
        <v>20988</v>
      </c>
      <c r="F367">
        <v>152</v>
      </c>
      <c r="G367">
        <v>26466</v>
      </c>
      <c r="H367">
        <v>1293135</v>
      </c>
      <c r="I367">
        <v>629376</v>
      </c>
      <c r="J367">
        <v>577415</v>
      </c>
    </row>
    <row r="368" spans="1:10" x14ac:dyDescent="0.35">
      <c r="A368">
        <v>2021</v>
      </c>
      <c r="B368" t="s">
        <v>18</v>
      </c>
      <c r="C368">
        <v>2</v>
      </c>
      <c r="D368">
        <v>4</v>
      </c>
      <c r="E368">
        <v>33124</v>
      </c>
      <c r="F368">
        <v>228</v>
      </c>
      <c r="G368">
        <v>25580</v>
      </c>
      <c r="H368">
        <v>1726521</v>
      </c>
      <c r="I368">
        <v>639870</v>
      </c>
      <c r="J368">
        <v>838672</v>
      </c>
    </row>
    <row r="369" spans="1:10" x14ac:dyDescent="0.35">
      <c r="A369">
        <v>2021</v>
      </c>
      <c r="B369" t="s">
        <v>18</v>
      </c>
      <c r="C369">
        <v>2</v>
      </c>
      <c r="D369">
        <v>4</v>
      </c>
      <c r="E369">
        <v>33198</v>
      </c>
      <c r="F369">
        <v>238</v>
      </c>
      <c r="G369">
        <v>24444</v>
      </c>
      <c r="H369">
        <v>1640636</v>
      </c>
      <c r="I369">
        <v>715470</v>
      </c>
      <c r="J369">
        <v>831466</v>
      </c>
    </row>
    <row r="370" spans="1:10" x14ac:dyDescent="0.35">
      <c r="A370">
        <v>2021</v>
      </c>
      <c r="B370" t="s">
        <v>31</v>
      </c>
      <c r="C370">
        <v>3</v>
      </c>
      <c r="D370">
        <v>1</v>
      </c>
      <c r="E370">
        <v>37300</v>
      </c>
      <c r="F370">
        <v>194</v>
      </c>
      <c r="G370">
        <v>28606</v>
      </c>
      <c r="H370">
        <v>1359734</v>
      </c>
      <c r="I370">
        <v>114059</v>
      </c>
      <c r="J370">
        <v>13843</v>
      </c>
    </row>
    <row r="371" spans="1:10" x14ac:dyDescent="0.35">
      <c r="A371">
        <v>2021</v>
      </c>
      <c r="B371" t="s">
        <v>31</v>
      </c>
      <c r="C371">
        <v>3</v>
      </c>
      <c r="D371">
        <v>1</v>
      </c>
      <c r="E371">
        <v>24540</v>
      </c>
      <c r="F371">
        <v>184</v>
      </c>
      <c r="G371">
        <v>24944</v>
      </c>
      <c r="H371">
        <v>1401908</v>
      </c>
      <c r="I371">
        <v>752079</v>
      </c>
      <c r="J371">
        <v>280466</v>
      </c>
    </row>
    <row r="372" spans="1:10" x14ac:dyDescent="0.35">
      <c r="A372">
        <v>2021</v>
      </c>
      <c r="B372" t="s">
        <v>31</v>
      </c>
      <c r="C372">
        <v>3</v>
      </c>
      <c r="D372">
        <v>1</v>
      </c>
      <c r="E372">
        <v>29996</v>
      </c>
      <c r="F372">
        <v>196</v>
      </c>
      <c r="G372">
        <v>26226</v>
      </c>
      <c r="H372">
        <v>1592023</v>
      </c>
      <c r="I372">
        <v>1206934</v>
      </c>
      <c r="J372">
        <v>230886</v>
      </c>
    </row>
    <row r="373" spans="1:10" x14ac:dyDescent="0.35">
      <c r="A373">
        <v>2021</v>
      </c>
      <c r="B373" t="s">
        <v>31</v>
      </c>
      <c r="C373">
        <v>3</v>
      </c>
      <c r="D373">
        <v>1</v>
      </c>
      <c r="E373">
        <v>34850</v>
      </c>
      <c r="F373">
        <v>174</v>
      </c>
      <c r="G373">
        <v>28142</v>
      </c>
      <c r="H373">
        <v>1619923</v>
      </c>
      <c r="I373">
        <v>1577514</v>
      </c>
      <c r="J373">
        <v>324189</v>
      </c>
    </row>
    <row r="374" spans="1:10" x14ac:dyDescent="0.35">
      <c r="A374">
        <v>2021</v>
      </c>
      <c r="B374" t="s">
        <v>31</v>
      </c>
      <c r="C374">
        <v>3</v>
      </c>
      <c r="D374">
        <v>1</v>
      </c>
      <c r="E374">
        <v>33648</v>
      </c>
      <c r="F374">
        <v>226</v>
      </c>
      <c r="G374">
        <v>27576</v>
      </c>
      <c r="H374">
        <v>1616008</v>
      </c>
      <c r="I374">
        <v>2033154</v>
      </c>
      <c r="J374">
        <v>662195</v>
      </c>
    </row>
    <row r="375" spans="1:10" x14ac:dyDescent="0.35">
      <c r="A375">
        <v>2021</v>
      </c>
      <c r="B375" t="s">
        <v>31</v>
      </c>
      <c r="C375">
        <v>3</v>
      </c>
      <c r="D375">
        <v>1</v>
      </c>
      <c r="E375">
        <v>37448</v>
      </c>
      <c r="F375">
        <v>200</v>
      </c>
      <c r="G375">
        <v>28758</v>
      </c>
      <c r="H375">
        <v>1582651</v>
      </c>
      <c r="I375">
        <v>2278628</v>
      </c>
      <c r="J375">
        <v>504640</v>
      </c>
    </row>
    <row r="376" spans="1:10" x14ac:dyDescent="0.35">
      <c r="A376">
        <v>2021</v>
      </c>
      <c r="B376" t="s">
        <v>31</v>
      </c>
      <c r="C376">
        <v>3</v>
      </c>
      <c r="D376">
        <v>1</v>
      </c>
      <c r="E376">
        <v>36648</v>
      </c>
      <c r="F376">
        <v>218</v>
      </c>
      <c r="G376">
        <v>28372</v>
      </c>
      <c r="H376">
        <v>1621511</v>
      </c>
      <c r="I376">
        <v>2320443</v>
      </c>
      <c r="J376">
        <v>583299</v>
      </c>
    </row>
    <row r="377" spans="1:10" x14ac:dyDescent="0.35">
      <c r="A377">
        <v>2021</v>
      </c>
      <c r="B377" t="s">
        <v>31</v>
      </c>
      <c r="C377">
        <v>3</v>
      </c>
      <c r="D377">
        <v>2</v>
      </c>
      <c r="E377">
        <v>53026</v>
      </c>
      <c r="F377">
        <v>240</v>
      </c>
      <c r="G377">
        <v>35180</v>
      </c>
      <c r="H377">
        <v>1558359</v>
      </c>
      <c r="I377">
        <v>288959</v>
      </c>
      <c r="J377">
        <v>49193</v>
      </c>
    </row>
    <row r="378" spans="1:10" x14ac:dyDescent="0.35">
      <c r="A378">
        <v>2021</v>
      </c>
      <c r="B378" t="s">
        <v>31</v>
      </c>
      <c r="C378">
        <v>3</v>
      </c>
      <c r="D378">
        <v>2</v>
      </c>
      <c r="E378">
        <v>46596</v>
      </c>
      <c r="F378">
        <v>238</v>
      </c>
      <c r="G378">
        <v>30184</v>
      </c>
      <c r="H378">
        <v>1607486</v>
      </c>
      <c r="I378">
        <v>781786</v>
      </c>
      <c r="J378">
        <v>147275</v>
      </c>
    </row>
    <row r="379" spans="1:10" x14ac:dyDescent="0.35">
      <c r="A379">
        <v>2021</v>
      </c>
      <c r="B379" t="s">
        <v>31</v>
      </c>
      <c r="C379">
        <v>3</v>
      </c>
      <c r="D379">
        <v>2</v>
      </c>
      <c r="E379">
        <v>45702</v>
      </c>
      <c r="F379">
        <v>250</v>
      </c>
      <c r="G379">
        <v>36308</v>
      </c>
      <c r="H379">
        <v>1635068</v>
      </c>
      <c r="I379">
        <v>2032818</v>
      </c>
      <c r="J379">
        <v>567515</v>
      </c>
    </row>
    <row r="380" spans="1:10" x14ac:dyDescent="0.35">
      <c r="A380">
        <v>2021</v>
      </c>
      <c r="B380" t="s">
        <v>31</v>
      </c>
      <c r="C380">
        <v>3</v>
      </c>
      <c r="D380">
        <v>2</v>
      </c>
      <c r="E380">
        <v>35746</v>
      </c>
      <c r="F380">
        <v>266</v>
      </c>
      <c r="G380">
        <v>41286</v>
      </c>
      <c r="H380">
        <v>1553973</v>
      </c>
      <c r="I380">
        <v>2081599</v>
      </c>
      <c r="J380">
        <v>593007</v>
      </c>
    </row>
    <row r="381" spans="1:10" x14ac:dyDescent="0.35">
      <c r="A381">
        <v>2021</v>
      </c>
      <c r="B381" t="s">
        <v>31</v>
      </c>
      <c r="C381">
        <v>3</v>
      </c>
      <c r="D381">
        <v>2</v>
      </c>
      <c r="E381">
        <v>50308</v>
      </c>
      <c r="F381">
        <v>318</v>
      </c>
      <c r="G381">
        <v>33016</v>
      </c>
      <c r="H381">
        <v>1705165</v>
      </c>
      <c r="I381">
        <v>2445451</v>
      </c>
      <c r="J381">
        <v>560315</v>
      </c>
    </row>
    <row r="382" spans="1:10" x14ac:dyDescent="0.35">
      <c r="A382">
        <v>2021</v>
      </c>
      <c r="B382" t="s">
        <v>31</v>
      </c>
      <c r="C382">
        <v>3</v>
      </c>
      <c r="D382">
        <v>2</v>
      </c>
      <c r="E382">
        <v>49690</v>
      </c>
      <c r="F382">
        <v>280</v>
      </c>
      <c r="G382">
        <v>39944</v>
      </c>
      <c r="H382">
        <v>1622987</v>
      </c>
      <c r="I382">
        <v>3264797</v>
      </c>
      <c r="J382">
        <v>817514</v>
      </c>
    </row>
    <row r="383" spans="1:10" x14ac:dyDescent="0.35">
      <c r="A383">
        <v>2021</v>
      </c>
      <c r="B383" t="s">
        <v>31</v>
      </c>
      <c r="C383">
        <v>3</v>
      </c>
      <c r="D383">
        <v>2</v>
      </c>
      <c r="E383">
        <v>30706</v>
      </c>
      <c r="F383">
        <v>152</v>
      </c>
      <c r="G383">
        <v>33212</v>
      </c>
      <c r="H383">
        <v>1387315</v>
      </c>
      <c r="I383">
        <v>3383968</v>
      </c>
      <c r="J383">
        <v>604759</v>
      </c>
    </row>
    <row r="384" spans="1:10" x14ac:dyDescent="0.35">
      <c r="A384">
        <v>2021</v>
      </c>
      <c r="B384" t="s">
        <v>31</v>
      </c>
      <c r="C384">
        <v>3</v>
      </c>
      <c r="D384">
        <v>3</v>
      </c>
      <c r="E384">
        <v>94018</v>
      </c>
      <c r="F384">
        <v>426</v>
      </c>
      <c r="G384">
        <v>42410</v>
      </c>
      <c r="H384">
        <v>1910708</v>
      </c>
      <c r="I384">
        <v>898230</v>
      </c>
      <c r="J384">
        <v>26084</v>
      </c>
    </row>
    <row r="385" spans="1:10" x14ac:dyDescent="0.35">
      <c r="A385">
        <v>2021</v>
      </c>
      <c r="B385" t="s">
        <v>31</v>
      </c>
      <c r="C385">
        <v>3</v>
      </c>
      <c r="D385">
        <v>3</v>
      </c>
      <c r="E385">
        <v>71676</v>
      </c>
      <c r="F385">
        <v>342</v>
      </c>
      <c r="G385">
        <v>35586</v>
      </c>
      <c r="H385">
        <v>2048261</v>
      </c>
      <c r="I385">
        <v>3460683</v>
      </c>
      <c r="J385">
        <v>653812</v>
      </c>
    </row>
    <row r="386" spans="1:10" x14ac:dyDescent="0.35">
      <c r="A386">
        <v>2021</v>
      </c>
      <c r="B386" t="s">
        <v>31</v>
      </c>
      <c r="C386">
        <v>3</v>
      </c>
      <c r="D386">
        <v>3</v>
      </c>
      <c r="E386">
        <v>57738</v>
      </c>
      <c r="F386">
        <v>374</v>
      </c>
      <c r="G386">
        <v>35492</v>
      </c>
      <c r="H386">
        <v>1851916</v>
      </c>
      <c r="I386">
        <v>3541676</v>
      </c>
      <c r="J386">
        <v>646419</v>
      </c>
    </row>
    <row r="387" spans="1:10" x14ac:dyDescent="0.35">
      <c r="A387">
        <v>2021</v>
      </c>
      <c r="B387" t="s">
        <v>31</v>
      </c>
      <c r="C387">
        <v>3</v>
      </c>
      <c r="D387">
        <v>3</v>
      </c>
      <c r="E387">
        <v>79374</v>
      </c>
      <c r="F387">
        <v>312</v>
      </c>
      <c r="G387">
        <v>40712</v>
      </c>
      <c r="H387">
        <v>2070672</v>
      </c>
      <c r="I387">
        <v>3635846</v>
      </c>
      <c r="J387">
        <v>711737</v>
      </c>
    </row>
    <row r="388" spans="1:10" x14ac:dyDescent="0.35">
      <c r="A388">
        <v>2021</v>
      </c>
      <c r="B388" t="s">
        <v>31</v>
      </c>
      <c r="C388">
        <v>3</v>
      </c>
      <c r="D388">
        <v>3</v>
      </c>
      <c r="E388">
        <v>87630</v>
      </c>
      <c r="F388">
        <v>392</v>
      </c>
      <c r="G388">
        <v>45942</v>
      </c>
      <c r="H388">
        <v>2197427</v>
      </c>
      <c r="I388">
        <v>4555781</v>
      </c>
      <c r="J388">
        <v>479119</v>
      </c>
    </row>
    <row r="389" spans="1:10" x14ac:dyDescent="0.35">
      <c r="A389">
        <v>2021</v>
      </c>
      <c r="B389" t="s">
        <v>31</v>
      </c>
      <c r="C389">
        <v>3</v>
      </c>
      <c r="D389">
        <v>3</v>
      </c>
      <c r="E389">
        <v>81812</v>
      </c>
      <c r="F389">
        <v>376</v>
      </c>
      <c r="G389">
        <v>47246</v>
      </c>
      <c r="H389">
        <v>2081466</v>
      </c>
      <c r="I389">
        <v>4818222</v>
      </c>
      <c r="J389">
        <v>579308</v>
      </c>
    </row>
    <row r="390" spans="1:10" x14ac:dyDescent="0.35">
      <c r="A390">
        <v>2021</v>
      </c>
      <c r="B390" t="s">
        <v>31</v>
      </c>
      <c r="C390">
        <v>3</v>
      </c>
      <c r="D390">
        <v>3</v>
      </c>
      <c r="E390">
        <v>48874</v>
      </c>
      <c r="F390">
        <v>260</v>
      </c>
      <c r="G390">
        <v>40372</v>
      </c>
      <c r="H390">
        <v>1617456</v>
      </c>
      <c r="I390">
        <v>5233677</v>
      </c>
      <c r="J390">
        <v>803617</v>
      </c>
    </row>
    <row r="391" spans="1:10" x14ac:dyDescent="0.35">
      <c r="A391">
        <v>2021</v>
      </c>
      <c r="B391" t="s">
        <v>31</v>
      </c>
      <c r="C391">
        <v>3</v>
      </c>
      <c r="D391">
        <v>4</v>
      </c>
      <c r="E391">
        <v>136412</v>
      </c>
      <c r="F391">
        <v>590</v>
      </c>
      <c r="G391">
        <v>64538</v>
      </c>
      <c r="H391">
        <v>2058511</v>
      </c>
      <c r="I391">
        <v>430849</v>
      </c>
      <c r="J391">
        <v>46877</v>
      </c>
    </row>
    <row r="392" spans="1:10" x14ac:dyDescent="0.35">
      <c r="A392">
        <v>2021</v>
      </c>
      <c r="B392" t="s">
        <v>31</v>
      </c>
      <c r="C392">
        <v>3</v>
      </c>
      <c r="D392">
        <v>4</v>
      </c>
      <c r="E392">
        <v>125264</v>
      </c>
      <c r="F392">
        <v>622</v>
      </c>
      <c r="G392">
        <v>57456</v>
      </c>
      <c r="H392">
        <v>2345551</v>
      </c>
      <c r="I392">
        <v>4021322</v>
      </c>
      <c r="J392">
        <v>242073</v>
      </c>
    </row>
    <row r="393" spans="1:10" x14ac:dyDescent="0.35">
      <c r="A393">
        <v>2021</v>
      </c>
      <c r="B393" t="s">
        <v>31</v>
      </c>
      <c r="C393">
        <v>3</v>
      </c>
      <c r="D393">
        <v>4</v>
      </c>
      <c r="E393">
        <v>94478</v>
      </c>
      <c r="F393">
        <v>554</v>
      </c>
      <c r="G393">
        <v>47826</v>
      </c>
      <c r="H393">
        <v>2096072</v>
      </c>
      <c r="I393">
        <v>4185929</v>
      </c>
      <c r="J393">
        <v>436441</v>
      </c>
    </row>
    <row r="394" spans="1:10" x14ac:dyDescent="0.35">
      <c r="A394">
        <v>2021</v>
      </c>
      <c r="B394" t="s">
        <v>31</v>
      </c>
      <c r="C394">
        <v>3</v>
      </c>
      <c r="D394">
        <v>4</v>
      </c>
      <c r="E394">
        <v>106838</v>
      </c>
      <c r="F394">
        <v>498</v>
      </c>
      <c r="G394">
        <v>53150</v>
      </c>
      <c r="H394">
        <v>2198207</v>
      </c>
      <c r="I394">
        <v>4216503</v>
      </c>
      <c r="J394">
        <v>331102</v>
      </c>
    </row>
    <row r="395" spans="1:10" x14ac:dyDescent="0.35">
      <c r="A395">
        <v>2021</v>
      </c>
      <c r="B395" t="s">
        <v>31</v>
      </c>
      <c r="C395">
        <v>3</v>
      </c>
      <c r="D395">
        <v>4</v>
      </c>
      <c r="E395">
        <v>118170</v>
      </c>
      <c r="F395">
        <v>514</v>
      </c>
      <c r="G395">
        <v>65832</v>
      </c>
      <c r="H395">
        <v>2253543</v>
      </c>
      <c r="I395">
        <v>4298344</v>
      </c>
      <c r="J395">
        <v>364830</v>
      </c>
    </row>
    <row r="396" spans="1:10" x14ac:dyDescent="0.35">
      <c r="A396">
        <v>2021</v>
      </c>
      <c r="B396" t="s">
        <v>31</v>
      </c>
      <c r="C396">
        <v>3</v>
      </c>
      <c r="D396">
        <v>4</v>
      </c>
      <c r="E396">
        <v>124552</v>
      </c>
      <c r="F396">
        <v>584</v>
      </c>
      <c r="G396">
        <v>60682</v>
      </c>
      <c r="H396">
        <v>2345280</v>
      </c>
      <c r="I396">
        <v>4838554</v>
      </c>
      <c r="J396">
        <v>318192</v>
      </c>
    </row>
    <row r="397" spans="1:10" x14ac:dyDescent="0.35">
      <c r="A397">
        <v>2021</v>
      </c>
      <c r="B397" t="s">
        <v>31</v>
      </c>
      <c r="C397">
        <v>3</v>
      </c>
      <c r="D397">
        <v>4</v>
      </c>
      <c r="E397">
        <v>81272</v>
      </c>
      <c r="F397">
        <v>394</v>
      </c>
      <c r="G397">
        <v>59558</v>
      </c>
      <c r="H397">
        <v>1870628</v>
      </c>
      <c r="I397">
        <v>6102372</v>
      </c>
      <c r="J397">
        <v>696892</v>
      </c>
    </row>
    <row r="398" spans="1:10" x14ac:dyDescent="0.35">
      <c r="A398">
        <v>2021</v>
      </c>
      <c r="B398" t="s">
        <v>31</v>
      </c>
      <c r="C398">
        <v>3</v>
      </c>
      <c r="D398">
        <v>5</v>
      </c>
      <c r="E398">
        <v>112304</v>
      </c>
      <c r="F398">
        <v>532</v>
      </c>
      <c r="G398">
        <v>73978</v>
      </c>
      <c r="H398">
        <v>1706256</v>
      </c>
      <c r="I398">
        <v>1102122</v>
      </c>
      <c r="J398">
        <v>61468</v>
      </c>
    </row>
    <row r="399" spans="1:10" x14ac:dyDescent="0.35">
      <c r="A399">
        <v>2021</v>
      </c>
      <c r="B399" t="s">
        <v>31</v>
      </c>
      <c r="C399">
        <v>3</v>
      </c>
      <c r="D399">
        <v>5</v>
      </c>
      <c r="E399">
        <v>106474</v>
      </c>
      <c r="F399">
        <v>710</v>
      </c>
      <c r="G399">
        <v>82484</v>
      </c>
      <c r="H399">
        <v>1888921</v>
      </c>
      <c r="I399">
        <v>3553801</v>
      </c>
      <c r="J399">
        <v>312058</v>
      </c>
    </row>
    <row r="400" spans="1:10" x14ac:dyDescent="0.35">
      <c r="A400">
        <v>2021</v>
      </c>
      <c r="B400" t="s">
        <v>31</v>
      </c>
      <c r="C400">
        <v>3</v>
      </c>
      <c r="D400">
        <v>5</v>
      </c>
      <c r="E400">
        <v>144230</v>
      </c>
      <c r="F400">
        <v>916</v>
      </c>
      <c r="G400">
        <v>80846</v>
      </c>
      <c r="H400">
        <v>2190445</v>
      </c>
      <c r="I400">
        <v>3579181</v>
      </c>
      <c r="J400">
        <v>448267</v>
      </c>
    </row>
    <row r="401" spans="1:10" x14ac:dyDescent="0.35">
      <c r="A401">
        <v>2021</v>
      </c>
      <c r="B401" t="s">
        <v>47</v>
      </c>
      <c r="C401">
        <v>4</v>
      </c>
      <c r="D401">
        <v>1</v>
      </c>
      <c r="E401">
        <v>185988</v>
      </c>
      <c r="F401">
        <v>1028</v>
      </c>
      <c r="G401">
        <v>120118</v>
      </c>
      <c r="H401">
        <v>2424781</v>
      </c>
      <c r="I401">
        <v>5307550</v>
      </c>
      <c r="J401">
        <v>480178</v>
      </c>
    </row>
    <row r="402" spans="1:10" x14ac:dyDescent="0.35">
      <c r="A402">
        <v>2021</v>
      </c>
      <c r="B402" t="s">
        <v>47</v>
      </c>
      <c r="C402">
        <v>4</v>
      </c>
      <c r="D402">
        <v>1</v>
      </c>
      <c r="E402">
        <v>252552</v>
      </c>
      <c r="F402">
        <v>1368</v>
      </c>
      <c r="G402">
        <v>118274</v>
      </c>
      <c r="H402">
        <v>2730904</v>
      </c>
      <c r="I402">
        <v>5629312</v>
      </c>
      <c r="J402">
        <v>541834</v>
      </c>
    </row>
    <row r="403" spans="1:10" x14ac:dyDescent="0.35">
      <c r="A403">
        <v>2021</v>
      </c>
      <c r="B403" t="s">
        <v>47</v>
      </c>
      <c r="C403">
        <v>4</v>
      </c>
      <c r="D403">
        <v>1</v>
      </c>
      <c r="E403">
        <v>207588</v>
      </c>
      <c r="F403">
        <v>954</v>
      </c>
      <c r="G403">
        <v>105680</v>
      </c>
      <c r="H403">
        <v>2217529</v>
      </c>
      <c r="I403">
        <v>5878435</v>
      </c>
      <c r="J403">
        <v>370050</v>
      </c>
    </row>
    <row r="404" spans="1:10" x14ac:dyDescent="0.35">
      <c r="A404">
        <v>2021</v>
      </c>
      <c r="B404" t="s">
        <v>47</v>
      </c>
      <c r="C404">
        <v>4</v>
      </c>
      <c r="D404">
        <v>1</v>
      </c>
      <c r="E404">
        <v>162796</v>
      </c>
      <c r="F404">
        <v>936</v>
      </c>
      <c r="G404">
        <v>100768</v>
      </c>
      <c r="H404">
        <v>2339392</v>
      </c>
      <c r="I404">
        <v>6721364</v>
      </c>
      <c r="J404">
        <v>539128</v>
      </c>
    </row>
    <row r="405" spans="1:10" x14ac:dyDescent="0.35">
      <c r="A405">
        <v>2021</v>
      </c>
      <c r="B405" t="s">
        <v>47</v>
      </c>
      <c r="C405">
        <v>4</v>
      </c>
      <c r="D405">
        <v>1</v>
      </c>
      <c r="E405">
        <v>193126</v>
      </c>
      <c r="F405">
        <v>892</v>
      </c>
      <c r="G405">
        <v>100200</v>
      </c>
      <c r="H405">
        <v>2396272</v>
      </c>
      <c r="I405">
        <v>7185888</v>
      </c>
      <c r="J405">
        <v>748210</v>
      </c>
    </row>
    <row r="406" spans="1:10" x14ac:dyDescent="0.35">
      <c r="A406">
        <v>2021</v>
      </c>
      <c r="B406" t="s">
        <v>47</v>
      </c>
      <c r="C406">
        <v>4</v>
      </c>
      <c r="D406">
        <v>1</v>
      </c>
      <c r="E406">
        <v>230624</v>
      </c>
      <c r="F406">
        <v>1260</v>
      </c>
      <c r="G406">
        <v>119428</v>
      </c>
      <c r="H406">
        <v>2652275</v>
      </c>
      <c r="I406">
        <v>7319993</v>
      </c>
      <c r="J406">
        <v>624031</v>
      </c>
    </row>
    <row r="407" spans="1:10" x14ac:dyDescent="0.35">
      <c r="A407">
        <v>2021</v>
      </c>
      <c r="B407" t="s">
        <v>47</v>
      </c>
      <c r="C407">
        <v>4</v>
      </c>
      <c r="D407">
        <v>1</v>
      </c>
      <c r="E407">
        <v>178046</v>
      </c>
      <c r="F407">
        <v>1426</v>
      </c>
      <c r="G407">
        <v>88358</v>
      </c>
      <c r="H407">
        <v>2310882</v>
      </c>
      <c r="I407">
        <v>7864432</v>
      </c>
      <c r="J407">
        <v>658098</v>
      </c>
    </row>
    <row r="408" spans="1:10" x14ac:dyDescent="0.35">
      <c r="A408">
        <v>2021</v>
      </c>
      <c r="B408" t="s">
        <v>47</v>
      </c>
      <c r="C408">
        <v>4</v>
      </c>
      <c r="D408">
        <v>2</v>
      </c>
      <c r="E408">
        <v>370612</v>
      </c>
      <c r="F408">
        <v>2052</v>
      </c>
      <c r="G408">
        <v>164542</v>
      </c>
      <c r="H408">
        <v>3152905</v>
      </c>
      <c r="I408">
        <v>4511761</v>
      </c>
      <c r="J408">
        <v>751302</v>
      </c>
    </row>
    <row r="409" spans="1:10" x14ac:dyDescent="0.35">
      <c r="A409">
        <v>2021</v>
      </c>
      <c r="B409" t="s">
        <v>47</v>
      </c>
      <c r="C409">
        <v>4</v>
      </c>
      <c r="D409">
        <v>2</v>
      </c>
      <c r="E409">
        <v>339830</v>
      </c>
      <c r="F409">
        <v>1808</v>
      </c>
      <c r="G409">
        <v>150760</v>
      </c>
      <c r="H409">
        <v>2932291</v>
      </c>
      <c r="I409">
        <v>5402348</v>
      </c>
      <c r="J409">
        <v>462506</v>
      </c>
    </row>
    <row r="410" spans="1:10" x14ac:dyDescent="0.35">
      <c r="A410">
        <v>2021</v>
      </c>
      <c r="B410" t="s">
        <v>47</v>
      </c>
      <c r="C410">
        <v>4</v>
      </c>
      <c r="D410">
        <v>2</v>
      </c>
      <c r="E410">
        <v>399168</v>
      </c>
      <c r="F410">
        <v>2076</v>
      </c>
      <c r="G410">
        <v>186850</v>
      </c>
      <c r="H410">
        <v>3041835</v>
      </c>
      <c r="I410">
        <v>5754007</v>
      </c>
      <c r="J410">
        <v>870809</v>
      </c>
    </row>
    <row r="411" spans="1:10" x14ac:dyDescent="0.35">
      <c r="A411">
        <v>2021</v>
      </c>
      <c r="B411" t="s">
        <v>47</v>
      </c>
      <c r="C411">
        <v>4</v>
      </c>
      <c r="D411">
        <v>2</v>
      </c>
      <c r="E411">
        <v>305130</v>
      </c>
      <c r="F411">
        <v>1676</v>
      </c>
      <c r="G411">
        <v>180656</v>
      </c>
      <c r="H411">
        <v>3041615</v>
      </c>
      <c r="I411">
        <v>6236477</v>
      </c>
      <c r="J411">
        <v>769335</v>
      </c>
    </row>
    <row r="412" spans="1:10" x14ac:dyDescent="0.35">
      <c r="A412">
        <v>2021</v>
      </c>
      <c r="B412" t="s">
        <v>47</v>
      </c>
      <c r="C412">
        <v>4</v>
      </c>
      <c r="D412">
        <v>2</v>
      </c>
      <c r="E412">
        <v>289994</v>
      </c>
      <c r="F412">
        <v>1546</v>
      </c>
      <c r="G412">
        <v>154606</v>
      </c>
      <c r="H412">
        <v>2800738</v>
      </c>
      <c r="I412">
        <v>6595214</v>
      </c>
      <c r="J412">
        <v>836200</v>
      </c>
    </row>
    <row r="413" spans="1:10" x14ac:dyDescent="0.35">
      <c r="A413">
        <v>2021</v>
      </c>
      <c r="B413" t="s">
        <v>47</v>
      </c>
      <c r="C413">
        <v>4</v>
      </c>
      <c r="D413">
        <v>2</v>
      </c>
      <c r="E413">
        <v>321708</v>
      </c>
      <c r="F413">
        <v>1760</v>
      </c>
      <c r="G413">
        <v>193492</v>
      </c>
      <c r="H413">
        <v>2930925</v>
      </c>
      <c r="I413">
        <v>6904422</v>
      </c>
      <c r="J413">
        <v>1072177</v>
      </c>
    </row>
    <row r="414" spans="1:10" x14ac:dyDescent="0.35">
      <c r="A414">
        <v>2021</v>
      </c>
      <c r="B414" t="s">
        <v>47</v>
      </c>
      <c r="C414">
        <v>4</v>
      </c>
      <c r="D414">
        <v>2</v>
      </c>
      <c r="E414">
        <v>263756</v>
      </c>
      <c r="F414">
        <v>1604</v>
      </c>
      <c r="G414">
        <v>123658</v>
      </c>
      <c r="H414">
        <v>2930180</v>
      </c>
      <c r="I414">
        <v>7354901</v>
      </c>
      <c r="J414">
        <v>837473</v>
      </c>
    </row>
    <row r="415" spans="1:10" x14ac:dyDescent="0.35">
      <c r="A415">
        <v>2021</v>
      </c>
      <c r="B415" t="s">
        <v>47</v>
      </c>
      <c r="C415">
        <v>4</v>
      </c>
      <c r="D415">
        <v>3</v>
      </c>
      <c r="E415">
        <v>550166</v>
      </c>
      <c r="F415">
        <v>3240</v>
      </c>
      <c r="G415">
        <v>287678</v>
      </c>
      <c r="H415">
        <v>3248539</v>
      </c>
      <c r="I415">
        <v>1881012</v>
      </c>
      <c r="J415">
        <v>577746</v>
      </c>
    </row>
    <row r="416" spans="1:10" x14ac:dyDescent="0.35">
      <c r="A416">
        <v>2021</v>
      </c>
      <c r="B416" t="s">
        <v>47</v>
      </c>
      <c r="C416">
        <v>4</v>
      </c>
      <c r="D416">
        <v>3</v>
      </c>
      <c r="E416">
        <v>631504</v>
      </c>
      <c r="F416">
        <v>4202</v>
      </c>
      <c r="G416">
        <v>358868</v>
      </c>
      <c r="H416">
        <v>3668570</v>
      </c>
      <c r="I416">
        <v>3002818</v>
      </c>
      <c r="J416">
        <v>1417392</v>
      </c>
    </row>
    <row r="417" spans="1:10" x14ac:dyDescent="0.35">
      <c r="A417">
        <v>2021</v>
      </c>
      <c r="B417" t="s">
        <v>47</v>
      </c>
      <c r="C417">
        <v>4</v>
      </c>
      <c r="D417">
        <v>3</v>
      </c>
      <c r="E417">
        <v>588756</v>
      </c>
      <c r="F417">
        <v>4042</v>
      </c>
      <c r="G417">
        <v>333336</v>
      </c>
      <c r="H417">
        <v>3562527</v>
      </c>
      <c r="I417">
        <v>3967890</v>
      </c>
      <c r="J417">
        <v>1988084</v>
      </c>
    </row>
    <row r="418" spans="1:10" x14ac:dyDescent="0.35">
      <c r="A418">
        <v>2021</v>
      </c>
      <c r="B418" t="s">
        <v>47</v>
      </c>
      <c r="C418">
        <v>4</v>
      </c>
      <c r="D418">
        <v>3</v>
      </c>
      <c r="E418">
        <v>521790</v>
      </c>
      <c r="F418">
        <v>2996</v>
      </c>
      <c r="G418">
        <v>276418</v>
      </c>
      <c r="H418">
        <v>3466244</v>
      </c>
      <c r="I418">
        <v>4039305</v>
      </c>
      <c r="J418">
        <v>1305726</v>
      </c>
    </row>
    <row r="419" spans="1:10" x14ac:dyDescent="0.35">
      <c r="A419">
        <v>2021</v>
      </c>
      <c r="B419" t="s">
        <v>47</v>
      </c>
      <c r="C419">
        <v>4</v>
      </c>
      <c r="D419">
        <v>3</v>
      </c>
      <c r="E419">
        <v>468004</v>
      </c>
      <c r="F419">
        <v>2676</v>
      </c>
      <c r="G419">
        <v>245772</v>
      </c>
      <c r="H419">
        <v>3290339</v>
      </c>
      <c r="I419">
        <v>4111362</v>
      </c>
      <c r="J419">
        <v>1286206</v>
      </c>
    </row>
    <row r="420" spans="1:10" x14ac:dyDescent="0.35">
      <c r="A420">
        <v>2021</v>
      </c>
      <c r="B420" t="s">
        <v>47</v>
      </c>
      <c r="C420">
        <v>4</v>
      </c>
      <c r="D420">
        <v>3</v>
      </c>
      <c r="E420">
        <v>433676</v>
      </c>
      <c r="F420">
        <v>2368</v>
      </c>
      <c r="G420">
        <v>235798</v>
      </c>
      <c r="H420">
        <v>3125623</v>
      </c>
      <c r="I420">
        <v>4333839</v>
      </c>
      <c r="J420">
        <v>1098179</v>
      </c>
    </row>
    <row r="421" spans="1:10" x14ac:dyDescent="0.35">
      <c r="A421">
        <v>2021</v>
      </c>
      <c r="B421" t="s">
        <v>47</v>
      </c>
      <c r="C421">
        <v>4</v>
      </c>
      <c r="D421">
        <v>3</v>
      </c>
      <c r="E421">
        <v>514034</v>
      </c>
      <c r="F421">
        <v>3514</v>
      </c>
      <c r="G421">
        <v>308738</v>
      </c>
      <c r="H421">
        <v>3190904</v>
      </c>
      <c r="I421">
        <v>4570452</v>
      </c>
      <c r="J421">
        <v>1960304</v>
      </c>
    </row>
    <row r="422" spans="1:10" x14ac:dyDescent="0.35">
      <c r="A422">
        <v>2021</v>
      </c>
      <c r="B422" t="s">
        <v>47</v>
      </c>
      <c r="C422">
        <v>4</v>
      </c>
      <c r="D422">
        <v>4</v>
      </c>
      <c r="E422">
        <v>709316</v>
      </c>
      <c r="F422">
        <v>5616</v>
      </c>
      <c r="G422">
        <v>437252</v>
      </c>
      <c r="H422">
        <v>3446337</v>
      </c>
      <c r="I422">
        <v>1370482</v>
      </c>
      <c r="J422">
        <v>617487</v>
      </c>
    </row>
    <row r="423" spans="1:10" x14ac:dyDescent="0.35">
      <c r="A423">
        <v>2021</v>
      </c>
      <c r="B423" t="s">
        <v>47</v>
      </c>
      <c r="C423">
        <v>4</v>
      </c>
      <c r="D423">
        <v>4</v>
      </c>
      <c r="E423">
        <v>758806</v>
      </c>
      <c r="F423">
        <v>7292</v>
      </c>
      <c r="G423">
        <v>548342</v>
      </c>
      <c r="H423">
        <v>3863607</v>
      </c>
      <c r="I423">
        <v>2559692</v>
      </c>
      <c r="J423">
        <v>1812093</v>
      </c>
    </row>
    <row r="424" spans="1:10" x14ac:dyDescent="0.35">
      <c r="A424">
        <v>2021</v>
      </c>
      <c r="B424" t="s">
        <v>47</v>
      </c>
      <c r="C424">
        <v>4</v>
      </c>
      <c r="D424">
        <v>4</v>
      </c>
      <c r="E424">
        <v>725826</v>
      </c>
      <c r="F424">
        <v>6572</v>
      </c>
      <c r="G424">
        <v>524698</v>
      </c>
      <c r="H424">
        <v>3767411</v>
      </c>
      <c r="I424">
        <v>3133328</v>
      </c>
      <c r="J424">
        <v>1962691</v>
      </c>
    </row>
    <row r="425" spans="1:10" x14ac:dyDescent="0.35">
      <c r="A425">
        <v>2021</v>
      </c>
      <c r="B425" t="s">
        <v>47</v>
      </c>
      <c r="C425">
        <v>4</v>
      </c>
      <c r="D425">
        <v>4</v>
      </c>
      <c r="E425">
        <v>697992</v>
      </c>
      <c r="F425">
        <v>5522</v>
      </c>
      <c r="G425">
        <v>431618</v>
      </c>
      <c r="H425">
        <v>3815783</v>
      </c>
      <c r="I425">
        <v>3284028</v>
      </c>
      <c r="J425">
        <v>1775266</v>
      </c>
    </row>
    <row r="426" spans="1:10" x14ac:dyDescent="0.35">
      <c r="A426">
        <v>2021</v>
      </c>
      <c r="B426" t="s">
        <v>47</v>
      </c>
      <c r="C426">
        <v>4</v>
      </c>
      <c r="D426">
        <v>4</v>
      </c>
      <c r="E426">
        <v>690592</v>
      </c>
      <c r="F426">
        <v>5240</v>
      </c>
      <c r="G426">
        <v>441090</v>
      </c>
      <c r="H426">
        <v>3925618</v>
      </c>
      <c r="I426">
        <v>3720684</v>
      </c>
      <c r="J426">
        <v>2059881</v>
      </c>
    </row>
    <row r="427" spans="1:10" x14ac:dyDescent="0.35">
      <c r="A427">
        <v>2021</v>
      </c>
      <c r="B427" t="s">
        <v>47</v>
      </c>
      <c r="C427">
        <v>4</v>
      </c>
      <c r="D427">
        <v>4</v>
      </c>
      <c r="E427">
        <v>665062</v>
      </c>
      <c r="F427">
        <v>4514</v>
      </c>
      <c r="G427">
        <v>384634</v>
      </c>
      <c r="H427">
        <v>3753521</v>
      </c>
      <c r="I427">
        <v>3845289</v>
      </c>
      <c r="J427">
        <v>2425328</v>
      </c>
    </row>
    <row r="428" spans="1:10" x14ac:dyDescent="0.35">
      <c r="A428">
        <v>2021</v>
      </c>
      <c r="B428" t="s">
        <v>47</v>
      </c>
      <c r="C428">
        <v>4</v>
      </c>
      <c r="D428">
        <v>4</v>
      </c>
      <c r="E428">
        <v>638942</v>
      </c>
      <c r="F428">
        <v>5524</v>
      </c>
      <c r="G428">
        <v>498018</v>
      </c>
      <c r="H428">
        <v>3442204</v>
      </c>
      <c r="I428">
        <v>4185876</v>
      </c>
      <c r="J428">
        <v>2518085</v>
      </c>
    </row>
    <row r="429" spans="1:10" x14ac:dyDescent="0.35">
      <c r="A429">
        <v>2021</v>
      </c>
      <c r="B429" t="s">
        <v>47</v>
      </c>
      <c r="C429">
        <v>4</v>
      </c>
      <c r="D429">
        <v>5</v>
      </c>
      <c r="E429">
        <v>773546</v>
      </c>
      <c r="F429">
        <v>7004</v>
      </c>
      <c r="G429">
        <v>583454</v>
      </c>
      <c r="H429">
        <v>4070077</v>
      </c>
      <c r="I429">
        <v>2546354</v>
      </c>
      <c r="J429">
        <v>1889797</v>
      </c>
    </row>
    <row r="430" spans="1:10" x14ac:dyDescent="0.35">
      <c r="A430">
        <v>2021</v>
      </c>
      <c r="B430" t="s">
        <v>47</v>
      </c>
      <c r="C430">
        <v>4</v>
      </c>
      <c r="D430">
        <v>5</v>
      </c>
      <c r="E430">
        <v>804028</v>
      </c>
      <c r="F430">
        <v>7050</v>
      </c>
      <c r="G430">
        <v>598396</v>
      </c>
      <c r="H430">
        <v>4109487</v>
      </c>
      <c r="I430">
        <v>3136639</v>
      </c>
      <c r="J430">
        <v>2339986</v>
      </c>
    </row>
    <row r="431" spans="1:10" x14ac:dyDescent="0.35">
      <c r="A431">
        <v>2021</v>
      </c>
      <c r="B431" t="s">
        <v>17</v>
      </c>
      <c r="C431">
        <v>5</v>
      </c>
      <c r="D431">
        <v>1</v>
      </c>
      <c r="E431">
        <v>740180</v>
      </c>
      <c r="F431">
        <v>6846</v>
      </c>
      <c r="G431">
        <v>600008</v>
      </c>
      <c r="H431">
        <v>3517475</v>
      </c>
      <c r="I431">
        <v>405867</v>
      </c>
      <c r="J431">
        <v>357697</v>
      </c>
    </row>
    <row r="432" spans="1:10" x14ac:dyDescent="0.35">
      <c r="A432">
        <v>2021</v>
      </c>
      <c r="B432" t="s">
        <v>17</v>
      </c>
      <c r="C432">
        <v>5</v>
      </c>
      <c r="D432">
        <v>1</v>
      </c>
      <c r="E432">
        <v>765694</v>
      </c>
      <c r="F432">
        <v>7572</v>
      </c>
      <c r="G432">
        <v>675396</v>
      </c>
      <c r="H432">
        <v>3595333</v>
      </c>
      <c r="I432">
        <v>1631182</v>
      </c>
      <c r="J432">
        <v>1478007</v>
      </c>
    </row>
    <row r="433" spans="1:10" x14ac:dyDescent="0.35">
      <c r="A433">
        <v>2021</v>
      </c>
      <c r="B433" t="s">
        <v>17</v>
      </c>
      <c r="C433">
        <v>5</v>
      </c>
      <c r="D433">
        <v>1</v>
      </c>
      <c r="E433">
        <v>711538</v>
      </c>
      <c r="F433">
        <v>6878</v>
      </c>
      <c r="G433">
        <v>637820</v>
      </c>
      <c r="H433">
        <v>3491681</v>
      </c>
      <c r="I433">
        <v>1702825</v>
      </c>
      <c r="J433">
        <v>1754998</v>
      </c>
    </row>
    <row r="434" spans="1:10" x14ac:dyDescent="0.35">
      <c r="A434">
        <v>2021</v>
      </c>
      <c r="B434" t="s">
        <v>17</v>
      </c>
      <c r="C434">
        <v>5</v>
      </c>
      <c r="D434">
        <v>1</v>
      </c>
      <c r="E434">
        <v>825248</v>
      </c>
      <c r="F434">
        <v>7958</v>
      </c>
      <c r="G434">
        <v>661436</v>
      </c>
      <c r="H434">
        <v>4059014</v>
      </c>
      <c r="I434">
        <v>1857502</v>
      </c>
      <c r="J434">
        <v>2166695</v>
      </c>
    </row>
    <row r="435" spans="1:10" x14ac:dyDescent="0.35">
      <c r="A435">
        <v>2021</v>
      </c>
      <c r="B435" t="s">
        <v>17</v>
      </c>
      <c r="C435">
        <v>5</v>
      </c>
      <c r="D435">
        <v>1</v>
      </c>
      <c r="E435">
        <v>813802</v>
      </c>
      <c r="F435">
        <v>8466</v>
      </c>
      <c r="G435">
        <v>655350</v>
      </c>
      <c r="H435">
        <v>4046305</v>
      </c>
      <c r="I435">
        <v>2046520</v>
      </c>
      <c r="J435">
        <v>2688936</v>
      </c>
    </row>
    <row r="436" spans="1:10" x14ac:dyDescent="0.35">
      <c r="A436">
        <v>2021</v>
      </c>
      <c r="B436" t="s">
        <v>17</v>
      </c>
      <c r="C436">
        <v>5</v>
      </c>
      <c r="D436">
        <v>1</v>
      </c>
      <c r="E436">
        <v>828560</v>
      </c>
      <c r="F436">
        <v>7846</v>
      </c>
      <c r="G436">
        <v>656698</v>
      </c>
      <c r="H436">
        <v>4054365</v>
      </c>
      <c r="I436">
        <v>2223041</v>
      </c>
      <c r="J436">
        <v>2684440</v>
      </c>
    </row>
    <row r="437" spans="1:10" x14ac:dyDescent="0.35">
      <c r="A437">
        <v>2021</v>
      </c>
      <c r="B437" t="s">
        <v>17</v>
      </c>
      <c r="C437">
        <v>5</v>
      </c>
      <c r="D437">
        <v>1</v>
      </c>
      <c r="E437">
        <v>785152</v>
      </c>
      <c r="F437">
        <v>7370</v>
      </c>
      <c r="G437">
        <v>617376</v>
      </c>
      <c r="H437">
        <v>3973355</v>
      </c>
      <c r="I437">
        <v>2226100</v>
      </c>
      <c r="J437">
        <v>1415142</v>
      </c>
    </row>
    <row r="438" spans="1:10" x14ac:dyDescent="0.35">
      <c r="A438">
        <v>2021</v>
      </c>
      <c r="B438" t="s">
        <v>17</v>
      </c>
      <c r="C438">
        <v>5</v>
      </c>
      <c r="D438">
        <v>2</v>
      </c>
      <c r="E438">
        <v>732910</v>
      </c>
      <c r="F438">
        <v>7498</v>
      </c>
      <c r="G438">
        <v>707554</v>
      </c>
      <c r="H438">
        <v>3446842</v>
      </c>
      <c r="I438">
        <v>848620</v>
      </c>
      <c r="J438">
        <v>625011</v>
      </c>
    </row>
    <row r="439" spans="1:10" x14ac:dyDescent="0.35">
      <c r="A439">
        <v>2021</v>
      </c>
      <c r="B439" t="s">
        <v>17</v>
      </c>
      <c r="C439">
        <v>5</v>
      </c>
      <c r="D439">
        <v>2</v>
      </c>
      <c r="E439">
        <v>652512</v>
      </c>
      <c r="F439">
        <v>7778</v>
      </c>
      <c r="G439">
        <v>706400</v>
      </c>
      <c r="H439">
        <v>3755437</v>
      </c>
      <c r="I439">
        <v>1312538</v>
      </c>
      <c r="J439">
        <v>1005452</v>
      </c>
    </row>
    <row r="440" spans="1:10" x14ac:dyDescent="0.35">
      <c r="A440">
        <v>2021</v>
      </c>
      <c r="B440" t="s">
        <v>17</v>
      </c>
      <c r="C440">
        <v>5</v>
      </c>
      <c r="D440">
        <v>2</v>
      </c>
      <c r="E440">
        <v>807616</v>
      </c>
      <c r="F440">
        <v>8184</v>
      </c>
      <c r="G440">
        <v>772790</v>
      </c>
      <c r="H440">
        <v>4014568</v>
      </c>
      <c r="I440">
        <v>1734254</v>
      </c>
      <c r="J440">
        <v>2443707</v>
      </c>
    </row>
    <row r="441" spans="1:10" x14ac:dyDescent="0.35">
      <c r="A441">
        <v>2021</v>
      </c>
      <c r="B441" t="s">
        <v>17</v>
      </c>
      <c r="C441">
        <v>5</v>
      </c>
      <c r="D441">
        <v>2</v>
      </c>
      <c r="E441">
        <v>725264</v>
      </c>
      <c r="F441">
        <v>8256</v>
      </c>
      <c r="G441">
        <v>704010</v>
      </c>
      <c r="H441">
        <v>4015673</v>
      </c>
      <c r="I441">
        <v>2075285</v>
      </c>
      <c r="J441">
        <v>1872476</v>
      </c>
    </row>
    <row r="442" spans="1:10" x14ac:dyDescent="0.35">
      <c r="A442">
        <v>2021</v>
      </c>
      <c r="B442" t="s">
        <v>17</v>
      </c>
      <c r="C442">
        <v>5</v>
      </c>
      <c r="D442">
        <v>2</v>
      </c>
      <c r="E442">
        <v>686010</v>
      </c>
      <c r="F442">
        <v>8000</v>
      </c>
      <c r="G442">
        <v>689352</v>
      </c>
      <c r="H442">
        <v>3999781</v>
      </c>
      <c r="I442">
        <v>2120299</v>
      </c>
      <c r="J442">
        <v>2041007</v>
      </c>
    </row>
    <row r="443" spans="1:10" x14ac:dyDescent="0.35">
      <c r="A443">
        <v>2021</v>
      </c>
      <c r="B443" t="s">
        <v>17</v>
      </c>
      <c r="C443">
        <v>5</v>
      </c>
      <c r="D443">
        <v>2</v>
      </c>
      <c r="E443">
        <v>658982</v>
      </c>
      <c r="F443">
        <v>7758</v>
      </c>
      <c r="G443">
        <v>711860</v>
      </c>
      <c r="H443">
        <v>3703147</v>
      </c>
      <c r="I443">
        <v>2177063</v>
      </c>
      <c r="J443">
        <v>2880963</v>
      </c>
    </row>
    <row r="444" spans="1:10" x14ac:dyDescent="0.35">
      <c r="A444">
        <v>2021</v>
      </c>
      <c r="B444" t="s">
        <v>17</v>
      </c>
      <c r="C444">
        <v>5</v>
      </c>
      <c r="D444">
        <v>2</v>
      </c>
      <c r="E444">
        <v>697110</v>
      </c>
      <c r="F444">
        <v>8396</v>
      </c>
      <c r="G444">
        <v>710796</v>
      </c>
      <c r="H444">
        <v>4041967</v>
      </c>
      <c r="I444">
        <v>2248566</v>
      </c>
      <c r="J444">
        <v>2792673</v>
      </c>
    </row>
    <row r="445" spans="1:10" x14ac:dyDescent="0.35">
      <c r="A445">
        <v>2021</v>
      </c>
      <c r="B445" t="s">
        <v>17</v>
      </c>
      <c r="C445">
        <v>5</v>
      </c>
      <c r="D445">
        <v>3</v>
      </c>
      <c r="E445">
        <v>563674</v>
      </c>
      <c r="F445">
        <v>8196</v>
      </c>
      <c r="G445">
        <v>757052</v>
      </c>
      <c r="H445">
        <v>3610532</v>
      </c>
      <c r="I445">
        <v>1246485</v>
      </c>
      <c r="J445">
        <v>159052</v>
      </c>
    </row>
    <row r="446" spans="1:10" x14ac:dyDescent="0.35">
      <c r="A446">
        <v>2021</v>
      </c>
      <c r="B446" t="s">
        <v>17</v>
      </c>
      <c r="C446">
        <v>5</v>
      </c>
      <c r="D446">
        <v>3</v>
      </c>
      <c r="E446">
        <v>552374</v>
      </c>
      <c r="F446">
        <v>7754</v>
      </c>
      <c r="G446">
        <v>738010</v>
      </c>
      <c r="H446">
        <v>4322959</v>
      </c>
      <c r="I446">
        <v>2078010</v>
      </c>
      <c r="J446">
        <v>316219</v>
      </c>
    </row>
    <row r="447" spans="1:10" x14ac:dyDescent="0.35">
      <c r="A447">
        <v>2021</v>
      </c>
      <c r="B447" t="s">
        <v>17</v>
      </c>
      <c r="C447">
        <v>5</v>
      </c>
      <c r="D447">
        <v>3</v>
      </c>
      <c r="E447">
        <v>621514</v>
      </c>
      <c r="F447">
        <v>8154</v>
      </c>
      <c r="G447">
        <v>725094</v>
      </c>
      <c r="H447">
        <v>3837010</v>
      </c>
      <c r="I447">
        <v>2296202</v>
      </c>
      <c r="J447">
        <v>1228968</v>
      </c>
    </row>
    <row r="448" spans="1:10" x14ac:dyDescent="0.35">
      <c r="A448">
        <v>2021</v>
      </c>
      <c r="B448" t="s">
        <v>17</v>
      </c>
      <c r="C448">
        <v>5</v>
      </c>
      <c r="D448">
        <v>3</v>
      </c>
      <c r="E448">
        <v>534492</v>
      </c>
      <c r="F448">
        <v>9058</v>
      </c>
      <c r="G448">
        <v>779516</v>
      </c>
      <c r="H448">
        <v>4154311</v>
      </c>
      <c r="I448">
        <v>2309794</v>
      </c>
      <c r="J448">
        <v>394209</v>
      </c>
    </row>
    <row r="449" spans="1:10" x14ac:dyDescent="0.35">
      <c r="A449">
        <v>2021</v>
      </c>
      <c r="B449" t="s">
        <v>17</v>
      </c>
      <c r="C449">
        <v>5</v>
      </c>
      <c r="D449">
        <v>3</v>
      </c>
      <c r="E449">
        <v>526042</v>
      </c>
      <c r="F449">
        <v>8668</v>
      </c>
      <c r="G449">
        <v>844782</v>
      </c>
      <c r="H449">
        <v>3788477</v>
      </c>
      <c r="I449">
        <v>2559488</v>
      </c>
      <c r="J449">
        <v>486448</v>
      </c>
    </row>
    <row r="450" spans="1:10" x14ac:dyDescent="0.35">
      <c r="A450">
        <v>2021</v>
      </c>
      <c r="B450" t="s">
        <v>17</v>
      </c>
      <c r="C450">
        <v>5</v>
      </c>
      <c r="D450">
        <v>3</v>
      </c>
      <c r="E450">
        <v>514598</v>
      </c>
      <c r="F450">
        <v>8388</v>
      </c>
      <c r="G450">
        <v>715250</v>
      </c>
      <c r="H450">
        <v>4311346</v>
      </c>
      <c r="I450">
        <v>2598532</v>
      </c>
      <c r="J450">
        <v>380988</v>
      </c>
    </row>
    <row r="451" spans="1:10" x14ac:dyDescent="0.35">
      <c r="A451">
        <v>2021</v>
      </c>
      <c r="B451" t="s">
        <v>17</v>
      </c>
      <c r="C451">
        <v>5</v>
      </c>
      <c r="D451">
        <v>3</v>
      </c>
      <c r="E451">
        <v>518484</v>
      </c>
      <c r="F451">
        <v>8418</v>
      </c>
      <c r="G451">
        <v>714346</v>
      </c>
      <c r="H451">
        <v>4260832</v>
      </c>
      <c r="I451">
        <v>9153850</v>
      </c>
      <c r="J451">
        <v>579344</v>
      </c>
    </row>
    <row r="452" spans="1:10" x14ac:dyDescent="0.35">
      <c r="A452">
        <v>2021</v>
      </c>
      <c r="B452" t="s">
        <v>17</v>
      </c>
      <c r="C452">
        <v>5</v>
      </c>
      <c r="D452">
        <v>4</v>
      </c>
      <c r="E452">
        <v>445668</v>
      </c>
      <c r="F452">
        <v>8908</v>
      </c>
      <c r="G452">
        <v>604506</v>
      </c>
      <c r="H452">
        <v>4099410</v>
      </c>
      <c r="I452">
        <v>1969945</v>
      </c>
      <c r="J452">
        <v>125435</v>
      </c>
    </row>
    <row r="453" spans="1:10" x14ac:dyDescent="0.35">
      <c r="A453">
        <v>2021</v>
      </c>
      <c r="B453" t="s">
        <v>17</v>
      </c>
      <c r="C453">
        <v>5</v>
      </c>
      <c r="D453">
        <v>4</v>
      </c>
      <c r="E453">
        <v>481794</v>
      </c>
      <c r="F453">
        <v>7478</v>
      </c>
      <c r="G453">
        <v>710276</v>
      </c>
      <c r="H453">
        <v>4398503</v>
      </c>
      <c r="I453">
        <v>2886307</v>
      </c>
      <c r="J453">
        <v>371108</v>
      </c>
    </row>
    <row r="454" spans="1:10" x14ac:dyDescent="0.35">
      <c r="A454">
        <v>2021</v>
      </c>
      <c r="B454" t="s">
        <v>17</v>
      </c>
      <c r="C454">
        <v>5</v>
      </c>
      <c r="D454">
        <v>4</v>
      </c>
      <c r="E454">
        <v>423020</v>
      </c>
      <c r="F454">
        <v>7686</v>
      </c>
      <c r="G454">
        <v>566108</v>
      </c>
      <c r="H454">
        <v>4498943</v>
      </c>
      <c r="I454">
        <v>3751219</v>
      </c>
      <c r="J454">
        <v>314586</v>
      </c>
    </row>
    <row r="455" spans="1:10" x14ac:dyDescent="0.35">
      <c r="A455">
        <v>2021</v>
      </c>
      <c r="B455" t="s">
        <v>17</v>
      </c>
      <c r="C455">
        <v>5</v>
      </c>
      <c r="D455">
        <v>4</v>
      </c>
      <c r="E455">
        <v>417984</v>
      </c>
      <c r="F455">
        <v>8320</v>
      </c>
      <c r="G455">
        <v>590528</v>
      </c>
      <c r="H455">
        <v>4445761</v>
      </c>
      <c r="I455">
        <v>3825744</v>
      </c>
      <c r="J455">
        <v>412912</v>
      </c>
    </row>
    <row r="456" spans="1:10" x14ac:dyDescent="0.35">
      <c r="A456">
        <v>2021</v>
      </c>
      <c r="B456" t="s">
        <v>17</v>
      </c>
      <c r="C456">
        <v>5</v>
      </c>
      <c r="D456">
        <v>4</v>
      </c>
      <c r="E456">
        <v>391714</v>
      </c>
      <c r="F456">
        <v>7018</v>
      </c>
      <c r="G456">
        <v>653474</v>
      </c>
      <c r="H456">
        <v>4119267</v>
      </c>
      <c r="I456">
        <v>4608838</v>
      </c>
      <c r="J456">
        <v>359317</v>
      </c>
    </row>
    <row r="457" spans="1:10" x14ac:dyDescent="0.35">
      <c r="A457">
        <v>2021</v>
      </c>
      <c r="B457" t="s">
        <v>17</v>
      </c>
      <c r="C457">
        <v>5</v>
      </c>
      <c r="D457">
        <v>4</v>
      </c>
      <c r="E457">
        <v>372150</v>
      </c>
      <c r="F457">
        <v>7318</v>
      </c>
      <c r="G457">
        <v>542004</v>
      </c>
      <c r="H457">
        <v>4300755</v>
      </c>
      <c r="I457">
        <v>5647523</v>
      </c>
      <c r="J457">
        <v>395068</v>
      </c>
    </row>
    <row r="458" spans="1:10" x14ac:dyDescent="0.35">
      <c r="A458">
        <v>2021</v>
      </c>
      <c r="B458" t="s">
        <v>17</v>
      </c>
      <c r="C458">
        <v>5</v>
      </c>
      <c r="D458">
        <v>4</v>
      </c>
      <c r="E458">
        <v>348166</v>
      </c>
      <c r="F458">
        <v>7222</v>
      </c>
      <c r="G458">
        <v>570664</v>
      </c>
      <c r="H458">
        <v>4342179</v>
      </c>
      <c r="I458">
        <v>5856736</v>
      </c>
      <c r="J458">
        <v>500363</v>
      </c>
    </row>
    <row r="459" spans="1:10" x14ac:dyDescent="0.35">
      <c r="A459">
        <v>2021</v>
      </c>
      <c r="B459" t="s">
        <v>17</v>
      </c>
      <c r="C459">
        <v>5</v>
      </c>
      <c r="D459">
        <v>5</v>
      </c>
      <c r="E459">
        <v>306792</v>
      </c>
      <c r="F459">
        <v>6260</v>
      </c>
      <c r="G459">
        <v>475328</v>
      </c>
      <c r="H459">
        <v>3795611</v>
      </c>
      <c r="I459">
        <v>1991788</v>
      </c>
      <c r="J459">
        <v>183242</v>
      </c>
    </row>
    <row r="460" spans="1:10" x14ac:dyDescent="0.35">
      <c r="A460">
        <v>2021</v>
      </c>
      <c r="B460" t="s">
        <v>17</v>
      </c>
      <c r="C460">
        <v>5</v>
      </c>
      <c r="D460">
        <v>5</v>
      </c>
      <c r="E460">
        <v>253766</v>
      </c>
      <c r="F460">
        <v>5566</v>
      </c>
      <c r="G460">
        <v>510250</v>
      </c>
      <c r="H460">
        <v>3874858</v>
      </c>
      <c r="I460">
        <v>5170282</v>
      </c>
      <c r="J460">
        <v>605257</v>
      </c>
    </row>
    <row r="461" spans="1:10" x14ac:dyDescent="0.35">
      <c r="A461">
        <v>2021</v>
      </c>
      <c r="B461" t="s">
        <v>17</v>
      </c>
      <c r="C461">
        <v>5</v>
      </c>
      <c r="D461">
        <v>5</v>
      </c>
      <c r="E461">
        <v>330564</v>
      </c>
      <c r="F461">
        <v>6926</v>
      </c>
      <c r="G461">
        <v>528966</v>
      </c>
      <c r="H461">
        <v>4288249</v>
      </c>
      <c r="I461">
        <v>5676448</v>
      </c>
      <c r="J461">
        <v>651890</v>
      </c>
    </row>
    <row r="462" spans="1:10" x14ac:dyDescent="0.35">
      <c r="A462">
        <v>2021</v>
      </c>
      <c r="B462" t="s">
        <v>48</v>
      </c>
      <c r="C462">
        <v>6</v>
      </c>
      <c r="D462">
        <v>1</v>
      </c>
      <c r="E462">
        <v>202418</v>
      </c>
      <c r="F462">
        <v>4888</v>
      </c>
      <c r="G462">
        <v>348312</v>
      </c>
      <c r="H462">
        <v>3680521</v>
      </c>
      <c r="I462">
        <v>2752427</v>
      </c>
      <c r="J462">
        <v>175300</v>
      </c>
    </row>
    <row r="463" spans="1:10" x14ac:dyDescent="0.35">
      <c r="A463">
        <v>2021</v>
      </c>
      <c r="B463" t="s">
        <v>48</v>
      </c>
      <c r="C463">
        <v>6</v>
      </c>
      <c r="D463">
        <v>1</v>
      </c>
      <c r="E463">
        <v>266304</v>
      </c>
      <c r="F463">
        <v>6410</v>
      </c>
      <c r="G463">
        <v>462794</v>
      </c>
      <c r="H463">
        <v>5407769</v>
      </c>
      <c r="I463">
        <v>4422660</v>
      </c>
      <c r="J463">
        <v>577398</v>
      </c>
    </row>
    <row r="464" spans="1:10" x14ac:dyDescent="0.35">
      <c r="A464">
        <v>2021</v>
      </c>
      <c r="B464" t="s">
        <v>48</v>
      </c>
      <c r="C464">
        <v>6</v>
      </c>
      <c r="D464">
        <v>1</v>
      </c>
      <c r="E464">
        <v>268088</v>
      </c>
      <c r="F464">
        <v>5796</v>
      </c>
      <c r="G464">
        <v>423780</v>
      </c>
      <c r="H464">
        <v>5964622</v>
      </c>
      <c r="I464">
        <v>4505892</v>
      </c>
      <c r="J464">
        <v>480507</v>
      </c>
    </row>
    <row r="465" spans="1:10" x14ac:dyDescent="0.35">
      <c r="A465">
        <v>2021</v>
      </c>
      <c r="B465" t="s">
        <v>48</v>
      </c>
      <c r="C465">
        <v>6</v>
      </c>
      <c r="D465">
        <v>1</v>
      </c>
      <c r="E465">
        <v>264848</v>
      </c>
      <c r="F465">
        <v>5434</v>
      </c>
      <c r="G465">
        <v>413444</v>
      </c>
      <c r="H465">
        <v>5928849</v>
      </c>
      <c r="I465">
        <v>5640657</v>
      </c>
      <c r="J465">
        <v>485793</v>
      </c>
    </row>
    <row r="466" spans="1:10" x14ac:dyDescent="0.35">
      <c r="A466">
        <v>2021</v>
      </c>
      <c r="B466" t="s">
        <v>48</v>
      </c>
      <c r="C466">
        <v>6</v>
      </c>
      <c r="D466">
        <v>1</v>
      </c>
      <c r="E466">
        <v>171608</v>
      </c>
      <c r="F466">
        <v>4214</v>
      </c>
      <c r="G466">
        <v>365732</v>
      </c>
      <c r="H466">
        <v>3770797</v>
      </c>
      <c r="I466">
        <v>6161352</v>
      </c>
      <c r="J466">
        <v>660271</v>
      </c>
    </row>
    <row r="467" spans="1:10" x14ac:dyDescent="0.35">
      <c r="A467">
        <v>2021</v>
      </c>
      <c r="B467" t="s">
        <v>48</v>
      </c>
      <c r="C467">
        <v>6</v>
      </c>
      <c r="D467">
        <v>1</v>
      </c>
      <c r="E467">
        <v>228976</v>
      </c>
      <c r="F467">
        <v>5364</v>
      </c>
      <c r="G467">
        <v>378748</v>
      </c>
      <c r="H467">
        <v>5832629</v>
      </c>
      <c r="I467">
        <v>6371484</v>
      </c>
      <c r="J467">
        <v>549591</v>
      </c>
    </row>
    <row r="468" spans="1:10" x14ac:dyDescent="0.35">
      <c r="A468">
        <v>2021</v>
      </c>
      <c r="B468" t="s">
        <v>48</v>
      </c>
      <c r="C468">
        <v>6</v>
      </c>
      <c r="D468">
        <v>1</v>
      </c>
      <c r="E468">
        <v>240908</v>
      </c>
      <c r="F468">
        <v>6744</v>
      </c>
      <c r="G468">
        <v>395526</v>
      </c>
      <c r="H468">
        <v>6021572</v>
      </c>
      <c r="I468">
        <v>6931718</v>
      </c>
      <c r="J468">
        <v>566598</v>
      </c>
    </row>
    <row r="469" spans="1:10" x14ac:dyDescent="0.35">
      <c r="A469">
        <v>2021</v>
      </c>
      <c r="B469" t="s">
        <v>48</v>
      </c>
      <c r="C469">
        <v>6</v>
      </c>
      <c r="D469">
        <v>2</v>
      </c>
      <c r="E469">
        <v>142002</v>
      </c>
      <c r="F469">
        <v>7844</v>
      </c>
      <c r="G469">
        <v>239148</v>
      </c>
      <c r="H469">
        <v>3471615</v>
      </c>
      <c r="I469">
        <v>2952420</v>
      </c>
      <c r="J469">
        <v>354979</v>
      </c>
    </row>
    <row r="470" spans="1:10" x14ac:dyDescent="0.35">
      <c r="A470">
        <v>2021</v>
      </c>
      <c r="B470" t="s">
        <v>48</v>
      </c>
      <c r="C470">
        <v>6</v>
      </c>
      <c r="D470">
        <v>2</v>
      </c>
      <c r="E470">
        <v>185574</v>
      </c>
      <c r="F470">
        <v>4444</v>
      </c>
      <c r="G470">
        <v>324712</v>
      </c>
      <c r="H470">
        <v>4091789</v>
      </c>
      <c r="I470">
        <v>5082772</v>
      </c>
      <c r="J470">
        <v>636496</v>
      </c>
    </row>
    <row r="471" spans="1:10" x14ac:dyDescent="0.35">
      <c r="A471">
        <v>2021</v>
      </c>
      <c r="B471" t="s">
        <v>48</v>
      </c>
      <c r="C471">
        <v>6</v>
      </c>
      <c r="D471">
        <v>2</v>
      </c>
      <c r="E471">
        <v>183698</v>
      </c>
      <c r="F471">
        <v>6828</v>
      </c>
      <c r="G471">
        <v>270658</v>
      </c>
      <c r="H471">
        <v>4242558</v>
      </c>
      <c r="I471">
        <v>6056427</v>
      </c>
      <c r="J471">
        <v>658154</v>
      </c>
    </row>
    <row r="472" spans="1:10" x14ac:dyDescent="0.35">
      <c r="A472">
        <v>2021</v>
      </c>
      <c r="B472" t="s">
        <v>48</v>
      </c>
      <c r="C472">
        <v>6</v>
      </c>
      <c r="D472">
        <v>2</v>
      </c>
      <c r="E472">
        <v>169148</v>
      </c>
      <c r="F472">
        <v>7992</v>
      </c>
      <c r="G472">
        <v>245370</v>
      </c>
      <c r="H472">
        <v>4218543</v>
      </c>
      <c r="I472">
        <v>6356327</v>
      </c>
      <c r="J472">
        <v>669385</v>
      </c>
    </row>
    <row r="473" spans="1:10" x14ac:dyDescent="0.35">
      <c r="A473">
        <v>2021</v>
      </c>
      <c r="B473" t="s">
        <v>48</v>
      </c>
      <c r="C473">
        <v>6</v>
      </c>
      <c r="D473">
        <v>2</v>
      </c>
      <c r="E473">
        <v>161050</v>
      </c>
      <c r="F473">
        <v>6600</v>
      </c>
      <c r="G473">
        <v>265328</v>
      </c>
      <c r="H473">
        <v>4068055</v>
      </c>
      <c r="I473">
        <v>6406018</v>
      </c>
      <c r="J473">
        <v>780122</v>
      </c>
    </row>
    <row r="474" spans="1:10" x14ac:dyDescent="0.35">
      <c r="A474">
        <v>2021</v>
      </c>
      <c r="B474" t="s">
        <v>48</v>
      </c>
      <c r="C474">
        <v>6</v>
      </c>
      <c r="D474">
        <v>2</v>
      </c>
      <c r="E474">
        <v>187766</v>
      </c>
      <c r="F474">
        <v>12278</v>
      </c>
      <c r="G474">
        <v>298044</v>
      </c>
      <c r="H474">
        <v>4164126</v>
      </c>
      <c r="I474">
        <v>6690794</v>
      </c>
      <c r="J474">
        <v>642489</v>
      </c>
    </row>
    <row r="475" spans="1:10" x14ac:dyDescent="0.35">
      <c r="A475">
        <v>2021</v>
      </c>
      <c r="B475" t="s">
        <v>48</v>
      </c>
      <c r="C475">
        <v>6</v>
      </c>
      <c r="D475">
        <v>2</v>
      </c>
      <c r="E475">
        <v>120016</v>
      </c>
      <c r="F475">
        <v>5466</v>
      </c>
      <c r="G475">
        <v>234752</v>
      </c>
      <c r="H475">
        <v>3598312</v>
      </c>
      <c r="I475">
        <v>7593554</v>
      </c>
      <c r="J475">
        <v>792214</v>
      </c>
    </row>
    <row r="476" spans="1:10" x14ac:dyDescent="0.35">
      <c r="A476">
        <v>2021</v>
      </c>
      <c r="B476" t="s">
        <v>48</v>
      </c>
      <c r="C476">
        <v>6</v>
      </c>
      <c r="D476">
        <v>3</v>
      </c>
      <c r="E476">
        <v>124434</v>
      </c>
      <c r="F476">
        <v>5080</v>
      </c>
      <c r="G476">
        <v>215552</v>
      </c>
      <c r="H476">
        <v>3922458</v>
      </c>
      <c r="I476">
        <v>5029767</v>
      </c>
      <c r="J476">
        <v>822375</v>
      </c>
    </row>
    <row r="477" spans="1:10" x14ac:dyDescent="0.35">
      <c r="A477">
        <v>2021</v>
      </c>
      <c r="B477" t="s">
        <v>48</v>
      </c>
      <c r="C477">
        <v>6</v>
      </c>
      <c r="D477">
        <v>3</v>
      </c>
      <c r="E477">
        <v>124872</v>
      </c>
      <c r="F477">
        <v>3182</v>
      </c>
      <c r="G477">
        <v>177000</v>
      </c>
      <c r="H477">
        <v>4082534</v>
      </c>
      <c r="I477">
        <v>6051072</v>
      </c>
      <c r="J477">
        <v>831224</v>
      </c>
    </row>
    <row r="478" spans="1:10" x14ac:dyDescent="0.35">
      <c r="A478">
        <v>2021</v>
      </c>
      <c r="B478" t="s">
        <v>48</v>
      </c>
      <c r="C478">
        <v>6</v>
      </c>
      <c r="D478">
        <v>3</v>
      </c>
      <c r="E478">
        <v>121530</v>
      </c>
      <c r="F478">
        <v>3290</v>
      </c>
      <c r="G478">
        <v>195708</v>
      </c>
      <c r="H478">
        <v>4194766</v>
      </c>
      <c r="I478">
        <v>6054572</v>
      </c>
      <c r="J478">
        <v>798818</v>
      </c>
    </row>
    <row r="479" spans="1:10" x14ac:dyDescent="0.35">
      <c r="A479">
        <v>2021</v>
      </c>
      <c r="B479" t="s">
        <v>48</v>
      </c>
      <c r="C479">
        <v>6</v>
      </c>
      <c r="D479">
        <v>3</v>
      </c>
      <c r="E479">
        <v>105956</v>
      </c>
      <c r="F479">
        <v>2848</v>
      </c>
      <c r="G479">
        <v>156378</v>
      </c>
      <c r="H479">
        <v>3308601</v>
      </c>
      <c r="I479">
        <v>6109338</v>
      </c>
      <c r="J479">
        <v>576498</v>
      </c>
    </row>
    <row r="480" spans="1:10" x14ac:dyDescent="0.35">
      <c r="A480">
        <v>2021</v>
      </c>
      <c r="B480" t="s">
        <v>48</v>
      </c>
      <c r="C480">
        <v>6</v>
      </c>
      <c r="D480">
        <v>3</v>
      </c>
      <c r="E480">
        <v>134578</v>
      </c>
      <c r="F480">
        <v>4658</v>
      </c>
      <c r="G480">
        <v>207800</v>
      </c>
      <c r="H480">
        <v>4042924</v>
      </c>
      <c r="I480">
        <v>6332313</v>
      </c>
      <c r="J480">
        <v>762156</v>
      </c>
    </row>
    <row r="481" spans="1:10" x14ac:dyDescent="0.35">
      <c r="A481">
        <v>2021</v>
      </c>
      <c r="B481" t="s">
        <v>48</v>
      </c>
      <c r="C481">
        <v>6</v>
      </c>
      <c r="D481">
        <v>3</v>
      </c>
      <c r="E481">
        <v>117230</v>
      </c>
      <c r="F481">
        <v>3148</v>
      </c>
      <c r="G481">
        <v>175096</v>
      </c>
      <c r="H481">
        <v>3968178</v>
      </c>
      <c r="I481">
        <v>7571130</v>
      </c>
      <c r="J481">
        <v>1035236</v>
      </c>
    </row>
    <row r="482" spans="1:10" x14ac:dyDescent="0.35">
      <c r="A482">
        <v>2021</v>
      </c>
      <c r="B482" t="s">
        <v>48</v>
      </c>
      <c r="C482">
        <v>6</v>
      </c>
      <c r="D482">
        <v>3</v>
      </c>
      <c r="E482">
        <v>85366</v>
      </c>
      <c r="F482">
        <v>2334</v>
      </c>
      <c r="G482">
        <v>164062</v>
      </c>
      <c r="H482">
        <v>3421963</v>
      </c>
      <c r="I482">
        <v>15878841</v>
      </c>
      <c r="J482">
        <v>1576527</v>
      </c>
    </row>
    <row r="483" spans="1:10" x14ac:dyDescent="0.35">
      <c r="A483" s="7">
        <v>2021</v>
      </c>
      <c r="B483" s="7" t="s">
        <v>48</v>
      </c>
      <c r="C483">
        <v>6</v>
      </c>
      <c r="D483" s="7">
        <v>4</v>
      </c>
      <c r="E483" s="7">
        <v>93046</v>
      </c>
      <c r="F483" s="7">
        <v>1956</v>
      </c>
      <c r="G483" s="7">
        <v>117126</v>
      </c>
      <c r="H483" s="7">
        <v>3987272</v>
      </c>
      <c r="I483" s="7">
        <v>3097785</v>
      </c>
      <c r="J483" s="7">
        <v>705863</v>
      </c>
    </row>
    <row r="484" spans="1:10" x14ac:dyDescent="0.35">
      <c r="A484" s="7">
        <v>2021</v>
      </c>
      <c r="B484" s="7" t="s">
        <v>48</v>
      </c>
      <c r="C484">
        <v>6</v>
      </c>
      <c r="D484" s="7">
        <v>4</v>
      </c>
      <c r="E484" s="7">
        <v>74140</v>
      </c>
      <c r="F484" s="7">
        <v>1814</v>
      </c>
      <c r="G484" s="7">
        <v>114032</v>
      </c>
      <c r="H484" s="7">
        <v>3536589</v>
      </c>
      <c r="I484" s="7">
        <v>8394918</v>
      </c>
      <c r="J484" s="7">
        <v>2337508</v>
      </c>
    </row>
    <row r="485" spans="1:10" x14ac:dyDescent="0.35">
      <c r="A485" s="7">
        <v>2021</v>
      </c>
      <c r="B485" s="7" t="s">
        <v>48</v>
      </c>
      <c r="C485">
        <v>6</v>
      </c>
      <c r="D485" s="7">
        <v>4</v>
      </c>
      <c r="E485" s="7">
        <v>101634</v>
      </c>
      <c r="F485" s="7">
        <v>2718</v>
      </c>
      <c r="G485" s="7">
        <v>137394</v>
      </c>
      <c r="H485" s="7">
        <v>3967422</v>
      </c>
      <c r="I485" s="7">
        <v>10426032</v>
      </c>
      <c r="J485" s="7">
        <v>1320588</v>
      </c>
    </row>
    <row r="486" spans="1:10" x14ac:dyDescent="0.35">
      <c r="A486" s="7">
        <v>2021</v>
      </c>
      <c r="B486" s="7" t="s">
        <v>48</v>
      </c>
      <c r="C486">
        <v>6</v>
      </c>
      <c r="D486" s="7">
        <v>4</v>
      </c>
      <c r="E486" s="7">
        <v>103318</v>
      </c>
      <c r="F486" s="7">
        <v>2656</v>
      </c>
      <c r="G486" s="7">
        <v>128738</v>
      </c>
      <c r="H486" s="7">
        <v>3795957</v>
      </c>
      <c r="I486" s="7">
        <v>11025566</v>
      </c>
      <c r="J486" s="7">
        <v>1617451</v>
      </c>
    </row>
    <row r="487" spans="1:10" x14ac:dyDescent="0.35">
      <c r="A487" s="7">
        <v>2021</v>
      </c>
      <c r="B487" s="7" t="s">
        <v>48</v>
      </c>
      <c r="C487">
        <v>6</v>
      </c>
      <c r="D487" s="7">
        <v>4</v>
      </c>
      <c r="E487" s="7">
        <v>99688</v>
      </c>
      <c r="F487" s="7">
        <v>2516</v>
      </c>
      <c r="G487" s="7">
        <v>115732</v>
      </c>
      <c r="H487" s="7">
        <v>4520693</v>
      </c>
      <c r="I487" s="7">
        <v>11098783</v>
      </c>
      <c r="J487" s="7">
        <v>2326886</v>
      </c>
    </row>
    <row r="488" spans="1:10" x14ac:dyDescent="0.35">
      <c r="A488" s="7">
        <v>2021</v>
      </c>
      <c r="B488" s="7" t="s">
        <v>48</v>
      </c>
      <c r="C488">
        <v>6</v>
      </c>
      <c r="D488" s="7">
        <v>4</v>
      </c>
      <c r="E488" s="7">
        <v>97536</v>
      </c>
      <c r="F488" s="7">
        <v>2366</v>
      </c>
      <c r="G488" s="7">
        <v>129638</v>
      </c>
      <c r="H488" s="7">
        <v>4296515</v>
      </c>
      <c r="I488" s="7">
        <v>12193802</v>
      </c>
      <c r="J488" s="7">
        <v>2000562</v>
      </c>
    </row>
    <row r="489" spans="1:10" x14ac:dyDescent="0.35">
      <c r="A489" s="7">
        <v>2021</v>
      </c>
      <c r="B489" s="7" t="s">
        <v>48</v>
      </c>
      <c r="C489">
        <v>6</v>
      </c>
      <c r="D489" s="7">
        <v>4</v>
      </c>
      <c r="E489" s="7">
        <v>108618</v>
      </c>
      <c r="F489" s="7">
        <v>2646</v>
      </c>
      <c r="G489" s="7">
        <v>138374</v>
      </c>
      <c r="H489" s="7">
        <v>3993308</v>
      </c>
      <c r="I489" s="7">
        <v>12659560</v>
      </c>
      <c r="J489" s="7">
        <v>1307058</v>
      </c>
    </row>
    <row r="490" spans="1:10" x14ac:dyDescent="0.35">
      <c r="A490" s="7">
        <v>2021</v>
      </c>
      <c r="B490" s="7" t="s">
        <v>48</v>
      </c>
      <c r="C490">
        <v>6</v>
      </c>
      <c r="D490" s="7">
        <v>5</v>
      </c>
      <c r="E490" s="7">
        <v>97212</v>
      </c>
      <c r="F490" s="7">
        <v>2004</v>
      </c>
      <c r="G490" s="7">
        <v>123626</v>
      </c>
      <c r="H490" s="7">
        <v>4081276</v>
      </c>
      <c r="I490" s="7">
        <v>4172138</v>
      </c>
      <c r="J490" s="7">
        <v>1548168</v>
      </c>
    </row>
    <row r="491" spans="1:10" x14ac:dyDescent="0.35">
      <c r="A491" s="7">
        <v>2021</v>
      </c>
      <c r="B491" s="7" t="s">
        <v>48</v>
      </c>
      <c r="C491">
        <v>6</v>
      </c>
      <c r="D491" s="7">
        <v>5</v>
      </c>
      <c r="E491" s="7">
        <v>92208</v>
      </c>
      <c r="F491" s="7">
        <v>1638</v>
      </c>
      <c r="G491" s="7">
        <v>121578</v>
      </c>
      <c r="H491" s="7">
        <v>3874686</v>
      </c>
      <c r="I491" s="7">
        <v>5764052</v>
      </c>
      <c r="J491" s="7">
        <v>1884006</v>
      </c>
    </row>
    <row r="492" spans="1:10" x14ac:dyDescent="0.35">
      <c r="A492">
        <v>2021</v>
      </c>
      <c r="B492" t="s">
        <v>49</v>
      </c>
      <c r="C492">
        <v>7</v>
      </c>
      <c r="D492">
        <v>1</v>
      </c>
      <c r="E492">
        <v>80300</v>
      </c>
      <c r="F492">
        <v>1450</v>
      </c>
      <c r="G492">
        <v>84684</v>
      </c>
      <c r="H492">
        <v>3402495</v>
      </c>
      <c r="I492">
        <v>2373042</v>
      </c>
      <c r="J492">
        <v>968438</v>
      </c>
    </row>
    <row r="493" spans="1:10" x14ac:dyDescent="0.35">
      <c r="A493">
        <v>2021</v>
      </c>
      <c r="B493" t="s">
        <v>49</v>
      </c>
      <c r="C493">
        <v>7</v>
      </c>
      <c r="D493">
        <v>1</v>
      </c>
      <c r="E493">
        <v>91402</v>
      </c>
      <c r="F493">
        <v>1638</v>
      </c>
      <c r="G493">
        <v>89058</v>
      </c>
      <c r="H493">
        <v>4013338</v>
      </c>
      <c r="I493">
        <v>4366076</v>
      </c>
      <c r="J493">
        <v>2681926</v>
      </c>
    </row>
    <row r="494" spans="1:10" x14ac:dyDescent="0.35">
      <c r="A494">
        <v>2021</v>
      </c>
      <c r="B494" t="s">
        <v>49</v>
      </c>
      <c r="C494">
        <v>7</v>
      </c>
      <c r="D494">
        <v>1</v>
      </c>
      <c r="E494">
        <v>87928</v>
      </c>
      <c r="F494">
        <v>1860</v>
      </c>
      <c r="G494">
        <v>94108</v>
      </c>
      <c r="H494">
        <v>3821861</v>
      </c>
      <c r="I494">
        <v>5068678</v>
      </c>
      <c r="J494">
        <v>2469658</v>
      </c>
    </row>
    <row r="495" spans="1:10" x14ac:dyDescent="0.35">
      <c r="A495">
        <v>2021</v>
      </c>
      <c r="B495" t="s">
        <v>49</v>
      </c>
      <c r="C495">
        <v>7</v>
      </c>
      <c r="D495">
        <v>1</v>
      </c>
      <c r="E495">
        <v>68052</v>
      </c>
      <c r="F495">
        <v>1104</v>
      </c>
      <c r="G495">
        <v>103866</v>
      </c>
      <c r="H495">
        <v>3375225</v>
      </c>
      <c r="I495">
        <v>5697126</v>
      </c>
      <c r="J495">
        <v>3624344</v>
      </c>
    </row>
    <row r="496" spans="1:10" x14ac:dyDescent="0.35">
      <c r="A496">
        <v>2021</v>
      </c>
      <c r="B496" t="s">
        <v>49</v>
      </c>
      <c r="C496">
        <v>7</v>
      </c>
      <c r="D496">
        <v>1</v>
      </c>
      <c r="E496">
        <v>88374</v>
      </c>
      <c r="F496">
        <v>1474</v>
      </c>
      <c r="G496">
        <v>114994</v>
      </c>
      <c r="H496">
        <v>4240059</v>
      </c>
      <c r="I496">
        <v>6578518</v>
      </c>
      <c r="J496">
        <v>2490232</v>
      </c>
    </row>
    <row r="497" spans="1:10" x14ac:dyDescent="0.35">
      <c r="A497">
        <v>2021</v>
      </c>
      <c r="B497" t="s">
        <v>49</v>
      </c>
      <c r="C497">
        <v>7</v>
      </c>
      <c r="D497">
        <v>1</v>
      </c>
      <c r="E497">
        <v>93562</v>
      </c>
      <c r="F497">
        <v>1714</v>
      </c>
      <c r="G497">
        <v>118108</v>
      </c>
      <c r="H497">
        <v>4348225</v>
      </c>
      <c r="I497">
        <v>6708200</v>
      </c>
      <c r="J497">
        <v>2010877</v>
      </c>
    </row>
    <row r="498" spans="1:10" x14ac:dyDescent="0.35">
      <c r="A498">
        <v>2021</v>
      </c>
      <c r="B498" t="s">
        <v>49</v>
      </c>
      <c r="C498">
        <v>7</v>
      </c>
      <c r="D498">
        <v>1</v>
      </c>
      <c r="E498">
        <v>86054</v>
      </c>
      <c r="F498">
        <v>1900</v>
      </c>
      <c r="G498">
        <v>104540</v>
      </c>
      <c r="H498">
        <v>3862184</v>
      </c>
      <c r="I498">
        <v>8787316</v>
      </c>
      <c r="J498">
        <v>4431770</v>
      </c>
    </row>
    <row r="499" spans="1:10" x14ac:dyDescent="0.35">
      <c r="A499">
        <v>2021</v>
      </c>
      <c r="B499" t="s">
        <v>49</v>
      </c>
      <c r="C499">
        <v>7</v>
      </c>
      <c r="D499">
        <v>2</v>
      </c>
      <c r="E499">
        <v>75308</v>
      </c>
      <c r="F499">
        <v>1440</v>
      </c>
      <c r="G499">
        <v>79376</v>
      </c>
      <c r="H499">
        <v>3314264</v>
      </c>
      <c r="I499">
        <v>1694579</v>
      </c>
      <c r="J499">
        <v>944712</v>
      </c>
    </row>
    <row r="500" spans="1:10" x14ac:dyDescent="0.35">
      <c r="A500">
        <v>2021</v>
      </c>
      <c r="B500" t="s">
        <v>49</v>
      </c>
      <c r="C500">
        <v>7</v>
      </c>
      <c r="D500">
        <v>2</v>
      </c>
      <c r="E500">
        <v>85320</v>
      </c>
      <c r="F500">
        <v>2414</v>
      </c>
      <c r="G500">
        <v>90582</v>
      </c>
      <c r="H500">
        <v>4057619</v>
      </c>
      <c r="I500">
        <v>4127158</v>
      </c>
      <c r="J500">
        <v>2281335</v>
      </c>
    </row>
    <row r="501" spans="1:10" x14ac:dyDescent="0.35">
      <c r="A501">
        <v>2021</v>
      </c>
      <c r="B501" t="s">
        <v>49</v>
      </c>
      <c r="C501">
        <v>7</v>
      </c>
      <c r="D501">
        <v>2</v>
      </c>
      <c r="E501">
        <v>83518</v>
      </c>
      <c r="F501">
        <v>1156</v>
      </c>
      <c r="G501">
        <v>78586</v>
      </c>
      <c r="H501">
        <v>4090585</v>
      </c>
      <c r="I501">
        <v>4283333</v>
      </c>
      <c r="J501">
        <v>3000321</v>
      </c>
    </row>
    <row r="502" spans="1:10" x14ac:dyDescent="0.35">
      <c r="A502">
        <v>2021</v>
      </c>
      <c r="B502" t="s">
        <v>49</v>
      </c>
      <c r="C502">
        <v>7</v>
      </c>
      <c r="D502">
        <v>2</v>
      </c>
      <c r="E502">
        <v>82988</v>
      </c>
      <c r="F502">
        <v>1796</v>
      </c>
      <c r="G502">
        <v>83022</v>
      </c>
      <c r="H502">
        <v>3947034</v>
      </c>
      <c r="I502">
        <v>4856704</v>
      </c>
      <c r="J502">
        <v>2814183</v>
      </c>
    </row>
    <row r="503" spans="1:10" x14ac:dyDescent="0.35">
      <c r="A503">
        <v>2021</v>
      </c>
      <c r="B503" t="s">
        <v>49</v>
      </c>
      <c r="C503">
        <v>7</v>
      </c>
      <c r="D503">
        <v>2</v>
      </c>
      <c r="E503">
        <v>61636</v>
      </c>
      <c r="F503">
        <v>4048</v>
      </c>
      <c r="G503">
        <v>95088</v>
      </c>
      <c r="H503">
        <v>3471009</v>
      </c>
      <c r="I503">
        <v>5187498</v>
      </c>
      <c r="J503">
        <v>3041588</v>
      </c>
    </row>
    <row r="504" spans="1:10" x14ac:dyDescent="0.35">
      <c r="A504">
        <v>2021</v>
      </c>
      <c r="B504" t="s">
        <v>49</v>
      </c>
      <c r="C504">
        <v>7</v>
      </c>
      <c r="D504">
        <v>2</v>
      </c>
      <c r="E504">
        <v>87008</v>
      </c>
      <c r="F504">
        <v>1816</v>
      </c>
      <c r="G504">
        <v>88408</v>
      </c>
      <c r="H504">
        <v>3823846</v>
      </c>
      <c r="I504">
        <v>5576981</v>
      </c>
      <c r="J504">
        <v>2707095</v>
      </c>
    </row>
    <row r="505" spans="1:10" x14ac:dyDescent="0.35">
      <c r="A505">
        <v>2021</v>
      </c>
      <c r="B505" t="s">
        <v>49</v>
      </c>
      <c r="C505">
        <v>7</v>
      </c>
      <c r="D505">
        <v>2</v>
      </c>
      <c r="E505">
        <v>80628</v>
      </c>
      <c r="F505">
        <v>1250</v>
      </c>
      <c r="G505">
        <v>84872</v>
      </c>
      <c r="H505">
        <v>3857138</v>
      </c>
      <c r="I505">
        <v>9549170</v>
      </c>
      <c r="J505">
        <v>2910173</v>
      </c>
    </row>
    <row r="506" spans="1:10" x14ac:dyDescent="0.35">
      <c r="A506">
        <v>2021</v>
      </c>
      <c r="B506" t="s">
        <v>49</v>
      </c>
      <c r="C506">
        <v>7</v>
      </c>
      <c r="D506">
        <v>3</v>
      </c>
      <c r="E506">
        <v>76660</v>
      </c>
      <c r="F506">
        <v>1002</v>
      </c>
      <c r="G506">
        <v>77090</v>
      </c>
      <c r="H506">
        <v>3452508</v>
      </c>
      <c r="I506">
        <v>2101348</v>
      </c>
      <c r="J506">
        <v>998208</v>
      </c>
    </row>
    <row r="507" spans="1:10" x14ac:dyDescent="0.35">
      <c r="A507">
        <v>2021</v>
      </c>
      <c r="B507" t="s">
        <v>49</v>
      </c>
      <c r="C507">
        <v>7</v>
      </c>
      <c r="D507">
        <v>3</v>
      </c>
      <c r="E507">
        <v>83374</v>
      </c>
      <c r="F507">
        <v>1020</v>
      </c>
      <c r="G507">
        <v>77782</v>
      </c>
      <c r="H507">
        <v>3694941</v>
      </c>
      <c r="I507">
        <v>3085928</v>
      </c>
      <c r="J507">
        <v>1671343</v>
      </c>
    </row>
    <row r="508" spans="1:10" x14ac:dyDescent="0.35">
      <c r="A508">
        <v>2021</v>
      </c>
      <c r="B508" t="s">
        <v>49</v>
      </c>
      <c r="C508">
        <v>7</v>
      </c>
      <c r="D508">
        <v>3</v>
      </c>
      <c r="E508">
        <v>84256</v>
      </c>
      <c r="F508">
        <v>7996</v>
      </c>
      <c r="G508">
        <v>73752</v>
      </c>
      <c r="H508">
        <v>3815560</v>
      </c>
      <c r="I508">
        <v>4646499</v>
      </c>
      <c r="J508">
        <v>2604527</v>
      </c>
    </row>
    <row r="509" spans="1:10" x14ac:dyDescent="0.35">
      <c r="A509">
        <v>2021</v>
      </c>
      <c r="B509" t="s">
        <v>49</v>
      </c>
      <c r="C509">
        <v>7</v>
      </c>
      <c r="D509">
        <v>3</v>
      </c>
      <c r="E509">
        <v>76234</v>
      </c>
      <c r="F509">
        <v>1120</v>
      </c>
      <c r="G509">
        <v>87756</v>
      </c>
      <c r="H509">
        <v>4058036</v>
      </c>
      <c r="I509">
        <v>5097464</v>
      </c>
      <c r="J509">
        <v>3604734</v>
      </c>
    </row>
    <row r="510" spans="1:10" x14ac:dyDescent="0.35">
      <c r="A510">
        <v>2021</v>
      </c>
      <c r="B510" t="s">
        <v>49</v>
      </c>
      <c r="C510">
        <v>7</v>
      </c>
      <c r="D510">
        <v>3</v>
      </c>
      <c r="E510">
        <v>78142</v>
      </c>
      <c r="F510">
        <v>1088</v>
      </c>
      <c r="G510">
        <v>79654</v>
      </c>
      <c r="H510">
        <v>4013927</v>
      </c>
      <c r="I510">
        <v>5172905</v>
      </c>
      <c r="J510">
        <v>2831982</v>
      </c>
    </row>
    <row r="511" spans="1:10" x14ac:dyDescent="0.35">
      <c r="A511">
        <v>2021</v>
      </c>
      <c r="B511" t="s">
        <v>49</v>
      </c>
      <c r="C511">
        <v>7</v>
      </c>
      <c r="D511">
        <v>3</v>
      </c>
      <c r="E511">
        <v>82566</v>
      </c>
      <c r="F511">
        <v>1034</v>
      </c>
      <c r="G511">
        <v>84102</v>
      </c>
      <c r="H511">
        <v>4044420</v>
      </c>
      <c r="I511">
        <v>6456962</v>
      </c>
      <c r="J511">
        <v>4014062</v>
      </c>
    </row>
    <row r="512" spans="1:10" x14ac:dyDescent="0.35">
      <c r="A512">
        <v>2021</v>
      </c>
      <c r="B512" t="s">
        <v>49</v>
      </c>
      <c r="C512">
        <v>7</v>
      </c>
      <c r="D512">
        <v>3</v>
      </c>
      <c r="E512">
        <v>58840</v>
      </c>
      <c r="F512">
        <v>744</v>
      </c>
      <c r="G512">
        <v>90712</v>
      </c>
      <c r="H512">
        <v>3677387</v>
      </c>
      <c r="I512">
        <v>6896365</v>
      </c>
      <c r="J512">
        <v>3831947</v>
      </c>
    </row>
    <row r="513" spans="1:10" x14ac:dyDescent="0.35">
      <c r="A513">
        <v>2021</v>
      </c>
      <c r="B513" t="s">
        <v>49</v>
      </c>
      <c r="C513">
        <v>7</v>
      </c>
      <c r="D513">
        <v>4</v>
      </c>
      <c r="E513">
        <v>76358</v>
      </c>
      <c r="F513">
        <v>822</v>
      </c>
      <c r="G513">
        <v>71890</v>
      </c>
      <c r="H513">
        <v>3090208</v>
      </c>
      <c r="I513">
        <v>2829993</v>
      </c>
      <c r="J513">
        <v>1260112</v>
      </c>
    </row>
    <row r="514" spans="1:10" x14ac:dyDescent="0.35">
      <c r="A514">
        <v>2021</v>
      </c>
      <c r="B514" t="s">
        <v>49</v>
      </c>
      <c r="C514">
        <v>7</v>
      </c>
      <c r="D514">
        <v>4</v>
      </c>
      <c r="E514">
        <v>85942</v>
      </c>
      <c r="F514">
        <v>1282</v>
      </c>
      <c r="G514">
        <v>83306</v>
      </c>
      <c r="H514">
        <v>3734105</v>
      </c>
      <c r="I514">
        <v>5615636</v>
      </c>
      <c r="J514">
        <v>2871802</v>
      </c>
    </row>
    <row r="515" spans="1:10" x14ac:dyDescent="0.35">
      <c r="A515">
        <v>2021</v>
      </c>
      <c r="B515" t="s">
        <v>49</v>
      </c>
      <c r="C515">
        <v>7</v>
      </c>
      <c r="D515">
        <v>4</v>
      </c>
      <c r="E515">
        <v>79002</v>
      </c>
      <c r="F515">
        <v>1084</v>
      </c>
      <c r="G515">
        <v>70290</v>
      </c>
      <c r="H515">
        <v>3614713</v>
      </c>
      <c r="I515">
        <v>5749205</v>
      </c>
      <c r="J515">
        <v>3180255</v>
      </c>
    </row>
    <row r="516" spans="1:10" x14ac:dyDescent="0.35">
      <c r="A516">
        <v>2021</v>
      </c>
      <c r="B516" t="s">
        <v>49</v>
      </c>
      <c r="C516">
        <v>7</v>
      </c>
      <c r="D516">
        <v>4</v>
      </c>
      <c r="E516">
        <v>86330</v>
      </c>
      <c r="F516">
        <v>1280</v>
      </c>
      <c r="G516">
        <v>77074</v>
      </c>
      <c r="H516">
        <v>3820728</v>
      </c>
      <c r="I516">
        <v>6442352</v>
      </c>
      <c r="J516">
        <v>2656142</v>
      </c>
    </row>
    <row r="517" spans="1:10" x14ac:dyDescent="0.35">
      <c r="A517">
        <v>2021</v>
      </c>
      <c r="B517" t="s">
        <v>49</v>
      </c>
      <c r="C517">
        <v>7</v>
      </c>
      <c r="D517">
        <v>4</v>
      </c>
      <c r="E517">
        <v>80572</v>
      </c>
      <c r="F517">
        <v>1082</v>
      </c>
      <c r="G517">
        <v>80076</v>
      </c>
      <c r="H517">
        <v>3800758</v>
      </c>
      <c r="I517">
        <v>7135709</v>
      </c>
      <c r="J517">
        <v>3401096</v>
      </c>
    </row>
    <row r="518" spans="1:10" x14ac:dyDescent="0.35">
      <c r="A518">
        <v>2021</v>
      </c>
      <c r="B518" t="s">
        <v>49</v>
      </c>
      <c r="C518">
        <v>7</v>
      </c>
      <c r="D518">
        <v>4</v>
      </c>
      <c r="E518">
        <v>69726</v>
      </c>
      <c r="F518">
        <v>960</v>
      </c>
      <c r="G518">
        <v>76806</v>
      </c>
      <c r="H518">
        <v>3964949</v>
      </c>
      <c r="I518">
        <v>7371723</v>
      </c>
      <c r="J518">
        <v>3759205</v>
      </c>
    </row>
    <row r="519" spans="1:10" x14ac:dyDescent="0.35">
      <c r="A519">
        <v>2021</v>
      </c>
      <c r="B519" t="s">
        <v>49</v>
      </c>
      <c r="C519">
        <v>7</v>
      </c>
      <c r="D519">
        <v>4</v>
      </c>
      <c r="E519">
        <v>61640</v>
      </c>
      <c r="F519">
        <v>836</v>
      </c>
      <c r="G519">
        <v>85006</v>
      </c>
      <c r="H519">
        <v>3479613</v>
      </c>
      <c r="I519">
        <v>9426641</v>
      </c>
      <c r="J519">
        <v>4005227</v>
      </c>
    </row>
    <row r="520" spans="1:10" x14ac:dyDescent="0.35">
      <c r="A520">
        <v>2021</v>
      </c>
      <c r="B520" t="s">
        <v>49</v>
      </c>
      <c r="C520">
        <v>7</v>
      </c>
      <c r="D520">
        <v>5</v>
      </c>
      <c r="E520">
        <v>89342</v>
      </c>
      <c r="F520">
        <v>1098</v>
      </c>
      <c r="G520">
        <v>84230</v>
      </c>
      <c r="H520">
        <v>4069461</v>
      </c>
      <c r="I520">
        <v>7190818</v>
      </c>
      <c r="J520">
        <v>3463252</v>
      </c>
    </row>
    <row r="521" spans="1:10" x14ac:dyDescent="0.35">
      <c r="A521">
        <v>2021</v>
      </c>
      <c r="B521" t="s">
        <v>49</v>
      </c>
      <c r="C521">
        <v>7</v>
      </c>
      <c r="D521">
        <v>5</v>
      </c>
      <c r="E521">
        <v>82998</v>
      </c>
      <c r="F521">
        <v>1196</v>
      </c>
      <c r="G521">
        <v>74640</v>
      </c>
      <c r="H521">
        <v>3807728</v>
      </c>
      <c r="I521">
        <v>7358844</v>
      </c>
      <c r="J521">
        <v>3609736</v>
      </c>
    </row>
    <row r="522" spans="1:10" x14ac:dyDescent="0.35">
      <c r="A522">
        <v>2021</v>
      </c>
      <c r="B522" t="s">
        <v>49</v>
      </c>
      <c r="C522">
        <v>7</v>
      </c>
      <c r="D522">
        <v>5</v>
      </c>
      <c r="E522">
        <v>83886</v>
      </c>
      <c r="F522">
        <v>1084</v>
      </c>
      <c r="G522">
        <v>78974</v>
      </c>
      <c r="H522">
        <v>3842299</v>
      </c>
      <c r="I522">
        <v>13971694</v>
      </c>
      <c r="J522">
        <v>3588540</v>
      </c>
    </row>
    <row r="523" spans="1:10" x14ac:dyDescent="0.35">
      <c r="A523">
        <v>2021</v>
      </c>
      <c r="B523" t="s">
        <v>50</v>
      </c>
      <c r="C523">
        <v>8</v>
      </c>
      <c r="D523">
        <v>1</v>
      </c>
      <c r="E523">
        <v>81258</v>
      </c>
      <c r="F523">
        <v>848</v>
      </c>
      <c r="G523">
        <v>73256</v>
      </c>
      <c r="H523">
        <v>3408960</v>
      </c>
      <c r="I523">
        <v>2376852</v>
      </c>
      <c r="J523">
        <v>1473234</v>
      </c>
    </row>
    <row r="524" spans="1:10" x14ac:dyDescent="0.35">
      <c r="A524">
        <v>2021</v>
      </c>
      <c r="B524" t="s">
        <v>50</v>
      </c>
      <c r="C524">
        <v>8</v>
      </c>
      <c r="D524">
        <v>1</v>
      </c>
      <c r="E524">
        <v>85594</v>
      </c>
      <c r="F524">
        <v>1064</v>
      </c>
      <c r="G524">
        <v>83746</v>
      </c>
      <c r="H524">
        <v>3903184</v>
      </c>
      <c r="I524">
        <v>6071142</v>
      </c>
      <c r="J524">
        <v>2039449</v>
      </c>
    </row>
    <row r="525" spans="1:10" x14ac:dyDescent="0.35">
      <c r="A525">
        <v>2021</v>
      </c>
      <c r="B525" t="s">
        <v>50</v>
      </c>
      <c r="C525">
        <v>8</v>
      </c>
      <c r="D525">
        <v>1</v>
      </c>
      <c r="E525">
        <v>77410</v>
      </c>
      <c r="F525">
        <v>1232</v>
      </c>
      <c r="G525">
        <v>80052</v>
      </c>
      <c r="H525">
        <v>3841005</v>
      </c>
      <c r="I525">
        <v>8666299</v>
      </c>
      <c r="J525">
        <v>2542620</v>
      </c>
    </row>
    <row r="526" spans="1:10" x14ac:dyDescent="0.35">
      <c r="A526">
        <v>2021</v>
      </c>
      <c r="B526" t="s">
        <v>50</v>
      </c>
      <c r="C526">
        <v>8</v>
      </c>
      <c r="D526">
        <v>1</v>
      </c>
      <c r="E526">
        <v>78136</v>
      </c>
      <c r="F526">
        <v>982</v>
      </c>
      <c r="G526">
        <v>87870</v>
      </c>
      <c r="H526">
        <v>3775701</v>
      </c>
      <c r="I526">
        <v>8673018</v>
      </c>
      <c r="J526">
        <v>2928082</v>
      </c>
    </row>
    <row r="527" spans="1:10" x14ac:dyDescent="0.35">
      <c r="A527">
        <v>2021</v>
      </c>
      <c r="B527" t="s">
        <v>50</v>
      </c>
      <c r="C527">
        <v>8</v>
      </c>
      <c r="D527">
        <v>1</v>
      </c>
      <c r="E527">
        <v>90010</v>
      </c>
      <c r="F527">
        <v>930</v>
      </c>
      <c r="G527">
        <v>81812</v>
      </c>
      <c r="H527">
        <v>3780900</v>
      </c>
      <c r="I527">
        <v>9009424</v>
      </c>
      <c r="J527">
        <v>2960503</v>
      </c>
    </row>
    <row r="528" spans="1:10" x14ac:dyDescent="0.35">
      <c r="A528">
        <v>2021</v>
      </c>
      <c r="B528" t="s">
        <v>50</v>
      </c>
      <c r="C528">
        <v>8</v>
      </c>
      <c r="D528">
        <v>1</v>
      </c>
      <c r="E528">
        <v>60170</v>
      </c>
      <c r="F528">
        <v>840</v>
      </c>
      <c r="G528">
        <v>78240</v>
      </c>
      <c r="H528">
        <v>3432737</v>
      </c>
      <c r="I528">
        <v>9264424</v>
      </c>
      <c r="J528">
        <v>3375437</v>
      </c>
    </row>
    <row r="529" spans="1:10" x14ac:dyDescent="0.35">
      <c r="A529">
        <v>2021</v>
      </c>
      <c r="B529" t="s">
        <v>50</v>
      </c>
      <c r="C529">
        <v>8</v>
      </c>
      <c r="D529">
        <v>1</v>
      </c>
      <c r="E529">
        <v>85060</v>
      </c>
      <c r="F529">
        <v>1122</v>
      </c>
      <c r="G529">
        <v>73104</v>
      </c>
      <c r="H529">
        <v>3863000</v>
      </c>
      <c r="I529">
        <v>10927214</v>
      </c>
      <c r="J529">
        <v>2557106</v>
      </c>
    </row>
    <row r="530" spans="1:10" x14ac:dyDescent="0.35">
      <c r="A530">
        <v>2021</v>
      </c>
      <c r="B530" t="s">
        <v>50</v>
      </c>
      <c r="C530">
        <v>8</v>
      </c>
      <c r="D530">
        <v>2</v>
      </c>
      <c r="E530">
        <v>72072</v>
      </c>
      <c r="F530">
        <v>894</v>
      </c>
      <c r="G530">
        <v>79664</v>
      </c>
      <c r="H530">
        <v>3608835</v>
      </c>
      <c r="I530">
        <v>2578884</v>
      </c>
      <c r="J530">
        <v>1129650</v>
      </c>
    </row>
    <row r="531" spans="1:10" x14ac:dyDescent="0.35">
      <c r="A531">
        <v>2021</v>
      </c>
      <c r="B531" t="s">
        <v>50</v>
      </c>
      <c r="C531">
        <v>8</v>
      </c>
      <c r="D531">
        <v>2</v>
      </c>
      <c r="E531">
        <v>83172</v>
      </c>
      <c r="F531">
        <v>982</v>
      </c>
      <c r="G531">
        <v>78254</v>
      </c>
      <c r="H531">
        <v>4365442</v>
      </c>
      <c r="I531">
        <v>6768357</v>
      </c>
      <c r="J531">
        <v>2411829</v>
      </c>
    </row>
    <row r="532" spans="1:10" x14ac:dyDescent="0.35">
      <c r="A532">
        <v>2021</v>
      </c>
      <c r="B532" t="s">
        <v>50</v>
      </c>
      <c r="C532">
        <v>8</v>
      </c>
      <c r="D532">
        <v>2</v>
      </c>
      <c r="E532">
        <v>76760</v>
      </c>
      <c r="F532">
        <v>992</v>
      </c>
      <c r="G532">
        <v>80194</v>
      </c>
      <c r="H532">
        <v>3617770</v>
      </c>
      <c r="I532">
        <v>6875869</v>
      </c>
      <c r="J532">
        <v>2283790</v>
      </c>
    </row>
    <row r="533" spans="1:10" x14ac:dyDescent="0.35">
      <c r="A533">
        <v>2021</v>
      </c>
      <c r="B533" t="s">
        <v>50</v>
      </c>
      <c r="C533">
        <v>8</v>
      </c>
      <c r="D533">
        <v>2</v>
      </c>
      <c r="E533">
        <v>54856</v>
      </c>
      <c r="F533">
        <v>752</v>
      </c>
      <c r="G533">
        <v>82922</v>
      </c>
      <c r="H533">
        <v>3190265</v>
      </c>
      <c r="I533">
        <v>8980740</v>
      </c>
      <c r="J533">
        <v>2689623</v>
      </c>
    </row>
    <row r="534" spans="1:10" x14ac:dyDescent="0.35">
      <c r="A534">
        <v>2021</v>
      </c>
      <c r="B534" t="s">
        <v>50</v>
      </c>
      <c r="C534">
        <v>8</v>
      </c>
      <c r="D534">
        <v>2</v>
      </c>
      <c r="E534">
        <v>80162</v>
      </c>
      <c r="F534">
        <v>1166</v>
      </c>
      <c r="G534">
        <v>84312</v>
      </c>
      <c r="H534">
        <v>4115837</v>
      </c>
      <c r="I534">
        <v>9297809</v>
      </c>
      <c r="J534">
        <v>2525291</v>
      </c>
    </row>
    <row r="535" spans="1:10" x14ac:dyDescent="0.35">
      <c r="A535">
        <v>2021</v>
      </c>
      <c r="B535" t="s">
        <v>50</v>
      </c>
      <c r="C535">
        <v>8</v>
      </c>
      <c r="D535">
        <v>2</v>
      </c>
      <c r="E535">
        <v>77522</v>
      </c>
      <c r="F535">
        <v>954</v>
      </c>
      <c r="G535">
        <v>71518</v>
      </c>
      <c r="H535">
        <v>4256111</v>
      </c>
      <c r="I535">
        <v>10433518</v>
      </c>
      <c r="J535">
        <v>2780376</v>
      </c>
    </row>
    <row r="536" spans="1:10" x14ac:dyDescent="0.35">
      <c r="A536">
        <v>2021</v>
      </c>
      <c r="B536" t="s">
        <v>50</v>
      </c>
      <c r="C536">
        <v>8</v>
      </c>
      <c r="D536">
        <v>2</v>
      </c>
      <c r="E536">
        <v>72270</v>
      </c>
      <c r="F536">
        <v>982</v>
      </c>
      <c r="G536">
        <v>75872</v>
      </c>
      <c r="H536">
        <v>3904840</v>
      </c>
      <c r="I536">
        <v>11458501</v>
      </c>
      <c r="J536">
        <v>3853860</v>
      </c>
    </row>
    <row r="537" spans="1:10" x14ac:dyDescent="0.35">
      <c r="A537">
        <v>2021</v>
      </c>
      <c r="B537" t="s">
        <v>50</v>
      </c>
      <c r="C537">
        <v>8</v>
      </c>
      <c r="D537">
        <v>3</v>
      </c>
      <c r="E537">
        <v>66490</v>
      </c>
      <c r="F537">
        <v>842</v>
      </c>
      <c r="G537">
        <v>71872</v>
      </c>
      <c r="H537">
        <v>2729239</v>
      </c>
      <c r="I537">
        <v>2994698</v>
      </c>
      <c r="J537">
        <v>1027023</v>
      </c>
    </row>
    <row r="538" spans="1:10" x14ac:dyDescent="0.35">
      <c r="A538">
        <v>2021</v>
      </c>
      <c r="B538" t="s">
        <v>50</v>
      </c>
      <c r="C538">
        <v>8</v>
      </c>
      <c r="D538">
        <v>3</v>
      </c>
      <c r="E538">
        <v>68616</v>
      </c>
      <c r="F538">
        <v>752</v>
      </c>
      <c r="G538">
        <v>72570</v>
      </c>
      <c r="H538">
        <v>3783582</v>
      </c>
      <c r="I538">
        <v>5634862</v>
      </c>
      <c r="J538">
        <v>2036862</v>
      </c>
    </row>
    <row r="539" spans="1:10" x14ac:dyDescent="0.35">
      <c r="A539">
        <v>2021</v>
      </c>
      <c r="B539" t="s">
        <v>50</v>
      </c>
      <c r="C539">
        <v>8</v>
      </c>
      <c r="D539">
        <v>3</v>
      </c>
      <c r="E539">
        <v>62046</v>
      </c>
      <c r="F539">
        <v>802</v>
      </c>
      <c r="G539">
        <v>77154</v>
      </c>
      <c r="H539">
        <v>3450149</v>
      </c>
      <c r="I539">
        <v>6904225</v>
      </c>
      <c r="J539">
        <v>3838993</v>
      </c>
    </row>
    <row r="540" spans="1:10" x14ac:dyDescent="0.35">
      <c r="A540">
        <v>2021</v>
      </c>
      <c r="B540" t="s">
        <v>50</v>
      </c>
      <c r="C540">
        <v>8</v>
      </c>
      <c r="D540">
        <v>3</v>
      </c>
      <c r="E540">
        <v>73004</v>
      </c>
      <c r="F540">
        <v>1054</v>
      </c>
      <c r="G540">
        <v>78538</v>
      </c>
      <c r="H540">
        <v>3798743</v>
      </c>
      <c r="I540">
        <v>8764226</v>
      </c>
      <c r="J540">
        <v>2908580</v>
      </c>
    </row>
    <row r="541" spans="1:10" x14ac:dyDescent="0.35">
      <c r="A541">
        <v>2021</v>
      </c>
      <c r="B541" t="s">
        <v>50</v>
      </c>
      <c r="C541">
        <v>8</v>
      </c>
      <c r="D541">
        <v>3</v>
      </c>
      <c r="E541">
        <v>73200</v>
      </c>
      <c r="F541">
        <v>1086</v>
      </c>
      <c r="G541">
        <v>72914</v>
      </c>
      <c r="H541">
        <v>4365700</v>
      </c>
      <c r="I541">
        <v>8767540</v>
      </c>
      <c r="J541">
        <v>2817730</v>
      </c>
    </row>
    <row r="542" spans="1:10" x14ac:dyDescent="0.35">
      <c r="A542">
        <v>2021</v>
      </c>
      <c r="B542" t="s">
        <v>50</v>
      </c>
      <c r="C542">
        <v>8</v>
      </c>
      <c r="D542">
        <v>3</v>
      </c>
      <c r="E542">
        <v>70416</v>
      </c>
      <c r="F542">
        <v>880</v>
      </c>
      <c r="G542">
        <v>74286</v>
      </c>
      <c r="H542">
        <v>3555548</v>
      </c>
      <c r="I542">
        <v>9050379</v>
      </c>
      <c r="J542">
        <v>2791962</v>
      </c>
    </row>
    <row r="543" spans="1:10" x14ac:dyDescent="0.35">
      <c r="A543">
        <v>2021</v>
      </c>
      <c r="B543" t="s">
        <v>50</v>
      </c>
      <c r="C543">
        <v>8</v>
      </c>
      <c r="D543">
        <v>3</v>
      </c>
      <c r="E543">
        <v>49392</v>
      </c>
      <c r="F543">
        <v>876</v>
      </c>
      <c r="G543">
        <v>73742</v>
      </c>
      <c r="H543">
        <v>3542025</v>
      </c>
      <c r="I543">
        <v>14244118</v>
      </c>
      <c r="J543">
        <v>3502704</v>
      </c>
    </row>
    <row r="544" spans="1:10" x14ac:dyDescent="0.35">
      <c r="A544">
        <v>2021</v>
      </c>
      <c r="B544" t="s">
        <v>50</v>
      </c>
      <c r="C544">
        <v>8</v>
      </c>
      <c r="D544">
        <v>4</v>
      </c>
      <c r="E544">
        <v>50840</v>
      </c>
      <c r="F544">
        <v>770</v>
      </c>
      <c r="G544">
        <v>88206</v>
      </c>
      <c r="H544">
        <v>2806035</v>
      </c>
      <c r="I544">
        <v>1515768</v>
      </c>
      <c r="J544">
        <v>604668</v>
      </c>
    </row>
    <row r="545" spans="1:10" x14ac:dyDescent="0.35">
      <c r="A545">
        <v>2021</v>
      </c>
      <c r="B545" t="s">
        <v>50</v>
      </c>
      <c r="C545">
        <v>8</v>
      </c>
      <c r="D545">
        <v>4</v>
      </c>
      <c r="E545">
        <v>90128</v>
      </c>
      <c r="F545">
        <v>914</v>
      </c>
      <c r="G545">
        <v>71622</v>
      </c>
      <c r="H545">
        <v>3723666</v>
      </c>
      <c r="I545">
        <v>5152003</v>
      </c>
      <c r="J545">
        <v>2776790</v>
      </c>
    </row>
    <row r="546" spans="1:10" x14ac:dyDescent="0.35">
      <c r="A546">
        <v>2021</v>
      </c>
      <c r="B546" t="s">
        <v>50</v>
      </c>
      <c r="C546">
        <v>8</v>
      </c>
      <c r="D546">
        <v>4</v>
      </c>
      <c r="E546">
        <v>49588</v>
      </c>
      <c r="F546">
        <v>714</v>
      </c>
      <c r="G546">
        <v>79106</v>
      </c>
      <c r="H546">
        <v>3196873</v>
      </c>
      <c r="I546">
        <v>9275310</v>
      </c>
      <c r="J546">
        <v>3620806</v>
      </c>
    </row>
    <row r="547" spans="1:10" x14ac:dyDescent="0.35">
      <c r="A547">
        <v>2021</v>
      </c>
      <c r="B547" t="s">
        <v>50</v>
      </c>
      <c r="C547">
        <v>8</v>
      </c>
      <c r="D547">
        <v>4</v>
      </c>
      <c r="E547">
        <v>75478</v>
      </c>
      <c r="F547">
        <v>1300</v>
      </c>
      <c r="G547">
        <v>68296</v>
      </c>
      <c r="H547">
        <v>3591357</v>
      </c>
      <c r="I547">
        <v>9302930</v>
      </c>
      <c r="J547">
        <v>3709859</v>
      </c>
    </row>
    <row r="548" spans="1:10" x14ac:dyDescent="0.35">
      <c r="A548">
        <v>2021</v>
      </c>
      <c r="B548" t="s">
        <v>50</v>
      </c>
      <c r="C548">
        <v>8</v>
      </c>
      <c r="D548">
        <v>4</v>
      </c>
      <c r="E548">
        <v>89100</v>
      </c>
      <c r="F548">
        <v>986</v>
      </c>
      <c r="G548">
        <v>65850</v>
      </c>
      <c r="H548">
        <v>3808968</v>
      </c>
      <c r="I548">
        <v>11915742</v>
      </c>
      <c r="J548">
        <v>4808040</v>
      </c>
    </row>
    <row r="549" spans="1:10" x14ac:dyDescent="0.35">
      <c r="A549">
        <v>2021</v>
      </c>
      <c r="B549" t="s">
        <v>50</v>
      </c>
      <c r="C549">
        <v>8</v>
      </c>
      <c r="D549">
        <v>4</v>
      </c>
      <c r="E549">
        <v>92258</v>
      </c>
      <c r="F549">
        <v>1210</v>
      </c>
      <c r="G549">
        <v>68496</v>
      </c>
      <c r="H549">
        <v>3927607</v>
      </c>
      <c r="I549">
        <v>12156080</v>
      </c>
      <c r="J549">
        <v>4527383</v>
      </c>
    </row>
    <row r="550" spans="1:10" x14ac:dyDescent="0.35">
      <c r="A550">
        <v>2021</v>
      </c>
      <c r="B550" t="s">
        <v>50</v>
      </c>
      <c r="C550">
        <v>8</v>
      </c>
      <c r="D550">
        <v>4</v>
      </c>
      <c r="E550">
        <v>93612</v>
      </c>
      <c r="F550">
        <v>1028</v>
      </c>
      <c r="G550">
        <v>62686</v>
      </c>
      <c r="H550">
        <v>3963597</v>
      </c>
      <c r="I550">
        <v>16075852</v>
      </c>
      <c r="J550">
        <v>5485332</v>
      </c>
    </row>
    <row r="551" spans="1:10" x14ac:dyDescent="0.35">
      <c r="A551">
        <v>2021</v>
      </c>
      <c r="B551" t="s">
        <v>50</v>
      </c>
      <c r="C551">
        <v>8</v>
      </c>
      <c r="D551">
        <v>5</v>
      </c>
      <c r="E551">
        <v>60496</v>
      </c>
      <c r="F551">
        <v>410</v>
      </c>
      <c r="G551">
        <v>72480</v>
      </c>
      <c r="H551">
        <v>2954785</v>
      </c>
      <c r="I551">
        <v>9028954</v>
      </c>
      <c r="J551">
        <v>3265618</v>
      </c>
    </row>
    <row r="552" spans="1:10" x14ac:dyDescent="0.35">
      <c r="A552">
        <v>2021</v>
      </c>
      <c r="B552" t="s">
        <v>50</v>
      </c>
      <c r="C552">
        <v>8</v>
      </c>
      <c r="D552">
        <v>5</v>
      </c>
      <c r="E552">
        <v>86748</v>
      </c>
      <c r="F552">
        <v>1054</v>
      </c>
      <c r="G552">
        <v>69686</v>
      </c>
      <c r="H552">
        <v>3348969</v>
      </c>
      <c r="I552">
        <v>10107070</v>
      </c>
      <c r="J552">
        <v>4748291</v>
      </c>
    </row>
    <row r="553" spans="1:10" x14ac:dyDescent="0.35">
      <c r="A553">
        <v>2021</v>
      </c>
      <c r="B553" t="s">
        <v>50</v>
      </c>
      <c r="C553">
        <v>8</v>
      </c>
      <c r="D553">
        <v>5</v>
      </c>
      <c r="E553">
        <v>86146</v>
      </c>
      <c r="F553">
        <v>924</v>
      </c>
      <c r="G553">
        <v>68224</v>
      </c>
      <c r="H553">
        <v>3309792</v>
      </c>
      <c r="I553">
        <v>20621396</v>
      </c>
      <c r="J553">
        <v>6547844</v>
      </c>
    </row>
    <row r="554" spans="1:10" x14ac:dyDescent="0.35">
      <c r="A554">
        <v>2021</v>
      </c>
      <c r="B554" t="s">
        <v>51</v>
      </c>
      <c r="C554">
        <v>9</v>
      </c>
      <c r="D554">
        <v>1</v>
      </c>
      <c r="E554">
        <v>79074</v>
      </c>
      <c r="F554">
        <v>436</v>
      </c>
      <c r="G554">
        <v>87844</v>
      </c>
      <c r="H554">
        <v>3207693</v>
      </c>
      <c r="I554">
        <v>3669699</v>
      </c>
      <c r="J554">
        <v>2074538</v>
      </c>
    </row>
    <row r="555" spans="1:10" x14ac:dyDescent="0.35">
      <c r="A555">
        <v>2021</v>
      </c>
      <c r="B555" t="s">
        <v>51</v>
      </c>
      <c r="C555">
        <v>9</v>
      </c>
      <c r="D555">
        <v>1</v>
      </c>
      <c r="E555">
        <v>85334</v>
      </c>
      <c r="F555">
        <v>684</v>
      </c>
      <c r="G555">
        <v>72844</v>
      </c>
      <c r="H555">
        <v>3641603</v>
      </c>
      <c r="I555">
        <v>8669706</v>
      </c>
      <c r="J555">
        <v>3832525</v>
      </c>
    </row>
    <row r="556" spans="1:10" x14ac:dyDescent="0.35">
      <c r="A556">
        <v>2021</v>
      </c>
      <c r="B556" t="s">
        <v>51</v>
      </c>
      <c r="C556">
        <v>9</v>
      </c>
      <c r="D556">
        <v>1</v>
      </c>
      <c r="E556">
        <v>85214</v>
      </c>
      <c r="F556">
        <v>618</v>
      </c>
      <c r="G556">
        <v>76174</v>
      </c>
      <c r="H556">
        <v>3723523</v>
      </c>
      <c r="I556">
        <v>9361434</v>
      </c>
      <c r="J556">
        <v>5555198</v>
      </c>
    </row>
    <row r="557" spans="1:10" x14ac:dyDescent="0.35">
      <c r="A557">
        <v>2021</v>
      </c>
      <c r="B557" t="s">
        <v>51</v>
      </c>
      <c r="C557">
        <v>9</v>
      </c>
      <c r="D557">
        <v>1</v>
      </c>
      <c r="E557">
        <v>91248</v>
      </c>
      <c r="F557">
        <v>710</v>
      </c>
      <c r="G557">
        <v>69330</v>
      </c>
      <c r="H557">
        <v>3536849</v>
      </c>
      <c r="I557">
        <v>11463292</v>
      </c>
      <c r="J557">
        <v>4381681</v>
      </c>
    </row>
    <row r="558" spans="1:10" x14ac:dyDescent="0.35">
      <c r="A558">
        <v>2021</v>
      </c>
      <c r="B558" t="s">
        <v>51</v>
      </c>
      <c r="C558">
        <v>9</v>
      </c>
      <c r="D558">
        <v>1</v>
      </c>
      <c r="E558">
        <v>76270</v>
      </c>
      <c r="F558">
        <v>736</v>
      </c>
      <c r="G558">
        <v>78202</v>
      </c>
      <c r="H558">
        <v>3488486</v>
      </c>
      <c r="I558">
        <v>11683958</v>
      </c>
      <c r="J558">
        <v>5276223</v>
      </c>
    </row>
    <row r="559" spans="1:10" x14ac:dyDescent="0.35">
      <c r="A559">
        <v>2021</v>
      </c>
      <c r="B559" t="s">
        <v>51</v>
      </c>
      <c r="C559">
        <v>9</v>
      </c>
      <c r="D559">
        <v>1</v>
      </c>
      <c r="E559">
        <v>91950</v>
      </c>
      <c r="F559">
        <v>1014</v>
      </c>
      <c r="G559">
        <v>70182</v>
      </c>
      <c r="H559">
        <v>3503773</v>
      </c>
      <c r="I559">
        <v>12936198</v>
      </c>
      <c r="J559">
        <v>4911454</v>
      </c>
    </row>
    <row r="560" spans="1:10" x14ac:dyDescent="0.35">
      <c r="A560">
        <v>2021</v>
      </c>
      <c r="B560" t="s">
        <v>51</v>
      </c>
      <c r="C560">
        <v>9</v>
      </c>
      <c r="D560">
        <v>1</v>
      </c>
      <c r="E560">
        <v>60328</v>
      </c>
      <c r="F560">
        <v>580</v>
      </c>
      <c r="G560">
        <v>85892</v>
      </c>
      <c r="H560">
        <v>3288020</v>
      </c>
      <c r="I560">
        <v>16668017</v>
      </c>
      <c r="J560">
        <v>6373769</v>
      </c>
    </row>
    <row r="561" spans="1:10" x14ac:dyDescent="0.35">
      <c r="A561">
        <v>2021</v>
      </c>
      <c r="B561" t="s">
        <v>51</v>
      </c>
      <c r="C561">
        <v>9</v>
      </c>
      <c r="D561">
        <v>2</v>
      </c>
      <c r="E561">
        <v>62882</v>
      </c>
      <c r="F561">
        <v>438</v>
      </c>
      <c r="G561">
        <v>81398</v>
      </c>
      <c r="H561">
        <v>2782864</v>
      </c>
      <c r="I561">
        <v>7465485</v>
      </c>
      <c r="J561">
        <v>3794657</v>
      </c>
    </row>
    <row r="562" spans="1:10" x14ac:dyDescent="0.35">
      <c r="A562">
        <v>2021</v>
      </c>
      <c r="B562" t="s">
        <v>51</v>
      </c>
      <c r="C562">
        <v>9</v>
      </c>
      <c r="D562">
        <v>2</v>
      </c>
      <c r="E562">
        <v>55004</v>
      </c>
      <c r="F562">
        <v>562</v>
      </c>
      <c r="G562">
        <v>75986</v>
      </c>
      <c r="H562">
        <v>3247893</v>
      </c>
      <c r="I562">
        <v>8291975</v>
      </c>
      <c r="J562">
        <v>5055608</v>
      </c>
    </row>
    <row r="563" spans="1:10" x14ac:dyDescent="0.35">
      <c r="A563">
        <v>2021</v>
      </c>
      <c r="B563" t="s">
        <v>51</v>
      </c>
      <c r="C563">
        <v>9</v>
      </c>
      <c r="D563">
        <v>2</v>
      </c>
      <c r="E563">
        <v>62576</v>
      </c>
      <c r="F563">
        <v>676</v>
      </c>
      <c r="G563">
        <v>75772</v>
      </c>
      <c r="H563">
        <v>3304831</v>
      </c>
      <c r="I563">
        <v>9121076</v>
      </c>
      <c r="J563">
        <v>6114304</v>
      </c>
    </row>
    <row r="564" spans="1:10" x14ac:dyDescent="0.35">
      <c r="A564">
        <v>2021</v>
      </c>
      <c r="B564" t="s">
        <v>51</v>
      </c>
      <c r="C564">
        <v>9</v>
      </c>
      <c r="D564">
        <v>2</v>
      </c>
      <c r="E564">
        <v>75750</v>
      </c>
      <c r="F564">
        <v>620</v>
      </c>
      <c r="G564">
        <v>73342</v>
      </c>
      <c r="H564">
        <v>3447892</v>
      </c>
      <c r="I564">
        <v>9396614</v>
      </c>
      <c r="J564">
        <v>4213590</v>
      </c>
    </row>
    <row r="565" spans="1:10" x14ac:dyDescent="0.35">
      <c r="A565">
        <v>2021</v>
      </c>
      <c r="B565" t="s">
        <v>51</v>
      </c>
      <c r="C565">
        <v>9</v>
      </c>
      <c r="D565">
        <v>2</v>
      </c>
      <c r="E565">
        <v>48302</v>
      </c>
      <c r="F565">
        <v>516</v>
      </c>
      <c r="G565">
        <v>48794</v>
      </c>
      <c r="H565">
        <v>3679974</v>
      </c>
      <c r="I565">
        <v>9892106</v>
      </c>
      <c r="J565">
        <v>4481604</v>
      </c>
    </row>
    <row r="566" spans="1:10" x14ac:dyDescent="0.35">
      <c r="A566">
        <v>2021</v>
      </c>
      <c r="B566" t="s">
        <v>51</v>
      </c>
      <c r="C566">
        <v>9</v>
      </c>
      <c r="D566">
        <v>2</v>
      </c>
      <c r="E566">
        <v>48828</v>
      </c>
      <c r="F566">
        <v>680</v>
      </c>
      <c r="G566">
        <v>79630</v>
      </c>
      <c r="H566">
        <v>2847110</v>
      </c>
      <c r="I566">
        <v>11352940</v>
      </c>
      <c r="J566">
        <v>5448177</v>
      </c>
    </row>
    <row r="567" spans="1:10" x14ac:dyDescent="0.35">
      <c r="A567">
        <v>2021</v>
      </c>
      <c r="B567" t="s">
        <v>51</v>
      </c>
      <c r="C567">
        <v>9</v>
      </c>
      <c r="D567">
        <v>2</v>
      </c>
      <c r="E567">
        <v>86802</v>
      </c>
      <c r="F567">
        <v>678</v>
      </c>
      <c r="G567">
        <v>81240</v>
      </c>
      <c r="H567">
        <v>3747053</v>
      </c>
      <c r="I567">
        <v>12678360</v>
      </c>
      <c r="J567">
        <v>5430460</v>
      </c>
    </row>
    <row r="568" spans="1:10" x14ac:dyDescent="0.35">
      <c r="A568">
        <v>2021</v>
      </c>
      <c r="B568" t="s">
        <v>51</v>
      </c>
      <c r="C568">
        <v>9</v>
      </c>
      <c r="D568">
        <v>3</v>
      </c>
      <c r="E568">
        <v>61656</v>
      </c>
      <c r="F568">
        <v>592</v>
      </c>
      <c r="G568">
        <v>86434</v>
      </c>
      <c r="H568">
        <v>2949386</v>
      </c>
      <c r="I568">
        <v>5240646</v>
      </c>
      <c r="J568">
        <v>3150980</v>
      </c>
    </row>
    <row r="569" spans="1:10" x14ac:dyDescent="0.35">
      <c r="A569">
        <v>2021</v>
      </c>
      <c r="B569" t="s">
        <v>51</v>
      </c>
      <c r="C569">
        <v>9</v>
      </c>
      <c r="D569">
        <v>3</v>
      </c>
      <c r="E569">
        <v>69306</v>
      </c>
      <c r="F569">
        <v>636</v>
      </c>
      <c r="G569">
        <v>75776</v>
      </c>
      <c r="H569">
        <v>3293626</v>
      </c>
      <c r="I569">
        <v>7920308</v>
      </c>
      <c r="J569">
        <v>5496906</v>
      </c>
    </row>
    <row r="570" spans="1:10" x14ac:dyDescent="0.35">
      <c r="A570">
        <v>2021</v>
      </c>
      <c r="B570" t="s">
        <v>51</v>
      </c>
      <c r="C570">
        <v>9</v>
      </c>
      <c r="D570">
        <v>3</v>
      </c>
      <c r="E570">
        <v>60710</v>
      </c>
      <c r="F570">
        <v>864</v>
      </c>
      <c r="G570">
        <v>76706</v>
      </c>
      <c r="H570">
        <v>3337229</v>
      </c>
      <c r="I570">
        <v>7978954</v>
      </c>
      <c r="J570">
        <v>5630402</v>
      </c>
    </row>
    <row r="571" spans="1:10" x14ac:dyDescent="0.35">
      <c r="A571">
        <v>2021</v>
      </c>
      <c r="B571" t="s">
        <v>51</v>
      </c>
      <c r="C571">
        <v>9</v>
      </c>
      <c r="D571">
        <v>3</v>
      </c>
      <c r="E571">
        <v>54676</v>
      </c>
      <c r="F571">
        <v>770</v>
      </c>
      <c r="G571">
        <v>68320</v>
      </c>
      <c r="H571">
        <v>3520005</v>
      </c>
      <c r="I571">
        <v>9644090</v>
      </c>
      <c r="J571">
        <v>6359582</v>
      </c>
    </row>
    <row r="572" spans="1:10" x14ac:dyDescent="0.35">
      <c r="A572">
        <v>2021</v>
      </c>
      <c r="B572" t="s">
        <v>51</v>
      </c>
      <c r="C572">
        <v>9</v>
      </c>
      <c r="D572">
        <v>3</v>
      </c>
      <c r="E572">
        <v>62260</v>
      </c>
      <c r="F572">
        <v>612</v>
      </c>
      <c r="G572">
        <v>79304</v>
      </c>
      <c r="H572">
        <v>2806054</v>
      </c>
      <c r="I572">
        <v>9909123</v>
      </c>
      <c r="J572">
        <v>8216932</v>
      </c>
    </row>
    <row r="573" spans="1:10" x14ac:dyDescent="0.35">
      <c r="A573">
        <v>2021</v>
      </c>
      <c r="B573" t="s">
        <v>51</v>
      </c>
      <c r="C573">
        <v>9</v>
      </c>
      <c r="D573">
        <v>3</v>
      </c>
      <c r="E573">
        <v>49814</v>
      </c>
      <c r="F573">
        <v>502</v>
      </c>
      <c r="G573">
        <v>68940</v>
      </c>
      <c r="H573">
        <v>2826251</v>
      </c>
      <c r="I573">
        <v>11802774</v>
      </c>
      <c r="J573">
        <v>8088592</v>
      </c>
    </row>
    <row r="574" spans="1:10" x14ac:dyDescent="0.35">
      <c r="A574">
        <v>2021</v>
      </c>
      <c r="B574" t="s">
        <v>51</v>
      </c>
      <c r="C574">
        <v>9</v>
      </c>
      <c r="D574">
        <v>3</v>
      </c>
      <c r="E574">
        <v>70708</v>
      </c>
      <c r="F574">
        <v>570</v>
      </c>
      <c r="G574">
        <v>67666</v>
      </c>
      <c r="H574">
        <v>3267782</v>
      </c>
      <c r="I574">
        <v>26969834</v>
      </c>
      <c r="J574">
        <v>18796422</v>
      </c>
    </row>
    <row r="575" spans="1:10" x14ac:dyDescent="0.35">
      <c r="A575">
        <v>2021</v>
      </c>
      <c r="B575" t="s">
        <v>51</v>
      </c>
      <c r="C575">
        <v>9</v>
      </c>
      <c r="D575">
        <v>4</v>
      </c>
      <c r="E575">
        <v>53998</v>
      </c>
      <c r="F575">
        <v>552</v>
      </c>
      <c r="G575">
        <v>59250</v>
      </c>
      <c r="H575">
        <v>2753145</v>
      </c>
      <c r="I575">
        <v>4770374</v>
      </c>
      <c r="J575">
        <v>3384398</v>
      </c>
    </row>
    <row r="576" spans="1:10" x14ac:dyDescent="0.35">
      <c r="A576">
        <v>2021</v>
      </c>
      <c r="B576" t="s">
        <v>51</v>
      </c>
      <c r="C576">
        <v>9</v>
      </c>
      <c r="D576">
        <v>4</v>
      </c>
      <c r="E576">
        <v>43796</v>
      </c>
      <c r="F576">
        <v>750</v>
      </c>
      <c r="G576">
        <v>59888</v>
      </c>
      <c r="H576">
        <v>3145340</v>
      </c>
      <c r="I576">
        <v>6497788</v>
      </c>
      <c r="J576">
        <v>5411813</v>
      </c>
    </row>
    <row r="577" spans="1:10" x14ac:dyDescent="0.35">
      <c r="A577">
        <v>2021</v>
      </c>
      <c r="B577" t="s">
        <v>51</v>
      </c>
      <c r="C577">
        <v>9</v>
      </c>
      <c r="D577">
        <v>4</v>
      </c>
      <c r="E577">
        <v>56338</v>
      </c>
      <c r="F577">
        <v>518</v>
      </c>
      <c r="G577">
        <v>52042</v>
      </c>
      <c r="H577">
        <v>3298574</v>
      </c>
      <c r="I577">
        <v>7312411</v>
      </c>
      <c r="J577">
        <v>6992096</v>
      </c>
    </row>
    <row r="578" spans="1:10" x14ac:dyDescent="0.35">
      <c r="A578">
        <v>2021</v>
      </c>
      <c r="B578" t="s">
        <v>51</v>
      </c>
      <c r="C578">
        <v>9</v>
      </c>
      <c r="D578">
        <v>4</v>
      </c>
      <c r="E578">
        <v>64020</v>
      </c>
      <c r="F578">
        <v>560</v>
      </c>
      <c r="G578">
        <v>63994</v>
      </c>
      <c r="H578">
        <v>3332293</v>
      </c>
      <c r="I578">
        <v>8245513</v>
      </c>
      <c r="J578">
        <v>6702826</v>
      </c>
    </row>
    <row r="579" spans="1:10" x14ac:dyDescent="0.35">
      <c r="A579">
        <v>2021</v>
      </c>
      <c r="B579" t="s">
        <v>51</v>
      </c>
      <c r="C579">
        <v>9</v>
      </c>
      <c r="D579">
        <v>4</v>
      </c>
      <c r="E579">
        <v>59130</v>
      </c>
      <c r="F579">
        <v>582</v>
      </c>
      <c r="G579">
        <v>56098</v>
      </c>
      <c r="H579">
        <v>3447289</v>
      </c>
      <c r="I579">
        <v>8544962</v>
      </c>
      <c r="J579">
        <v>6277306</v>
      </c>
    </row>
    <row r="580" spans="1:10" x14ac:dyDescent="0.35">
      <c r="A580">
        <v>2021</v>
      </c>
      <c r="B580" t="s">
        <v>51</v>
      </c>
      <c r="C580">
        <v>9</v>
      </c>
      <c r="D580">
        <v>4</v>
      </c>
      <c r="E580">
        <v>62822</v>
      </c>
      <c r="F580">
        <v>636</v>
      </c>
      <c r="G580">
        <v>65020</v>
      </c>
      <c r="H580">
        <v>3321215</v>
      </c>
      <c r="I580">
        <v>8778741</v>
      </c>
      <c r="J580">
        <v>6276990</v>
      </c>
    </row>
    <row r="581" spans="1:10" x14ac:dyDescent="0.35">
      <c r="A581">
        <v>2021</v>
      </c>
      <c r="B581" t="s">
        <v>51</v>
      </c>
      <c r="C581">
        <v>9</v>
      </c>
      <c r="D581">
        <v>4</v>
      </c>
      <c r="E581">
        <v>29814</v>
      </c>
      <c r="F581">
        <v>362</v>
      </c>
      <c r="G581">
        <v>48502</v>
      </c>
      <c r="H581">
        <v>2642048</v>
      </c>
      <c r="I581">
        <v>12796717</v>
      </c>
      <c r="J581">
        <v>8302359</v>
      </c>
    </row>
    <row r="582" spans="1:10" x14ac:dyDescent="0.35">
      <c r="A582">
        <v>2021</v>
      </c>
      <c r="B582" t="s">
        <v>51</v>
      </c>
      <c r="C582">
        <v>9</v>
      </c>
      <c r="D582">
        <v>5</v>
      </c>
      <c r="E582">
        <v>46332</v>
      </c>
      <c r="F582">
        <v>626</v>
      </c>
      <c r="G582">
        <v>57452</v>
      </c>
      <c r="H582">
        <v>3442035</v>
      </c>
      <c r="I582">
        <v>7220336</v>
      </c>
      <c r="J582">
        <v>6393690</v>
      </c>
    </row>
    <row r="583" spans="1:10" x14ac:dyDescent="0.35">
      <c r="A583">
        <v>2021</v>
      </c>
      <c r="B583" t="s">
        <v>51</v>
      </c>
      <c r="C583">
        <v>9</v>
      </c>
      <c r="D583">
        <v>5</v>
      </c>
      <c r="E583">
        <v>54570</v>
      </c>
      <c r="F583">
        <v>556</v>
      </c>
      <c r="G583">
        <v>56408</v>
      </c>
      <c r="H583">
        <v>2833663</v>
      </c>
      <c r="I583">
        <v>7510608</v>
      </c>
      <c r="J583">
        <v>5964250</v>
      </c>
    </row>
    <row r="584" spans="1:10" x14ac:dyDescent="0.35">
      <c r="A584">
        <v>2021</v>
      </c>
      <c r="B584" t="s">
        <v>52</v>
      </c>
      <c r="C584">
        <v>10</v>
      </c>
      <c r="D584">
        <v>1</v>
      </c>
      <c r="E584">
        <v>43288</v>
      </c>
      <c r="F584">
        <v>364</v>
      </c>
      <c r="G584">
        <v>53448</v>
      </c>
      <c r="H584">
        <v>2294823</v>
      </c>
      <c r="I584">
        <v>3074736</v>
      </c>
      <c r="J584">
        <v>2440290</v>
      </c>
    </row>
    <row r="585" spans="1:10" x14ac:dyDescent="0.35">
      <c r="A585">
        <v>2021</v>
      </c>
      <c r="B585" t="s">
        <v>52</v>
      </c>
      <c r="C585">
        <v>10</v>
      </c>
      <c r="D585">
        <v>1</v>
      </c>
      <c r="E585">
        <v>45210</v>
      </c>
      <c r="F585">
        <v>632</v>
      </c>
      <c r="G585">
        <v>49220</v>
      </c>
      <c r="H585">
        <v>3180440</v>
      </c>
      <c r="I585">
        <v>4605602</v>
      </c>
      <c r="J585">
        <v>4600804</v>
      </c>
    </row>
    <row r="586" spans="1:10" x14ac:dyDescent="0.35">
      <c r="A586">
        <v>2021</v>
      </c>
      <c r="B586" t="s">
        <v>52</v>
      </c>
      <c r="C586">
        <v>10</v>
      </c>
      <c r="D586">
        <v>1</v>
      </c>
      <c r="E586">
        <v>42948</v>
      </c>
      <c r="F586">
        <v>554</v>
      </c>
      <c r="G586">
        <v>49918</v>
      </c>
      <c r="H586">
        <v>2880449</v>
      </c>
      <c r="I586">
        <v>5960334</v>
      </c>
      <c r="J586">
        <v>4736529</v>
      </c>
    </row>
    <row r="587" spans="1:10" x14ac:dyDescent="0.35">
      <c r="A587">
        <v>2021</v>
      </c>
      <c r="B587" t="s">
        <v>52</v>
      </c>
      <c r="C587">
        <v>10</v>
      </c>
      <c r="D587">
        <v>1</v>
      </c>
      <c r="E587">
        <v>38088</v>
      </c>
      <c r="F587">
        <v>552</v>
      </c>
      <c r="G587">
        <v>49522</v>
      </c>
      <c r="H587">
        <v>3006726</v>
      </c>
      <c r="I587">
        <v>6878150</v>
      </c>
      <c r="J587">
        <v>5720620</v>
      </c>
    </row>
    <row r="588" spans="1:10" x14ac:dyDescent="0.35">
      <c r="A588">
        <v>2021</v>
      </c>
      <c r="B588" t="s">
        <v>52</v>
      </c>
      <c r="C588">
        <v>10</v>
      </c>
      <c r="D588">
        <v>1</v>
      </c>
      <c r="E588">
        <v>46378</v>
      </c>
      <c r="F588">
        <v>484</v>
      </c>
      <c r="G588">
        <v>51876</v>
      </c>
      <c r="H588">
        <v>2888316</v>
      </c>
      <c r="I588">
        <v>7892009</v>
      </c>
      <c r="J588">
        <v>7495389</v>
      </c>
    </row>
    <row r="589" spans="1:10" x14ac:dyDescent="0.35">
      <c r="A589">
        <v>2021</v>
      </c>
      <c r="B589" t="s">
        <v>52</v>
      </c>
      <c r="C589">
        <v>10</v>
      </c>
      <c r="D589">
        <v>1</v>
      </c>
      <c r="E589">
        <v>34202</v>
      </c>
      <c r="F589">
        <v>526</v>
      </c>
      <c r="G589">
        <v>59290</v>
      </c>
      <c r="H589">
        <v>2269914</v>
      </c>
      <c r="I589">
        <v>7984520</v>
      </c>
      <c r="J589">
        <v>7081410</v>
      </c>
    </row>
    <row r="590" spans="1:10" x14ac:dyDescent="0.35">
      <c r="A590">
        <v>2021</v>
      </c>
      <c r="B590" t="s">
        <v>52</v>
      </c>
      <c r="C590">
        <v>10</v>
      </c>
      <c r="D590">
        <v>1</v>
      </c>
      <c r="E590">
        <v>47836</v>
      </c>
      <c r="F590">
        <v>466</v>
      </c>
      <c r="G590">
        <v>50920</v>
      </c>
      <c r="H590">
        <v>3148139</v>
      </c>
      <c r="I590">
        <v>8205354</v>
      </c>
      <c r="J590">
        <v>6341455</v>
      </c>
    </row>
    <row r="591" spans="1:10" x14ac:dyDescent="0.35">
      <c r="A591">
        <v>2021</v>
      </c>
      <c r="B591" t="s">
        <v>52</v>
      </c>
      <c r="C591">
        <v>10</v>
      </c>
      <c r="D591">
        <v>2</v>
      </c>
      <c r="E591">
        <v>33976</v>
      </c>
      <c r="F591">
        <v>756</v>
      </c>
      <c r="G591">
        <v>38740</v>
      </c>
      <c r="H591">
        <v>2469867</v>
      </c>
      <c r="I591">
        <v>2924482</v>
      </c>
      <c r="J591">
        <v>3510075</v>
      </c>
    </row>
    <row r="592" spans="1:10" x14ac:dyDescent="0.35">
      <c r="A592">
        <v>2021</v>
      </c>
      <c r="B592" t="s">
        <v>52</v>
      </c>
      <c r="C592">
        <v>10</v>
      </c>
      <c r="D592">
        <v>2</v>
      </c>
      <c r="E592">
        <v>38386</v>
      </c>
      <c r="F592">
        <v>498</v>
      </c>
      <c r="G592">
        <v>39622</v>
      </c>
      <c r="H592">
        <v>3594484</v>
      </c>
      <c r="I592">
        <v>3567181</v>
      </c>
      <c r="J592">
        <v>4116139</v>
      </c>
    </row>
    <row r="593" spans="1:10" x14ac:dyDescent="0.35">
      <c r="A593">
        <v>2021</v>
      </c>
      <c r="B593" t="s">
        <v>52</v>
      </c>
      <c r="C593">
        <v>10</v>
      </c>
      <c r="D593">
        <v>2</v>
      </c>
      <c r="E593">
        <v>38040</v>
      </c>
      <c r="F593">
        <v>386</v>
      </c>
      <c r="G593">
        <v>43166</v>
      </c>
      <c r="H593">
        <v>2389677</v>
      </c>
      <c r="I593">
        <v>4987268</v>
      </c>
      <c r="J593">
        <v>4961128</v>
      </c>
    </row>
    <row r="594" spans="1:10" x14ac:dyDescent="0.35">
      <c r="A594">
        <v>2021</v>
      </c>
      <c r="B594" t="s">
        <v>52</v>
      </c>
      <c r="C594">
        <v>10</v>
      </c>
      <c r="D594">
        <v>2</v>
      </c>
      <c r="E594">
        <v>32046</v>
      </c>
      <c r="F594">
        <v>458</v>
      </c>
      <c r="G594">
        <v>45692</v>
      </c>
      <c r="H594">
        <v>1854771</v>
      </c>
      <c r="I594">
        <v>5593628</v>
      </c>
      <c r="J594">
        <v>5208698</v>
      </c>
    </row>
    <row r="595" spans="1:10" x14ac:dyDescent="0.35">
      <c r="A595">
        <v>2021</v>
      </c>
      <c r="B595" t="s">
        <v>52</v>
      </c>
      <c r="C595">
        <v>10</v>
      </c>
      <c r="D595">
        <v>2</v>
      </c>
      <c r="E595">
        <v>26368</v>
      </c>
      <c r="F595">
        <v>354</v>
      </c>
      <c r="G595">
        <v>53146</v>
      </c>
      <c r="H595">
        <v>2427573</v>
      </c>
      <c r="I595">
        <v>7141547</v>
      </c>
      <c r="J595">
        <v>6845539</v>
      </c>
    </row>
    <row r="596" spans="1:10" x14ac:dyDescent="0.35">
      <c r="A596">
        <v>2021</v>
      </c>
      <c r="B596" t="s">
        <v>52</v>
      </c>
      <c r="C596">
        <v>10</v>
      </c>
      <c r="D596">
        <v>2</v>
      </c>
      <c r="E596">
        <v>35862</v>
      </c>
      <c r="F596">
        <v>426</v>
      </c>
      <c r="G596">
        <v>47190</v>
      </c>
      <c r="H596">
        <v>2740441</v>
      </c>
      <c r="I596">
        <v>7356422</v>
      </c>
      <c r="J596">
        <v>6833091</v>
      </c>
    </row>
    <row r="597" spans="1:10" x14ac:dyDescent="0.35">
      <c r="A597">
        <v>2021</v>
      </c>
      <c r="B597" t="s">
        <v>52</v>
      </c>
      <c r="C597">
        <v>10</v>
      </c>
      <c r="D597">
        <v>2</v>
      </c>
      <c r="E597">
        <v>39736</v>
      </c>
      <c r="F597">
        <v>494</v>
      </c>
      <c r="G597">
        <v>46132</v>
      </c>
      <c r="H597">
        <v>2728544</v>
      </c>
      <c r="I597">
        <v>8616950</v>
      </c>
      <c r="J597">
        <v>7778968</v>
      </c>
    </row>
    <row r="598" spans="1:10" x14ac:dyDescent="0.35">
      <c r="A598">
        <v>2021</v>
      </c>
      <c r="B598" t="s">
        <v>52</v>
      </c>
      <c r="C598">
        <v>10</v>
      </c>
      <c r="D598">
        <v>3</v>
      </c>
      <c r="E598">
        <v>32006</v>
      </c>
      <c r="F598">
        <v>326</v>
      </c>
      <c r="G598">
        <v>35736</v>
      </c>
      <c r="H598">
        <v>2060564</v>
      </c>
      <c r="I598">
        <v>781769</v>
      </c>
      <c r="J598">
        <v>1094915</v>
      </c>
    </row>
    <row r="599" spans="1:10" x14ac:dyDescent="0.35">
      <c r="A599">
        <v>2021</v>
      </c>
      <c r="B599" t="s">
        <v>52</v>
      </c>
      <c r="C599">
        <v>10</v>
      </c>
      <c r="D599">
        <v>3</v>
      </c>
      <c r="E599">
        <v>28572</v>
      </c>
      <c r="F599">
        <v>330</v>
      </c>
      <c r="G599">
        <v>39158</v>
      </c>
      <c r="H599">
        <v>2181147</v>
      </c>
      <c r="I599">
        <v>1314565</v>
      </c>
      <c r="J599">
        <v>1401752</v>
      </c>
    </row>
    <row r="600" spans="1:10" x14ac:dyDescent="0.35">
      <c r="A600">
        <v>2021</v>
      </c>
      <c r="B600" t="s">
        <v>52</v>
      </c>
      <c r="C600">
        <v>10</v>
      </c>
      <c r="D600">
        <v>3</v>
      </c>
      <c r="E600">
        <v>28156</v>
      </c>
      <c r="F600">
        <v>292</v>
      </c>
      <c r="G600">
        <v>39572</v>
      </c>
      <c r="H600">
        <v>2264906</v>
      </c>
      <c r="I600">
        <v>3439578</v>
      </c>
      <c r="J600">
        <v>4985412</v>
      </c>
    </row>
    <row r="601" spans="1:10" x14ac:dyDescent="0.35">
      <c r="A601">
        <v>2021</v>
      </c>
      <c r="B601" t="s">
        <v>52</v>
      </c>
      <c r="C601">
        <v>10</v>
      </c>
      <c r="D601">
        <v>3</v>
      </c>
      <c r="E601">
        <v>29870</v>
      </c>
      <c r="F601">
        <v>398</v>
      </c>
      <c r="G601">
        <v>38890</v>
      </c>
      <c r="H601">
        <v>2582964</v>
      </c>
      <c r="I601">
        <v>4055382</v>
      </c>
      <c r="J601">
        <v>4970362</v>
      </c>
    </row>
    <row r="602" spans="1:10" x14ac:dyDescent="0.35">
      <c r="A602">
        <v>2021</v>
      </c>
      <c r="B602" t="s">
        <v>52</v>
      </c>
      <c r="C602">
        <v>10</v>
      </c>
      <c r="D602">
        <v>3</v>
      </c>
      <c r="E602">
        <v>31548</v>
      </c>
      <c r="F602">
        <v>464</v>
      </c>
      <c r="G602">
        <v>37284</v>
      </c>
      <c r="H602">
        <v>2805081</v>
      </c>
      <c r="I602">
        <v>7435560</v>
      </c>
      <c r="J602">
        <v>7297450</v>
      </c>
    </row>
    <row r="603" spans="1:10" x14ac:dyDescent="0.35">
      <c r="A603">
        <v>2021</v>
      </c>
      <c r="B603" t="s">
        <v>52</v>
      </c>
      <c r="C603">
        <v>10</v>
      </c>
      <c r="D603">
        <v>3</v>
      </c>
      <c r="E603">
        <v>24678</v>
      </c>
      <c r="F603">
        <v>328</v>
      </c>
      <c r="G603">
        <v>38920</v>
      </c>
      <c r="H603">
        <v>2285216</v>
      </c>
      <c r="I603">
        <v>7451454</v>
      </c>
      <c r="J603">
        <v>10191575</v>
      </c>
    </row>
    <row r="604" spans="1:10" x14ac:dyDescent="0.35">
      <c r="A604">
        <v>2021</v>
      </c>
      <c r="B604" t="s">
        <v>52</v>
      </c>
      <c r="C604">
        <v>10</v>
      </c>
      <c r="D604">
        <v>3</v>
      </c>
      <c r="E604">
        <v>36764</v>
      </c>
      <c r="F604">
        <v>320</v>
      </c>
      <c r="G604">
        <v>35136</v>
      </c>
      <c r="H604">
        <v>2451039</v>
      </c>
      <c r="I604">
        <v>8714541</v>
      </c>
      <c r="J604">
        <v>5462576</v>
      </c>
    </row>
    <row r="605" spans="1:10" x14ac:dyDescent="0.35">
      <c r="A605">
        <v>2021</v>
      </c>
      <c r="B605" t="s">
        <v>52</v>
      </c>
      <c r="C605">
        <v>10</v>
      </c>
      <c r="D605">
        <v>4</v>
      </c>
      <c r="E605">
        <v>29308</v>
      </c>
      <c r="F605">
        <v>884</v>
      </c>
      <c r="G605">
        <v>37216</v>
      </c>
      <c r="H605">
        <v>2327902</v>
      </c>
      <c r="I605">
        <v>1508838</v>
      </c>
      <c r="J605">
        <v>1830436</v>
      </c>
    </row>
    <row r="606" spans="1:10" x14ac:dyDescent="0.35">
      <c r="A606">
        <v>2021</v>
      </c>
      <c r="B606" t="s">
        <v>52</v>
      </c>
      <c r="C606">
        <v>10</v>
      </c>
      <c r="D606">
        <v>4</v>
      </c>
      <c r="E606">
        <v>32702</v>
      </c>
      <c r="F606">
        <v>1468</v>
      </c>
      <c r="G606">
        <v>34154</v>
      </c>
      <c r="H606">
        <v>2702866</v>
      </c>
      <c r="I606">
        <v>3878852</v>
      </c>
      <c r="J606">
        <v>6469740</v>
      </c>
    </row>
    <row r="607" spans="1:10" x14ac:dyDescent="0.35">
      <c r="A607">
        <v>2021</v>
      </c>
      <c r="B607" t="s">
        <v>52</v>
      </c>
      <c r="C607">
        <v>10</v>
      </c>
      <c r="D607">
        <v>4</v>
      </c>
      <c r="E607">
        <v>26998</v>
      </c>
      <c r="F607">
        <v>1168</v>
      </c>
      <c r="G607">
        <v>28024</v>
      </c>
      <c r="H607">
        <v>2575335</v>
      </c>
      <c r="I607">
        <v>4743300</v>
      </c>
      <c r="J607">
        <v>7105616</v>
      </c>
    </row>
    <row r="608" spans="1:10" x14ac:dyDescent="0.35">
      <c r="A608">
        <v>2021</v>
      </c>
      <c r="B608" t="s">
        <v>52</v>
      </c>
      <c r="C608">
        <v>10</v>
      </c>
      <c r="D608">
        <v>4</v>
      </c>
      <c r="E608">
        <v>23704</v>
      </c>
      <c r="F608">
        <v>714</v>
      </c>
      <c r="G608">
        <v>32204</v>
      </c>
      <c r="H608">
        <v>2212648</v>
      </c>
      <c r="I608">
        <v>5396694</v>
      </c>
      <c r="J608">
        <v>7979754</v>
      </c>
    </row>
    <row r="609" spans="1:10" x14ac:dyDescent="0.35">
      <c r="A609">
        <v>2021</v>
      </c>
      <c r="B609" t="s">
        <v>52</v>
      </c>
      <c r="C609">
        <v>10</v>
      </c>
      <c r="D609">
        <v>4</v>
      </c>
      <c r="E609">
        <v>28614</v>
      </c>
      <c r="F609">
        <v>1610</v>
      </c>
      <c r="G609">
        <v>26378</v>
      </c>
      <c r="H609">
        <v>2791293</v>
      </c>
      <c r="I609">
        <v>5897177</v>
      </c>
      <c r="J609">
        <v>9504570</v>
      </c>
    </row>
    <row r="610" spans="1:10" x14ac:dyDescent="0.35">
      <c r="A610">
        <v>2021</v>
      </c>
      <c r="B610" t="s">
        <v>52</v>
      </c>
      <c r="C610">
        <v>10</v>
      </c>
      <c r="D610">
        <v>4</v>
      </c>
      <c r="E610">
        <v>32654</v>
      </c>
      <c r="F610">
        <v>1332</v>
      </c>
      <c r="G610">
        <v>35272</v>
      </c>
      <c r="H610">
        <v>2718416</v>
      </c>
      <c r="I610">
        <v>6053088</v>
      </c>
      <c r="J610">
        <v>8194311</v>
      </c>
    </row>
    <row r="611" spans="1:10" x14ac:dyDescent="0.35">
      <c r="A611">
        <v>2021</v>
      </c>
      <c r="B611" t="s">
        <v>52</v>
      </c>
      <c r="C611">
        <v>10</v>
      </c>
      <c r="D611">
        <v>4</v>
      </c>
      <c r="E611">
        <v>32158</v>
      </c>
      <c r="F611">
        <v>1118</v>
      </c>
      <c r="G611">
        <v>33018</v>
      </c>
      <c r="H611">
        <v>2652062</v>
      </c>
      <c r="I611">
        <v>6639902</v>
      </c>
      <c r="J611">
        <v>9389611</v>
      </c>
    </row>
    <row r="612" spans="1:10" x14ac:dyDescent="0.35">
      <c r="A612">
        <v>2021</v>
      </c>
      <c r="B612" t="s">
        <v>52</v>
      </c>
      <c r="C612">
        <v>10</v>
      </c>
      <c r="D612">
        <v>5</v>
      </c>
      <c r="E612">
        <v>25814</v>
      </c>
      <c r="F612">
        <v>502</v>
      </c>
      <c r="G612">
        <v>26304</v>
      </c>
      <c r="H612">
        <v>2201999</v>
      </c>
      <c r="I612">
        <v>1500820</v>
      </c>
      <c r="J612">
        <v>1866920</v>
      </c>
    </row>
    <row r="613" spans="1:10" x14ac:dyDescent="0.35">
      <c r="A613">
        <v>2021</v>
      </c>
      <c r="B613" t="s">
        <v>52</v>
      </c>
      <c r="C613">
        <v>10</v>
      </c>
      <c r="D613">
        <v>5</v>
      </c>
      <c r="E613">
        <v>28430</v>
      </c>
      <c r="F613">
        <v>1102</v>
      </c>
      <c r="G613">
        <v>27098</v>
      </c>
      <c r="H613">
        <v>2973320</v>
      </c>
      <c r="I613">
        <v>4988700</v>
      </c>
      <c r="J613">
        <v>7236807</v>
      </c>
    </row>
    <row r="614" spans="1:10" x14ac:dyDescent="0.35">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topLeftCell="V1" zoomScale="85" zoomScaleNormal="85" workbookViewId="0">
      <pane ySplit="1" topLeftCell="A2" activePane="bottomLeft" state="frozen"/>
      <selection pane="bottomLeft" activeCell="AB11" sqref="AB11"/>
    </sheetView>
  </sheetViews>
  <sheetFormatPr defaultRowHeight="14.5" x14ac:dyDescent="0.35"/>
  <cols>
    <col min="1" max="2" width="12.7265625" customWidth="1"/>
    <col min="3" max="4" width="26" customWidth="1"/>
    <col min="5" max="5" width="15.453125" customWidth="1"/>
    <col min="6" max="6" width="11" customWidth="1"/>
    <col min="7" max="7" width="12.453125" customWidth="1"/>
    <col min="8" max="9" width="9.54296875" customWidth="1"/>
    <col min="10" max="10" width="12.26953125" customWidth="1"/>
    <col min="11" max="11" width="11.7265625" customWidth="1"/>
    <col min="15" max="15" width="26.08984375" bestFit="1" customWidth="1"/>
    <col min="16" max="16" width="16.453125" bestFit="1" customWidth="1"/>
    <col min="17" max="17" width="12.7265625" bestFit="1" customWidth="1"/>
    <col min="18" max="18" width="15.90625" bestFit="1" customWidth="1"/>
    <col min="19" max="20" width="13.26953125" bestFit="1" customWidth="1"/>
    <col min="21" max="21" width="15.90625" bestFit="1" customWidth="1"/>
    <col min="22" max="22" width="15.26953125" bestFit="1" customWidth="1"/>
    <col min="24" max="24" width="29.54296875" customWidth="1"/>
    <col min="25" max="25" width="11" customWidth="1"/>
  </cols>
  <sheetData>
    <row r="1" spans="1:52" x14ac:dyDescent="0.35">
      <c r="A1" t="s">
        <v>817</v>
      </c>
      <c r="B1" t="s">
        <v>827</v>
      </c>
      <c r="C1" t="s">
        <v>825</v>
      </c>
      <c r="D1" t="s">
        <v>826</v>
      </c>
      <c r="E1" t="s">
        <v>814</v>
      </c>
      <c r="F1" t="s">
        <v>66</v>
      </c>
      <c r="G1" t="s">
        <v>67</v>
      </c>
      <c r="H1" t="s">
        <v>68</v>
      </c>
      <c r="I1" t="s">
        <v>69</v>
      </c>
      <c r="J1" t="s">
        <v>70</v>
      </c>
      <c r="K1" t="s">
        <v>71</v>
      </c>
      <c r="L1" t="s">
        <v>72</v>
      </c>
    </row>
    <row r="2" spans="1:52" x14ac:dyDescent="0.35">
      <c r="A2" t="s">
        <v>806</v>
      </c>
      <c r="B2" t="s">
        <v>806</v>
      </c>
      <c r="C2" t="s">
        <v>182</v>
      </c>
      <c r="D2" t="s">
        <v>182</v>
      </c>
      <c r="E2">
        <v>36842</v>
      </c>
      <c r="G2">
        <v>25394</v>
      </c>
      <c r="H2">
        <v>20313</v>
      </c>
      <c r="I2">
        <v>0</v>
      </c>
      <c r="J2">
        <v>0</v>
      </c>
      <c r="K2">
        <v>0</v>
      </c>
      <c r="L2">
        <v>18052</v>
      </c>
    </row>
    <row r="3" spans="1:52" x14ac:dyDescent="0.35">
      <c r="A3" t="s">
        <v>806</v>
      </c>
      <c r="B3" t="s">
        <v>806</v>
      </c>
      <c r="C3" t="s">
        <v>266</v>
      </c>
      <c r="D3" t="s">
        <v>266</v>
      </c>
      <c r="E3">
        <v>105597</v>
      </c>
      <c r="G3">
        <v>78945</v>
      </c>
      <c r="H3">
        <v>59522</v>
      </c>
      <c r="I3">
        <v>0</v>
      </c>
      <c r="J3">
        <v>0</v>
      </c>
      <c r="K3">
        <v>0</v>
      </c>
      <c r="L3">
        <v>51742</v>
      </c>
      <c r="O3" s="19" t="s">
        <v>827</v>
      </c>
      <c r="P3" t="s">
        <v>831</v>
      </c>
    </row>
    <row r="4" spans="1:52" x14ac:dyDescent="0.35">
      <c r="A4" t="s">
        <v>806</v>
      </c>
      <c r="B4" t="s">
        <v>806</v>
      </c>
      <c r="C4" t="s">
        <v>383</v>
      </c>
      <c r="D4" t="s">
        <v>383</v>
      </c>
      <c r="E4">
        <v>238142</v>
      </c>
      <c r="G4">
        <v>189662</v>
      </c>
      <c r="H4">
        <v>120322</v>
      </c>
      <c r="I4">
        <v>0</v>
      </c>
      <c r="J4">
        <v>0</v>
      </c>
      <c r="K4">
        <v>0</v>
      </c>
      <c r="L4">
        <v>116689</v>
      </c>
    </row>
    <row r="5" spans="1:52" x14ac:dyDescent="0.35">
      <c r="A5" t="s">
        <v>780</v>
      </c>
      <c r="B5" t="s">
        <v>780</v>
      </c>
      <c r="C5" t="s">
        <v>715</v>
      </c>
      <c r="D5" t="s">
        <v>715</v>
      </c>
      <c r="E5">
        <v>4083315</v>
      </c>
      <c r="F5" s="23">
        <v>44161</v>
      </c>
      <c r="G5">
        <v>2690082</v>
      </c>
      <c r="H5">
        <v>1611476</v>
      </c>
      <c r="I5">
        <v>157843</v>
      </c>
      <c r="J5">
        <v>1093</v>
      </c>
      <c r="K5">
        <v>156699</v>
      </c>
      <c r="L5">
        <v>866006</v>
      </c>
      <c r="O5" s="19" t="s">
        <v>812</v>
      </c>
      <c r="P5" t="s">
        <v>818</v>
      </c>
      <c r="Q5" t="s">
        <v>824</v>
      </c>
      <c r="R5" t="s">
        <v>821</v>
      </c>
      <c r="S5" t="s">
        <v>819</v>
      </c>
      <c r="T5" t="s">
        <v>820</v>
      </c>
      <c r="U5" t="s">
        <v>823</v>
      </c>
      <c r="V5" t="s">
        <v>822</v>
      </c>
      <c r="X5" s="31" t="s">
        <v>810</v>
      </c>
      <c r="Y5" s="31" t="s">
        <v>815</v>
      </c>
      <c r="Z5" s="31" t="s">
        <v>35</v>
      </c>
      <c r="AA5" s="31" t="s">
        <v>37</v>
      </c>
      <c r="AB5" s="31" t="s">
        <v>828</v>
      </c>
      <c r="AC5" s="31" t="s">
        <v>829</v>
      </c>
      <c r="AD5" s="31" t="s">
        <v>41</v>
      </c>
      <c r="AE5" s="31" t="s">
        <v>43</v>
      </c>
      <c r="AG5" s="31" t="str">
        <f>X5</f>
        <v>State</v>
      </c>
      <c r="AH5" s="31" t="str">
        <f>Y5</f>
        <v>Population</v>
      </c>
      <c r="AJ5" s="31" t="str">
        <f>X5</f>
        <v>State</v>
      </c>
      <c r="AK5" s="31" t="str">
        <f>Z5</f>
        <v>Tested</v>
      </c>
      <c r="AM5" s="31" t="str">
        <f>X5</f>
        <v>State</v>
      </c>
      <c r="AN5" s="31" t="str">
        <f>AA5</f>
        <v>Confirmed</v>
      </c>
      <c r="AP5" s="31" t="str">
        <f>X5</f>
        <v>State</v>
      </c>
      <c r="AQ5" s="31" t="str">
        <f>AB5</f>
        <v>Dose 1</v>
      </c>
      <c r="AS5" s="31" t="str">
        <f>X5</f>
        <v>State</v>
      </c>
      <c r="AT5" s="31" t="str">
        <f>AC5</f>
        <v>Dose 2</v>
      </c>
      <c r="AV5" s="31" t="str">
        <f>X5</f>
        <v>State</v>
      </c>
      <c r="AW5" s="31" t="str">
        <f>AD5</f>
        <v>Recovered</v>
      </c>
      <c r="AY5" s="31" t="str">
        <f>X5</f>
        <v>State</v>
      </c>
      <c r="AZ5" s="31" t="str">
        <f>AE5</f>
        <v>Deaths</v>
      </c>
    </row>
    <row r="6" spans="1:52" x14ac:dyDescent="0.35">
      <c r="A6" t="s">
        <v>780</v>
      </c>
      <c r="B6" t="s">
        <v>780</v>
      </c>
      <c r="C6" t="s">
        <v>713</v>
      </c>
      <c r="D6" t="s">
        <v>713</v>
      </c>
      <c r="E6">
        <v>4170468</v>
      </c>
      <c r="F6" s="23">
        <v>44161</v>
      </c>
      <c r="G6">
        <v>2832987</v>
      </c>
      <c r="H6">
        <v>1807873</v>
      </c>
      <c r="I6">
        <v>246935</v>
      </c>
      <c r="J6">
        <v>1947</v>
      </c>
      <c r="K6">
        <v>244144</v>
      </c>
      <c r="L6">
        <v>903789</v>
      </c>
      <c r="O6" s="20" t="s">
        <v>806</v>
      </c>
      <c r="P6">
        <v>380581</v>
      </c>
      <c r="Q6">
        <v>186483</v>
      </c>
      <c r="R6">
        <v>0</v>
      </c>
      <c r="S6">
        <v>294001</v>
      </c>
      <c r="T6">
        <v>200157</v>
      </c>
      <c r="U6">
        <v>0</v>
      </c>
      <c r="V6">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35">
      <c r="A7" t="s">
        <v>780</v>
      </c>
      <c r="B7" t="s">
        <v>780</v>
      </c>
      <c r="C7" t="s">
        <v>732</v>
      </c>
      <c r="D7" t="s">
        <v>732</v>
      </c>
      <c r="E7">
        <v>5151549</v>
      </c>
      <c r="F7" s="23">
        <v>44161</v>
      </c>
      <c r="G7">
        <v>3532220</v>
      </c>
      <c r="H7">
        <v>1990578</v>
      </c>
      <c r="I7">
        <v>293836</v>
      </c>
      <c r="J7">
        <v>1290</v>
      </c>
      <c r="K7">
        <v>291610</v>
      </c>
      <c r="L7">
        <v>1091664</v>
      </c>
      <c r="O7" s="20" t="s">
        <v>780</v>
      </c>
      <c r="P7">
        <v>49378776</v>
      </c>
      <c r="Q7">
        <v>10819821</v>
      </c>
      <c r="R7">
        <v>2063555</v>
      </c>
      <c r="S7">
        <v>32976723</v>
      </c>
      <c r="T7">
        <v>20374772</v>
      </c>
      <c r="U7">
        <v>2044827</v>
      </c>
      <c r="V7">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35">
      <c r="A8" t="s">
        <v>780</v>
      </c>
      <c r="B8" t="s">
        <v>780</v>
      </c>
      <c r="C8" t="s">
        <v>724</v>
      </c>
      <c r="D8" t="s">
        <v>724</v>
      </c>
      <c r="E8">
        <v>4889230</v>
      </c>
      <c r="F8" s="23">
        <v>44161</v>
      </c>
      <c r="G8">
        <v>3440118</v>
      </c>
      <c r="H8">
        <v>1891773</v>
      </c>
      <c r="I8">
        <v>178068</v>
      </c>
      <c r="J8">
        <v>1237</v>
      </c>
      <c r="K8">
        <v>176629</v>
      </c>
      <c r="L8">
        <v>922857</v>
      </c>
      <c r="O8" s="20" t="s">
        <v>781</v>
      </c>
      <c r="P8">
        <v>1948892</v>
      </c>
      <c r="Q8">
        <v>426118</v>
      </c>
      <c r="R8">
        <v>55155</v>
      </c>
      <c r="S8">
        <v>771875</v>
      </c>
      <c r="T8">
        <v>534486</v>
      </c>
      <c r="U8">
        <v>54774</v>
      </c>
      <c r="V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35">
      <c r="A9" t="s">
        <v>780</v>
      </c>
      <c r="B9" t="s">
        <v>780</v>
      </c>
      <c r="C9" t="s">
        <v>714</v>
      </c>
      <c r="D9" t="s">
        <v>714</v>
      </c>
      <c r="E9">
        <v>4529009</v>
      </c>
      <c r="F9" s="23">
        <v>44161</v>
      </c>
      <c r="G9">
        <v>2971604</v>
      </c>
      <c r="H9">
        <v>1914927</v>
      </c>
      <c r="I9">
        <v>119348</v>
      </c>
      <c r="J9">
        <v>1430</v>
      </c>
      <c r="K9">
        <v>117130</v>
      </c>
      <c r="L9">
        <v>841906</v>
      </c>
      <c r="O9" s="20" t="s">
        <v>782</v>
      </c>
      <c r="P9">
        <v>33735719</v>
      </c>
      <c r="Q9">
        <v>15798149</v>
      </c>
      <c r="R9">
        <v>0</v>
      </c>
      <c r="S9">
        <v>19862945</v>
      </c>
      <c r="T9">
        <v>7957353</v>
      </c>
      <c r="U9">
        <v>0</v>
      </c>
      <c r="V9">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35">
      <c r="A10" t="s">
        <v>780</v>
      </c>
      <c r="B10" t="s">
        <v>780</v>
      </c>
      <c r="C10" t="s">
        <v>727</v>
      </c>
      <c r="D10" t="s">
        <v>727</v>
      </c>
      <c r="E10">
        <v>4046601</v>
      </c>
      <c r="F10" s="23">
        <v>44161</v>
      </c>
      <c r="G10">
        <v>2672759</v>
      </c>
      <c r="H10">
        <v>1290419</v>
      </c>
      <c r="I10">
        <v>124142</v>
      </c>
      <c r="J10">
        <v>853</v>
      </c>
      <c r="K10">
        <v>123264</v>
      </c>
      <c r="L10">
        <v>929432</v>
      </c>
      <c r="O10" s="20" t="s">
        <v>783</v>
      </c>
      <c r="P10">
        <v>101306708</v>
      </c>
      <c r="Q10">
        <v>17048923</v>
      </c>
      <c r="R10">
        <v>706087</v>
      </c>
      <c r="S10">
        <v>48738989</v>
      </c>
      <c r="T10">
        <v>17935555</v>
      </c>
      <c r="U10">
        <v>696454</v>
      </c>
      <c r="V10">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35">
      <c r="A11" t="s">
        <v>780</v>
      </c>
      <c r="B11" t="s">
        <v>780</v>
      </c>
      <c r="C11" t="s">
        <v>696</v>
      </c>
      <c r="D11" t="s">
        <v>696</v>
      </c>
      <c r="E11">
        <v>3392764</v>
      </c>
      <c r="F11" s="23">
        <v>44161</v>
      </c>
      <c r="G11">
        <v>2321031</v>
      </c>
      <c r="H11">
        <v>1521177</v>
      </c>
      <c r="I11">
        <v>138482</v>
      </c>
      <c r="J11">
        <v>1124</v>
      </c>
      <c r="K11">
        <v>136989</v>
      </c>
      <c r="L11">
        <v>766581</v>
      </c>
      <c r="O11" s="20" t="s">
        <v>717</v>
      </c>
      <c r="P11">
        <v>1055450</v>
      </c>
      <c r="Q11">
        <v>825526</v>
      </c>
      <c r="R11">
        <v>65351</v>
      </c>
      <c r="S11">
        <v>926035</v>
      </c>
      <c r="T11">
        <v>546981</v>
      </c>
      <c r="U11">
        <v>64495</v>
      </c>
      <c r="V11">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35">
      <c r="A12" t="s">
        <v>780</v>
      </c>
      <c r="B12" t="s">
        <v>780</v>
      </c>
      <c r="C12" t="s">
        <v>692</v>
      </c>
      <c r="D12" t="s">
        <v>692</v>
      </c>
      <c r="E12">
        <v>2966082</v>
      </c>
      <c r="F12" s="23">
        <v>44161</v>
      </c>
      <c r="G12">
        <v>2143402</v>
      </c>
      <c r="H12">
        <v>1403240</v>
      </c>
      <c r="I12">
        <v>146388</v>
      </c>
      <c r="J12">
        <v>1053</v>
      </c>
      <c r="K12">
        <v>144919</v>
      </c>
      <c r="L12">
        <v>756158</v>
      </c>
      <c r="O12" s="20" t="s">
        <v>816</v>
      </c>
      <c r="P12">
        <v>23990834</v>
      </c>
      <c r="Q12">
        <v>710913</v>
      </c>
      <c r="R12">
        <v>824700</v>
      </c>
      <c r="S12">
        <v>11843911</v>
      </c>
      <c r="T12">
        <v>5523958</v>
      </c>
      <c r="U12">
        <v>813676</v>
      </c>
      <c r="V12">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35">
      <c r="A13" t="s">
        <v>780</v>
      </c>
      <c r="B13" t="s">
        <v>780</v>
      </c>
      <c r="C13" t="s">
        <v>688</v>
      </c>
      <c r="D13" t="s">
        <v>688</v>
      </c>
      <c r="E13">
        <v>2699471</v>
      </c>
      <c r="F13" s="23">
        <v>44161</v>
      </c>
      <c r="G13">
        <v>1630248</v>
      </c>
      <c r="H13">
        <v>974734</v>
      </c>
      <c r="I13">
        <v>123109</v>
      </c>
      <c r="J13">
        <v>786</v>
      </c>
      <c r="K13">
        <v>122136</v>
      </c>
      <c r="L13">
        <v>732453</v>
      </c>
      <c r="O13" s="20" t="s">
        <v>807</v>
      </c>
      <c r="P13">
        <v>586956</v>
      </c>
      <c r="Q13">
        <v>77750</v>
      </c>
      <c r="R13">
        <v>10681</v>
      </c>
      <c r="S13">
        <v>660753</v>
      </c>
      <c r="T13">
        <v>370253</v>
      </c>
      <c r="U13">
        <v>10644</v>
      </c>
      <c r="V13">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35">
      <c r="A14" t="s">
        <v>780</v>
      </c>
      <c r="B14" t="s">
        <v>780</v>
      </c>
      <c r="C14" t="s">
        <v>706</v>
      </c>
      <c r="D14" t="s">
        <v>706</v>
      </c>
      <c r="E14">
        <v>4288113</v>
      </c>
      <c r="F14" s="23">
        <v>44161</v>
      </c>
      <c r="G14">
        <v>2999432</v>
      </c>
      <c r="H14">
        <v>1864960</v>
      </c>
      <c r="I14">
        <v>157737</v>
      </c>
      <c r="J14">
        <v>1127</v>
      </c>
      <c r="K14">
        <v>156492</v>
      </c>
      <c r="L14">
        <v>823851</v>
      </c>
      <c r="O14" s="20" t="s">
        <v>779</v>
      </c>
      <c r="P14">
        <v>19814000</v>
      </c>
      <c r="Q14">
        <v>30147688</v>
      </c>
      <c r="R14">
        <v>1439870</v>
      </c>
      <c r="S14">
        <v>13055636</v>
      </c>
      <c r="T14">
        <v>7425404</v>
      </c>
      <c r="U14">
        <v>1414431</v>
      </c>
      <c r="V14">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35">
      <c r="A15" t="s">
        <v>780</v>
      </c>
      <c r="B15" t="s">
        <v>780</v>
      </c>
      <c r="C15" t="s">
        <v>659</v>
      </c>
      <c r="D15" t="s">
        <v>659</v>
      </c>
      <c r="E15">
        <v>2342868</v>
      </c>
      <c r="F15" s="23">
        <v>44161</v>
      </c>
      <c r="G15">
        <v>1393491</v>
      </c>
      <c r="H15">
        <v>996097</v>
      </c>
      <c r="I15">
        <v>82967</v>
      </c>
      <c r="J15">
        <v>672</v>
      </c>
      <c r="K15">
        <v>82231</v>
      </c>
      <c r="L15">
        <v>572916</v>
      </c>
      <c r="O15" s="20" t="s">
        <v>784</v>
      </c>
      <c r="P15">
        <v>1457723</v>
      </c>
      <c r="Q15">
        <v>714283</v>
      </c>
      <c r="R15">
        <v>0</v>
      </c>
      <c r="S15">
        <v>1262558</v>
      </c>
      <c r="T15">
        <v>911082</v>
      </c>
      <c r="U15">
        <v>0</v>
      </c>
      <c r="V15">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35">
      <c r="A16" t="s">
        <v>780</v>
      </c>
      <c r="B16" t="s">
        <v>780</v>
      </c>
      <c r="C16" t="s">
        <v>718</v>
      </c>
      <c r="D16" t="s">
        <v>718</v>
      </c>
      <c r="E16">
        <v>3934782</v>
      </c>
      <c r="F16" s="23">
        <v>44161</v>
      </c>
      <c r="G16">
        <v>2525317</v>
      </c>
      <c r="H16">
        <v>1778807</v>
      </c>
      <c r="I16">
        <v>179077</v>
      </c>
      <c r="J16">
        <v>1117</v>
      </c>
      <c r="K16">
        <v>177680</v>
      </c>
      <c r="L16">
        <v>882636</v>
      </c>
      <c r="O16" s="20" t="s">
        <v>785</v>
      </c>
      <c r="P16">
        <v>64845397</v>
      </c>
      <c r="Q16">
        <v>11313267</v>
      </c>
      <c r="R16">
        <v>826415</v>
      </c>
      <c r="S16">
        <v>44735126</v>
      </c>
      <c r="T16">
        <v>25971369</v>
      </c>
      <c r="U16">
        <v>816124</v>
      </c>
      <c r="V16">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35">
      <c r="A17" t="s">
        <v>780</v>
      </c>
      <c r="B17" t="s">
        <v>780</v>
      </c>
      <c r="C17" t="s">
        <v>689</v>
      </c>
      <c r="D17" t="s">
        <v>689</v>
      </c>
      <c r="E17">
        <v>2884524</v>
      </c>
      <c r="F17" s="23">
        <v>44161</v>
      </c>
      <c r="G17">
        <v>1824032</v>
      </c>
      <c r="H17">
        <v>1328711</v>
      </c>
      <c r="I17">
        <v>115623</v>
      </c>
      <c r="J17">
        <v>644</v>
      </c>
      <c r="K17">
        <v>114904</v>
      </c>
      <c r="L17">
        <v>729572</v>
      </c>
      <c r="O17" s="20" t="s">
        <v>786</v>
      </c>
      <c r="P17">
        <v>25855357</v>
      </c>
      <c r="Q17">
        <v>4333765</v>
      </c>
      <c r="R17">
        <v>771252</v>
      </c>
      <c r="S17">
        <v>17772039</v>
      </c>
      <c r="T17">
        <v>8114801</v>
      </c>
      <c r="U17">
        <v>761068</v>
      </c>
      <c r="V17">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35">
      <c r="A18" t="s">
        <v>781</v>
      </c>
      <c r="B18" t="s">
        <v>781</v>
      </c>
      <c r="C18" t="s">
        <v>108</v>
      </c>
      <c r="D18" t="s">
        <v>108</v>
      </c>
      <c r="E18">
        <v>21089</v>
      </c>
      <c r="F18" s="23">
        <v>44224</v>
      </c>
      <c r="G18">
        <v>11695</v>
      </c>
      <c r="H18">
        <v>7957</v>
      </c>
      <c r="I18">
        <v>1068</v>
      </c>
      <c r="J18">
        <v>3</v>
      </c>
      <c r="K18">
        <v>1065</v>
      </c>
      <c r="L18">
        <v>3379</v>
      </c>
      <c r="O18" s="20" t="s">
        <v>787</v>
      </c>
      <c r="P18">
        <v>6402216</v>
      </c>
      <c r="Q18">
        <v>538282</v>
      </c>
      <c r="R18">
        <v>206727</v>
      </c>
      <c r="S18">
        <v>5336363</v>
      </c>
      <c r="T18">
        <v>3174635</v>
      </c>
      <c r="U18">
        <v>201669</v>
      </c>
      <c r="V1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35">
      <c r="A19" t="s">
        <v>781</v>
      </c>
      <c r="B19" t="s">
        <v>781</v>
      </c>
      <c r="C19" t="s">
        <v>380</v>
      </c>
      <c r="D19" t="s">
        <v>380</v>
      </c>
      <c r="E19">
        <v>235122</v>
      </c>
      <c r="F19" s="23">
        <v>44189</v>
      </c>
      <c r="G19">
        <v>0</v>
      </c>
      <c r="H19">
        <v>0</v>
      </c>
      <c r="I19">
        <v>0</v>
      </c>
      <c r="J19">
        <v>0</v>
      </c>
      <c r="K19">
        <v>0</v>
      </c>
      <c r="L19">
        <v>115210</v>
      </c>
      <c r="O19" s="20" t="s">
        <v>788</v>
      </c>
      <c r="P19">
        <v>12258093</v>
      </c>
      <c r="Q19">
        <v>6032800</v>
      </c>
      <c r="R19">
        <v>332249</v>
      </c>
      <c r="S19">
        <v>9511010</v>
      </c>
      <c r="T19">
        <v>5146748</v>
      </c>
      <c r="U19">
        <v>326915</v>
      </c>
      <c r="V19">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35">
      <c r="A20" t="s">
        <v>781</v>
      </c>
      <c r="B20" t="s">
        <v>781</v>
      </c>
      <c r="C20" t="s">
        <v>201</v>
      </c>
      <c r="D20" t="s">
        <v>201</v>
      </c>
      <c r="E20">
        <v>147951</v>
      </c>
      <c r="F20" s="23">
        <v>44224</v>
      </c>
      <c r="G20">
        <v>88857</v>
      </c>
      <c r="H20">
        <v>55361</v>
      </c>
      <c r="I20">
        <v>3807</v>
      </c>
      <c r="J20">
        <v>22</v>
      </c>
      <c r="K20">
        <v>3780</v>
      </c>
      <c r="L20">
        <v>25764</v>
      </c>
      <c r="O20" s="20" t="s">
        <v>789</v>
      </c>
      <c r="P20">
        <v>32966238</v>
      </c>
      <c r="Q20">
        <v>9933657</v>
      </c>
      <c r="R20">
        <v>348764</v>
      </c>
      <c r="S20">
        <v>14983565</v>
      </c>
      <c r="T20">
        <v>5582373</v>
      </c>
      <c r="U20">
        <v>343518</v>
      </c>
      <c r="V20">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35">
      <c r="A21" t="s">
        <v>781</v>
      </c>
      <c r="B21" t="s">
        <v>781</v>
      </c>
      <c r="C21" t="s">
        <v>141</v>
      </c>
      <c r="D21" t="s">
        <v>141</v>
      </c>
      <c r="E21">
        <v>78413</v>
      </c>
      <c r="F21" s="23">
        <v>44224</v>
      </c>
      <c r="G21">
        <v>22931</v>
      </c>
      <c r="H21">
        <v>15646</v>
      </c>
      <c r="I21">
        <v>1094</v>
      </c>
      <c r="J21">
        <v>0</v>
      </c>
      <c r="K21">
        <v>1094</v>
      </c>
      <c r="L21">
        <v>8036</v>
      </c>
      <c r="O21" s="20" t="s">
        <v>790</v>
      </c>
      <c r="P21">
        <v>61047156</v>
      </c>
      <c r="Q21">
        <v>11285476</v>
      </c>
      <c r="R21">
        <v>2988297</v>
      </c>
      <c r="S21">
        <v>42496209</v>
      </c>
      <c r="T21">
        <v>22857316</v>
      </c>
      <c r="U21">
        <v>2941545</v>
      </c>
      <c r="V21">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35">
      <c r="A22" t="s">
        <v>781</v>
      </c>
      <c r="B22" t="s">
        <v>781</v>
      </c>
      <c r="C22" t="s">
        <v>194</v>
      </c>
      <c r="D22" t="s">
        <v>194</v>
      </c>
      <c r="E22">
        <v>99019</v>
      </c>
      <c r="F22" s="23">
        <v>44224</v>
      </c>
      <c r="G22">
        <v>54001</v>
      </c>
      <c r="H22">
        <v>39434</v>
      </c>
      <c r="I22">
        <v>3206</v>
      </c>
      <c r="J22">
        <v>17</v>
      </c>
      <c r="K22">
        <v>3183</v>
      </c>
      <c r="L22">
        <v>23470</v>
      </c>
      <c r="O22" s="20" t="s">
        <v>791</v>
      </c>
      <c r="P22">
        <v>33387677</v>
      </c>
      <c r="Q22">
        <v>11902938</v>
      </c>
      <c r="R22">
        <v>4968657</v>
      </c>
      <c r="S22">
        <v>25306499</v>
      </c>
      <c r="T22">
        <v>13658337</v>
      </c>
      <c r="U22">
        <v>4857181</v>
      </c>
      <c r="V22">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35">
      <c r="A23" t="s">
        <v>781</v>
      </c>
      <c r="B23" t="s">
        <v>781</v>
      </c>
      <c r="C23" t="s">
        <v>85</v>
      </c>
      <c r="D23" t="s">
        <v>85</v>
      </c>
      <c r="E23">
        <v>22256</v>
      </c>
      <c r="F23" s="23">
        <v>44224</v>
      </c>
      <c r="G23">
        <v>6946</v>
      </c>
      <c r="H23">
        <v>3874</v>
      </c>
      <c r="I23">
        <v>512</v>
      </c>
      <c r="J23">
        <v>0</v>
      </c>
      <c r="K23">
        <v>512</v>
      </c>
      <c r="L23">
        <v>1641</v>
      </c>
      <c r="O23" s="20" t="s">
        <v>808</v>
      </c>
      <c r="P23">
        <v>290000</v>
      </c>
      <c r="Q23">
        <v>120548</v>
      </c>
      <c r="R23">
        <v>20962</v>
      </c>
      <c r="S23">
        <v>208798</v>
      </c>
      <c r="T23">
        <v>152280</v>
      </c>
      <c r="U23">
        <v>20687</v>
      </c>
      <c r="V23">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35">
      <c r="A24" t="s">
        <v>781</v>
      </c>
      <c r="B24" t="s">
        <v>781</v>
      </c>
      <c r="C24" t="s">
        <v>111</v>
      </c>
      <c r="D24" t="s">
        <v>111</v>
      </c>
      <c r="E24">
        <v>6567</v>
      </c>
      <c r="F24" s="23">
        <v>44224</v>
      </c>
      <c r="G24">
        <v>6275</v>
      </c>
      <c r="H24">
        <v>3272</v>
      </c>
      <c r="I24">
        <v>270</v>
      </c>
      <c r="J24">
        <v>0</v>
      </c>
      <c r="K24">
        <v>270</v>
      </c>
      <c r="L24">
        <v>3353</v>
      </c>
      <c r="O24" s="20" t="s">
        <v>510</v>
      </c>
      <c r="P24">
        <v>64473</v>
      </c>
      <c r="Q24">
        <v>268723</v>
      </c>
      <c r="R24">
        <v>10365</v>
      </c>
      <c r="S24">
        <v>55129</v>
      </c>
      <c r="T24">
        <v>45951</v>
      </c>
      <c r="U24">
        <v>10270</v>
      </c>
      <c r="V24">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35">
      <c r="A25" t="s">
        <v>781</v>
      </c>
      <c r="B25" t="s">
        <v>781</v>
      </c>
      <c r="C25" t="s">
        <v>120</v>
      </c>
      <c r="D25" t="s">
        <v>120</v>
      </c>
      <c r="E25">
        <v>89717</v>
      </c>
      <c r="F25" s="23">
        <v>44224</v>
      </c>
      <c r="G25">
        <v>9121</v>
      </c>
      <c r="H25">
        <v>5601</v>
      </c>
      <c r="I25">
        <v>511</v>
      </c>
      <c r="J25">
        <v>1</v>
      </c>
      <c r="K25">
        <v>510</v>
      </c>
      <c r="L25">
        <v>4456</v>
      </c>
      <c r="O25" s="20" t="s">
        <v>792</v>
      </c>
      <c r="P25">
        <v>72643901</v>
      </c>
      <c r="Q25">
        <v>5727295</v>
      </c>
      <c r="R25">
        <v>788134</v>
      </c>
      <c r="S25">
        <v>49486983</v>
      </c>
      <c r="T25">
        <v>20708290</v>
      </c>
      <c r="U25">
        <v>777348</v>
      </c>
      <c r="V25">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35">
      <c r="A26" t="s">
        <v>781</v>
      </c>
      <c r="B26" t="s">
        <v>781</v>
      </c>
      <c r="C26" t="s">
        <v>137</v>
      </c>
      <c r="D26" t="s">
        <v>137</v>
      </c>
      <c r="E26">
        <v>13769</v>
      </c>
      <c r="F26" s="23">
        <v>44224</v>
      </c>
      <c r="G26">
        <v>13328</v>
      </c>
      <c r="H26">
        <v>10176</v>
      </c>
      <c r="I26">
        <v>874</v>
      </c>
      <c r="J26">
        <v>3</v>
      </c>
      <c r="K26">
        <v>871</v>
      </c>
      <c r="L26">
        <v>7184</v>
      </c>
      <c r="O26" s="20" t="s">
        <v>793</v>
      </c>
      <c r="P26">
        <v>115333031</v>
      </c>
      <c r="Q26">
        <v>20309367</v>
      </c>
      <c r="R26">
        <v>6610934</v>
      </c>
      <c r="S26">
        <v>67196330</v>
      </c>
      <c r="T26">
        <v>30974759</v>
      </c>
      <c r="U26">
        <v>6450554</v>
      </c>
      <c r="V26">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35">
      <c r="A27" t="s">
        <v>781</v>
      </c>
      <c r="B27" t="s">
        <v>781</v>
      </c>
      <c r="C27" t="s">
        <v>175</v>
      </c>
      <c r="D27" t="s">
        <v>175</v>
      </c>
      <c r="E27">
        <v>145538</v>
      </c>
      <c r="F27" s="23">
        <v>44224</v>
      </c>
      <c r="G27">
        <v>31120</v>
      </c>
      <c r="H27">
        <v>22003</v>
      </c>
      <c r="I27">
        <v>2885</v>
      </c>
      <c r="J27">
        <v>26</v>
      </c>
      <c r="K27">
        <v>2851</v>
      </c>
      <c r="L27">
        <v>16387</v>
      </c>
      <c r="O27" s="20" t="s">
        <v>794</v>
      </c>
      <c r="P27">
        <v>2993721</v>
      </c>
      <c r="Q27">
        <v>1347534</v>
      </c>
      <c r="R27">
        <v>0</v>
      </c>
      <c r="S27">
        <v>1167402</v>
      </c>
      <c r="T27">
        <v>678413</v>
      </c>
      <c r="U27">
        <v>0</v>
      </c>
      <c r="V27">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35">
      <c r="A28" t="s">
        <v>781</v>
      </c>
      <c r="B28" t="s">
        <v>781</v>
      </c>
      <c r="C28" t="s">
        <v>150</v>
      </c>
      <c r="D28" t="s">
        <v>150</v>
      </c>
      <c r="E28">
        <v>60000</v>
      </c>
      <c r="F28" s="23">
        <v>44224</v>
      </c>
      <c r="G28">
        <v>19259</v>
      </c>
      <c r="H28">
        <v>7826</v>
      </c>
      <c r="I28">
        <v>752</v>
      </c>
      <c r="J28">
        <v>2</v>
      </c>
      <c r="K28">
        <v>749</v>
      </c>
      <c r="L28">
        <v>10718</v>
      </c>
      <c r="O28" s="20" t="s">
        <v>795</v>
      </c>
      <c r="P28">
        <v>3364915</v>
      </c>
      <c r="Q28">
        <v>1690615</v>
      </c>
      <c r="R28">
        <v>83627</v>
      </c>
      <c r="S28">
        <v>1103273</v>
      </c>
      <c r="T28">
        <v>641816</v>
      </c>
      <c r="U28">
        <v>81746</v>
      </c>
      <c r="V2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35">
      <c r="A29" t="s">
        <v>781</v>
      </c>
      <c r="B29" t="s">
        <v>781</v>
      </c>
      <c r="C29" t="s">
        <v>163</v>
      </c>
      <c r="D29" t="s">
        <v>163</v>
      </c>
      <c r="E29">
        <v>53986</v>
      </c>
      <c r="F29" s="23">
        <v>44224</v>
      </c>
      <c r="G29">
        <v>32639</v>
      </c>
      <c r="H29">
        <v>22089</v>
      </c>
      <c r="I29">
        <v>2426</v>
      </c>
      <c r="J29">
        <v>11</v>
      </c>
      <c r="K29">
        <v>2397</v>
      </c>
      <c r="L29">
        <v>13382</v>
      </c>
      <c r="O29" s="20" t="s">
        <v>796</v>
      </c>
      <c r="P29">
        <v>1091014</v>
      </c>
      <c r="Q29">
        <v>594159</v>
      </c>
      <c r="R29">
        <v>119135</v>
      </c>
      <c r="S29">
        <v>711595</v>
      </c>
      <c r="T29">
        <v>512017</v>
      </c>
      <c r="U29">
        <v>112647</v>
      </c>
      <c r="V29">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35">
      <c r="A30" t="s">
        <v>781</v>
      </c>
      <c r="B30" t="s">
        <v>781</v>
      </c>
      <c r="C30" t="s">
        <v>140</v>
      </c>
      <c r="D30" t="s">
        <v>140</v>
      </c>
      <c r="E30">
        <v>80597</v>
      </c>
      <c r="F30" s="23">
        <v>44224</v>
      </c>
      <c r="G30">
        <v>16565</v>
      </c>
      <c r="H30">
        <v>9990</v>
      </c>
      <c r="I30">
        <v>738</v>
      </c>
      <c r="J30">
        <v>8</v>
      </c>
      <c r="K30">
        <v>730</v>
      </c>
      <c r="L30">
        <v>7439</v>
      </c>
      <c r="O30" s="20" t="s">
        <v>797</v>
      </c>
      <c r="P30">
        <v>2275875</v>
      </c>
      <c r="Q30">
        <v>132277</v>
      </c>
      <c r="R30">
        <v>31842</v>
      </c>
      <c r="S30">
        <v>709551</v>
      </c>
      <c r="T30">
        <v>490651</v>
      </c>
      <c r="U30">
        <v>29904</v>
      </c>
      <c r="V30">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35">
      <c r="A31" t="s">
        <v>781</v>
      </c>
      <c r="B31" t="s">
        <v>781</v>
      </c>
      <c r="C31" t="s">
        <v>151</v>
      </c>
      <c r="D31" t="s">
        <v>151</v>
      </c>
      <c r="E31">
        <v>82839</v>
      </c>
      <c r="F31" s="23">
        <v>44224</v>
      </c>
      <c r="G31">
        <v>26916</v>
      </c>
      <c r="H31">
        <v>18827</v>
      </c>
      <c r="I31">
        <v>3036</v>
      </c>
      <c r="J31">
        <v>15</v>
      </c>
      <c r="K31">
        <v>3015</v>
      </c>
      <c r="L31">
        <v>12082</v>
      </c>
      <c r="O31" s="20" t="s">
        <v>811</v>
      </c>
      <c r="P31">
        <v>40121083</v>
      </c>
      <c r="Q31">
        <v>6368071</v>
      </c>
      <c r="R31">
        <v>965674</v>
      </c>
      <c r="S31">
        <v>24647541</v>
      </c>
      <c r="T31">
        <v>11176259</v>
      </c>
      <c r="U31">
        <v>954099</v>
      </c>
      <c r="V31">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35">
      <c r="A32" t="s">
        <v>781</v>
      </c>
      <c r="B32" t="s">
        <v>781</v>
      </c>
      <c r="C32" t="s">
        <v>186</v>
      </c>
      <c r="D32" t="s">
        <v>186</v>
      </c>
      <c r="E32">
        <v>95950</v>
      </c>
      <c r="F32" s="23">
        <v>44224</v>
      </c>
      <c r="G32">
        <v>63539</v>
      </c>
      <c r="H32">
        <v>47104</v>
      </c>
      <c r="I32">
        <v>2124</v>
      </c>
      <c r="J32">
        <v>17</v>
      </c>
      <c r="K32">
        <v>2102</v>
      </c>
      <c r="L32">
        <v>21049</v>
      </c>
      <c r="O32" s="20" t="s">
        <v>612</v>
      </c>
      <c r="P32">
        <v>1192327</v>
      </c>
      <c r="Q32">
        <v>601815</v>
      </c>
      <c r="R32">
        <v>121240</v>
      </c>
      <c r="S32">
        <v>703878</v>
      </c>
      <c r="T32">
        <v>388898</v>
      </c>
      <c r="U32">
        <v>119065</v>
      </c>
      <c r="V32">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35">
      <c r="A33" t="s">
        <v>781</v>
      </c>
      <c r="B33" t="s">
        <v>781</v>
      </c>
      <c r="C33" t="s">
        <v>113</v>
      </c>
      <c r="D33" t="s">
        <v>113</v>
      </c>
      <c r="E33">
        <v>6790</v>
      </c>
      <c r="F33" s="23">
        <v>44224</v>
      </c>
      <c r="G33">
        <v>8004</v>
      </c>
      <c r="H33">
        <v>4998</v>
      </c>
      <c r="I33">
        <v>453</v>
      </c>
      <c r="J33">
        <v>0</v>
      </c>
      <c r="K33">
        <v>453</v>
      </c>
      <c r="L33">
        <v>3553</v>
      </c>
      <c r="O33" s="20" t="s">
        <v>798</v>
      </c>
      <c r="P33">
        <v>30510873</v>
      </c>
      <c r="Q33">
        <v>3239672</v>
      </c>
      <c r="R33">
        <v>602401</v>
      </c>
      <c r="S33">
        <v>15942523</v>
      </c>
      <c r="T33">
        <v>6238789</v>
      </c>
      <c r="U33">
        <v>585591</v>
      </c>
      <c r="V33">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35">
      <c r="A34" t="s">
        <v>781</v>
      </c>
      <c r="B34" t="s">
        <v>781</v>
      </c>
      <c r="C34" t="s">
        <v>241</v>
      </c>
      <c r="D34" t="s">
        <v>241</v>
      </c>
      <c r="E34">
        <v>176385</v>
      </c>
      <c r="F34" s="23">
        <v>44224</v>
      </c>
      <c r="G34">
        <v>141168</v>
      </c>
      <c r="H34">
        <v>100258</v>
      </c>
      <c r="I34">
        <v>18316</v>
      </c>
      <c r="J34">
        <v>98</v>
      </c>
      <c r="K34">
        <v>18212</v>
      </c>
      <c r="L34">
        <v>51118</v>
      </c>
      <c r="O34" s="20" t="s">
        <v>799</v>
      </c>
      <c r="P34">
        <v>69579056</v>
      </c>
      <c r="Q34">
        <v>6349659</v>
      </c>
      <c r="R34">
        <v>990684</v>
      </c>
      <c r="S34">
        <v>42975649</v>
      </c>
      <c r="T34">
        <v>20132113</v>
      </c>
      <c r="U34">
        <v>981526</v>
      </c>
      <c r="V34">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35">
      <c r="A35" t="s">
        <v>781</v>
      </c>
      <c r="B35" t="s">
        <v>781</v>
      </c>
      <c r="C35" t="s">
        <v>101</v>
      </c>
      <c r="D35" t="s">
        <v>101</v>
      </c>
      <c r="E35">
        <v>13310</v>
      </c>
      <c r="F35" s="23">
        <v>44224</v>
      </c>
      <c r="G35">
        <v>6910</v>
      </c>
      <c r="H35">
        <v>5663</v>
      </c>
      <c r="I35">
        <v>262</v>
      </c>
      <c r="J35">
        <v>0</v>
      </c>
      <c r="K35">
        <v>261</v>
      </c>
      <c r="L35">
        <v>2300</v>
      </c>
      <c r="O35" s="20" t="s">
        <v>800</v>
      </c>
      <c r="P35">
        <v>607688</v>
      </c>
      <c r="Q35">
        <v>297765</v>
      </c>
      <c r="R35">
        <v>0</v>
      </c>
      <c r="S35">
        <v>521763</v>
      </c>
      <c r="T35">
        <v>451509</v>
      </c>
      <c r="U35">
        <v>0</v>
      </c>
      <c r="V35">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35">
      <c r="A36" t="s">
        <v>781</v>
      </c>
      <c r="B36" t="s">
        <v>781</v>
      </c>
      <c r="C36" t="s">
        <v>121</v>
      </c>
      <c r="D36" t="s">
        <v>121</v>
      </c>
      <c r="E36">
        <v>31920</v>
      </c>
      <c r="F36" s="23">
        <v>44224</v>
      </c>
      <c r="G36">
        <v>14408</v>
      </c>
      <c r="H36">
        <v>9068</v>
      </c>
      <c r="I36">
        <v>411</v>
      </c>
      <c r="J36">
        <v>3</v>
      </c>
      <c r="K36">
        <v>408</v>
      </c>
      <c r="L36">
        <v>4475</v>
      </c>
      <c r="O36" s="20" t="s">
        <v>801</v>
      </c>
      <c r="P36">
        <v>76448848</v>
      </c>
      <c r="Q36">
        <v>6205485</v>
      </c>
      <c r="R36">
        <v>2700082</v>
      </c>
      <c r="S36">
        <v>41277027</v>
      </c>
      <c r="T36">
        <v>17618141</v>
      </c>
      <c r="U36">
        <v>2652480</v>
      </c>
      <c r="V36">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35">
      <c r="A37" t="s">
        <v>781</v>
      </c>
      <c r="B37" t="s">
        <v>781</v>
      </c>
      <c r="C37" t="s">
        <v>171</v>
      </c>
      <c r="D37" t="s">
        <v>171</v>
      </c>
      <c r="E37">
        <v>49950</v>
      </c>
      <c r="F37" s="23">
        <v>44224</v>
      </c>
      <c r="G37">
        <v>29553</v>
      </c>
      <c r="H37">
        <v>23287</v>
      </c>
      <c r="I37">
        <v>2577</v>
      </c>
      <c r="J37">
        <v>20</v>
      </c>
      <c r="K37">
        <v>2533</v>
      </c>
      <c r="L37">
        <v>15512</v>
      </c>
      <c r="O37" s="20" t="s">
        <v>809</v>
      </c>
      <c r="P37">
        <v>35095069</v>
      </c>
      <c r="Q37">
        <v>17196566</v>
      </c>
      <c r="R37">
        <v>0</v>
      </c>
      <c r="S37">
        <v>22014941</v>
      </c>
      <c r="T37">
        <v>9621241</v>
      </c>
      <c r="U37">
        <v>0</v>
      </c>
      <c r="V37">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35">
      <c r="A38" t="s">
        <v>781</v>
      </c>
      <c r="B38" t="s">
        <v>781</v>
      </c>
      <c r="C38" t="s">
        <v>173</v>
      </c>
      <c r="D38" t="s">
        <v>173</v>
      </c>
      <c r="E38">
        <v>111997</v>
      </c>
      <c r="F38" s="23">
        <v>44224</v>
      </c>
      <c r="G38">
        <v>31565</v>
      </c>
      <c r="H38">
        <v>21200</v>
      </c>
      <c r="I38">
        <v>1109</v>
      </c>
      <c r="J38">
        <v>5</v>
      </c>
      <c r="K38">
        <v>1102</v>
      </c>
      <c r="L38">
        <v>15211</v>
      </c>
      <c r="O38" s="20" t="s">
        <v>802</v>
      </c>
      <c r="P38">
        <v>3671032</v>
      </c>
      <c r="Q38">
        <v>650194</v>
      </c>
      <c r="R38">
        <v>84468</v>
      </c>
      <c r="S38">
        <v>2508476</v>
      </c>
      <c r="T38">
        <v>1620981</v>
      </c>
      <c r="U38">
        <v>83466</v>
      </c>
      <c r="V3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35">
      <c r="A39" t="s">
        <v>781</v>
      </c>
      <c r="B39" t="s">
        <v>781</v>
      </c>
      <c r="C39" t="s">
        <v>96</v>
      </c>
      <c r="D39" t="s">
        <v>96</v>
      </c>
      <c r="E39">
        <v>7948</v>
      </c>
      <c r="F39" s="23">
        <v>44224</v>
      </c>
      <c r="G39">
        <v>4156</v>
      </c>
      <c r="H39">
        <v>2603</v>
      </c>
      <c r="I39">
        <v>337</v>
      </c>
      <c r="J39">
        <v>2</v>
      </c>
      <c r="K39">
        <v>335</v>
      </c>
      <c r="L39">
        <v>2078</v>
      </c>
      <c r="O39" s="20" t="s">
        <v>804</v>
      </c>
      <c r="P39">
        <v>205867440</v>
      </c>
      <c r="Q39">
        <v>24579645</v>
      </c>
      <c r="R39">
        <v>1710158</v>
      </c>
      <c r="S39">
        <v>98175781</v>
      </c>
      <c r="T39">
        <v>32678549</v>
      </c>
      <c r="U39">
        <v>1687151</v>
      </c>
      <c r="V39">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35">
      <c r="A40" t="s">
        <v>781</v>
      </c>
      <c r="B40" t="s">
        <v>781</v>
      </c>
      <c r="C40" t="s">
        <v>135</v>
      </c>
      <c r="D40" t="s">
        <v>135</v>
      </c>
      <c r="E40">
        <v>35289</v>
      </c>
      <c r="F40" s="23">
        <v>44224</v>
      </c>
      <c r="G40">
        <v>18594</v>
      </c>
      <c r="H40">
        <v>13671</v>
      </c>
      <c r="I40">
        <v>1016</v>
      </c>
      <c r="J40">
        <v>1</v>
      </c>
      <c r="K40">
        <v>1015</v>
      </c>
      <c r="L40">
        <v>7072</v>
      </c>
      <c r="O40" s="20" t="s">
        <v>803</v>
      </c>
      <c r="P40">
        <v>10116752</v>
      </c>
      <c r="Q40">
        <v>2299304</v>
      </c>
      <c r="R40">
        <v>343896</v>
      </c>
      <c r="S40">
        <v>7477999</v>
      </c>
      <c r="T40">
        <v>3898139</v>
      </c>
      <c r="U40">
        <v>330195</v>
      </c>
      <c r="V40">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35">
      <c r="A41" t="s">
        <v>781</v>
      </c>
      <c r="B41" t="s">
        <v>781</v>
      </c>
      <c r="C41" t="s">
        <v>133</v>
      </c>
      <c r="D41" t="s">
        <v>133</v>
      </c>
      <c r="E41">
        <v>83205</v>
      </c>
      <c r="F41" s="23">
        <v>44224</v>
      </c>
      <c r="G41">
        <v>24842</v>
      </c>
      <c r="H41">
        <v>16390</v>
      </c>
      <c r="I41">
        <v>1958</v>
      </c>
      <c r="J41">
        <v>6</v>
      </c>
      <c r="K41">
        <v>1952</v>
      </c>
      <c r="L41">
        <v>7196</v>
      </c>
      <c r="O41" s="20" t="s">
        <v>805</v>
      </c>
      <c r="P41">
        <v>92903903</v>
      </c>
      <c r="Q41">
        <v>46319324</v>
      </c>
      <c r="R41">
        <v>1592842</v>
      </c>
      <c r="S41">
        <v>56183405</v>
      </c>
      <c r="T41">
        <v>21558154</v>
      </c>
      <c r="U41">
        <v>1565408</v>
      </c>
      <c r="V41">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35">
      <c r="A42" t="s">
        <v>781</v>
      </c>
      <c r="B42" t="s">
        <v>781</v>
      </c>
      <c r="C42" t="s">
        <v>214</v>
      </c>
      <c r="D42" t="s">
        <v>214</v>
      </c>
      <c r="E42">
        <v>87013</v>
      </c>
      <c r="F42" s="23">
        <v>44224</v>
      </c>
      <c r="G42">
        <v>55710</v>
      </c>
      <c r="H42">
        <v>40321</v>
      </c>
      <c r="I42">
        <v>3545</v>
      </c>
      <c r="J42">
        <v>14</v>
      </c>
      <c r="K42">
        <v>3518</v>
      </c>
      <c r="L42">
        <v>29927</v>
      </c>
      <c r="O42" s="20" t="s">
        <v>813</v>
      </c>
      <c r="P42">
        <v>1234588774</v>
      </c>
      <c r="Q42">
        <v>276393857</v>
      </c>
      <c r="R42">
        <v>32384204</v>
      </c>
      <c r="S42">
        <v>723602281</v>
      </c>
      <c r="T42">
        <v>325872530</v>
      </c>
      <c r="U42">
        <v>31789458</v>
      </c>
      <c r="V42">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35">
      <c r="A43" t="s">
        <v>781</v>
      </c>
      <c r="B43" t="s">
        <v>781</v>
      </c>
      <c r="C43" t="s">
        <v>168</v>
      </c>
      <c r="D43" t="s">
        <v>168</v>
      </c>
      <c r="E43">
        <v>112272</v>
      </c>
      <c r="F43" s="23">
        <v>44224</v>
      </c>
      <c r="G43">
        <v>33773</v>
      </c>
      <c r="H43">
        <v>27867</v>
      </c>
      <c r="I43">
        <v>1868</v>
      </c>
      <c r="J43">
        <v>6</v>
      </c>
      <c r="K43">
        <v>1856</v>
      </c>
      <c r="L43">
        <v>14126</v>
      </c>
    </row>
    <row r="44" spans="1:52" ht="15.5" x14ac:dyDescent="0.35">
      <c r="A44" t="s">
        <v>782</v>
      </c>
      <c r="B44" t="s">
        <v>782</v>
      </c>
      <c r="C44" t="s">
        <v>633</v>
      </c>
      <c r="D44" t="s">
        <v>633</v>
      </c>
      <c r="E44">
        <v>953773</v>
      </c>
      <c r="G44">
        <v>553967</v>
      </c>
      <c r="H44">
        <v>136574</v>
      </c>
      <c r="I44">
        <v>0</v>
      </c>
      <c r="J44">
        <v>0</v>
      </c>
      <c r="K44">
        <v>0</v>
      </c>
      <c r="L44">
        <v>467348</v>
      </c>
      <c r="X44" s="25" t="s">
        <v>847</v>
      </c>
      <c r="Y44" s="3" t="s">
        <v>815</v>
      </c>
      <c r="Z44" s="3" t="s">
        <v>35</v>
      </c>
      <c r="AA44" s="3" t="s">
        <v>37</v>
      </c>
      <c r="AB44" s="3" t="s">
        <v>828</v>
      </c>
      <c r="AC44" s="3" t="s">
        <v>829</v>
      </c>
      <c r="AD44" s="3" t="s">
        <v>41</v>
      </c>
      <c r="AE44" s="3" t="s">
        <v>43</v>
      </c>
    </row>
    <row r="45" spans="1:52" ht="15.5" x14ac:dyDescent="0.35">
      <c r="A45" t="s">
        <v>782</v>
      </c>
      <c r="B45" t="s">
        <v>782</v>
      </c>
      <c r="C45" t="s">
        <v>722</v>
      </c>
      <c r="D45" t="s">
        <v>722</v>
      </c>
      <c r="E45">
        <v>1693190</v>
      </c>
      <c r="G45">
        <v>1095048</v>
      </c>
      <c r="H45">
        <v>448006</v>
      </c>
      <c r="I45">
        <v>0</v>
      </c>
      <c r="J45">
        <v>0</v>
      </c>
      <c r="K45">
        <v>0</v>
      </c>
      <c r="L45">
        <v>829663</v>
      </c>
      <c r="X45" s="3" t="s">
        <v>813</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5" t="s">
        <v>834</v>
      </c>
      <c r="AI45" s="45"/>
      <c r="AJ45" s="45"/>
    </row>
    <row r="46" spans="1:52" x14ac:dyDescent="0.35">
      <c r="A46" t="s">
        <v>782</v>
      </c>
      <c r="B46" t="s">
        <v>782</v>
      </c>
      <c r="C46" t="s">
        <v>542</v>
      </c>
      <c r="D46" t="s">
        <v>542</v>
      </c>
      <c r="E46">
        <v>612491</v>
      </c>
      <c r="G46">
        <v>456088</v>
      </c>
      <c r="H46">
        <v>213437</v>
      </c>
      <c r="I46">
        <v>0</v>
      </c>
      <c r="J46">
        <v>0</v>
      </c>
      <c r="K46">
        <v>0</v>
      </c>
      <c r="L46">
        <v>300120</v>
      </c>
      <c r="X46" s="3"/>
      <c r="Y46" s="3"/>
      <c r="Z46" s="3"/>
      <c r="AA46" s="3"/>
      <c r="AB46" s="3"/>
      <c r="AC46" s="3"/>
      <c r="AD46" s="3"/>
      <c r="AE46" s="3"/>
    </row>
    <row r="47" spans="1:52" x14ac:dyDescent="0.35">
      <c r="A47" t="s">
        <v>782</v>
      </c>
      <c r="B47" t="s">
        <v>782</v>
      </c>
      <c r="C47" t="s">
        <v>588</v>
      </c>
      <c r="D47" t="s">
        <v>588</v>
      </c>
      <c r="E47">
        <v>732639</v>
      </c>
      <c r="G47">
        <v>493242</v>
      </c>
      <c r="H47">
        <v>183782</v>
      </c>
      <c r="I47">
        <v>0</v>
      </c>
      <c r="J47">
        <v>0</v>
      </c>
      <c r="K47">
        <v>0</v>
      </c>
      <c r="L47">
        <v>358993</v>
      </c>
      <c r="X47" s="3" t="s">
        <v>832</v>
      </c>
      <c r="Y47" s="30">
        <f>Z45/Y45</f>
        <v>0.22387523912476462</v>
      </c>
      <c r="Z47" s="3"/>
      <c r="AA47" s="3"/>
      <c r="AB47" s="3"/>
      <c r="AC47" s="3"/>
      <c r="AD47" s="3"/>
      <c r="AE47" s="3"/>
    </row>
    <row r="48" spans="1:52" x14ac:dyDescent="0.35">
      <c r="A48" t="s">
        <v>782</v>
      </c>
      <c r="B48" t="s">
        <v>782</v>
      </c>
      <c r="C48" t="s">
        <v>726</v>
      </c>
      <c r="D48" t="s">
        <v>726</v>
      </c>
      <c r="E48">
        <v>1736319</v>
      </c>
      <c r="G48">
        <v>1101266</v>
      </c>
      <c r="H48">
        <v>402535</v>
      </c>
      <c r="I48">
        <v>0</v>
      </c>
      <c r="J48">
        <v>0</v>
      </c>
      <c r="K48">
        <v>0</v>
      </c>
      <c r="L48">
        <v>850796</v>
      </c>
      <c r="X48" s="3" t="s">
        <v>833</v>
      </c>
      <c r="Y48" s="30">
        <f>AA45/Z45</f>
        <v>0.11716687321310473</v>
      </c>
      <c r="Z48" s="3"/>
      <c r="AA48" s="3"/>
      <c r="AB48" s="3"/>
      <c r="AC48" s="3"/>
      <c r="AD48" s="3"/>
      <c r="AE48" s="3"/>
    </row>
    <row r="49" spans="1:31" x14ac:dyDescent="0.35">
      <c r="A49" t="s">
        <v>782</v>
      </c>
      <c r="B49" t="s">
        <v>782</v>
      </c>
      <c r="C49" t="s">
        <v>493</v>
      </c>
      <c r="D49" t="s">
        <v>493</v>
      </c>
      <c r="E49">
        <v>481818</v>
      </c>
      <c r="G49">
        <v>288696</v>
      </c>
      <c r="H49">
        <v>102397</v>
      </c>
      <c r="I49">
        <v>0</v>
      </c>
      <c r="J49">
        <v>0</v>
      </c>
      <c r="K49">
        <v>0</v>
      </c>
      <c r="L49">
        <v>236090</v>
      </c>
      <c r="X49" s="3" t="s">
        <v>828</v>
      </c>
      <c r="Y49" s="30">
        <f>AB45/Y45</f>
        <v>0.58610793831825336</v>
      </c>
      <c r="Z49" s="3"/>
      <c r="AA49" s="3"/>
      <c r="AB49" s="3"/>
      <c r="AC49" s="3"/>
      <c r="AD49" s="3"/>
      <c r="AE49" s="3"/>
    </row>
    <row r="50" spans="1:31" x14ac:dyDescent="0.35">
      <c r="A50" t="s">
        <v>782</v>
      </c>
      <c r="B50" t="s">
        <v>782</v>
      </c>
      <c r="C50" t="s">
        <v>623</v>
      </c>
      <c r="D50" t="s">
        <v>623</v>
      </c>
      <c r="E50">
        <v>908090</v>
      </c>
      <c r="G50">
        <v>596783</v>
      </c>
      <c r="H50">
        <v>183724</v>
      </c>
      <c r="I50">
        <v>0</v>
      </c>
      <c r="J50">
        <v>0</v>
      </c>
      <c r="K50">
        <v>0</v>
      </c>
      <c r="L50">
        <v>444964</v>
      </c>
      <c r="X50" s="3" t="s">
        <v>829</v>
      </c>
      <c r="Y50" s="30">
        <f>AC45/AB45</f>
        <v>0.45034757152734844</v>
      </c>
      <c r="Z50" s="3"/>
      <c r="AA50" s="3"/>
      <c r="AB50" s="3"/>
      <c r="AC50" s="3"/>
      <c r="AD50" s="3"/>
      <c r="AE50" s="3"/>
    </row>
    <row r="51" spans="1:31" x14ac:dyDescent="0.35">
      <c r="A51" t="s">
        <v>782</v>
      </c>
      <c r="B51" t="s">
        <v>782</v>
      </c>
      <c r="C51" t="s">
        <v>574</v>
      </c>
      <c r="D51" t="s">
        <v>574</v>
      </c>
      <c r="E51">
        <v>688077</v>
      </c>
      <c r="G51">
        <v>431792</v>
      </c>
      <c r="H51">
        <v>184251</v>
      </c>
      <c r="I51">
        <v>0</v>
      </c>
      <c r="J51">
        <v>0</v>
      </c>
      <c r="K51">
        <v>0</v>
      </c>
      <c r="L51">
        <v>337157</v>
      </c>
      <c r="X51" s="3" t="s">
        <v>41</v>
      </c>
      <c r="Y51" s="30">
        <f>IFERROR(AD45/AA45,0)</f>
        <v>0.98163468831903355</v>
      </c>
      <c r="Z51" s="3"/>
      <c r="AA51" s="3"/>
      <c r="AB51" s="3"/>
      <c r="AC51" s="3"/>
      <c r="AD51" s="3"/>
      <c r="AE51" s="3"/>
    </row>
    <row r="52" spans="1:31" x14ac:dyDescent="0.35">
      <c r="A52" t="s">
        <v>782</v>
      </c>
      <c r="B52" t="s">
        <v>782</v>
      </c>
      <c r="C52" t="s">
        <v>734</v>
      </c>
      <c r="D52" t="s">
        <v>734</v>
      </c>
      <c r="E52">
        <v>1948632</v>
      </c>
      <c r="G52">
        <v>945264</v>
      </c>
      <c r="H52">
        <v>229696</v>
      </c>
      <c r="I52">
        <v>0</v>
      </c>
      <c r="J52">
        <v>0</v>
      </c>
      <c r="K52">
        <v>0</v>
      </c>
      <c r="L52">
        <v>954829</v>
      </c>
      <c r="X52" s="3" t="s">
        <v>43</v>
      </c>
      <c r="Y52" s="30">
        <f>IFERROR(AE45/AA45,0)</f>
        <v>1.3482776973613431E-2</v>
      </c>
      <c r="Z52" s="3"/>
      <c r="AA52" s="3"/>
      <c r="AB52" s="3"/>
      <c r="AC52" s="3"/>
      <c r="AD52" s="3"/>
      <c r="AE52" s="3"/>
    </row>
    <row r="53" spans="1:31" x14ac:dyDescent="0.35">
      <c r="A53" t="s">
        <v>782</v>
      </c>
      <c r="B53" t="s">
        <v>782</v>
      </c>
      <c r="C53" t="s">
        <v>543</v>
      </c>
      <c r="D53" t="s">
        <v>543</v>
      </c>
      <c r="E53">
        <v>1327748</v>
      </c>
      <c r="F53" s="23">
        <v>44228</v>
      </c>
      <c r="G53">
        <v>914640</v>
      </c>
      <c r="H53">
        <v>430800</v>
      </c>
      <c r="I53">
        <v>0</v>
      </c>
      <c r="J53">
        <v>0</v>
      </c>
      <c r="K53">
        <v>0</v>
      </c>
      <c r="L53">
        <v>301657</v>
      </c>
    </row>
    <row r="54" spans="1:31" x14ac:dyDescent="0.35">
      <c r="A54" t="s">
        <v>782</v>
      </c>
      <c r="B54" t="s">
        <v>782</v>
      </c>
      <c r="C54" t="s">
        <v>369</v>
      </c>
      <c r="D54" t="s">
        <v>369</v>
      </c>
      <c r="E54">
        <v>213529</v>
      </c>
      <c r="G54">
        <v>116318</v>
      </c>
      <c r="H54">
        <v>62593</v>
      </c>
      <c r="I54">
        <v>0</v>
      </c>
      <c r="J54">
        <v>0</v>
      </c>
      <c r="K54">
        <v>0</v>
      </c>
      <c r="L54">
        <v>104629</v>
      </c>
    </row>
    <row r="55" spans="1:31" ht="15.75" customHeight="1" x14ac:dyDescent="0.35">
      <c r="A55" t="s">
        <v>782</v>
      </c>
      <c r="B55" t="s">
        <v>782</v>
      </c>
      <c r="C55" t="s">
        <v>645</v>
      </c>
      <c r="D55" t="s">
        <v>645</v>
      </c>
      <c r="E55">
        <v>1008959</v>
      </c>
      <c r="G55">
        <v>662016</v>
      </c>
      <c r="H55">
        <v>195521</v>
      </c>
      <c r="I55">
        <v>0</v>
      </c>
      <c r="J55">
        <v>0</v>
      </c>
      <c r="K55">
        <v>0</v>
      </c>
      <c r="L55">
        <v>494389</v>
      </c>
      <c r="X55" s="46" t="s">
        <v>848</v>
      </c>
      <c r="Y55" s="3" t="s">
        <v>815</v>
      </c>
      <c r="Z55" s="3" t="s">
        <v>35</v>
      </c>
      <c r="AA55" s="3" t="s">
        <v>37</v>
      </c>
      <c r="AB55" s="3" t="s">
        <v>828</v>
      </c>
      <c r="AC55" s="3" t="s">
        <v>829</v>
      </c>
      <c r="AD55" s="3" t="s">
        <v>41</v>
      </c>
      <c r="AE55" s="3" t="s">
        <v>43</v>
      </c>
    </row>
    <row r="56" spans="1:31" x14ac:dyDescent="0.35">
      <c r="A56" t="s">
        <v>782</v>
      </c>
      <c r="B56" t="s">
        <v>782</v>
      </c>
      <c r="C56" t="s">
        <v>656</v>
      </c>
      <c r="D56" t="s">
        <v>656</v>
      </c>
      <c r="E56">
        <v>1058674</v>
      </c>
      <c r="G56">
        <v>711564</v>
      </c>
      <c r="H56">
        <v>306745</v>
      </c>
      <c r="I56">
        <v>0</v>
      </c>
      <c r="J56">
        <v>0</v>
      </c>
      <c r="K56">
        <v>0</v>
      </c>
      <c r="L56">
        <v>518750</v>
      </c>
      <c r="X56" s="46"/>
      <c r="Y56" s="3">
        <v>1234588774</v>
      </c>
      <c r="Z56" s="3">
        <v>276393857</v>
      </c>
      <c r="AA56" s="3">
        <v>32384204</v>
      </c>
      <c r="AB56" s="3">
        <v>723602281</v>
      </c>
      <c r="AC56" s="3">
        <v>325872530</v>
      </c>
      <c r="AD56" s="3">
        <v>31789458</v>
      </c>
      <c r="AE56" s="3">
        <v>436629</v>
      </c>
    </row>
    <row r="57" spans="1:31" x14ac:dyDescent="0.35">
      <c r="A57" t="s">
        <v>782</v>
      </c>
      <c r="B57" t="s">
        <v>782</v>
      </c>
      <c r="C57" t="s">
        <v>568</v>
      </c>
      <c r="D57" t="s">
        <v>568</v>
      </c>
      <c r="E57">
        <v>659260</v>
      </c>
      <c r="G57">
        <v>422295</v>
      </c>
      <c r="H57">
        <v>146888</v>
      </c>
      <c r="I57">
        <v>0</v>
      </c>
      <c r="J57">
        <v>0</v>
      </c>
      <c r="K57">
        <v>0</v>
      </c>
      <c r="L57">
        <v>323037</v>
      </c>
    </row>
    <row r="58" spans="1:31" x14ac:dyDescent="0.35">
      <c r="A58" t="s">
        <v>782</v>
      </c>
      <c r="B58" t="s">
        <v>782</v>
      </c>
      <c r="C58" t="s">
        <v>627</v>
      </c>
      <c r="D58" t="s">
        <v>627</v>
      </c>
      <c r="E58">
        <v>931218</v>
      </c>
      <c r="G58">
        <v>602504</v>
      </c>
      <c r="H58">
        <v>274035</v>
      </c>
      <c r="I58">
        <v>0</v>
      </c>
      <c r="J58">
        <v>0</v>
      </c>
      <c r="K58">
        <v>0</v>
      </c>
      <c r="L58">
        <v>456296</v>
      </c>
    </row>
    <row r="59" spans="1:31" x14ac:dyDescent="0.35">
      <c r="A59" t="s">
        <v>782</v>
      </c>
      <c r="B59" t="s">
        <v>782</v>
      </c>
      <c r="C59" t="s">
        <v>660</v>
      </c>
      <c r="D59" t="s">
        <v>660</v>
      </c>
      <c r="E59">
        <v>1091295</v>
      </c>
      <c r="G59">
        <v>649267</v>
      </c>
      <c r="H59">
        <v>297724</v>
      </c>
      <c r="I59">
        <v>0</v>
      </c>
      <c r="J59">
        <v>0</v>
      </c>
      <c r="K59">
        <v>0</v>
      </c>
      <c r="L59">
        <v>534734</v>
      </c>
    </row>
    <row r="60" spans="1:31" x14ac:dyDescent="0.35">
      <c r="A60" t="s">
        <v>782</v>
      </c>
      <c r="B60" t="s">
        <v>782</v>
      </c>
      <c r="C60" t="s">
        <v>705</v>
      </c>
      <c r="D60" t="s">
        <v>705</v>
      </c>
      <c r="E60">
        <v>1517202</v>
      </c>
      <c r="G60">
        <v>1079092</v>
      </c>
      <c r="H60">
        <v>409628</v>
      </c>
      <c r="I60">
        <v>0</v>
      </c>
      <c r="J60">
        <v>0</v>
      </c>
      <c r="K60">
        <v>0</v>
      </c>
      <c r="L60">
        <v>743428</v>
      </c>
    </row>
    <row r="61" spans="1:31" x14ac:dyDescent="0.35">
      <c r="A61" t="s">
        <v>782</v>
      </c>
      <c r="B61" t="s">
        <v>782</v>
      </c>
      <c r="C61" t="s">
        <v>679</v>
      </c>
      <c r="D61" t="s">
        <v>679</v>
      </c>
      <c r="E61">
        <v>1260419</v>
      </c>
      <c r="G61">
        <v>1246239</v>
      </c>
      <c r="H61">
        <v>875897</v>
      </c>
      <c r="I61">
        <v>0</v>
      </c>
      <c r="J61">
        <v>0</v>
      </c>
      <c r="K61">
        <v>0</v>
      </c>
      <c r="L61">
        <v>617605</v>
      </c>
    </row>
    <row r="62" spans="1:31" x14ac:dyDescent="0.35">
      <c r="A62" t="s">
        <v>782</v>
      </c>
      <c r="B62" t="s">
        <v>782</v>
      </c>
      <c r="C62" t="s">
        <v>636</v>
      </c>
      <c r="D62" t="s">
        <v>636</v>
      </c>
      <c r="E62">
        <v>965280</v>
      </c>
      <c r="G62">
        <v>284600</v>
      </c>
      <c r="H62">
        <v>102798</v>
      </c>
      <c r="I62">
        <v>0</v>
      </c>
      <c r="J62">
        <v>0</v>
      </c>
      <c r="K62">
        <v>0</v>
      </c>
      <c r="L62">
        <v>472987</v>
      </c>
    </row>
    <row r="63" spans="1:31" x14ac:dyDescent="0.35">
      <c r="A63" t="s">
        <v>782</v>
      </c>
      <c r="B63" t="s">
        <v>782</v>
      </c>
      <c r="C63" t="s">
        <v>676</v>
      </c>
      <c r="D63" t="s">
        <v>676</v>
      </c>
      <c r="E63">
        <v>1217002</v>
      </c>
      <c r="G63">
        <v>681216</v>
      </c>
      <c r="H63">
        <v>203575</v>
      </c>
      <c r="I63">
        <v>0</v>
      </c>
      <c r="J63">
        <v>0</v>
      </c>
      <c r="K63">
        <v>0</v>
      </c>
      <c r="L63">
        <v>596330</v>
      </c>
    </row>
    <row r="64" spans="1:31" x14ac:dyDescent="0.35">
      <c r="A64" t="s">
        <v>782</v>
      </c>
      <c r="B64" t="s">
        <v>782</v>
      </c>
      <c r="C64" t="s">
        <v>616</v>
      </c>
      <c r="D64" t="s">
        <v>616</v>
      </c>
      <c r="E64">
        <v>886999</v>
      </c>
      <c r="G64">
        <v>538901</v>
      </c>
      <c r="H64">
        <v>156488</v>
      </c>
      <c r="I64">
        <v>0</v>
      </c>
      <c r="J64">
        <v>0</v>
      </c>
      <c r="K64">
        <v>0</v>
      </c>
      <c r="L64">
        <v>434629</v>
      </c>
    </row>
    <row r="65" spans="1:12" x14ac:dyDescent="0.35">
      <c r="A65" t="s">
        <v>782</v>
      </c>
      <c r="B65" t="s">
        <v>782</v>
      </c>
      <c r="C65" t="s">
        <v>652</v>
      </c>
      <c r="D65" t="s">
        <v>652</v>
      </c>
      <c r="E65">
        <v>1040644</v>
      </c>
      <c r="G65">
        <v>681386</v>
      </c>
      <c r="H65">
        <v>301369</v>
      </c>
      <c r="I65">
        <v>0</v>
      </c>
      <c r="J65">
        <v>0</v>
      </c>
      <c r="K65">
        <v>0</v>
      </c>
      <c r="L65">
        <v>509915</v>
      </c>
    </row>
    <row r="66" spans="1:12" x14ac:dyDescent="0.35">
      <c r="A66" t="s">
        <v>782</v>
      </c>
      <c r="B66" t="s">
        <v>782</v>
      </c>
      <c r="C66" t="s">
        <v>332</v>
      </c>
      <c r="D66" t="s">
        <v>332</v>
      </c>
      <c r="E66">
        <v>167304</v>
      </c>
      <c r="G66">
        <v>117599</v>
      </c>
      <c r="H66">
        <v>82507</v>
      </c>
      <c r="I66">
        <v>0</v>
      </c>
      <c r="J66">
        <v>0</v>
      </c>
      <c r="K66">
        <v>0</v>
      </c>
      <c r="L66">
        <v>81978</v>
      </c>
    </row>
    <row r="67" spans="1:12" x14ac:dyDescent="0.35">
      <c r="A67" t="s">
        <v>782</v>
      </c>
      <c r="B67" t="s">
        <v>782</v>
      </c>
      <c r="C67" t="s">
        <v>634</v>
      </c>
      <c r="D67" t="s">
        <v>634</v>
      </c>
      <c r="E67">
        <v>957853</v>
      </c>
      <c r="G67">
        <v>592446</v>
      </c>
      <c r="H67">
        <v>212146</v>
      </c>
      <c r="I67">
        <v>0</v>
      </c>
      <c r="J67">
        <v>0</v>
      </c>
      <c r="K67">
        <v>0</v>
      </c>
      <c r="L67">
        <v>469347</v>
      </c>
    </row>
    <row r="68" spans="1:12" x14ac:dyDescent="0.35">
      <c r="A68" t="s">
        <v>782</v>
      </c>
      <c r="B68" t="s">
        <v>782</v>
      </c>
      <c r="C68" t="s">
        <v>751</v>
      </c>
      <c r="D68" t="s">
        <v>751</v>
      </c>
      <c r="E68">
        <v>2826006</v>
      </c>
      <c r="G68">
        <v>1203831</v>
      </c>
      <c r="H68">
        <v>448081</v>
      </c>
      <c r="I68">
        <v>0</v>
      </c>
      <c r="J68">
        <v>0</v>
      </c>
      <c r="K68">
        <v>0</v>
      </c>
      <c r="L68">
        <v>1384742</v>
      </c>
    </row>
    <row r="69" spans="1:12" x14ac:dyDescent="0.35">
      <c r="A69" t="s">
        <v>782</v>
      </c>
      <c r="B69" t="s">
        <v>782</v>
      </c>
      <c r="C69" t="s">
        <v>596</v>
      </c>
      <c r="D69" t="s">
        <v>596</v>
      </c>
      <c r="E69">
        <v>769919</v>
      </c>
      <c r="G69">
        <v>483076</v>
      </c>
      <c r="H69">
        <v>168392</v>
      </c>
      <c r="I69">
        <v>0</v>
      </c>
      <c r="J69">
        <v>0</v>
      </c>
      <c r="K69">
        <v>0</v>
      </c>
      <c r="L69">
        <v>377260</v>
      </c>
    </row>
    <row r="70" spans="1:12" x14ac:dyDescent="0.35">
      <c r="A70" t="s">
        <v>782</v>
      </c>
      <c r="B70" t="s">
        <v>782</v>
      </c>
      <c r="C70" t="s">
        <v>669</v>
      </c>
      <c r="D70" t="s">
        <v>669</v>
      </c>
      <c r="E70">
        <v>1150253</v>
      </c>
      <c r="G70">
        <v>478954</v>
      </c>
      <c r="H70">
        <v>223921</v>
      </c>
      <c r="I70">
        <v>0</v>
      </c>
      <c r="J70">
        <v>0</v>
      </c>
      <c r="K70">
        <v>0</v>
      </c>
      <c r="L70">
        <v>563623</v>
      </c>
    </row>
    <row r="71" spans="1:12" x14ac:dyDescent="0.35">
      <c r="A71" t="s">
        <v>782</v>
      </c>
      <c r="B71" t="s">
        <v>782</v>
      </c>
      <c r="C71" t="s">
        <v>731</v>
      </c>
      <c r="D71" t="s">
        <v>731</v>
      </c>
      <c r="E71">
        <v>1925975</v>
      </c>
      <c r="G71">
        <v>767841</v>
      </c>
      <c r="H71">
        <v>434213</v>
      </c>
      <c r="I71">
        <v>0</v>
      </c>
      <c r="J71">
        <v>0</v>
      </c>
      <c r="K71">
        <v>0</v>
      </c>
      <c r="L71">
        <v>943727</v>
      </c>
    </row>
    <row r="72" spans="1:12" x14ac:dyDescent="0.35">
      <c r="A72" t="s">
        <v>782</v>
      </c>
      <c r="B72" t="s">
        <v>782</v>
      </c>
      <c r="C72" t="s">
        <v>519</v>
      </c>
      <c r="D72" t="s">
        <v>519</v>
      </c>
      <c r="E72">
        <v>555114</v>
      </c>
      <c r="G72">
        <v>239906</v>
      </c>
      <c r="H72">
        <v>76599</v>
      </c>
      <c r="I72">
        <v>0</v>
      </c>
      <c r="J72">
        <v>0</v>
      </c>
      <c r="K72">
        <v>0</v>
      </c>
      <c r="L72">
        <v>272005</v>
      </c>
    </row>
    <row r="73" spans="1:12" x14ac:dyDescent="0.35">
      <c r="A73" t="s">
        <v>782</v>
      </c>
      <c r="B73" t="s">
        <v>782</v>
      </c>
      <c r="C73" t="s">
        <v>685</v>
      </c>
      <c r="D73" t="s">
        <v>685</v>
      </c>
      <c r="E73">
        <v>1316948</v>
      </c>
      <c r="G73">
        <v>795057</v>
      </c>
      <c r="H73">
        <v>286170</v>
      </c>
      <c r="I73">
        <v>0</v>
      </c>
      <c r="J73">
        <v>0</v>
      </c>
      <c r="K73">
        <v>0</v>
      </c>
      <c r="L73">
        <v>645304</v>
      </c>
    </row>
    <row r="74" spans="1:12" x14ac:dyDescent="0.35">
      <c r="A74" t="s">
        <v>782</v>
      </c>
      <c r="B74" t="s">
        <v>782</v>
      </c>
      <c r="C74" t="s">
        <v>204</v>
      </c>
      <c r="D74" t="s">
        <v>204</v>
      </c>
      <c r="E74">
        <v>832769</v>
      </c>
      <c r="F74" s="23">
        <v>44090</v>
      </c>
      <c r="G74">
        <v>504439</v>
      </c>
      <c r="H74">
        <v>133919</v>
      </c>
      <c r="I74">
        <v>0</v>
      </c>
      <c r="J74">
        <v>0</v>
      </c>
      <c r="K74">
        <v>0</v>
      </c>
      <c r="L74">
        <v>24661</v>
      </c>
    </row>
    <row r="75" spans="1:12" x14ac:dyDescent="0.35">
      <c r="A75" t="s">
        <v>782</v>
      </c>
      <c r="B75" t="s">
        <v>782</v>
      </c>
      <c r="C75" t="s">
        <v>421</v>
      </c>
      <c r="D75" t="s">
        <v>421</v>
      </c>
      <c r="E75">
        <v>300320</v>
      </c>
      <c r="G75">
        <v>127612</v>
      </c>
      <c r="H75">
        <v>42942</v>
      </c>
      <c r="I75">
        <v>0</v>
      </c>
      <c r="J75">
        <v>0</v>
      </c>
      <c r="K75">
        <v>0</v>
      </c>
      <c r="L75">
        <v>147156</v>
      </c>
    </row>
    <row r="76" spans="1:12" x14ac:dyDescent="0.35">
      <c r="A76" t="s">
        <v>783</v>
      </c>
      <c r="B76" t="s">
        <v>783</v>
      </c>
      <c r="C76" t="s">
        <v>478</v>
      </c>
      <c r="D76" t="s">
        <v>478</v>
      </c>
      <c r="E76">
        <v>2806200</v>
      </c>
      <c r="F76" s="23">
        <v>44107</v>
      </c>
      <c r="G76">
        <v>1177154</v>
      </c>
      <c r="H76">
        <v>395227</v>
      </c>
      <c r="I76">
        <v>14978</v>
      </c>
      <c r="J76">
        <v>116</v>
      </c>
      <c r="K76">
        <v>14859</v>
      </c>
      <c r="L76">
        <v>226710</v>
      </c>
    </row>
    <row r="77" spans="1:12" x14ac:dyDescent="0.35">
      <c r="A77" t="s">
        <v>783</v>
      </c>
      <c r="B77" t="s">
        <v>783</v>
      </c>
      <c r="C77" t="s">
        <v>365</v>
      </c>
      <c r="D77" t="s">
        <v>365</v>
      </c>
      <c r="E77">
        <v>700843</v>
      </c>
      <c r="F77" s="23">
        <v>44227</v>
      </c>
      <c r="G77">
        <v>345175</v>
      </c>
      <c r="H77">
        <v>116424</v>
      </c>
      <c r="I77">
        <v>7381</v>
      </c>
      <c r="J77">
        <v>74</v>
      </c>
      <c r="K77">
        <v>7307</v>
      </c>
      <c r="L77">
        <v>105314</v>
      </c>
    </row>
    <row r="78" spans="1:12" x14ac:dyDescent="0.35">
      <c r="A78" t="s">
        <v>783</v>
      </c>
      <c r="B78" t="s">
        <v>783</v>
      </c>
      <c r="C78" t="s">
        <v>590</v>
      </c>
      <c r="D78" t="s">
        <v>590</v>
      </c>
      <c r="E78">
        <v>2029339</v>
      </c>
      <c r="F78" s="23">
        <v>44227</v>
      </c>
      <c r="G78">
        <v>935177</v>
      </c>
      <c r="H78">
        <v>351254</v>
      </c>
      <c r="I78">
        <v>7379</v>
      </c>
      <c r="J78">
        <v>112</v>
      </c>
      <c r="K78">
        <v>7267</v>
      </c>
      <c r="L78">
        <v>368465</v>
      </c>
    </row>
    <row r="79" spans="1:12" x14ac:dyDescent="0.35">
      <c r="A79" t="s">
        <v>783</v>
      </c>
      <c r="B79" t="s">
        <v>783</v>
      </c>
      <c r="C79" t="s">
        <v>474</v>
      </c>
      <c r="D79" t="s">
        <v>474</v>
      </c>
      <c r="E79">
        <v>2954367</v>
      </c>
      <c r="F79" s="23">
        <v>44100</v>
      </c>
      <c r="G79">
        <v>1430906</v>
      </c>
      <c r="H79">
        <v>480982</v>
      </c>
      <c r="I79">
        <v>27212</v>
      </c>
      <c r="J79">
        <v>457</v>
      </c>
      <c r="K79">
        <v>26754</v>
      </c>
      <c r="L79">
        <v>227276</v>
      </c>
    </row>
    <row r="80" spans="1:12" x14ac:dyDescent="0.35">
      <c r="A80" t="s">
        <v>783</v>
      </c>
      <c r="B80" t="s">
        <v>783</v>
      </c>
      <c r="C80" t="s">
        <v>672</v>
      </c>
      <c r="D80" t="s">
        <v>672</v>
      </c>
      <c r="E80">
        <v>3032226</v>
      </c>
      <c r="F80" s="23">
        <v>44227</v>
      </c>
      <c r="G80">
        <v>1494951</v>
      </c>
      <c r="H80">
        <v>650332</v>
      </c>
      <c r="I80">
        <v>25840</v>
      </c>
      <c r="J80">
        <v>309</v>
      </c>
      <c r="K80">
        <v>25531</v>
      </c>
      <c r="L80">
        <v>595033</v>
      </c>
    </row>
    <row r="81" spans="1:12" x14ac:dyDescent="0.35">
      <c r="A81" t="s">
        <v>783</v>
      </c>
      <c r="B81" t="s">
        <v>783</v>
      </c>
      <c r="C81" t="s">
        <v>632</v>
      </c>
      <c r="D81" t="s">
        <v>632</v>
      </c>
      <c r="E81">
        <v>2720155</v>
      </c>
      <c r="F81" s="23">
        <v>44227</v>
      </c>
      <c r="G81">
        <v>1291186</v>
      </c>
      <c r="H81">
        <v>382719</v>
      </c>
      <c r="I81">
        <v>10210</v>
      </c>
      <c r="J81">
        <v>159</v>
      </c>
      <c r="K81">
        <v>10051</v>
      </c>
      <c r="L81">
        <v>471543</v>
      </c>
    </row>
    <row r="82" spans="1:12" x14ac:dyDescent="0.35">
      <c r="A82" t="s">
        <v>783</v>
      </c>
      <c r="B82" t="s">
        <v>783</v>
      </c>
      <c r="C82" t="s">
        <v>629</v>
      </c>
      <c r="D82" t="s">
        <v>629</v>
      </c>
      <c r="E82">
        <v>1707643</v>
      </c>
      <c r="F82" s="23">
        <v>44227</v>
      </c>
      <c r="G82">
        <v>907374</v>
      </c>
      <c r="H82">
        <v>322555</v>
      </c>
      <c r="I82">
        <v>9248</v>
      </c>
      <c r="J82">
        <v>182</v>
      </c>
      <c r="K82">
        <v>9066</v>
      </c>
      <c r="L82">
        <v>466052</v>
      </c>
    </row>
    <row r="83" spans="1:12" x14ac:dyDescent="0.35">
      <c r="A83" t="s">
        <v>783</v>
      </c>
      <c r="B83" t="s">
        <v>783</v>
      </c>
      <c r="C83" t="s">
        <v>624</v>
      </c>
      <c r="D83" t="s">
        <v>624</v>
      </c>
      <c r="E83">
        <v>3921971</v>
      </c>
      <c r="F83" s="23">
        <v>44207</v>
      </c>
      <c r="G83">
        <v>1869372</v>
      </c>
      <c r="H83">
        <v>741553</v>
      </c>
      <c r="I83">
        <v>10937</v>
      </c>
      <c r="J83">
        <v>370</v>
      </c>
      <c r="K83">
        <v>10567</v>
      </c>
      <c r="L83">
        <v>453910</v>
      </c>
    </row>
    <row r="84" spans="1:12" x14ac:dyDescent="0.35">
      <c r="A84" t="s">
        <v>783</v>
      </c>
      <c r="B84" t="s">
        <v>783</v>
      </c>
      <c r="C84" t="s">
        <v>663</v>
      </c>
      <c r="D84" t="s">
        <v>663</v>
      </c>
      <c r="E84">
        <v>5082868</v>
      </c>
      <c r="F84" s="23">
        <v>44138</v>
      </c>
      <c r="G84">
        <v>2498559</v>
      </c>
      <c r="H84">
        <v>1002939</v>
      </c>
      <c r="I84">
        <v>19017</v>
      </c>
      <c r="J84">
        <v>430</v>
      </c>
      <c r="K84">
        <v>18585</v>
      </c>
      <c r="L84">
        <v>557640</v>
      </c>
    </row>
    <row r="85" spans="1:12" x14ac:dyDescent="0.35">
      <c r="A85" t="s">
        <v>783</v>
      </c>
      <c r="B85" t="s">
        <v>783</v>
      </c>
      <c r="C85" t="s">
        <v>728</v>
      </c>
      <c r="D85" t="s">
        <v>728</v>
      </c>
      <c r="E85">
        <v>4379383</v>
      </c>
      <c r="F85" s="23">
        <v>44227</v>
      </c>
      <c r="G85">
        <v>1925234</v>
      </c>
      <c r="H85">
        <v>722746</v>
      </c>
      <c r="I85">
        <v>33952</v>
      </c>
      <c r="J85">
        <v>280</v>
      </c>
      <c r="K85">
        <v>33672</v>
      </c>
      <c r="L85">
        <v>889335</v>
      </c>
    </row>
    <row r="86" spans="1:12" x14ac:dyDescent="0.35">
      <c r="A86" t="s">
        <v>783</v>
      </c>
      <c r="B86" t="s">
        <v>783</v>
      </c>
      <c r="C86" t="s">
        <v>668</v>
      </c>
      <c r="D86" t="s">
        <v>668</v>
      </c>
      <c r="E86">
        <v>2558037</v>
      </c>
      <c r="F86" s="23">
        <v>44227</v>
      </c>
      <c r="G86">
        <v>1286763</v>
      </c>
      <c r="H86">
        <v>481968</v>
      </c>
      <c r="I86">
        <v>16685</v>
      </c>
      <c r="J86">
        <v>94</v>
      </c>
      <c r="K86">
        <v>16591</v>
      </c>
      <c r="L86">
        <v>570996</v>
      </c>
    </row>
    <row r="87" spans="1:12" x14ac:dyDescent="0.35">
      <c r="A87" t="s">
        <v>783</v>
      </c>
      <c r="B87" t="s">
        <v>783</v>
      </c>
      <c r="C87" t="s">
        <v>576</v>
      </c>
      <c r="D87" t="s">
        <v>576</v>
      </c>
      <c r="E87">
        <v>1756078</v>
      </c>
      <c r="F87" s="23">
        <v>44227</v>
      </c>
      <c r="G87">
        <v>800488</v>
      </c>
      <c r="H87">
        <v>222093</v>
      </c>
      <c r="I87">
        <v>9418</v>
      </c>
      <c r="J87">
        <v>106</v>
      </c>
      <c r="K87">
        <v>9312</v>
      </c>
      <c r="L87">
        <v>346714</v>
      </c>
    </row>
    <row r="88" spans="1:12" x14ac:dyDescent="0.35">
      <c r="A88" t="s">
        <v>783</v>
      </c>
      <c r="B88" t="s">
        <v>783</v>
      </c>
      <c r="C88" t="s">
        <v>644</v>
      </c>
      <c r="D88" t="s">
        <v>644</v>
      </c>
      <c r="E88">
        <v>1124176</v>
      </c>
      <c r="F88" s="23">
        <v>44227</v>
      </c>
      <c r="G88">
        <v>498448</v>
      </c>
      <c r="H88">
        <v>184446</v>
      </c>
      <c r="I88">
        <v>10783</v>
      </c>
      <c r="J88">
        <v>109</v>
      </c>
      <c r="K88">
        <v>10674</v>
      </c>
      <c r="L88">
        <v>497646</v>
      </c>
    </row>
    <row r="89" spans="1:12" x14ac:dyDescent="0.35">
      <c r="A89" t="s">
        <v>783</v>
      </c>
      <c r="B89" t="s">
        <v>783</v>
      </c>
      <c r="C89" t="s">
        <v>621</v>
      </c>
      <c r="D89" t="s">
        <v>621</v>
      </c>
      <c r="E89">
        <v>1626900</v>
      </c>
      <c r="F89" s="23">
        <v>44227</v>
      </c>
      <c r="G89">
        <v>801438</v>
      </c>
      <c r="H89">
        <v>225437</v>
      </c>
      <c r="I89">
        <v>4984</v>
      </c>
      <c r="J89">
        <v>147</v>
      </c>
      <c r="K89">
        <v>4837</v>
      </c>
      <c r="L89">
        <v>444824</v>
      </c>
    </row>
    <row r="90" spans="1:12" x14ac:dyDescent="0.35">
      <c r="A90" t="s">
        <v>783</v>
      </c>
      <c r="B90" t="s">
        <v>783</v>
      </c>
      <c r="C90" t="s">
        <v>665</v>
      </c>
      <c r="D90" t="s">
        <v>665</v>
      </c>
      <c r="E90">
        <v>3068149</v>
      </c>
      <c r="F90" s="23">
        <v>44227</v>
      </c>
      <c r="G90">
        <v>1451838</v>
      </c>
      <c r="H90">
        <v>403046</v>
      </c>
      <c r="I90">
        <v>18145</v>
      </c>
      <c r="J90">
        <v>94</v>
      </c>
      <c r="K90">
        <v>18051</v>
      </c>
      <c r="L90">
        <v>565510</v>
      </c>
    </row>
    <row r="91" spans="1:12" x14ac:dyDescent="0.35">
      <c r="A91" t="s">
        <v>783</v>
      </c>
      <c r="B91" t="s">
        <v>783</v>
      </c>
      <c r="C91" t="s">
        <v>423</v>
      </c>
      <c r="D91" t="s">
        <v>423</v>
      </c>
      <c r="E91">
        <v>1657599</v>
      </c>
      <c r="F91" s="23">
        <v>44108</v>
      </c>
      <c r="G91">
        <v>775019</v>
      </c>
      <c r="H91">
        <v>222012</v>
      </c>
      <c r="I91">
        <v>10064</v>
      </c>
      <c r="J91">
        <v>88</v>
      </c>
      <c r="K91">
        <v>9976</v>
      </c>
      <c r="L91">
        <v>153372</v>
      </c>
    </row>
    <row r="92" spans="1:12" x14ac:dyDescent="0.35">
      <c r="A92" t="s">
        <v>783</v>
      </c>
      <c r="B92" t="s">
        <v>783</v>
      </c>
      <c r="C92" t="s">
        <v>536</v>
      </c>
      <c r="D92" t="s">
        <v>536</v>
      </c>
      <c r="E92">
        <v>1690948</v>
      </c>
      <c r="F92" s="23">
        <v>44227</v>
      </c>
      <c r="G92">
        <v>757066</v>
      </c>
      <c r="H92">
        <v>205274</v>
      </c>
      <c r="I92">
        <v>10128</v>
      </c>
      <c r="J92">
        <v>66</v>
      </c>
      <c r="K92">
        <v>10057</v>
      </c>
      <c r="L92">
        <v>299385</v>
      </c>
    </row>
    <row r="93" spans="1:12" x14ac:dyDescent="0.35">
      <c r="A93" t="s">
        <v>783</v>
      </c>
      <c r="B93" t="s">
        <v>783</v>
      </c>
      <c r="C93" t="s">
        <v>572</v>
      </c>
      <c r="D93" t="s">
        <v>572</v>
      </c>
      <c r="E93">
        <v>1000717</v>
      </c>
      <c r="F93" s="23">
        <v>44227</v>
      </c>
      <c r="G93">
        <v>461970</v>
      </c>
      <c r="H93">
        <v>138407</v>
      </c>
      <c r="I93">
        <v>7776</v>
      </c>
      <c r="J93">
        <v>102</v>
      </c>
      <c r="K93">
        <v>7674</v>
      </c>
      <c r="L93">
        <v>336322</v>
      </c>
    </row>
    <row r="94" spans="1:12" x14ac:dyDescent="0.35">
      <c r="A94" t="s">
        <v>783</v>
      </c>
      <c r="B94" t="s">
        <v>783</v>
      </c>
      <c r="C94" t="s">
        <v>626</v>
      </c>
      <c r="D94" t="s">
        <v>626</v>
      </c>
      <c r="E94">
        <v>1994618</v>
      </c>
      <c r="F94" s="23">
        <v>44227</v>
      </c>
      <c r="G94">
        <v>965767</v>
      </c>
      <c r="H94">
        <v>260408</v>
      </c>
      <c r="I94">
        <v>12547</v>
      </c>
      <c r="J94">
        <v>111</v>
      </c>
      <c r="K94">
        <v>12435</v>
      </c>
      <c r="L94">
        <v>461755</v>
      </c>
    </row>
    <row r="95" spans="1:12" x14ac:dyDescent="0.35">
      <c r="A95" t="s">
        <v>783</v>
      </c>
      <c r="B95" t="s">
        <v>783</v>
      </c>
      <c r="C95" t="s">
        <v>698</v>
      </c>
      <c r="D95" t="s">
        <v>698</v>
      </c>
      <c r="E95">
        <v>4476044</v>
      </c>
      <c r="F95" s="23">
        <v>44227</v>
      </c>
      <c r="G95">
        <v>1974159</v>
      </c>
      <c r="H95">
        <v>680214</v>
      </c>
      <c r="I95">
        <v>18365</v>
      </c>
      <c r="J95">
        <v>339</v>
      </c>
      <c r="K95">
        <v>18023</v>
      </c>
      <c r="L95">
        <v>724350</v>
      </c>
    </row>
    <row r="96" spans="1:12" x14ac:dyDescent="0.35">
      <c r="A96" t="s">
        <v>783</v>
      </c>
      <c r="B96" t="s">
        <v>783</v>
      </c>
      <c r="C96" t="s">
        <v>569</v>
      </c>
      <c r="D96" t="s">
        <v>569</v>
      </c>
      <c r="E96">
        <v>1359054</v>
      </c>
      <c r="F96" s="23">
        <v>44227</v>
      </c>
      <c r="G96">
        <v>707588</v>
      </c>
      <c r="H96">
        <v>264665</v>
      </c>
      <c r="I96">
        <v>15111</v>
      </c>
      <c r="J96">
        <v>158</v>
      </c>
      <c r="K96">
        <v>14953</v>
      </c>
      <c r="L96">
        <v>332767</v>
      </c>
    </row>
    <row r="97" spans="1:12" x14ac:dyDescent="0.35">
      <c r="A97" t="s">
        <v>783</v>
      </c>
      <c r="B97" t="s">
        <v>783</v>
      </c>
      <c r="C97" t="s">
        <v>699</v>
      </c>
      <c r="D97" t="s">
        <v>699</v>
      </c>
      <c r="E97">
        <v>4778610</v>
      </c>
      <c r="F97" s="23">
        <v>44227</v>
      </c>
      <c r="G97">
        <v>2253919</v>
      </c>
      <c r="H97">
        <v>717015</v>
      </c>
      <c r="I97">
        <v>31398</v>
      </c>
      <c r="J97">
        <v>621</v>
      </c>
      <c r="K97">
        <v>30777</v>
      </c>
      <c r="L97">
        <v>738350</v>
      </c>
    </row>
    <row r="98" spans="1:12" x14ac:dyDescent="0.35">
      <c r="A98" t="s">
        <v>783</v>
      </c>
      <c r="B98" t="s">
        <v>783</v>
      </c>
      <c r="C98" t="s">
        <v>674</v>
      </c>
      <c r="D98" t="s">
        <v>674</v>
      </c>
      <c r="E98">
        <v>2872523</v>
      </c>
      <c r="F98" s="23">
        <v>44227</v>
      </c>
      <c r="G98">
        <v>1393762</v>
      </c>
      <c r="H98">
        <v>638181</v>
      </c>
      <c r="I98">
        <v>23432</v>
      </c>
      <c r="J98">
        <v>468</v>
      </c>
      <c r="K98">
        <v>22964</v>
      </c>
      <c r="L98">
        <v>603062</v>
      </c>
    </row>
    <row r="99" spans="1:12" x14ac:dyDescent="0.35">
      <c r="A99" t="s">
        <v>783</v>
      </c>
      <c r="B99" t="s">
        <v>783</v>
      </c>
      <c r="C99" t="s">
        <v>565</v>
      </c>
      <c r="D99" t="s">
        <v>565</v>
      </c>
      <c r="E99">
        <v>2216653</v>
      </c>
      <c r="F99" s="23">
        <v>44151</v>
      </c>
      <c r="G99">
        <v>1062349</v>
      </c>
      <c r="H99">
        <v>274319</v>
      </c>
      <c r="I99">
        <v>10353</v>
      </c>
      <c r="J99">
        <v>178</v>
      </c>
      <c r="K99">
        <v>10174</v>
      </c>
      <c r="L99">
        <v>327690</v>
      </c>
    </row>
    <row r="100" spans="1:12" x14ac:dyDescent="0.35">
      <c r="A100" t="s">
        <v>783</v>
      </c>
      <c r="B100" t="s">
        <v>783</v>
      </c>
      <c r="C100" t="s">
        <v>691</v>
      </c>
      <c r="D100" t="s">
        <v>691</v>
      </c>
      <c r="E100">
        <v>5772804</v>
      </c>
      <c r="F100" s="23">
        <v>44227</v>
      </c>
      <c r="G100">
        <v>3421614</v>
      </c>
      <c r="H100">
        <v>2366474</v>
      </c>
      <c r="I100">
        <v>147007</v>
      </c>
      <c r="J100">
        <v>2334</v>
      </c>
      <c r="K100">
        <v>144651</v>
      </c>
      <c r="L100">
        <v>749741</v>
      </c>
    </row>
    <row r="101" spans="1:12" x14ac:dyDescent="0.35">
      <c r="A101" t="s">
        <v>783</v>
      </c>
      <c r="B101" t="s">
        <v>783</v>
      </c>
      <c r="C101" t="s">
        <v>670</v>
      </c>
      <c r="D101" t="s">
        <v>670</v>
      </c>
      <c r="E101">
        <v>3273127</v>
      </c>
      <c r="F101" s="23">
        <v>44201</v>
      </c>
      <c r="G101">
        <v>1603099</v>
      </c>
      <c r="H101">
        <v>729224</v>
      </c>
      <c r="I101">
        <v>24427</v>
      </c>
      <c r="J101">
        <v>180</v>
      </c>
      <c r="K101">
        <v>24247</v>
      </c>
      <c r="L101">
        <v>580969</v>
      </c>
    </row>
    <row r="102" spans="1:12" x14ac:dyDescent="0.35">
      <c r="A102" t="s">
        <v>783</v>
      </c>
      <c r="B102" t="s">
        <v>783</v>
      </c>
      <c r="C102" t="s">
        <v>657</v>
      </c>
      <c r="D102" t="s">
        <v>657</v>
      </c>
      <c r="E102">
        <v>2962593</v>
      </c>
      <c r="F102" s="23">
        <v>44227</v>
      </c>
      <c r="G102">
        <v>1498172</v>
      </c>
      <c r="H102">
        <v>465660</v>
      </c>
      <c r="I102">
        <v>13980</v>
      </c>
      <c r="J102">
        <v>271</v>
      </c>
      <c r="K102">
        <v>13707</v>
      </c>
      <c r="L102">
        <v>528543</v>
      </c>
    </row>
    <row r="103" spans="1:12" x14ac:dyDescent="0.35">
      <c r="A103" t="s">
        <v>783</v>
      </c>
      <c r="B103" t="s">
        <v>783</v>
      </c>
      <c r="C103" t="s">
        <v>586</v>
      </c>
      <c r="D103" t="s">
        <v>586</v>
      </c>
      <c r="E103">
        <v>1897102</v>
      </c>
      <c r="F103" s="23">
        <v>44227</v>
      </c>
      <c r="G103">
        <v>995618</v>
      </c>
      <c r="H103">
        <v>366567</v>
      </c>
      <c r="I103">
        <v>17616</v>
      </c>
      <c r="J103">
        <v>134</v>
      </c>
      <c r="K103">
        <v>17482</v>
      </c>
      <c r="L103">
        <v>365135</v>
      </c>
    </row>
    <row r="104" spans="1:12" x14ac:dyDescent="0.35">
      <c r="A104" t="s">
        <v>783</v>
      </c>
      <c r="B104" t="s">
        <v>783</v>
      </c>
      <c r="C104" t="s">
        <v>678</v>
      </c>
      <c r="D104" t="s">
        <v>678</v>
      </c>
      <c r="E104">
        <v>4254782</v>
      </c>
      <c r="F104" s="23">
        <v>44227</v>
      </c>
      <c r="G104">
        <v>1991102</v>
      </c>
      <c r="H104">
        <v>555728</v>
      </c>
      <c r="I104">
        <v>20020</v>
      </c>
      <c r="J104">
        <v>155</v>
      </c>
      <c r="K104">
        <v>19864</v>
      </c>
      <c r="L104">
        <v>624579</v>
      </c>
    </row>
    <row r="105" spans="1:12" x14ac:dyDescent="0.35">
      <c r="A105" t="s">
        <v>783</v>
      </c>
      <c r="B105" t="s">
        <v>783</v>
      </c>
      <c r="C105" t="s">
        <v>711</v>
      </c>
      <c r="D105" t="s">
        <v>711</v>
      </c>
      <c r="E105">
        <v>3943098</v>
      </c>
      <c r="F105" s="23">
        <v>44227</v>
      </c>
      <c r="G105">
        <v>1868014</v>
      </c>
      <c r="H105">
        <v>736766</v>
      </c>
      <c r="I105">
        <v>23278</v>
      </c>
      <c r="J105">
        <v>255</v>
      </c>
      <c r="K105">
        <v>23020</v>
      </c>
      <c r="L105">
        <v>773112</v>
      </c>
    </row>
    <row r="106" spans="1:12" x14ac:dyDescent="0.35">
      <c r="A106" t="s">
        <v>783</v>
      </c>
      <c r="B106" t="s">
        <v>783</v>
      </c>
      <c r="C106" t="s">
        <v>415</v>
      </c>
      <c r="D106" t="s">
        <v>415</v>
      </c>
      <c r="E106">
        <v>634927</v>
      </c>
      <c r="F106" s="23">
        <v>44227</v>
      </c>
      <c r="G106">
        <v>287209</v>
      </c>
      <c r="H106">
        <v>95322</v>
      </c>
      <c r="I106">
        <v>7693</v>
      </c>
      <c r="J106">
        <v>75</v>
      </c>
      <c r="K106">
        <v>7618</v>
      </c>
      <c r="L106">
        <v>146194</v>
      </c>
    </row>
    <row r="107" spans="1:12" x14ac:dyDescent="0.35">
      <c r="A107" t="s">
        <v>783</v>
      </c>
      <c r="B107" t="s">
        <v>783</v>
      </c>
      <c r="C107" t="s">
        <v>458</v>
      </c>
      <c r="D107" t="s">
        <v>458</v>
      </c>
      <c r="E107">
        <v>656916</v>
      </c>
      <c r="F107" s="23">
        <v>44151</v>
      </c>
      <c r="G107">
        <v>300967</v>
      </c>
      <c r="H107">
        <v>108766</v>
      </c>
      <c r="I107">
        <v>4404</v>
      </c>
      <c r="J107">
        <v>36</v>
      </c>
      <c r="K107">
        <v>4368</v>
      </c>
      <c r="L107">
        <v>201633</v>
      </c>
    </row>
    <row r="108" spans="1:12" x14ac:dyDescent="0.35">
      <c r="A108" t="s">
        <v>783</v>
      </c>
      <c r="B108" t="s">
        <v>783</v>
      </c>
      <c r="C108" t="s">
        <v>625</v>
      </c>
      <c r="D108" t="s">
        <v>625</v>
      </c>
      <c r="E108">
        <v>3419622</v>
      </c>
      <c r="F108" s="23">
        <v>44227</v>
      </c>
      <c r="G108">
        <v>1511464</v>
      </c>
      <c r="H108">
        <v>424182</v>
      </c>
      <c r="I108">
        <v>9185</v>
      </c>
      <c r="J108">
        <v>127</v>
      </c>
      <c r="K108">
        <v>9058</v>
      </c>
      <c r="L108">
        <v>457819</v>
      </c>
    </row>
    <row r="109" spans="1:12" x14ac:dyDescent="0.35">
      <c r="A109" t="s">
        <v>783</v>
      </c>
      <c r="B109" t="s">
        <v>783</v>
      </c>
      <c r="C109" t="s">
        <v>661</v>
      </c>
      <c r="D109" t="s">
        <v>661</v>
      </c>
      <c r="E109">
        <v>3318176</v>
      </c>
      <c r="F109" s="23">
        <v>44227</v>
      </c>
      <c r="G109">
        <v>1670590</v>
      </c>
      <c r="H109">
        <v>684755</v>
      </c>
      <c r="I109">
        <v>15195</v>
      </c>
      <c r="J109">
        <v>170</v>
      </c>
      <c r="K109">
        <v>15025</v>
      </c>
      <c r="L109">
        <v>544035</v>
      </c>
    </row>
    <row r="110" spans="1:12" x14ac:dyDescent="0.35">
      <c r="A110" t="s">
        <v>783</v>
      </c>
      <c r="B110" t="s">
        <v>783</v>
      </c>
      <c r="C110" t="s">
        <v>628</v>
      </c>
      <c r="D110" t="s">
        <v>628</v>
      </c>
      <c r="E110">
        <v>2228397</v>
      </c>
      <c r="F110" s="23">
        <v>44227</v>
      </c>
      <c r="G110">
        <v>1069993</v>
      </c>
      <c r="H110">
        <v>369925</v>
      </c>
      <c r="I110">
        <v>17222</v>
      </c>
      <c r="J110">
        <v>129</v>
      </c>
      <c r="K110">
        <v>17093</v>
      </c>
      <c r="L110">
        <v>465122</v>
      </c>
    </row>
    <row r="111" spans="1:12" x14ac:dyDescent="0.35">
      <c r="A111" t="s">
        <v>783</v>
      </c>
      <c r="B111" t="s">
        <v>783</v>
      </c>
      <c r="C111" t="s">
        <v>523</v>
      </c>
      <c r="D111" t="s">
        <v>523</v>
      </c>
      <c r="E111">
        <v>3495021</v>
      </c>
      <c r="F111" s="23">
        <v>44227</v>
      </c>
      <c r="G111">
        <v>1671469</v>
      </c>
      <c r="H111">
        <v>478638</v>
      </c>
      <c r="I111">
        <v>19827</v>
      </c>
      <c r="J111">
        <v>192</v>
      </c>
      <c r="K111">
        <v>19632</v>
      </c>
      <c r="L111">
        <v>285797</v>
      </c>
    </row>
    <row r="112" spans="1:12" x14ac:dyDescent="0.35">
      <c r="A112" t="s">
        <v>783</v>
      </c>
      <c r="B112" t="s">
        <v>783</v>
      </c>
      <c r="C112" t="s">
        <v>664</v>
      </c>
      <c r="D112" t="s">
        <v>664</v>
      </c>
      <c r="E112">
        <v>3935042</v>
      </c>
      <c r="F112" s="23">
        <v>44227</v>
      </c>
      <c r="G112">
        <v>1784016</v>
      </c>
      <c r="H112">
        <v>469332</v>
      </c>
      <c r="I112">
        <v>20890</v>
      </c>
      <c r="J112">
        <v>358</v>
      </c>
      <c r="K112">
        <v>20532</v>
      </c>
      <c r="L112">
        <v>562223</v>
      </c>
    </row>
    <row r="113" spans="1:12" x14ac:dyDescent="0.35">
      <c r="A113" t="s">
        <v>717</v>
      </c>
      <c r="B113" t="s">
        <v>717</v>
      </c>
      <c r="C113" t="s">
        <v>717</v>
      </c>
      <c r="D113" t="s">
        <v>717</v>
      </c>
      <c r="E113">
        <v>1055450</v>
      </c>
      <c r="F113" s="23">
        <v>44500</v>
      </c>
      <c r="G113">
        <v>926035</v>
      </c>
      <c r="H113">
        <v>546981</v>
      </c>
      <c r="I113">
        <v>65351</v>
      </c>
      <c r="J113">
        <v>820</v>
      </c>
      <c r="K113">
        <v>64495</v>
      </c>
      <c r="L113">
        <v>825526</v>
      </c>
    </row>
    <row r="114" spans="1:12" x14ac:dyDescent="0.35">
      <c r="A114" t="s">
        <v>816</v>
      </c>
      <c r="B114" t="s">
        <v>816</v>
      </c>
      <c r="C114" t="s">
        <v>105</v>
      </c>
      <c r="D114" t="s">
        <v>105</v>
      </c>
      <c r="E114">
        <v>826165</v>
      </c>
      <c r="F114" s="23">
        <v>43996</v>
      </c>
      <c r="G114">
        <v>537459</v>
      </c>
      <c r="H114">
        <v>271570</v>
      </c>
      <c r="I114">
        <v>27278</v>
      </c>
      <c r="J114">
        <v>396</v>
      </c>
      <c r="K114">
        <v>26880</v>
      </c>
      <c r="L114">
        <v>16388</v>
      </c>
    </row>
    <row r="115" spans="1:12" x14ac:dyDescent="0.35">
      <c r="A115" t="s">
        <v>816</v>
      </c>
      <c r="B115" t="s">
        <v>816</v>
      </c>
      <c r="C115" t="s">
        <v>116</v>
      </c>
      <c r="D115" t="s">
        <v>116</v>
      </c>
      <c r="E115">
        <v>1305343</v>
      </c>
      <c r="F115" s="23">
        <v>43996</v>
      </c>
      <c r="G115">
        <v>617777</v>
      </c>
      <c r="H115">
        <v>211945</v>
      </c>
      <c r="I115">
        <v>43085</v>
      </c>
      <c r="J115">
        <v>471</v>
      </c>
      <c r="K115">
        <v>42611</v>
      </c>
      <c r="L115">
        <v>25358</v>
      </c>
    </row>
    <row r="116" spans="1:12" x14ac:dyDescent="0.35">
      <c r="A116" t="s">
        <v>816</v>
      </c>
      <c r="B116" t="s">
        <v>816</v>
      </c>
      <c r="C116" t="s">
        <v>123</v>
      </c>
      <c r="D116" t="s">
        <v>123</v>
      </c>
      <c r="E116">
        <v>1302253</v>
      </c>
      <c r="F116" s="23">
        <v>43974</v>
      </c>
      <c r="G116">
        <v>443759</v>
      </c>
      <c r="H116">
        <v>178775</v>
      </c>
      <c r="I116">
        <v>21066</v>
      </c>
      <c r="J116">
        <v>188</v>
      </c>
      <c r="K116">
        <v>20845</v>
      </c>
      <c r="L116">
        <v>15055</v>
      </c>
    </row>
    <row r="117" spans="1:12" x14ac:dyDescent="0.35">
      <c r="A117" t="s">
        <v>816</v>
      </c>
      <c r="B117" t="s">
        <v>816</v>
      </c>
      <c r="C117" t="s">
        <v>84</v>
      </c>
      <c r="D117" t="s">
        <v>84</v>
      </c>
      <c r="E117">
        <v>229832</v>
      </c>
      <c r="F117" s="23">
        <v>43996</v>
      </c>
      <c r="G117">
        <v>103247</v>
      </c>
      <c r="H117">
        <v>44245</v>
      </c>
      <c r="I117">
        <v>8324</v>
      </c>
      <c r="J117">
        <v>55</v>
      </c>
      <c r="K117">
        <v>8263</v>
      </c>
      <c r="L117">
        <v>5401</v>
      </c>
    </row>
    <row r="118" spans="1:12" x14ac:dyDescent="0.35">
      <c r="A118" t="s">
        <v>816</v>
      </c>
      <c r="B118" t="s">
        <v>816</v>
      </c>
      <c r="C118" t="s">
        <v>82</v>
      </c>
      <c r="D118" t="s">
        <v>82</v>
      </c>
      <c r="E118">
        <v>533638</v>
      </c>
      <c r="F118" s="23">
        <v>43996</v>
      </c>
      <c r="G118">
        <v>158243</v>
      </c>
      <c r="H118">
        <v>80855</v>
      </c>
      <c r="I118">
        <v>10840</v>
      </c>
      <c r="J118">
        <v>25</v>
      </c>
      <c r="K118">
        <v>10809</v>
      </c>
      <c r="L118">
        <v>6588</v>
      </c>
    </row>
    <row r="119" spans="1:12" x14ac:dyDescent="0.35">
      <c r="A119" t="s">
        <v>816</v>
      </c>
      <c r="B119" t="s">
        <v>816</v>
      </c>
      <c r="C119" t="s">
        <v>89</v>
      </c>
      <c r="D119" t="s">
        <v>89</v>
      </c>
      <c r="E119">
        <v>799199</v>
      </c>
      <c r="F119" s="23">
        <v>43996</v>
      </c>
      <c r="G119">
        <v>509782</v>
      </c>
      <c r="H119">
        <v>224591</v>
      </c>
      <c r="I119">
        <v>27239</v>
      </c>
      <c r="J119">
        <v>545</v>
      </c>
      <c r="K119">
        <v>26690</v>
      </c>
      <c r="L119">
        <v>15120</v>
      </c>
    </row>
    <row r="120" spans="1:12" x14ac:dyDescent="0.35">
      <c r="A120" t="s">
        <v>816</v>
      </c>
      <c r="B120" t="s">
        <v>816</v>
      </c>
      <c r="C120" t="s">
        <v>126</v>
      </c>
      <c r="D120" t="s">
        <v>126</v>
      </c>
      <c r="E120">
        <v>3343079</v>
      </c>
      <c r="F120" s="23">
        <v>43996</v>
      </c>
      <c r="G120">
        <v>1012391</v>
      </c>
      <c r="H120">
        <v>525445</v>
      </c>
      <c r="I120">
        <v>96880</v>
      </c>
      <c r="J120">
        <v>1798</v>
      </c>
      <c r="K120">
        <v>95028</v>
      </c>
      <c r="L120">
        <v>53460</v>
      </c>
    </row>
    <row r="121" spans="1:12" x14ac:dyDescent="0.35">
      <c r="A121" t="s">
        <v>816</v>
      </c>
      <c r="B121" t="s">
        <v>816</v>
      </c>
      <c r="C121" t="s">
        <v>99</v>
      </c>
      <c r="D121" t="s">
        <v>99</v>
      </c>
      <c r="E121">
        <v>597653</v>
      </c>
      <c r="F121" s="23">
        <v>43996</v>
      </c>
      <c r="G121">
        <v>293987</v>
      </c>
      <c r="H121">
        <v>99137</v>
      </c>
      <c r="I121">
        <v>19701</v>
      </c>
      <c r="J121">
        <v>194</v>
      </c>
      <c r="K121">
        <v>19506</v>
      </c>
      <c r="L121">
        <v>11946</v>
      </c>
    </row>
    <row r="122" spans="1:12" x14ac:dyDescent="0.35">
      <c r="A122" t="s">
        <v>816</v>
      </c>
      <c r="B122" t="s">
        <v>816</v>
      </c>
      <c r="C122" t="s">
        <v>119</v>
      </c>
      <c r="D122" t="s">
        <v>119</v>
      </c>
      <c r="E122">
        <v>1620632</v>
      </c>
      <c r="F122" s="23">
        <v>43996</v>
      </c>
      <c r="G122">
        <v>896087</v>
      </c>
      <c r="H122">
        <v>317605</v>
      </c>
      <c r="I122">
        <v>57636</v>
      </c>
      <c r="J122">
        <v>838</v>
      </c>
      <c r="K122">
        <v>56766</v>
      </c>
      <c r="L122">
        <v>32834</v>
      </c>
    </row>
    <row r="123" spans="1:12" x14ac:dyDescent="0.35">
      <c r="A123" t="s">
        <v>816</v>
      </c>
      <c r="B123" t="s">
        <v>816</v>
      </c>
      <c r="C123" t="s">
        <v>103</v>
      </c>
      <c r="D123" t="s">
        <v>103</v>
      </c>
      <c r="E123">
        <v>852043</v>
      </c>
      <c r="F123" s="23">
        <v>43996</v>
      </c>
      <c r="G123">
        <v>435884</v>
      </c>
      <c r="H123">
        <v>182747</v>
      </c>
      <c r="I123">
        <v>27093</v>
      </c>
      <c r="J123">
        <v>212</v>
      </c>
      <c r="K123">
        <v>26867</v>
      </c>
      <c r="L123">
        <v>16088</v>
      </c>
    </row>
    <row r="124" spans="1:12" x14ac:dyDescent="0.35">
      <c r="A124" t="s">
        <v>816</v>
      </c>
      <c r="B124" t="s">
        <v>816</v>
      </c>
      <c r="C124" t="s">
        <v>107</v>
      </c>
      <c r="D124" t="s">
        <v>107</v>
      </c>
      <c r="E124">
        <v>584667</v>
      </c>
      <c r="F124" s="23">
        <v>43996</v>
      </c>
      <c r="G124">
        <v>402362</v>
      </c>
      <c r="H124">
        <v>173494</v>
      </c>
      <c r="I124">
        <v>22771</v>
      </c>
      <c r="J124">
        <v>267</v>
      </c>
      <c r="K124">
        <v>22503</v>
      </c>
      <c r="L124">
        <v>14214</v>
      </c>
    </row>
    <row r="125" spans="1:12" x14ac:dyDescent="0.35">
      <c r="A125" t="s">
        <v>816</v>
      </c>
      <c r="B125" t="s">
        <v>816</v>
      </c>
      <c r="C125" t="s">
        <v>91</v>
      </c>
      <c r="D125" t="s">
        <v>91</v>
      </c>
      <c r="E125">
        <v>578326</v>
      </c>
      <c r="F125" s="23">
        <v>43996</v>
      </c>
      <c r="G125">
        <v>317695</v>
      </c>
      <c r="H125">
        <v>100468</v>
      </c>
      <c r="I125">
        <v>13139</v>
      </c>
      <c r="J125">
        <v>99</v>
      </c>
      <c r="K125">
        <v>13036</v>
      </c>
      <c r="L125">
        <v>8176</v>
      </c>
    </row>
    <row r="126" spans="1:12" x14ac:dyDescent="0.35">
      <c r="A126" t="s">
        <v>816</v>
      </c>
      <c r="B126" t="s">
        <v>816</v>
      </c>
      <c r="C126" t="s">
        <v>149</v>
      </c>
      <c r="D126" t="s">
        <v>149</v>
      </c>
      <c r="E126">
        <v>1206563</v>
      </c>
      <c r="F126" s="23">
        <v>43996</v>
      </c>
      <c r="G126">
        <v>650457</v>
      </c>
      <c r="H126">
        <v>287588</v>
      </c>
      <c r="I126">
        <v>54847</v>
      </c>
      <c r="J126">
        <v>580</v>
      </c>
      <c r="K126">
        <v>54228</v>
      </c>
      <c r="L126">
        <v>37457</v>
      </c>
    </row>
    <row r="127" spans="1:12" x14ac:dyDescent="0.35">
      <c r="A127" t="s">
        <v>816</v>
      </c>
      <c r="B127" t="s">
        <v>816</v>
      </c>
      <c r="C127" t="s">
        <v>104</v>
      </c>
      <c r="D127" t="s">
        <v>104</v>
      </c>
      <c r="E127">
        <v>659039</v>
      </c>
      <c r="F127" s="23">
        <v>43996</v>
      </c>
      <c r="G127">
        <v>375503</v>
      </c>
      <c r="H127">
        <v>128177</v>
      </c>
      <c r="I127">
        <v>26980</v>
      </c>
      <c r="J127">
        <v>177</v>
      </c>
      <c r="K127">
        <v>26798</v>
      </c>
      <c r="L127">
        <v>16179</v>
      </c>
    </row>
    <row r="128" spans="1:12" x14ac:dyDescent="0.35">
      <c r="A128" t="s">
        <v>816</v>
      </c>
      <c r="B128" t="s">
        <v>816</v>
      </c>
      <c r="C128" t="s">
        <v>102</v>
      </c>
      <c r="D128" t="s">
        <v>102</v>
      </c>
      <c r="E128">
        <v>1032275</v>
      </c>
      <c r="F128" s="23">
        <v>43996</v>
      </c>
      <c r="G128">
        <v>738333</v>
      </c>
      <c r="H128">
        <v>428365</v>
      </c>
      <c r="I128">
        <v>31365</v>
      </c>
      <c r="J128">
        <v>365</v>
      </c>
      <c r="K128">
        <v>31000</v>
      </c>
      <c r="L128">
        <v>17865</v>
      </c>
    </row>
    <row r="129" spans="1:12" x14ac:dyDescent="0.35">
      <c r="A129" t="s">
        <v>816</v>
      </c>
      <c r="B129" t="s">
        <v>816</v>
      </c>
      <c r="C129" t="s">
        <v>110</v>
      </c>
      <c r="D129" t="s">
        <v>110</v>
      </c>
      <c r="E129">
        <v>701707</v>
      </c>
      <c r="F129" s="23">
        <v>43996</v>
      </c>
      <c r="G129">
        <v>282508</v>
      </c>
      <c r="H129">
        <v>109857</v>
      </c>
      <c r="I129">
        <v>23921</v>
      </c>
      <c r="J129">
        <v>167</v>
      </c>
      <c r="K129">
        <v>23753</v>
      </c>
      <c r="L129">
        <v>14882</v>
      </c>
    </row>
    <row r="130" spans="1:12" x14ac:dyDescent="0.35">
      <c r="A130" t="s">
        <v>816</v>
      </c>
      <c r="B130" t="s">
        <v>816</v>
      </c>
      <c r="C130" t="s">
        <v>79</v>
      </c>
      <c r="D130" t="s">
        <v>79</v>
      </c>
      <c r="E130">
        <v>140206</v>
      </c>
      <c r="F130" s="23">
        <v>43996</v>
      </c>
      <c r="G130">
        <v>53032</v>
      </c>
      <c r="H130">
        <v>19468</v>
      </c>
      <c r="I130">
        <v>4019</v>
      </c>
      <c r="J130">
        <v>14</v>
      </c>
      <c r="K130">
        <v>4005</v>
      </c>
      <c r="L130">
        <v>2813</v>
      </c>
    </row>
    <row r="131" spans="1:12" x14ac:dyDescent="0.35">
      <c r="A131" t="s">
        <v>816</v>
      </c>
      <c r="B131" t="s">
        <v>816</v>
      </c>
      <c r="C131" t="s">
        <v>166</v>
      </c>
      <c r="D131" t="s">
        <v>166</v>
      </c>
      <c r="E131">
        <v>4062160</v>
      </c>
      <c r="F131" s="23">
        <v>43996</v>
      </c>
      <c r="G131">
        <v>1557999</v>
      </c>
      <c r="H131">
        <v>915437</v>
      </c>
      <c r="I131">
        <v>158035</v>
      </c>
      <c r="J131">
        <v>3139</v>
      </c>
      <c r="K131">
        <v>154852</v>
      </c>
      <c r="L131">
        <v>91721</v>
      </c>
    </row>
    <row r="132" spans="1:12" x14ac:dyDescent="0.35">
      <c r="A132" t="s">
        <v>816</v>
      </c>
      <c r="B132" t="s">
        <v>816</v>
      </c>
      <c r="C132" t="s">
        <v>400</v>
      </c>
      <c r="D132" t="s">
        <v>400</v>
      </c>
      <c r="E132">
        <v>1537520</v>
      </c>
      <c r="F132" s="23">
        <v>44144</v>
      </c>
      <c r="G132">
        <v>1028876</v>
      </c>
      <c r="H132">
        <v>530711</v>
      </c>
      <c r="I132">
        <v>56077</v>
      </c>
      <c r="J132">
        <v>515</v>
      </c>
      <c r="K132">
        <v>55557</v>
      </c>
      <c r="L132">
        <v>152985</v>
      </c>
    </row>
    <row r="133" spans="1:12" x14ac:dyDescent="0.35">
      <c r="A133" t="s">
        <v>816</v>
      </c>
      <c r="B133" t="s">
        <v>816</v>
      </c>
      <c r="C133" t="s">
        <v>93</v>
      </c>
      <c r="D133" t="s">
        <v>93</v>
      </c>
      <c r="E133">
        <v>249000</v>
      </c>
      <c r="F133" s="23">
        <v>43996</v>
      </c>
      <c r="G133">
        <v>134654</v>
      </c>
      <c r="H133">
        <v>81437</v>
      </c>
      <c r="I133">
        <v>8066</v>
      </c>
      <c r="J133">
        <v>20</v>
      </c>
      <c r="K133">
        <v>8041</v>
      </c>
      <c r="L133">
        <v>5756</v>
      </c>
    </row>
    <row r="134" spans="1:12" x14ac:dyDescent="0.35">
      <c r="A134" t="s">
        <v>816</v>
      </c>
      <c r="B134" t="s">
        <v>816</v>
      </c>
      <c r="C134" t="s">
        <v>94</v>
      </c>
      <c r="D134" t="s">
        <v>94</v>
      </c>
      <c r="E134">
        <v>660280</v>
      </c>
      <c r="F134" s="23">
        <v>43996</v>
      </c>
      <c r="G134">
        <v>419247</v>
      </c>
      <c r="H134">
        <v>163526</v>
      </c>
      <c r="I134">
        <v>29029</v>
      </c>
      <c r="J134">
        <v>224</v>
      </c>
      <c r="K134">
        <v>28805</v>
      </c>
      <c r="L134">
        <v>16344</v>
      </c>
    </row>
    <row r="135" spans="1:12" x14ac:dyDescent="0.35">
      <c r="A135" t="s">
        <v>816</v>
      </c>
      <c r="B135" t="s">
        <v>816</v>
      </c>
      <c r="C135" t="s">
        <v>368</v>
      </c>
      <c r="D135" t="s">
        <v>368</v>
      </c>
      <c r="E135">
        <v>420661</v>
      </c>
      <c r="F135" s="23">
        <v>44153</v>
      </c>
      <c r="G135">
        <v>468885</v>
      </c>
      <c r="H135">
        <v>277031</v>
      </c>
      <c r="I135">
        <v>33673</v>
      </c>
      <c r="J135">
        <v>245</v>
      </c>
      <c r="K135">
        <v>33426</v>
      </c>
      <c r="L135">
        <v>120414</v>
      </c>
    </row>
    <row r="136" spans="1:12" x14ac:dyDescent="0.35">
      <c r="A136" t="s">
        <v>816</v>
      </c>
      <c r="B136" t="s">
        <v>816</v>
      </c>
      <c r="C136" t="s">
        <v>98</v>
      </c>
      <c r="D136" t="s">
        <v>98</v>
      </c>
      <c r="E136">
        <v>748593</v>
      </c>
      <c r="F136" s="23">
        <v>43996</v>
      </c>
      <c r="G136">
        <v>405744</v>
      </c>
      <c r="H136">
        <v>171484</v>
      </c>
      <c r="I136">
        <v>23636</v>
      </c>
      <c r="J136">
        <v>224</v>
      </c>
      <c r="K136">
        <v>23407</v>
      </c>
      <c r="L136">
        <v>13869</v>
      </c>
    </row>
    <row r="137" spans="1:12" x14ac:dyDescent="0.35">
      <c r="A137" t="s">
        <v>807</v>
      </c>
      <c r="B137" t="s">
        <v>807</v>
      </c>
      <c r="C137" t="s">
        <v>248</v>
      </c>
      <c r="D137" t="s">
        <v>248</v>
      </c>
      <c r="E137">
        <v>343709</v>
      </c>
      <c r="F137" s="23">
        <v>44124</v>
      </c>
      <c r="G137">
        <v>387772</v>
      </c>
      <c r="H137">
        <v>183553</v>
      </c>
      <c r="I137">
        <v>5920</v>
      </c>
      <c r="J137">
        <v>3</v>
      </c>
      <c r="K137">
        <v>5910</v>
      </c>
      <c r="L137">
        <v>47773</v>
      </c>
    </row>
    <row r="138" spans="1:12" x14ac:dyDescent="0.35">
      <c r="A138" t="s">
        <v>807</v>
      </c>
      <c r="B138" t="s">
        <v>807</v>
      </c>
      <c r="C138" t="s">
        <v>185</v>
      </c>
      <c r="D138" t="s">
        <v>185</v>
      </c>
      <c r="E138">
        <v>191173</v>
      </c>
      <c r="F138" s="23">
        <v>44124</v>
      </c>
      <c r="G138">
        <v>234202</v>
      </c>
      <c r="H138">
        <v>155547</v>
      </c>
      <c r="I138">
        <v>3543</v>
      </c>
      <c r="J138">
        <v>1</v>
      </c>
      <c r="K138">
        <v>3516</v>
      </c>
      <c r="L138">
        <v>21109</v>
      </c>
    </row>
    <row r="139" spans="1:12" x14ac:dyDescent="0.35">
      <c r="A139" t="s">
        <v>807</v>
      </c>
      <c r="B139" t="s">
        <v>807</v>
      </c>
      <c r="C139" t="s">
        <v>144</v>
      </c>
      <c r="D139" t="s">
        <v>144</v>
      </c>
      <c r="E139">
        <v>52074</v>
      </c>
      <c r="F139" s="23">
        <v>44124</v>
      </c>
      <c r="G139">
        <v>38779</v>
      </c>
      <c r="H139">
        <v>31153</v>
      </c>
      <c r="I139">
        <v>1218</v>
      </c>
      <c r="J139">
        <v>0</v>
      </c>
      <c r="K139">
        <v>1218</v>
      </c>
      <c r="L139">
        <v>8868</v>
      </c>
    </row>
    <row r="140" spans="1:12" x14ac:dyDescent="0.35">
      <c r="A140" t="s">
        <v>779</v>
      </c>
      <c r="B140" t="s">
        <v>779</v>
      </c>
      <c r="C140" t="s">
        <v>779</v>
      </c>
      <c r="D140" t="s">
        <v>779</v>
      </c>
      <c r="E140">
        <v>19814000</v>
      </c>
      <c r="F140" s="23">
        <v>44500</v>
      </c>
      <c r="G140">
        <v>13055636</v>
      </c>
      <c r="H140">
        <v>7425404</v>
      </c>
      <c r="I140">
        <v>1439870</v>
      </c>
      <c r="J140">
        <v>25091</v>
      </c>
      <c r="K140">
        <v>1414431</v>
      </c>
      <c r="L140">
        <v>30147688</v>
      </c>
    </row>
    <row r="141" spans="1:12" x14ac:dyDescent="0.35">
      <c r="A141" t="s">
        <v>784</v>
      </c>
      <c r="B141" t="s">
        <v>784</v>
      </c>
      <c r="C141" t="s">
        <v>606</v>
      </c>
      <c r="D141" t="s">
        <v>606</v>
      </c>
      <c r="E141">
        <v>817761</v>
      </c>
      <c r="G141">
        <v>600586</v>
      </c>
      <c r="H141">
        <v>424066</v>
      </c>
      <c r="I141">
        <v>0</v>
      </c>
      <c r="J141">
        <v>0</v>
      </c>
      <c r="K141">
        <v>0</v>
      </c>
      <c r="L141">
        <v>400702</v>
      </c>
    </row>
    <row r="142" spans="1:12" x14ac:dyDescent="0.35">
      <c r="A142" t="s">
        <v>784</v>
      </c>
      <c r="B142" t="s">
        <v>784</v>
      </c>
      <c r="C142" t="s">
        <v>559</v>
      </c>
      <c r="D142" t="s">
        <v>559</v>
      </c>
      <c r="E142">
        <v>639962</v>
      </c>
      <c r="G142">
        <v>661972</v>
      </c>
      <c r="H142">
        <v>487016</v>
      </c>
      <c r="I142">
        <v>0</v>
      </c>
      <c r="J142">
        <v>0</v>
      </c>
      <c r="K142">
        <v>0</v>
      </c>
      <c r="L142">
        <v>313581</v>
      </c>
    </row>
    <row r="143" spans="1:12" x14ac:dyDescent="0.35">
      <c r="A143" t="s">
        <v>785</v>
      </c>
      <c r="B143" t="s">
        <v>785</v>
      </c>
      <c r="C143" t="s">
        <v>771</v>
      </c>
      <c r="D143" t="s">
        <v>771</v>
      </c>
      <c r="E143">
        <v>7208200</v>
      </c>
      <c r="F143" s="23">
        <v>44229</v>
      </c>
      <c r="G143">
        <v>5961594</v>
      </c>
      <c r="H143">
        <v>3439921</v>
      </c>
      <c r="I143">
        <v>238334</v>
      </c>
      <c r="J143">
        <v>3411</v>
      </c>
      <c r="K143">
        <v>234889</v>
      </c>
      <c r="L143">
        <v>2675659</v>
      </c>
    </row>
    <row r="144" spans="1:12" x14ac:dyDescent="0.35">
      <c r="A144" t="s">
        <v>785</v>
      </c>
      <c r="B144" t="s">
        <v>785</v>
      </c>
      <c r="C144" t="s">
        <v>473</v>
      </c>
      <c r="D144" t="s">
        <v>473</v>
      </c>
      <c r="E144">
        <v>1513614</v>
      </c>
      <c r="F144" s="23">
        <v>44229</v>
      </c>
      <c r="G144">
        <v>927389</v>
      </c>
      <c r="H144">
        <v>551970</v>
      </c>
      <c r="I144">
        <v>10810</v>
      </c>
      <c r="J144">
        <v>102</v>
      </c>
      <c r="K144">
        <v>10708</v>
      </c>
      <c r="L144">
        <v>217670</v>
      </c>
    </row>
    <row r="145" spans="1:12" x14ac:dyDescent="0.35">
      <c r="A145" t="s">
        <v>785</v>
      </c>
      <c r="B145" t="s">
        <v>785</v>
      </c>
      <c r="C145" t="s">
        <v>441</v>
      </c>
      <c r="D145" t="s">
        <v>441</v>
      </c>
      <c r="E145">
        <v>2090276</v>
      </c>
      <c r="F145" s="23">
        <v>44229</v>
      </c>
      <c r="G145">
        <v>1471865</v>
      </c>
      <c r="H145">
        <v>935893</v>
      </c>
      <c r="I145">
        <v>9637</v>
      </c>
      <c r="J145">
        <v>49</v>
      </c>
      <c r="K145">
        <v>9581</v>
      </c>
      <c r="L145">
        <v>176669</v>
      </c>
    </row>
    <row r="146" spans="1:12" x14ac:dyDescent="0.35">
      <c r="A146" t="s">
        <v>785</v>
      </c>
      <c r="B146" t="s">
        <v>785</v>
      </c>
      <c r="C146" t="s">
        <v>394</v>
      </c>
      <c r="D146" t="s">
        <v>394</v>
      </c>
      <c r="E146">
        <v>1051746</v>
      </c>
      <c r="F146" s="23">
        <v>44229</v>
      </c>
      <c r="G146">
        <v>717964</v>
      </c>
      <c r="H146">
        <v>522361</v>
      </c>
      <c r="I146">
        <v>5186</v>
      </c>
      <c r="J146">
        <v>78</v>
      </c>
      <c r="K146">
        <v>5108</v>
      </c>
      <c r="L146">
        <v>124775</v>
      </c>
    </row>
    <row r="147" spans="1:12" x14ac:dyDescent="0.35">
      <c r="A147" t="s">
        <v>785</v>
      </c>
      <c r="B147" t="s">
        <v>785</v>
      </c>
      <c r="C147" t="s">
        <v>477</v>
      </c>
      <c r="D147" t="s">
        <v>477</v>
      </c>
      <c r="E147">
        <v>3116045</v>
      </c>
      <c r="F147" s="23">
        <v>44229</v>
      </c>
      <c r="G147">
        <v>2140492</v>
      </c>
      <c r="H147">
        <v>1157901</v>
      </c>
      <c r="I147">
        <v>13631</v>
      </c>
      <c r="J147">
        <v>162</v>
      </c>
      <c r="K147">
        <v>13469</v>
      </c>
      <c r="L147">
        <v>225342</v>
      </c>
    </row>
    <row r="148" spans="1:12" x14ac:dyDescent="0.35">
      <c r="A148" t="s">
        <v>785</v>
      </c>
      <c r="B148" t="s">
        <v>785</v>
      </c>
      <c r="C148" t="s">
        <v>430</v>
      </c>
      <c r="D148" t="s">
        <v>430</v>
      </c>
      <c r="E148">
        <v>1550822</v>
      </c>
      <c r="F148" s="23">
        <v>44229</v>
      </c>
      <c r="G148">
        <v>1217587</v>
      </c>
      <c r="H148">
        <v>669742</v>
      </c>
      <c r="I148">
        <v>11426</v>
      </c>
      <c r="J148">
        <v>118</v>
      </c>
      <c r="K148">
        <v>11308</v>
      </c>
      <c r="L148">
        <v>161770</v>
      </c>
    </row>
    <row r="149" spans="1:12" x14ac:dyDescent="0.35">
      <c r="A149" t="s">
        <v>785</v>
      </c>
      <c r="B149" t="s">
        <v>785</v>
      </c>
      <c r="C149" t="s">
        <v>602</v>
      </c>
      <c r="D149" t="s">
        <v>602</v>
      </c>
      <c r="E149">
        <v>2877961</v>
      </c>
      <c r="F149" s="23">
        <v>44229</v>
      </c>
      <c r="G149">
        <v>1680398</v>
      </c>
      <c r="H149">
        <v>986097</v>
      </c>
      <c r="I149">
        <v>21447</v>
      </c>
      <c r="J149">
        <v>301</v>
      </c>
      <c r="K149">
        <v>21143</v>
      </c>
      <c r="L149">
        <v>403557</v>
      </c>
    </row>
    <row r="150" spans="1:12" x14ac:dyDescent="0.35">
      <c r="A150" t="s">
        <v>785</v>
      </c>
      <c r="B150" t="s">
        <v>785</v>
      </c>
      <c r="C150" t="s">
        <v>362</v>
      </c>
      <c r="D150" t="s">
        <v>362</v>
      </c>
      <c r="E150">
        <v>656005</v>
      </c>
      <c r="F150" s="23">
        <v>44229</v>
      </c>
      <c r="G150">
        <v>378232</v>
      </c>
      <c r="H150">
        <v>228691</v>
      </c>
      <c r="I150">
        <v>2218</v>
      </c>
      <c r="J150">
        <v>42</v>
      </c>
      <c r="K150">
        <v>2176</v>
      </c>
      <c r="L150">
        <v>99668</v>
      </c>
    </row>
    <row r="151" spans="1:12" x14ac:dyDescent="0.35">
      <c r="A151" t="s">
        <v>785</v>
      </c>
      <c r="B151" t="s">
        <v>785</v>
      </c>
      <c r="C151" t="s">
        <v>353</v>
      </c>
      <c r="D151" t="s">
        <v>353</v>
      </c>
      <c r="E151">
        <v>1071831</v>
      </c>
      <c r="F151" s="23">
        <v>44229</v>
      </c>
      <c r="G151">
        <v>635695</v>
      </c>
      <c r="H151">
        <v>420157</v>
      </c>
      <c r="I151">
        <v>3395</v>
      </c>
      <c r="J151">
        <v>38</v>
      </c>
      <c r="K151">
        <v>3357</v>
      </c>
      <c r="L151">
        <v>95535</v>
      </c>
    </row>
    <row r="152" spans="1:12" x14ac:dyDescent="0.35">
      <c r="A152" t="s">
        <v>785</v>
      </c>
      <c r="B152" t="s">
        <v>785</v>
      </c>
      <c r="C152" t="s">
        <v>476</v>
      </c>
      <c r="D152" t="s">
        <v>476</v>
      </c>
      <c r="E152">
        <v>2126558</v>
      </c>
      <c r="F152" s="23">
        <v>44229</v>
      </c>
      <c r="G152">
        <v>1499052</v>
      </c>
      <c r="H152">
        <v>631818</v>
      </c>
      <c r="I152">
        <v>9955</v>
      </c>
      <c r="J152">
        <v>38</v>
      </c>
      <c r="K152">
        <v>9917</v>
      </c>
      <c r="L152">
        <v>223236</v>
      </c>
    </row>
    <row r="153" spans="1:12" x14ac:dyDescent="0.35">
      <c r="A153" t="s">
        <v>785</v>
      </c>
      <c r="B153" t="s">
        <v>785</v>
      </c>
      <c r="C153" t="s">
        <v>222</v>
      </c>
      <c r="D153" t="s">
        <v>222</v>
      </c>
      <c r="E153">
        <v>226769</v>
      </c>
      <c r="F153" s="23">
        <v>44229</v>
      </c>
      <c r="G153">
        <v>156334</v>
      </c>
      <c r="H153">
        <v>59262</v>
      </c>
      <c r="I153">
        <v>866</v>
      </c>
      <c r="J153">
        <v>18</v>
      </c>
      <c r="K153">
        <v>848</v>
      </c>
      <c r="L153">
        <v>32354</v>
      </c>
    </row>
    <row r="154" spans="1:12" x14ac:dyDescent="0.35">
      <c r="A154" t="s">
        <v>785</v>
      </c>
      <c r="B154" t="s">
        <v>785</v>
      </c>
      <c r="C154" t="s">
        <v>330</v>
      </c>
      <c r="D154" t="s">
        <v>330</v>
      </c>
      <c r="E154">
        <v>752484</v>
      </c>
      <c r="F154" s="23">
        <v>44229</v>
      </c>
      <c r="G154">
        <v>504501</v>
      </c>
      <c r="H154">
        <v>309771</v>
      </c>
      <c r="I154">
        <v>4175</v>
      </c>
      <c r="J154">
        <v>82</v>
      </c>
      <c r="K154">
        <v>4093</v>
      </c>
      <c r="L154">
        <v>82511</v>
      </c>
    </row>
    <row r="155" spans="1:12" x14ac:dyDescent="0.35">
      <c r="A155" t="s">
        <v>785</v>
      </c>
      <c r="B155" t="s">
        <v>785</v>
      </c>
      <c r="C155" t="s">
        <v>532</v>
      </c>
      <c r="D155" t="s">
        <v>532</v>
      </c>
      <c r="E155">
        <v>1387478</v>
      </c>
      <c r="F155" s="23">
        <v>44229</v>
      </c>
      <c r="G155">
        <v>1175562</v>
      </c>
      <c r="H155">
        <v>706208</v>
      </c>
      <c r="I155">
        <v>20754</v>
      </c>
      <c r="J155">
        <v>205</v>
      </c>
      <c r="K155">
        <v>20549</v>
      </c>
      <c r="L155">
        <v>302975</v>
      </c>
    </row>
    <row r="156" spans="1:12" x14ac:dyDescent="0.35">
      <c r="A156" t="s">
        <v>785</v>
      </c>
      <c r="B156" t="s">
        <v>785</v>
      </c>
      <c r="C156" t="s">
        <v>393</v>
      </c>
      <c r="D156" t="s">
        <v>393</v>
      </c>
      <c r="E156">
        <v>1217477</v>
      </c>
      <c r="F156" s="23">
        <v>44229</v>
      </c>
      <c r="G156">
        <v>845224</v>
      </c>
      <c r="H156">
        <v>363467</v>
      </c>
      <c r="I156">
        <v>8570</v>
      </c>
      <c r="J156">
        <v>67</v>
      </c>
      <c r="K156">
        <v>8499</v>
      </c>
      <c r="L156">
        <v>126233</v>
      </c>
    </row>
    <row r="157" spans="1:12" x14ac:dyDescent="0.35">
      <c r="A157" t="s">
        <v>785</v>
      </c>
      <c r="B157" t="s">
        <v>785</v>
      </c>
      <c r="C157" t="s">
        <v>551</v>
      </c>
      <c r="D157" t="s">
        <v>551</v>
      </c>
      <c r="E157">
        <v>2159130</v>
      </c>
      <c r="F157" s="23">
        <v>44229</v>
      </c>
      <c r="G157">
        <v>1111813</v>
      </c>
      <c r="H157">
        <v>653950</v>
      </c>
      <c r="I157">
        <v>34978</v>
      </c>
      <c r="J157">
        <v>478</v>
      </c>
      <c r="K157">
        <v>34494</v>
      </c>
      <c r="L157">
        <v>325400</v>
      </c>
    </row>
    <row r="158" spans="1:12" x14ac:dyDescent="0.35">
      <c r="A158" t="s">
        <v>785</v>
      </c>
      <c r="B158" t="s">
        <v>785</v>
      </c>
      <c r="C158" t="s">
        <v>459</v>
      </c>
      <c r="D158" t="s">
        <v>459</v>
      </c>
      <c r="E158">
        <v>2742291</v>
      </c>
      <c r="F158" s="23">
        <v>44229</v>
      </c>
      <c r="G158">
        <v>1316479</v>
      </c>
      <c r="H158">
        <v>733025</v>
      </c>
      <c r="I158">
        <v>20505</v>
      </c>
      <c r="J158">
        <v>272</v>
      </c>
      <c r="K158">
        <v>20226</v>
      </c>
      <c r="L158">
        <v>209951</v>
      </c>
    </row>
    <row r="159" spans="1:12" x14ac:dyDescent="0.35">
      <c r="A159" t="s">
        <v>785</v>
      </c>
      <c r="B159" t="s">
        <v>785</v>
      </c>
      <c r="C159" t="s">
        <v>475</v>
      </c>
      <c r="D159" t="s">
        <v>475</v>
      </c>
      <c r="E159">
        <v>2298934</v>
      </c>
      <c r="F159" s="23">
        <v>44229</v>
      </c>
      <c r="G159">
        <v>1454344</v>
      </c>
      <c r="H159">
        <v>893742</v>
      </c>
      <c r="I159">
        <v>10439</v>
      </c>
      <c r="J159">
        <v>48</v>
      </c>
      <c r="K159">
        <v>10391</v>
      </c>
      <c r="L159">
        <v>223359</v>
      </c>
    </row>
    <row r="160" spans="1:12" x14ac:dyDescent="0.35">
      <c r="A160" t="s">
        <v>785</v>
      </c>
      <c r="B160" t="s">
        <v>785</v>
      </c>
      <c r="C160" t="s">
        <v>514</v>
      </c>
      <c r="D160" t="s">
        <v>514</v>
      </c>
      <c r="E160">
        <v>2090313</v>
      </c>
      <c r="F160" s="23">
        <v>44229</v>
      </c>
      <c r="G160">
        <v>1412923</v>
      </c>
      <c r="H160">
        <v>680232</v>
      </c>
      <c r="I160">
        <v>12631</v>
      </c>
      <c r="J160">
        <v>145</v>
      </c>
      <c r="K160">
        <v>12474</v>
      </c>
      <c r="L160">
        <v>273375</v>
      </c>
    </row>
    <row r="161" spans="1:12" x14ac:dyDescent="0.35">
      <c r="A161" t="s">
        <v>785</v>
      </c>
      <c r="B161" t="s">
        <v>785</v>
      </c>
      <c r="C161" t="s">
        <v>395</v>
      </c>
      <c r="D161" t="s">
        <v>395</v>
      </c>
      <c r="E161">
        <v>994624</v>
      </c>
      <c r="F161" s="23">
        <v>44229</v>
      </c>
      <c r="G161">
        <v>815594</v>
      </c>
      <c r="H161">
        <v>459520</v>
      </c>
      <c r="I161">
        <v>8194</v>
      </c>
      <c r="J161">
        <v>72</v>
      </c>
      <c r="K161">
        <v>8122</v>
      </c>
      <c r="L161">
        <v>126893</v>
      </c>
    </row>
    <row r="162" spans="1:12" x14ac:dyDescent="0.35">
      <c r="A162" t="s">
        <v>785</v>
      </c>
      <c r="B162" t="s">
        <v>785</v>
      </c>
      <c r="C162" t="s">
        <v>489</v>
      </c>
      <c r="D162" t="s">
        <v>489</v>
      </c>
      <c r="E162">
        <v>2027727</v>
      </c>
      <c r="F162" s="23">
        <v>44229</v>
      </c>
      <c r="G162">
        <v>1405786</v>
      </c>
      <c r="H162">
        <v>869969</v>
      </c>
      <c r="I162">
        <v>24419</v>
      </c>
      <c r="J162">
        <v>177</v>
      </c>
      <c r="K162">
        <v>24242</v>
      </c>
      <c r="L162">
        <v>242113</v>
      </c>
    </row>
    <row r="163" spans="1:12" x14ac:dyDescent="0.35">
      <c r="A163" t="s">
        <v>785</v>
      </c>
      <c r="B163" t="s">
        <v>785</v>
      </c>
      <c r="C163" t="s">
        <v>432</v>
      </c>
      <c r="D163" t="s">
        <v>432</v>
      </c>
      <c r="E163">
        <v>960329</v>
      </c>
      <c r="F163" s="23">
        <v>44229</v>
      </c>
      <c r="G163">
        <v>674000</v>
      </c>
      <c r="H163">
        <v>308840</v>
      </c>
      <c r="I163">
        <v>6502</v>
      </c>
      <c r="J163">
        <v>87</v>
      </c>
      <c r="K163">
        <v>6415</v>
      </c>
      <c r="L163">
        <v>160572</v>
      </c>
    </row>
    <row r="164" spans="1:12" x14ac:dyDescent="0.35">
      <c r="A164" t="s">
        <v>785</v>
      </c>
      <c r="B164" t="s">
        <v>785</v>
      </c>
      <c r="C164" t="s">
        <v>322</v>
      </c>
      <c r="D164" t="s">
        <v>322</v>
      </c>
      <c r="E164">
        <v>590379</v>
      </c>
      <c r="F164" s="23">
        <v>44229</v>
      </c>
      <c r="G164">
        <v>413260</v>
      </c>
      <c r="H164">
        <v>279684</v>
      </c>
      <c r="I164">
        <v>5955</v>
      </c>
      <c r="J164">
        <v>15</v>
      </c>
      <c r="K164">
        <v>5940</v>
      </c>
      <c r="L164">
        <v>79111</v>
      </c>
    </row>
    <row r="165" spans="1:12" x14ac:dyDescent="0.35">
      <c r="A165" t="s">
        <v>785</v>
      </c>
      <c r="B165" t="s">
        <v>785</v>
      </c>
      <c r="C165" t="s">
        <v>402</v>
      </c>
      <c r="D165" t="s">
        <v>402</v>
      </c>
      <c r="E165">
        <v>1330711</v>
      </c>
      <c r="F165" s="23">
        <v>44229</v>
      </c>
      <c r="G165">
        <v>948673</v>
      </c>
      <c r="H165">
        <v>647484</v>
      </c>
      <c r="I165">
        <v>7215</v>
      </c>
      <c r="J165">
        <v>24</v>
      </c>
      <c r="K165">
        <v>7181</v>
      </c>
      <c r="L165">
        <v>132706</v>
      </c>
    </row>
    <row r="166" spans="1:12" x14ac:dyDescent="0.35">
      <c r="A166" t="s">
        <v>785</v>
      </c>
      <c r="B166" t="s">
        <v>785</v>
      </c>
      <c r="C166" t="s">
        <v>433</v>
      </c>
      <c r="D166" t="s">
        <v>433</v>
      </c>
      <c r="E166">
        <v>2388267</v>
      </c>
      <c r="F166" s="23">
        <v>44229</v>
      </c>
      <c r="G166">
        <v>1105110</v>
      </c>
      <c r="H166">
        <v>626003</v>
      </c>
      <c r="I166">
        <v>11770</v>
      </c>
      <c r="J166">
        <v>70</v>
      </c>
      <c r="K166">
        <v>11700</v>
      </c>
      <c r="L166">
        <v>166866</v>
      </c>
    </row>
    <row r="167" spans="1:12" x14ac:dyDescent="0.35">
      <c r="A167" t="s">
        <v>785</v>
      </c>
      <c r="B167" t="s">
        <v>785</v>
      </c>
      <c r="C167" t="s">
        <v>440</v>
      </c>
      <c r="D167" t="s">
        <v>440</v>
      </c>
      <c r="E167">
        <v>1342746</v>
      </c>
      <c r="F167" s="23">
        <v>44229</v>
      </c>
      <c r="G167">
        <v>850462</v>
      </c>
      <c r="H167">
        <v>533438</v>
      </c>
      <c r="I167">
        <v>11624</v>
      </c>
      <c r="J167">
        <v>129</v>
      </c>
      <c r="K167">
        <v>11495</v>
      </c>
      <c r="L167">
        <v>174871</v>
      </c>
    </row>
    <row r="168" spans="1:12" x14ac:dyDescent="0.35">
      <c r="A168" t="s">
        <v>785</v>
      </c>
      <c r="B168" t="s">
        <v>785</v>
      </c>
      <c r="C168" t="s">
        <v>361</v>
      </c>
      <c r="D168" t="s">
        <v>361</v>
      </c>
      <c r="E168">
        <v>586062</v>
      </c>
      <c r="F168" s="23">
        <v>44229</v>
      </c>
      <c r="G168">
        <v>419364</v>
      </c>
      <c r="H168">
        <v>256377</v>
      </c>
      <c r="I168">
        <v>3486</v>
      </c>
      <c r="J168">
        <v>19</v>
      </c>
      <c r="K168">
        <v>3467</v>
      </c>
      <c r="L168">
        <v>99655</v>
      </c>
    </row>
    <row r="169" spans="1:12" x14ac:dyDescent="0.35">
      <c r="A169" t="s">
        <v>785</v>
      </c>
      <c r="B169" t="s">
        <v>785</v>
      </c>
      <c r="C169" t="s">
        <v>702</v>
      </c>
      <c r="D169" t="s">
        <v>702</v>
      </c>
      <c r="E169">
        <v>3157676</v>
      </c>
      <c r="F169" s="23">
        <v>44229</v>
      </c>
      <c r="G169">
        <v>2227111</v>
      </c>
      <c r="H169">
        <v>1255012</v>
      </c>
      <c r="I169">
        <v>57976</v>
      </c>
      <c r="J169">
        <v>725</v>
      </c>
      <c r="K169">
        <v>57243</v>
      </c>
      <c r="L169">
        <v>760239</v>
      </c>
    </row>
    <row r="170" spans="1:12" x14ac:dyDescent="0.35">
      <c r="A170" t="s">
        <v>785</v>
      </c>
      <c r="B170" t="s">
        <v>785</v>
      </c>
      <c r="C170" t="s">
        <v>448</v>
      </c>
      <c r="D170" t="s">
        <v>448</v>
      </c>
      <c r="E170">
        <v>2427346</v>
      </c>
      <c r="F170" s="23">
        <v>44229</v>
      </c>
      <c r="G170">
        <v>1000517</v>
      </c>
      <c r="H170">
        <v>596705</v>
      </c>
      <c r="I170">
        <v>9317</v>
      </c>
      <c r="J170">
        <v>157</v>
      </c>
      <c r="K170">
        <v>9159</v>
      </c>
      <c r="L170">
        <v>186748</v>
      </c>
    </row>
    <row r="171" spans="1:12" x14ac:dyDescent="0.35">
      <c r="A171" t="s">
        <v>785</v>
      </c>
      <c r="B171" t="s">
        <v>785</v>
      </c>
      <c r="C171" t="s">
        <v>763</v>
      </c>
      <c r="D171" t="s">
        <v>763</v>
      </c>
      <c r="E171">
        <v>4996391</v>
      </c>
      <c r="F171" s="23">
        <v>44229</v>
      </c>
      <c r="G171">
        <v>4781894</v>
      </c>
      <c r="H171">
        <v>2529712</v>
      </c>
      <c r="I171">
        <v>143874</v>
      </c>
      <c r="J171">
        <v>1956</v>
      </c>
      <c r="K171">
        <v>141885</v>
      </c>
      <c r="L171">
        <v>2010166</v>
      </c>
    </row>
    <row r="172" spans="1:12" x14ac:dyDescent="0.35">
      <c r="A172" t="s">
        <v>785</v>
      </c>
      <c r="B172" t="s">
        <v>785</v>
      </c>
      <c r="C172" t="s">
        <v>462</v>
      </c>
      <c r="D172" t="s">
        <v>462</v>
      </c>
      <c r="E172">
        <v>1755873</v>
      </c>
      <c r="F172" s="23">
        <v>44229</v>
      </c>
      <c r="G172">
        <v>1113845</v>
      </c>
      <c r="H172">
        <v>715931</v>
      </c>
      <c r="I172">
        <v>8121</v>
      </c>
      <c r="J172">
        <v>136</v>
      </c>
      <c r="K172">
        <v>7985</v>
      </c>
      <c r="L172">
        <v>205213</v>
      </c>
    </row>
    <row r="173" spans="1:12" x14ac:dyDescent="0.35">
      <c r="A173" t="s">
        <v>785</v>
      </c>
      <c r="B173" t="s">
        <v>785</v>
      </c>
      <c r="C173" t="s">
        <v>350</v>
      </c>
      <c r="D173" t="s">
        <v>350</v>
      </c>
      <c r="E173">
        <v>806489</v>
      </c>
      <c r="F173" s="23">
        <v>44229</v>
      </c>
      <c r="G173">
        <v>527345</v>
      </c>
      <c r="H173">
        <v>303297</v>
      </c>
      <c r="I173">
        <v>4441</v>
      </c>
      <c r="J173">
        <v>24</v>
      </c>
      <c r="K173">
        <v>4417</v>
      </c>
      <c r="L173">
        <v>94744</v>
      </c>
    </row>
    <row r="174" spans="1:12" x14ac:dyDescent="0.35">
      <c r="A174" t="s">
        <v>785</v>
      </c>
      <c r="B174" t="s">
        <v>785</v>
      </c>
      <c r="C174" t="s">
        <v>695</v>
      </c>
      <c r="D174" t="s">
        <v>695</v>
      </c>
      <c r="E174">
        <v>3639775</v>
      </c>
      <c r="F174" s="23">
        <v>44229</v>
      </c>
      <c r="G174">
        <v>2612578</v>
      </c>
      <c r="H174">
        <v>1940514</v>
      </c>
      <c r="I174">
        <v>78159</v>
      </c>
      <c r="J174">
        <v>788</v>
      </c>
      <c r="K174">
        <v>77335</v>
      </c>
      <c r="L174">
        <v>734749</v>
      </c>
    </row>
    <row r="175" spans="1:12" x14ac:dyDescent="0.35">
      <c r="A175" t="s">
        <v>785</v>
      </c>
      <c r="B175" t="s">
        <v>785</v>
      </c>
      <c r="C175" t="s">
        <v>428</v>
      </c>
      <c r="D175" t="s">
        <v>428</v>
      </c>
      <c r="E175">
        <v>1703068</v>
      </c>
      <c r="F175" s="23">
        <v>44229</v>
      </c>
      <c r="G175">
        <v>1232139</v>
      </c>
      <c r="H175">
        <v>704675</v>
      </c>
      <c r="I175">
        <v>6405</v>
      </c>
      <c r="J175">
        <v>53</v>
      </c>
      <c r="K175">
        <v>6308</v>
      </c>
      <c r="L175">
        <v>158582</v>
      </c>
    </row>
    <row r="176" spans="1:12" x14ac:dyDescent="0.35">
      <c r="A176" t="s">
        <v>786</v>
      </c>
      <c r="B176" t="s">
        <v>786</v>
      </c>
      <c r="C176" t="s">
        <v>466</v>
      </c>
      <c r="D176" t="s">
        <v>466</v>
      </c>
      <c r="E176">
        <v>1136784</v>
      </c>
      <c r="F176" s="23">
        <v>44226</v>
      </c>
      <c r="G176">
        <v>873020</v>
      </c>
      <c r="H176">
        <v>571772</v>
      </c>
      <c r="I176">
        <v>30150</v>
      </c>
      <c r="J176">
        <v>509</v>
      </c>
      <c r="K176">
        <v>29639</v>
      </c>
      <c r="L176">
        <v>221078</v>
      </c>
    </row>
    <row r="177" spans="1:12" x14ac:dyDescent="0.35">
      <c r="A177" t="s">
        <v>786</v>
      </c>
      <c r="B177" t="s">
        <v>786</v>
      </c>
      <c r="C177" t="s">
        <v>445</v>
      </c>
      <c r="D177" t="s">
        <v>445</v>
      </c>
      <c r="E177">
        <v>1629109</v>
      </c>
      <c r="F177" s="23">
        <v>44226</v>
      </c>
      <c r="G177">
        <v>741251</v>
      </c>
      <c r="H177">
        <v>317765</v>
      </c>
      <c r="I177">
        <v>22409</v>
      </c>
      <c r="J177">
        <v>652</v>
      </c>
      <c r="K177">
        <v>21757</v>
      </c>
      <c r="L177">
        <v>187429</v>
      </c>
    </row>
    <row r="178" spans="1:12" x14ac:dyDescent="0.35">
      <c r="A178" t="s">
        <v>786</v>
      </c>
      <c r="B178" t="s">
        <v>786</v>
      </c>
      <c r="C178" t="s">
        <v>290</v>
      </c>
      <c r="D178" t="s">
        <v>290</v>
      </c>
      <c r="E178">
        <v>502276</v>
      </c>
      <c r="F178" s="23">
        <v>44132</v>
      </c>
      <c r="G178">
        <v>364599</v>
      </c>
      <c r="H178">
        <v>262184</v>
      </c>
      <c r="I178">
        <v>5078</v>
      </c>
      <c r="J178">
        <v>139</v>
      </c>
      <c r="K178">
        <v>4939</v>
      </c>
      <c r="L178">
        <v>61064</v>
      </c>
    </row>
    <row r="179" spans="1:12" x14ac:dyDescent="0.35">
      <c r="A179" t="s">
        <v>786</v>
      </c>
      <c r="B179" t="s">
        <v>786</v>
      </c>
      <c r="C179" t="s">
        <v>651</v>
      </c>
      <c r="D179" t="s">
        <v>651</v>
      </c>
      <c r="E179">
        <v>1798954</v>
      </c>
      <c r="F179" s="23">
        <v>44226</v>
      </c>
      <c r="G179">
        <v>1658940</v>
      </c>
      <c r="H179">
        <v>840997</v>
      </c>
      <c r="I179">
        <v>99902</v>
      </c>
      <c r="J179">
        <v>716</v>
      </c>
      <c r="K179">
        <v>99157</v>
      </c>
      <c r="L179">
        <v>554921</v>
      </c>
    </row>
    <row r="180" spans="1:12" x14ac:dyDescent="0.35">
      <c r="A180" t="s">
        <v>786</v>
      </c>
      <c r="B180" t="s">
        <v>786</v>
      </c>
      <c r="C180" t="s">
        <v>211</v>
      </c>
      <c r="D180" t="s">
        <v>211</v>
      </c>
      <c r="E180">
        <v>941522</v>
      </c>
      <c r="F180" s="23">
        <v>44072</v>
      </c>
      <c r="G180">
        <v>574546</v>
      </c>
      <c r="H180">
        <v>201763</v>
      </c>
      <c r="I180">
        <v>17875</v>
      </c>
      <c r="J180">
        <v>481</v>
      </c>
      <c r="K180">
        <v>17394</v>
      </c>
      <c r="L180">
        <v>36393</v>
      </c>
    </row>
    <row r="181" spans="1:12" x14ac:dyDescent="0.35">
      <c r="A181" t="s">
        <v>786</v>
      </c>
      <c r="B181" t="s">
        <v>786</v>
      </c>
      <c r="C181" t="s">
        <v>704</v>
      </c>
      <c r="D181" t="s">
        <v>704</v>
      </c>
      <c r="E181">
        <v>1514085</v>
      </c>
      <c r="F181" s="23">
        <v>44226</v>
      </c>
      <c r="G181">
        <v>2193114</v>
      </c>
      <c r="H181">
        <v>1377160</v>
      </c>
      <c r="I181">
        <v>181428</v>
      </c>
      <c r="J181">
        <v>922</v>
      </c>
      <c r="K181">
        <v>180454</v>
      </c>
      <c r="L181">
        <v>833333</v>
      </c>
    </row>
    <row r="182" spans="1:12" x14ac:dyDescent="0.35">
      <c r="A182" t="s">
        <v>786</v>
      </c>
      <c r="B182" t="s">
        <v>786</v>
      </c>
      <c r="C182" t="s">
        <v>564</v>
      </c>
      <c r="D182" t="s">
        <v>564</v>
      </c>
      <c r="E182">
        <v>1742815</v>
      </c>
      <c r="F182" s="23">
        <v>44226</v>
      </c>
      <c r="G182">
        <v>994213</v>
      </c>
      <c r="H182">
        <v>332162</v>
      </c>
      <c r="I182">
        <v>53995</v>
      </c>
      <c r="J182">
        <v>1136</v>
      </c>
      <c r="K182">
        <v>52857</v>
      </c>
      <c r="L182">
        <v>349036</v>
      </c>
    </row>
    <row r="183" spans="1:12" x14ac:dyDescent="0.35">
      <c r="A183" t="s">
        <v>786</v>
      </c>
      <c r="B183" t="s">
        <v>786</v>
      </c>
      <c r="C183" t="s">
        <v>451</v>
      </c>
      <c r="D183" t="s">
        <v>451</v>
      </c>
      <c r="E183">
        <v>956907</v>
      </c>
      <c r="F183" s="23">
        <v>44165</v>
      </c>
      <c r="G183">
        <v>684511</v>
      </c>
      <c r="H183">
        <v>293496</v>
      </c>
      <c r="I183">
        <v>18849</v>
      </c>
      <c r="J183">
        <v>328</v>
      </c>
      <c r="K183">
        <v>18514</v>
      </c>
      <c r="L183">
        <v>196277</v>
      </c>
    </row>
    <row r="184" spans="1:12" x14ac:dyDescent="0.35">
      <c r="A184" t="s">
        <v>786</v>
      </c>
      <c r="B184" t="s">
        <v>786</v>
      </c>
      <c r="C184" t="s">
        <v>156</v>
      </c>
      <c r="D184" t="s">
        <v>156</v>
      </c>
      <c r="E184">
        <v>1332042</v>
      </c>
      <c r="F184" s="23">
        <v>44025</v>
      </c>
      <c r="G184">
        <v>704573</v>
      </c>
      <c r="H184">
        <v>250859</v>
      </c>
      <c r="I184">
        <v>21209</v>
      </c>
      <c r="J184">
        <v>533</v>
      </c>
      <c r="K184">
        <v>20675</v>
      </c>
      <c r="L184">
        <v>21761</v>
      </c>
    </row>
    <row r="185" spans="1:12" x14ac:dyDescent="0.35">
      <c r="A185" t="s">
        <v>786</v>
      </c>
      <c r="B185" t="s">
        <v>786</v>
      </c>
      <c r="C185" t="s">
        <v>157</v>
      </c>
      <c r="D185" t="s">
        <v>157</v>
      </c>
      <c r="E185">
        <v>1072861</v>
      </c>
      <c r="F185" s="23">
        <v>44025</v>
      </c>
      <c r="G185">
        <v>615168</v>
      </c>
      <c r="H185">
        <v>217439</v>
      </c>
      <c r="I185">
        <v>11244</v>
      </c>
      <c r="J185">
        <v>346</v>
      </c>
      <c r="K185">
        <v>10898</v>
      </c>
      <c r="L185">
        <v>17309</v>
      </c>
    </row>
    <row r="186" spans="1:12" x14ac:dyDescent="0.35">
      <c r="A186" t="s">
        <v>786</v>
      </c>
      <c r="B186" t="s">
        <v>786</v>
      </c>
      <c r="C186" t="s">
        <v>450</v>
      </c>
      <c r="D186" t="s">
        <v>450</v>
      </c>
      <c r="E186">
        <v>1506323</v>
      </c>
      <c r="F186" s="23">
        <v>44226</v>
      </c>
      <c r="G186">
        <v>1000120</v>
      </c>
      <c r="H186">
        <v>451876</v>
      </c>
      <c r="I186">
        <v>40037</v>
      </c>
      <c r="J186">
        <v>552</v>
      </c>
      <c r="K186">
        <v>39484</v>
      </c>
      <c r="L186">
        <v>205165</v>
      </c>
    </row>
    <row r="187" spans="1:12" x14ac:dyDescent="0.35">
      <c r="A187" t="s">
        <v>786</v>
      </c>
      <c r="B187" t="s">
        <v>786</v>
      </c>
      <c r="C187" t="s">
        <v>457</v>
      </c>
      <c r="D187" t="s">
        <v>457</v>
      </c>
      <c r="E187">
        <v>964231</v>
      </c>
      <c r="F187" s="23">
        <v>44225</v>
      </c>
      <c r="G187">
        <v>610380</v>
      </c>
      <c r="H187">
        <v>248125</v>
      </c>
      <c r="I187">
        <v>22147</v>
      </c>
      <c r="J187">
        <v>357</v>
      </c>
      <c r="K187">
        <v>21789</v>
      </c>
      <c r="L187">
        <v>209954</v>
      </c>
    </row>
    <row r="188" spans="1:12" x14ac:dyDescent="0.35">
      <c r="A188" t="s">
        <v>786</v>
      </c>
      <c r="B188" t="s">
        <v>786</v>
      </c>
      <c r="C188" t="s">
        <v>417</v>
      </c>
      <c r="D188" t="s">
        <v>417</v>
      </c>
      <c r="E188">
        <v>921680</v>
      </c>
      <c r="F188" s="23">
        <v>44226</v>
      </c>
      <c r="G188">
        <v>576527</v>
      </c>
      <c r="H188">
        <v>264911</v>
      </c>
      <c r="I188">
        <v>21689</v>
      </c>
      <c r="J188">
        <v>155</v>
      </c>
      <c r="K188">
        <v>21534</v>
      </c>
      <c r="L188">
        <v>154097</v>
      </c>
    </row>
    <row r="189" spans="1:12" x14ac:dyDescent="0.35">
      <c r="A189" t="s">
        <v>786</v>
      </c>
      <c r="B189" t="s">
        <v>786</v>
      </c>
      <c r="C189" t="s">
        <v>352</v>
      </c>
      <c r="D189" t="s">
        <v>352</v>
      </c>
      <c r="E189">
        <v>1089406</v>
      </c>
      <c r="F189" s="23">
        <v>44136</v>
      </c>
      <c r="G189">
        <v>354422</v>
      </c>
      <c r="H189">
        <v>78081</v>
      </c>
      <c r="I189">
        <v>5014</v>
      </c>
      <c r="J189">
        <v>123</v>
      </c>
      <c r="K189">
        <v>4890</v>
      </c>
      <c r="L189">
        <v>95896</v>
      </c>
    </row>
    <row r="190" spans="1:12" x14ac:dyDescent="0.35">
      <c r="A190" t="s">
        <v>786</v>
      </c>
      <c r="B190" t="s">
        <v>786</v>
      </c>
      <c r="C190" t="s">
        <v>413</v>
      </c>
      <c r="D190" t="s">
        <v>413</v>
      </c>
      <c r="E190">
        <v>1040493</v>
      </c>
      <c r="F190" s="23">
        <v>44226</v>
      </c>
      <c r="G190">
        <v>608874</v>
      </c>
      <c r="H190">
        <v>221786</v>
      </c>
      <c r="I190">
        <v>11025</v>
      </c>
      <c r="J190">
        <v>153</v>
      </c>
      <c r="K190">
        <v>10872</v>
      </c>
      <c r="L190">
        <v>145321</v>
      </c>
    </row>
    <row r="191" spans="1:12" x14ac:dyDescent="0.35">
      <c r="A191" t="s">
        <v>786</v>
      </c>
      <c r="B191" t="s">
        <v>786</v>
      </c>
      <c r="C191" t="s">
        <v>388</v>
      </c>
      <c r="D191" t="s">
        <v>388</v>
      </c>
      <c r="E191">
        <v>558890</v>
      </c>
      <c r="F191" s="23">
        <v>44170</v>
      </c>
      <c r="G191">
        <v>456675</v>
      </c>
      <c r="H191">
        <v>279951</v>
      </c>
      <c r="I191">
        <v>30770</v>
      </c>
      <c r="J191">
        <v>378</v>
      </c>
      <c r="K191">
        <v>30379</v>
      </c>
      <c r="L191">
        <v>134110</v>
      </c>
    </row>
    <row r="192" spans="1:12" x14ac:dyDescent="0.35">
      <c r="A192" t="s">
        <v>786</v>
      </c>
      <c r="B192" t="s">
        <v>786</v>
      </c>
      <c r="C192" t="s">
        <v>291</v>
      </c>
      <c r="D192" t="s">
        <v>291</v>
      </c>
      <c r="E192">
        <v>1202811</v>
      </c>
      <c r="F192" s="23">
        <v>44110</v>
      </c>
      <c r="G192">
        <v>830805</v>
      </c>
      <c r="H192">
        <v>273172</v>
      </c>
      <c r="I192">
        <v>31150</v>
      </c>
      <c r="J192">
        <v>638</v>
      </c>
      <c r="K192">
        <v>30510</v>
      </c>
      <c r="L192">
        <v>74438</v>
      </c>
    </row>
    <row r="193" spans="1:12" x14ac:dyDescent="0.35">
      <c r="A193" t="s">
        <v>786</v>
      </c>
      <c r="B193" t="s">
        <v>786</v>
      </c>
      <c r="C193" t="s">
        <v>426</v>
      </c>
      <c r="D193" t="s">
        <v>426</v>
      </c>
      <c r="E193">
        <v>896129</v>
      </c>
      <c r="F193" s="23">
        <v>44226</v>
      </c>
      <c r="G193">
        <v>648724</v>
      </c>
      <c r="H193">
        <v>294989</v>
      </c>
      <c r="I193">
        <v>20327</v>
      </c>
      <c r="J193">
        <v>221</v>
      </c>
      <c r="K193">
        <v>20106</v>
      </c>
      <c r="L193">
        <v>161526</v>
      </c>
    </row>
    <row r="194" spans="1:12" x14ac:dyDescent="0.35">
      <c r="A194" t="s">
        <v>786</v>
      </c>
      <c r="B194" t="s">
        <v>786</v>
      </c>
      <c r="C194" t="s">
        <v>208</v>
      </c>
      <c r="D194" t="s">
        <v>208</v>
      </c>
      <c r="E194">
        <v>1058683</v>
      </c>
      <c r="F194" s="23">
        <v>44025</v>
      </c>
      <c r="G194">
        <v>674649</v>
      </c>
      <c r="H194">
        <v>305282</v>
      </c>
      <c r="I194">
        <v>25903</v>
      </c>
      <c r="J194">
        <v>534</v>
      </c>
      <c r="K194">
        <v>25350</v>
      </c>
      <c r="L194">
        <v>38845</v>
      </c>
    </row>
    <row r="195" spans="1:12" x14ac:dyDescent="0.35">
      <c r="A195" t="s">
        <v>786</v>
      </c>
      <c r="B195" t="s">
        <v>786</v>
      </c>
      <c r="C195" t="s">
        <v>425</v>
      </c>
      <c r="D195" t="s">
        <v>425</v>
      </c>
      <c r="E195">
        <v>1295114</v>
      </c>
      <c r="F195" s="23">
        <v>44171</v>
      </c>
      <c r="G195">
        <v>786205</v>
      </c>
      <c r="H195">
        <v>278920</v>
      </c>
      <c r="I195">
        <v>29282</v>
      </c>
      <c r="J195">
        <v>508</v>
      </c>
      <c r="K195">
        <v>28771</v>
      </c>
      <c r="L195">
        <v>164834</v>
      </c>
    </row>
    <row r="196" spans="1:12" x14ac:dyDescent="0.35">
      <c r="A196" t="s">
        <v>786</v>
      </c>
      <c r="B196" t="s">
        <v>786</v>
      </c>
      <c r="C196" t="s">
        <v>495</v>
      </c>
      <c r="D196" t="s">
        <v>495</v>
      </c>
      <c r="E196">
        <v>1480080</v>
      </c>
      <c r="F196" s="23">
        <v>44171</v>
      </c>
      <c r="G196">
        <v>989125</v>
      </c>
      <c r="H196">
        <v>411915</v>
      </c>
      <c r="I196">
        <v>47138</v>
      </c>
      <c r="J196">
        <v>254</v>
      </c>
      <c r="K196">
        <v>46884</v>
      </c>
      <c r="L196">
        <v>262532</v>
      </c>
    </row>
    <row r="197" spans="1:12" x14ac:dyDescent="0.35">
      <c r="A197" t="s">
        <v>786</v>
      </c>
      <c r="B197" t="s">
        <v>786</v>
      </c>
      <c r="C197" t="s">
        <v>454</v>
      </c>
      <c r="D197" t="s">
        <v>454</v>
      </c>
      <c r="E197">
        <v>1214162</v>
      </c>
      <c r="F197" s="23">
        <v>44226</v>
      </c>
      <c r="G197">
        <v>831598</v>
      </c>
      <c r="H197">
        <v>340196</v>
      </c>
      <c r="I197">
        <v>24631</v>
      </c>
      <c r="J197">
        <v>414</v>
      </c>
      <c r="K197">
        <v>24215</v>
      </c>
      <c r="L197">
        <v>208446</v>
      </c>
    </row>
    <row r="198" spans="1:12" x14ac:dyDescent="0.35">
      <c r="A198" t="s">
        <v>787</v>
      </c>
      <c r="B198" t="s">
        <v>787</v>
      </c>
      <c r="C198" t="s">
        <v>234</v>
      </c>
      <c r="D198" t="s">
        <v>234</v>
      </c>
      <c r="E198">
        <v>382056</v>
      </c>
      <c r="F198" s="23">
        <v>44184</v>
      </c>
      <c r="G198">
        <v>323204</v>
      </c>
      <c r="H198">
        <v>234916</v>
      </c>
      <c r="I198">
        <v>14374</v>
      </c>
      <c r="J198">
        <v>85</v>
      </c>
      <c r="K198">
        <v>14120</v>
      </c>
      <c r="L198">
        <v>46925</v>
      </c>
    </row>
    <row r="199" spans="1:12" x14ac:dyDescent="0.35">
      <c r="A199" t="s">
        <v>787</v>
      </c>
      <c r="B199" t="s">
        <v>787</v>
      </c>
      <c r="C199" t="s">
        <v>275</v>
      </c>
      <c r="D199" t="s">
        <v>275</v>
      </c>
      <c r="E199">
        <v>518844</v>
      </c>
      <c r="F199" s="23">
        <v>44184</v>
      </c>
      <c r="G199">
        <v>364258</v>
      </c>
      <c r="H199">
        <v>198146</v>
      </c>
      <c r="I199">
        <v>13687</v>
      </c>
      <c r="J199">
        <v>160</v>
      </c>
      <c r="K199">
        <v>13492</v>
      </c>
      <c r="L199">
        <v>60348</v>
      </c>
    </row>
    <row r="200" spans="1:12" x14ac:dyDescent="0.35">
      <c r="A200" t="s">
        <v>787</v>
      </c>
      <c r="B200" t="s">
        <v>787</v>
      </c>
      <c r="C200" t="s">
        <v>354</v>
      </c>
      <c r="D200" t="s">
        <v>354</v>
      </c>
      <c r="E200">
        <v>1507223</v>
      </c>
      <c r="F200" s="23">
        <v>44184</v>
      </c>
      <c r="G200">
        <v>1182563</v>
      </c>
      <c r="H200">
        <v>725754</v>
      </c>
      <c r="I200">
        <v>50818</v>
      </c>
      <c r="J200">
        <v>1125</v>
      </c>
      <c r="K200">
        <v>48872</v>
      </c>
      <c r="L200">
        <v>120319</v>
      </c>
    </row>
    <row r="201" spans="1:12" x14ac:dyDescent="0.35">
      <c r="A201" t="s">
        <v>787</v>
      </c>
      <c r="B201" t="s">
        <v>787</v>
      </c>
      <c r="C201" t="s">
        <v>136</v>
      </c>
      <c r="D201" t="s">
        <v>136</v>
      </c>
      <c r="E201">
        <v>84298</v>
      </c>
      <c r="F201" s="23">
        <v>44184</v>
      </c>
      <c r="G201">
        <v>79673</v>
      </c>
      <c r="H201">
        <v>63209</v>
      </c>
      <c r="I201">
        <v>3507</v>
      </c>
      <c r="J201">
        <v>38</v>
      </c>
      <c r="K201">
        <v>3465</v>
      </c>
      <c r="L201">
        <v>8483</v>
      </c>
    </row>
    <row r="202" spans="1:12" x14ac:dyDescent="0.35">
      <c r="A202" t="s">
        <v>787</v>
      </c>
      <c r="B202" t="s">
        <v>787</v>
      </c>
      <c r="C202" t="s">
        <v>162</v>
      </c>
      <c r="D202" t="s">
        <v>162</v>
      </c>
      <c r="E202">
        <v>437474</v>
      </c>
      <c r="F202" s="23">
        <v>44103</v>
      </c>
      <c r="G202">
        <v>351261</v>
      </c>
      <c r="H202">
        <v>203549</v>
      </c>
      <c r="I202">
        <v>9692</v>
      </c>
      <c r="J202">
        <v>158</v>
      </c>
      <c r="K202">
        <v>9496</v>
      </c>
      <c r="L202">
        <v>16858</v>
      </c>
    </row>
    <row r="203" spans="1:12" x14ac:dyDescent="0.35">
      <c r="A203" t="s">
        <v>787</v>
      </c>
      <c r="B203" t="s">
        <v>787</v>
      </c>
      <c r="C203" t="s">
        <v>75</v>
      </c>
      <c r="D203" t="s">
        <v>75</v>
      </c>
      <c r="E203">
        <v>31528</v>
      </c>
      <c r="F203" s="23">
        <v>44135</v>
      </c>
      <c r="G203">
        <v>31920</v>
      </c>
      <c r="H203">
        <v>20986</v>
      </c>
      <c r="I203">
        <v>2953</v>
      </c>
      <c r="J203">
        <v>18</v>
      </c>
      <c r="K203">
        <v>2935</v>
      </c>
      <c r="L203">
        <v>2016</v>
      </c>
    </row>
    <row r="204" spans="1:12" x14ac:dyDescent="0.35">
      <c r="A204" t="s">
        <v>787</v>
      </c>
      <c r="B204" t="s">
        <v>787</v>
      </c>
      <c r="C204" t="s">
        <v>240</v>
      </c>
      <c r="D204" t="s">
        <v>240</v>
      </c>
      <c r="E204">
        <v>999518</v>
      </c>
      <c r="F204" s="23">
        <v>44184</v>
      </c>
      <c r="G204">
        <v>775242</v>
      </c>
      <c r="H204">
        <v>479355</v>
      </c>
      <c r="I204">
        <v>31606</v>
      </c>
      <c r="J204">
        <v>448</v>
      </c>
      <c r="K204">
        <v>30983</v>
      </c>
      <c r="L204">
        <v>57698</v>
      </c>
    </row>
    <row r="205" spans="1:12" x14ac:dyDescent="0.35">
      <c r="A205" t="s">
        <v>787</v>
      </c>
      <c r="B205" t="s">
        <v>787</v>
      </c>
      <c r="C205" t="s">
        <v>223</v>
      </c>
      <c r="D205" t="s">
        <v>223</v>
      </c>
      <c r="E205">
        <v>813384</v>
      </c>
      <c r="F205" s="23">
        <v>44184</v>
      </c>
      <c r="G205">
        <v>678341</v>
      </c>
      <c r="H205">
        <v>412640</v>
      </c>
      <c r="I205">
        <v>27549</v>
      </c>
      <c r="J205">
        <v>641</v>
      </c>
      <c r="K205">
        <v>26786</v>
      </c>
      <c r="L205">
        <v>46696</v>
      </c>
    </row>
    <row r="206" spans="1:12" x14ac:dyDescent="0.35">
      <c r="A206" t="s">
        <v>787</v>
      </c>
      <c r="B206" t="s">
        <v>787</v>
      </c>
      <c r="C206" t="s">
        <v>244</v>
      </c>
      <c r="D206" t="s">
        <v>244</v>
      </c>
      <c r="E206">
        <v>530164</v>
      </c>
      <c r="F206" s="23">
        <v>44184</v>
      </c>
      <c r="G206">
        <v>423793</v>
      </c>
      <c r="H206">
        <v>209631</v>
      </c>
      <c r="I206">
        <v>15456</v>
      </c>
      <c r="J206">
        <v>211</v>
      </c>
      <c r="K206">
        <v>15244</v>
      </c>
      <c r="L206">
        <v>50292</v>
      </c>
    </row>
    <row r="207" spans="1:12" x14ac:dyDescent="0.35">
      <c r="A207" t="s">
        <v>787</v>
      </c>
      <c r="B207" t="s">
        <v>787</v>
      </c>
      <c r="C207" t="s">
        <v>285</v>
      </c>
      <c r="D207" t="s">
        <v>285</v>
      </c>
      <c r="E207">
        <v>576670</v>
      </c>
      <c r="F207" s="23">
        <v>44184</v>
      </c>
      <c r="G207">
        <v>691163</v>
      </c>
      <c r="H207">
        <v>339630</v>
      </c>
      <c r="I207">
        <v>22817</v>
      </c>
      <c r="J207">
        <v>314</v>
      </c>
      <c r="K207">
        <v>22472</v>
      </c>
      <c r="L207">
        <v>68608</v>
      </c>
    </row>
    <row r="208" spans="1:12" x14ac:dyDescent="0.35">
      <c r="A208" t="s">
        <v>787</v>
      </c>
      <c r="B208" t="s">
        <v>787</v>
      </c>
      <c r="C208" t="s">
        <v>273</v>
      </c>
      <c r="D208" t="s">
        <v>273</v>
      </c>
      <c r="E208">
        <v>521057</v>
      </c>
      <c r="F208" s="23">
        <v>44184</v>
      </c>
      <c r="G208">
        <v>434945</v>
      </c>
      <c r="H208">
        <v>286819</v>
      </c>
      <c r="I208">
        <v>14268</v>
      </c>
      <c r="J208">
        <v>253</v>
      </c>
      <c r="K208">
        <v>13804</v>
      </c>
      <c r="L208">
        <v>60039</v>
      </c>
    </row>
    <row r="209" spans="1:12" x14ac:dyDescent="0.35">
      <c r="A209" t="s">
        <v>788</v>
      </c>
      <c r="B209" t="s">
        <v>788</v>
      </c>
      <c r="C209" t="s">
        <v>658</v>
      </c>
      <c r="D209" t="s">
        <v>658</v>
      </c>
      <c r="E209">
        <v>1070144</v>
      </c>
      <c r="G209">
        <v>759605</v>
      </c>
      <c r="H209">
        <v>402717</v>
      </c>
      <c r="I209">
        <v>16603</v>
      </c>
      <c r="J209">
        <v>205</v>
      </c>
      <c r="K209">
        <v>16378</v>
      </c>
      <c r="L209">
        <v>532672</v>
      </c>
    </row>
    <row r="210" spans="1:12" x14ac:dyDescent="0.35">
      <c r="A210" t="s">
        <v>788</v>
      </c>
      <c r="B210" t="s">
        <v>788</v>
      </c>
      <c r="C210" t="s">
        <v>452</v>
      </c>
      <c r="D210" t="s">
        <v>452</v>
      </c>
      <c r="E210">
        <v>385099</v>
      </c>
      <c r="G210">
        <v>303665</v>
      </c>
      <c r="H210">
        <v>154345</v>
      </c>
      <c r="I210">
        <v>9814</v>
      </c>
      <c r="J210">
        <v>102</v>
      </c>
      <c r="K210">
        <v>9693</v>
      </c>
      <c r="L210">
        <v>193605</v>
      </c>
    </row>
    <row r="211" spans="1:12" x14ac:dyDescent="0.35">
      <c r="A211" t="s">
        <v>788</v>
      </c>
      <c r="B211" t="s">
        <v>788</v>
      </c>
      <c r="C211" t="s">
        <v>646</v>
      </c>
      <c r="D211" t="s">
        <v>646</v>
      </c>
      <c r="E211">
        <v>1015503</v>
      </c>
      <c r="G211">
        <v>776258</v>
      </c>
      <c r="H211">
        <v>450002</v>
      </c>
      <c r="I211">
        <v>24613</v>
      </c>
      <c r="J211">
        <v>282</v>
      </c>
      <c r="K211">
        <v>24196</v>
      </c>
      <c r="L211">
        <v>509902</v>
      </c>
    </row>
    <row r="212" spans="1:12" x14ac:dyDescent="0.35">
      <c r="A212" t="s">
        <v>788</v>
      </c>
      <c r="B212" t="s">
        <v>788</v>
      </c>
      <c r="C212" t="s">
        <v>589</v>
      </c>
      <c r="D212" t="s">
        <v>589</v>
      </c>
      <c r="E212">
        <v>735753</v>
      </c>
      <c r="G212">
        <v>592075</v>
      </c>
      <c r="H212">
        <v>319587</v>
      </c>
      <c r="I212">
        <v>23844</v>
      </c>
      <c r="J212">
        <v>207</v>
      </c>
      <c r="K212">
        <v>23548</v>
      </c>
      <c r="L212">
        <v>372440</v>
      </c>
    </row>
    <row r="213" spans="1:12" x14ac:dyDescent="0.35">
      <c r="A213" t="s">
        <v>788</v>
      </c>
      <c r="B213" t="s">
        <v>788</v>
      </c>
      <c r="C213" t="s">
        <v>461</v>
      </c>
      <c r="D213" t="s">
        <v>461</v>
      </c>
      <c r="E213">
        <v>409576</v>
      </c>
      <c r="G213">
        <v>313983</v>
      </c>
      <c r="H213">
        <v>158751</v>
      </c>
      <c r="I213">
        <v>7869</v>
      </c>
      <c r="J213">
        <v>133</v>
      </c>
      <c r="K213">
        <v>7704</v>
      </c>
      <c r="L213">
        <v>204626</v>
      </c>
    </row>
    <row r="214" spans="1:12" x14ac:dyDescent="0.35">
      <c r="A214" t="s">
        <v>788</v>
      </c>
      <c r="B214" t="s">
        <v>788</v>
      </c>
      <c r="C214" t="s">
        <v>420</v>
      </c>
      <c r="D214" t="s">
        <v>420</v>
      </c>
      <c r="E214">
        <v>297003</v>
      </c>
      <c r="G214">
        <v>227349</v>
      </c>
      <c r="H214">
        <v>133812</v>
      </c>
      <c r="I214">
        <v>10436</v>
      </c>
      <c r="J214">
        <v>79</v>
      </c>
      <c r="K214">
        <v>10313</v>
      </c>
      <c r="L214">
        <v>150749</v>
      </c>
    </row>
    <row r="215" spans="1:12" x14ac:dyDescent="0.35">
      <c r="A215" t="s">
        <v>788</v>
      </c>
      <c r="B215" t="s">
        <v>788</v>
      </c>
      <c r="C215" t="s">
        <v>707</v>
      </c>
      <c r="D215" t="s">
        <v>707</v>
      </c>
      <c r="E215">
        <v>1526406</v>
      </c>
      <c r="G215">
        <v>1168448</v>
      </c>
      <c r="H215">
        <v>610537</v>
      </c>
      <c r="I215">
        <v>53324</v>
      </c>
      <c r="J215">
        <v>1145</v>
      </c>
      <c r="K215">
        <v>52145</v>
      </c>
      <c r="L215">
        <v>774600</v>
      </c>
    </row>
    <row r="216" spans="1:12" x14ac:dyDescent="0.35">
      <c r="A216" t="s">
        <v>788</v>
      </c>
      <c r="B216" t="s">
        <v>788</v>
      </c>
      <c r="C216" t="s">
        <v>544</v>
      </c>
      <c r="D216" t="s">
        <v>544</v>
      </c>
      <c r="E216">
        <v>615711</v>
      </c>
      <c r="G216">
        <v>482584</v>
      </c>
      <c r="H216">
        <v>249588</v>
      </c>
      <c r="I216">
        <v>9327</v>
      </c>
      <c r="J216">
        <v>152</v>
      </c>
      <c r="K216">
        <v>9175</v>
      </c>
      <c r="L216">
        <v>306361</v>
      </c>
    </row>
    <row r="217" spans="1:12" x14ac:dyDescent="0.35">
      <c r="A217" t="s">
        <v>788</v>
      </c>
      <c r="B217" t="s">
        <v>788</v>
      </c>
      <c r="C217" t="s">
        <v>378</v>
      </c>
      <c r="D217" t="s">
        <v>378</v>
      </c>
      <c r="E217">
        <v>230696</v>
      </c>
      <c r="G217">
        <v>164754</v>
      </c>
      <c r="H217">
        <v>78041</v>
      </c>
      <c r="I217">
        <v>4819</v>
      </c>
      <c r="J217">
        <v>44</v>
      </c>
      <c r="K217">
        <v>4773</v>
      </c>
      <c r="L217">
        <v>115450</v>
      </c>
    </row>
    <row r="218" spans="1:12" x14ac:dyDescent="0.35">
      <c r="A218" t="s">
        <v>788</v>
      </c>
      <c r="B218" t="s">
        <v>788</v>
      </c>
      <c r="C218" t="s">
        <v>470</v>
      </c>
      <c r="D218" t="s">
        <v>470</v>
      </c>
      <c r="E218">
        <v>422786</v>
      </c>
      <c r="G218">
        <v>401091</v>
      </c>
      <c r="H218">
        <v>202260</v>
      </c>
      <c r="I218">
        <v>11489</v>
      </c>
      <c r="J218">
        <v>117</v>
      </c>
      <c r="K218">
        <v>11367</v>
      </c>
      <c r="L218">
        <v>212909</v>
      </c>
    </row>
    <row r="219" spans="1:12" x14ac:dyDescent="0.35">
      <c r="A219" t="s">
        <v>788</v>
      </c>
      <c r="B219" t="s">
        <v>788</v>
      </c>
      <c r="C219" t="s">
        <v>613</v>
      </c>
      <c r="D219" t="s">
        <v>613</v>
      </c>
      <c r="E219">
        <v>875564</v>
      </c>
      <c r="G219">
        <v>673594</v>
      </c>
      <c r="H219">
        <v>348327</v>
      </c>
      <c r="I219">
        <v>14463</v>
      </c>
      <c r="J219">
        <v>166</v>
      </c>
      <c r="K219">
        <v>14268</v>
      </c>
      <c r="L219">
        <v>436257</v>
      </c>
    </row>
    <row r="220" spans="1:12" x14ac:dyDescent="0.35">
      <c r="A220" t="s">
        <v>788</v>
      </c>
      <c r="B220" t="s">
        <v>788</v>
      </c>
      <c r="C220" t="s">
        <v>412</v>
      </c>
      <c r="D220" t="s">
        <v>412</v>
      </c>
      <c r="E220">
        <v>570060</v>
      </c>
      <c r="F220" s="23">
        <v>44197</v>
      </c>
      <c r="G220">
        <v>430622</v>
      </c>
      <c r="H220">
        <v>244300</v>
      </c>
      <c r="I220">
        <v>15512</v>
      </c>
      <c r="J220">
        <v>194</v>
      </c>
      <c r="K220">
        <v>15309</v>
      </c>
      <c r="L220">
        <v>147308</v>
      </c>
    </row>
    <row r="221" spans="1:12" x14ac:dyDescent="0.35">
      <c r="A221" t="s">
        <v>788</v>
      </c>
      <c r="B221" t="s">
        <v>788</v>
      </c>
      <c r="C221" t="s">
        <v>491</v>
      </c>
      <c r="D221" t="s">
        <v>491</v>
      </c>
      <c r="E221">
        <v>476820</v>
      </c>
      <c r="G221">
        <v>386098</v>
      </c>
      <c r="H221">
        <v>234540</v>
      </c>
      <c r="I221">
        <v>6482</v>
      </c>
      <c r="J221">
        <v>98</v>
      </c>
      <c r="K221">
        <v>6371</v>
      </c>
      <c r="L221">
        <v>236882</v>
      </c>
    </row>
    <row r="222" spans="1:12" x14ac:dyDescent="0.35">
      <c r="A222" t="s">
        <v>788</v>
      </c>
      <c r="B222" t="s">
        <v>788</v>
      </c>
      <c r="C222" t="s">
        <v>546</v>
      </c>
      <c r="D222" t="s">
        <v>546</v>
      </c>
      <c r="E222">
        <v>619266</v>
      </c>
      <c r="G222">
        <v>498787</v>
      </c>
      <c r="H222">
        <v>241407</v>
      </c>
      <c r="I222">
        <v>11272</v>
      </c>
      <c r="J222">
        <v>237</v>
      </c>
      <c r="K222">
        <v>11031</v>
      </c>
      <c r="L222">
        <v>309076</v>
      </c>
    </row>
    <row r="223" spans="1:12" x14ac:dyDescent="0.35">
      <c r="A223" t="s">
        <v>788</v>
      </c>
      <c r="B223" t="s">
        <v>788</v>
      </c>
      <c r="C223" t="s">
        <v>410</v>
      </c>
      <c r="D223" t="s">
        <v>410</v>
      </c>
      <c r="E223">
        <v>283313</v>
      </c>
      <c r="G223">
        <v>220690</v>
      </c>
      <c r="H223">
        <v>147086</v>
      </c>
      <c r="I223">
        <v>6043</v>
      </c>
      <c r="J223">
        <v>67</v>
      </c>
      <c r="K223">
        <v>5971</v>
      </c>
      <c r="L223">
        <v>141844</v>
      </c>
    </row>
    <row r="224" spans="1:12" x14ac:dyDescent="0.35">
      <c r="A224" t="s">
        <v>788</v>
      </c>
      <c r="B224" t="s">
        <v>788</v>
      </c>
      <c r="C224" t="s">
        <v>427</v>
      </c>
      <c r="D224" t="s">
        <v>427</v>
      </c>
      <c r="E224">
        <v>314714</v>
      </c>
      <c r="G224">
        <v>244379</v>
      </c>
      <c r="H224">
        <v>133971</v>
      </c>
      <c r="I224">
        <v>6626</v>
      </c>
      <c r="J224">
        <v>43</v>
      </c>
      <c r="K224">
        <v>6575</v>
      </c>
      <c r="L224">
        <v>157522</v>
      </c>
    </row>
    <row r="225" spans="1:12" x14ac:dyDescent="0.35">
      <c r="A225" t="s">
        <v>788</v>
      </c>
      <c r="B225" t="s">
        <v>788</v>
      </c>
      <c r="C225" t="s">
        <v>431</v>
      </c>
      <c r="D225" t="s">
        <v>431</v>
      </c>
      <c r="E225">
        <v>318611</v>
      </c>
      <c r="G225">
        <v>280700</v>
      </c>
      <c r="H225">
        <v>122554</v>
      </c>
      <c r="I225">
        <v>7152</v>
      </c>
      <c r="J225">
        <v>120</v>
      </c>
      <c r="K225">
        <v>7032</v>
      </c>
      <c r="L225">
        <v>159695</v>
      </c>
    </row>
    <row r="226" spans="1:12" x14ac:dyDescent="0.35">
      <c r="A226" t="s">
        <v>788</v>
      </c>
      <c r="B226" t="s">
        <v>788</v>
      </c>
      <c r="C226" t="s">
        <v>404</v>
      </c>
      <c r="D226" t="s">
        <v>404</v>
      </c>
      <c r="E226">
        <v>265960</v>
      </c>
      <c r="G226">
        <v>203036</v>
      </c>
      <c r="H226">
        <v>95122</v>
      </c>
      <c r="I226">
        <v>5607</v>
      </c>
      <c r="J226">
        <v>58</v>
      </c>
      <c r="K226">
        <v>5549</v>
      </c>
      <c r="L226">
        <v>133123</v>
      </c>
    </row>
    <row r="227" spans="1:12" x14ac:dyDescent="0.35">
      <c r="A227" t="s">
        <v>788</v>
      </c>
      <c r="B227" t="s">
        <v>788</v>
      </c>
      <c r="C227" t="s">
        <v>680</v>
      </c>
      <c r="D227" t="s">
        <v>680</v>
      </c>
      <c r="E227">
        <v>1269751</v>
      </c>
      <c r="G227">
        <v>957347</v>
      </c>
      <c r="H227">
        <v>592016</v>
      </c>
      <c r="I227">
        <v>75539</v>
      </c>
      <c r="J227">
        <v>846</v>
      </c>
      <c r="K227">
        <v>74242</v>
      </c>
      <c r="L227">
        <v>659947</v>
      </c>
    </row>
    <row r="228" spans="1:12" x14ac:dyDescent="0.35">
      <c r="A228" t="s">
        <v>788</v>
      </c>
      <c r="B228" t="s">
        <v>788</v>
      </c>
      <c r="C228" t="s">
        <v>520</v>
      </c>
      <c r="D228" t="s">
        <v>520</v>
      </c>
      <c r="E228">
        <v>555357</v>
      </c>
      <c r="G228">
        <v>425945</v>
      </c>
      <c r="H228">
        <v>227785</v>
      </c>
      <c r="I228">
        <v>11415</v>
      </c>
      <c r="J228">
        <v>137</v>
      </c>
      <c r="K228">
        <v>11275</v>
      </c>
      <c r="L228">
        <v>277832</v>
      </c>
    </row>
    <row r="229" spans="1:12" x14ac:dyDescent="0.35">
      <c r="A229" t="s">
        <v>789</v>
      </c>
      <c r="B229" t="s">
        <v>789</v>
      </c>
      <c r="C229" t="s">
        <v>159</v>
      </c>
      <c r="D229" t="s">
        <v>159</v>
      </c>
      <c r="E229">
        <v>2061918</v>
      </c>
      <c r="F229" s="23">
        <v>44035</v>
      </c>
      <c r="G229">
        <v>994497</v>
      </c>
      <c r="H229">
        <v>333330</v>
      </c>
      <c r="I229">
        <v>19461</v>
      </c>
      <c r="J229">
        <v>286</v>
      </c>
      <c r="K229">
        <v>19170</v>
      </c>
      <c r="L229">
        <v>21528</v>
      </c>
    </row>
    <row r="230" spans="1:12" x14ac:dyDescent="0.35">
      <c r="A230" t="s">
        <v>789</v>
      </c>
      <c r="B230" t="s">
        <v>789</v>
      </c>
      <c r="C230" t="s">
        <v>653</v>
      </c>
      <c r="D230" t="s">
        <v>653</v>
      </c>
      <c r="E230">
        <v>1042304</v>
      </c>
      <c r="G230">
        <v>454807</v>
      </c>
      <c r="H230">
        <v>126700</v>
      </c>
      <c r="I230">
        <v>6033</v>
      </c>
      <c r="J230">
        <v>53</v>
      </c>
      <c r="K230">
        <v>5977</v>
      </c>
      <c r="L230">
        <v>513745</v>
      </c>
    </row>
    <row r="231" spans="1:12" x14ac:dyDescent="0.35">
      <c r="A231" t="s">
        <v>789</v>
      </c>
      <c r="B231" t="s">
        <v>789</v>
      </c>
      <c r="C231" t="s">
        <v>139</v>
      </c>
      <c r="D231" t="s">
        <v>139</v>
      </c>
      <c r="E231">
        <v>1491879</v>
      </c>
      <c r="F231" s="23">
        <v>44035</v>
      </c>
      <c r="G231">
        <v>569167</v>
      </c>
      <c r="H231">
        <v>230458</v>
      </c>
      <c r="I231">
        <v>10835</v>
      </c>
      <c r="J231">
        <v>113</v>
      </c>
      <c r="K231">
        <v>10721</v>
      </c>
      <c r="L231">
        <v>12368</v>
      </c>
    </row>
    <row r="232" spans="1:12" x14ac:dyDescent="0.35">
      <c r="A232" t="s">
        <v>789</v>
      </c>
      <c r="B232" t="s">
        <v>789</v>
      </c>
      <c r="C232" t="s">
        <v>748</v>
      </c>
      <c r="D232" t="s">
        <v>748</v>
      </c>
      <c r="E232">
        <v>2682662</v>
      </c>
      <c r="G232">
        <v>1185934</v>
      </c>
      <c r="H232">
        <v>446946</v>
      </c>
      <c r="I232">
        <v>16589</v>
      </c>
      <c r="J232">
        <v>382</v>
      </c>
      <c r="K232">
        <v>16196</v>
      </c>
      <c r="L232">
        <v>1322798</v>
      </c>
    </row>
    <row r="233" spans="1:12" x14ac:dyDescent="0.35">
      <c r="A233" t="s">
        <v>789</v>
      </c>
      <c r="B233" t="s">
        <v>789</v>
      </c>
      <c r="C233" t="s">
        <v>129</v>
      </c>
      <c r="D233" t="s">
        <v>129</v>
      </c>
      <c r="E233">
        <v>1321096</v>
      </c>
      <c r="F233" s="23">
        <v>44035</v>
      </c>
      <c r="G233">
        <v>638722</v>
      </c>
      <c r="H233">
        <v>229944</v>
      </c>
      <c r="I233">
        <v>4636</v>
      </c>
      <c r="J233">
        <v>47</v>
      </c>
      <c r="K233">
        <v>4589</v>
      </c>
      <c r="L233">
        <v>7718</v>
      </c>
    </row>
    <row r="234" spans="1:12" x14ac:dyDescent="0.35">
      <c r="A234" t="s">
        <v>789</v>
      </c>
      <c r="B234" t="s">
        <v>789</v>
      </c>
      <c r="C234" t="s">
        <v>741</v>
      </c>
      <c r="D234" t="s">
        <v>741</v>
      </c>
      <c r="E234">
        <v>2291032</v>
      </c>
      <c r="G234">
        <v>1424376</v>
      </c>
      <c r="H234">
        <v>661091</v>
      </c>
      <c r="I234">
        <v>51974</v>
      </c>
      <c r="J234">
        <v>1046</v>
      </c>
      <c r="K234">
        <v>50907</v>
      </c>
      <c r="L234">
        <v>1148592</v>
      </c>
    </row>
    <row r="235" spans="1:12" x14ac:dyDescent="0.35">
      <c r="A235" t="s">
        <v>789</v>
      </c>
      <c r="B235" t="s">
        <v>789</v>
      </c>
      <c r="C235" t="s">
        <v>687</v>
      </c>
      <c r="D235" t="s">
        <v>687</v>
      </c>
      <c r="E235">
        <v>1322387</v>
      </c>
      <c r="G235">
        <v>456056</v>
      </c>
      <c r="H235">
        <v>148421</v>
      </c>
      <c r="I235">
        <v>6895</v>
      </c>
      <c r="J235">
        <v>94</v>
      </c>
      <c r="K235">
        <v>6801</v>
      </c>
      <c r="L235">
        <v>651417</v>
      </c>
    </row>
    <row r="236" spans="1:12" x14ac:dyDescent="0.35">
      <c r="A236" t="s">
        <v>789</v>
      </c>
      <c r="B236" t="s">
        <v>789</v>
      </c>
      <c r="C236" t="s">
        <v>155</v>
      </c>
      <c r="D236" t="s">
        <v>155</v>
      </c>
      <c r="E236">
        <v>2445203</v>
      </c>
      <c r="F236" s="23">
        <v>44035</v>
      </c>
      <c r="G236">
        <v>994417</v>
      </c>
      <c r="H236">
        <v>301193</v>
      </c>
      <c r="I236">
        <v>8964</v>
      </c>
      <c r="J236">
        <v>130</v>
      </c>
      <c r="K236">
        <v>8834</v>
      </c>
      <c r="L236">
        <v>15614</v>
      </c>
    </row>
    <row r="237" spans="1:12" x14ac:dyDescent="0.35">
      <c r="A237" t="s">
        <v>789</v>
      </c>
      <c r="B237" t="s">
        <v>789</v>
      </c>
      <c r="C237" t="s">
        <v>153</v>
      </c>
      <c r="D237" t="s">
        <v>153</v>
      </c>
      <c r="E237">
        <v>1311382</v>
      </c>
      <c r="F237" s="23">
        <v>44035</v>
      </c>
      <c r="G237">
        <v>527710</v>
      </c>
      <c r="H237">
        <v>198198</v>
      </c>
      <c r="I237">
        <v>5840</v>
      </c>
      <c r="J237">
        <v>87</v>
      </c>
      <c r="K237">
        <v>5753</v>
      </c>
      <c r="L237">
        <v>13900</v>
      </c>
    </row>
    <row r="238" spans="1:12" x14ac:dyDescent="0.35">
      <c r="A238" t="s">
        <v>789</v>
      </c>
      <c r="B238" t="s">
        <v>789</v>
      </c>
      <c r="C238" t="s">
        <v>650</v>
      </c>
      <c r="D238" t="s">
        <v>650</v>
      </c>
      <c r="E238">
        <v>1025656</v>
      </c>
      <c r="G238">
        <v>387738</v>
      </c>
      <c r="H238">
        <v>156364</v>
      </c>
      <c r="I238">
        <v>9900</v>
      </c>
      <c r="J238">
        <v>38</v>
      </c>
      <c r="K238">
        <v>9857</v>
      </c>
      <c r="L238">
        <v>507521</v>
      </c>
    </row>
    <row r="239" spans="1:12" x14ac:dyDescent="0.35">
      <c r="A239" t="s">
        <v>789</v>
      </c>
      <c r="B239" t="s">
        <v>789</v>
      </c>
      <c r="C239" t="s">
        <v>725</v>
      </c>
      <c r="D239" t="s">
        <v>725</v>
      </c>
      <c r="E239">
        <v>1734005</v>
      </c>
      <c r="G239">
        <v>865943</v>
      </c>
      <c r="H239">
        <v>317137</v>
      </c>
      <c r="I239">
        <v>19593</v>
      </c>
      <c r="J239">
        <v>186</v>
      </c>
      <c r="K239">
        <v>19404</v>
      </c>
      <c r="L239">
        <v>859458</v>
      </c>
    </row>
    <row r="240" spans="1:12" x14ac:dyDescent="0.35">
      <c r="A240" t="s">
        <v>789</v>
      </c>
      <c r="B240" t="s">
        <v>789</v>
      </c>
      <c r="C240" t="s">
        <v>109</v>
      </c>
      <c r="D240" t="s">
        <v>109</v>
      </c>
      <c r="E240">
        <v>790207</v>
      </c>
      <c r="F240" s="23">
        <v>44033</v>
      </c>
      <c r="G240">
        <v>381155</v>
      </c>
      <c r="H240">
        <v>137216</v>
      </c>
      <c r="I240">
        <v>5599</v>
      </c>
      <c r="J240">
        <v>61</v>
      </c>
      <c r="K240">
        <v>5534</v>
      </c>
      <c r="L240">
        <v>5679</v>
      </c>
    </row>
    <row r="241" spans="1:12" x14ac:dyDescent="0.35">
      <c r="A241" t="s">
        <v>789</v>
      </c>
      <c r="B241" t="s">
        <v>789</v>
      </c>
      <c r="C241" t="s">
        <v>117</v>
      </c>
      <c r="D241" t="s">
        <v>117</v>
      </c>
      <c r="E241">
        <v>530299</v>
      </c>
      <c r="F241" s="23">
        <v>44041</v>
      </c>
      <c r="G241">
        <v>227503</v>
      </c>
      <c r="H241">
        <v>107053</v>
      </c>
      <c r="I241">
        <v>7820</v>
      </c>
      <c r="J241">
        <v>96</v>
      </c>
      <c r="K241">
        <v>7724</v>
      </c>
      <c r="L241">
        <v>7762</v>
      </c>
    </row>
    <row r="242" spans="1:12" x14ac:dyDescent="0.35">
      <c r="A242" t="s">
        <v>789</v>
      </c>
      <c r="B242" t="s">
        <v>789</v>
      </c>
      <c r="C242" t="s">
        <v>582</v>
      </c>
      <c r="D242" t="s">
        <v>582</v>
      </c>
      <c r="E242">
        <v>717169</v>
      </c>
      <c r="G242">
        <v>363078</v>
      </c>
      <c r="H242">
        <v>140609</v>
      </c>
      <c r="I242">
        <v>12872</v>
      </c>
      <c r="J242">
        <v>136</v>
      </c>
      <c r="K242">
        <v>12736</v>
      </c>
      <c r="L242">
        <v>357848</v>
      </c>
    </row>
    <row r="243" spans="1:12" x14ac:dyDescent="0.35">
      <c r="A243" t="s">
        <v>789</v>
      </c>
      <c r="B243" t="s">
        <v>789</v>
      </c>
      <c r="C243" t="s">
        <v>584</v>
      </c>
      <c r="D243" t="s">
        <v>584</v>
      </c>
      <c r="E243">
        <v>725673</v>
      </c>
      <c r="G243">
        <v>294989</v>
      </c>
      <c r="H243">
        <v>84919</v>
      </c>
      <c r="I243">
        <v>7871</v>
      </c>
      <c r="J243">
        <v>57</v>
      </c>
      <c r="K243">
        <v>7814</v>
      </c>
      <c r="L243">
        <v>359515</v>
      </c>
    </row>
    <row r="244" spans="1:12" x14ac:dyDescent="0.35">
      <c r="A244" t="s">
        <v>789</v>
      </c>
      <c r="B244" t="s">
        <v>789</v>
      </c>
      <c r="C244" t="s">
        <v>142</v>
      </c>
      <c r="D244" t="s">
        <v>142</v>
      </c>
      <c r="E244">
        <v>461738</v>
      </c>
      <c r="F244" s="23">
        <v>44037</v>
      </c>
      <c r="G244">
        <v>173109</v>
      </c>
      <c r="H244">
        <v>63130</v>
      </c>
      <c r="I244">
        <v>6709</v>
      </c>
      <c r="J244">
        <v>88</v>
      </c>
      <c r="K244">
        <v>6621</v>
      </c>
      <c r="L244">
        <v>10880</v>
      </c>
    </row>
    <row r="245" spans="1:12" x14ac:dyDescent="0.35">
      <c r="A245" t="s">
        <v>789</v>
      </c>
      <c r="B245" t="s">
        <v>789</v>
      </c>
      <c r="C245" t="s">
        <v>134</v>
      </c>
      <c r="D245" t="s">
        <v>134</v>
      </c>
      <c r="E245">
        <v>899200</v>
      </c>
      <c r="F245" s="23">
        <v>44035</v>
      </c>
      <c r="G245">
        <v>378048</v>
      </c>
      <c r="H245">
        <v>108941</v>
      </c>
      <c r="I245">
        <v>2552</v>
      </c>
      <c r="J245">
        <v>12</v>
      </c>
      <c r="K245">
        <v>2539</v>
      </c>
      <c r="L245">
        <v>7705</v>
      </c>
    </row>
    <row r="246" spans="1:12" x14ac:dyDescent="0.35">
      <c r="A246" t="s">
        <v>789</v>
      </c>
      <c r="B246" t="s">
        <v>789</v>
      </c>
      <c r="C246" t="s">
        <v>733</v>
      </c>
      <c r="D246" t="s">
        <v>733</v>
      </c>
      <c r="E246">
        <v>1936319</v>
      </c>
      <c r="G246">
        <v>788026</v>
      </c>
      <c r="H246">
        <v>311074</v>
      </c>
      <c r="I246">
        <v>12294</v>
      </c>
      <c r="J246">
        <v>110</v>
      </c>
      <c r="K246">
        <v>12184</v>
      </c>
      <c r="L246">
        <v>954943</v>
      </c>
    </row>
    <row r="247" spans="1:12" x14ac:dyDescent="0.35">
      <c r="A247" t="s">
        <v>789</v>
      </c>
      <c r="B247" t="s">
        <v>789</v>
      </c>
      <c r="C247" t="s">
        <v>630</v>
      </c>
      <c r="D247" t="s">
        <v>630</v>
      </c>
      <c r="E247">
        <v>949159</v>
      </c>
      <c r="G247">
        <v>522017</v>
      </c>
      <c r="H247">
        <v>185442</v>
      </c>
      <c r="I247">
        <v>13923</v>
      </c>
      <c r="J247">
        <v>197</v>
      </c>
      <c r="K247">
        <v>13714</v>
      </c>
      <c r="L247">
        <v>472049</v>
      </c>
    </row>
    <row r="248" spans="1:12" x14ac:dyDescent="0.35">
      <c r="A248" t="s">
        <v>789</v>
      </c>
      <c r="B248" t="s">
        <v>789</v>
      </c>
      <c r="C248" t="s">
        <v>754</v>
      </c>
      <c r="D248" t="s">
        <v>754</v>
      </c>
      <c r="E248">
        <v>2912022</v>
      </c>
      <c r="G248">
        <v>1512114</v>
      </c>
      <c r="H248">
        <v>656001</v>
      </c>
      <c r="I248">
        <v>86116</v>
      </c>
      <c r="J248">
        <v>1585</v>
      </c>
      <c r="K248">
        <v>84495</v>
      </c>
      <c r="L248">
        <v>1469948</v>
      </c>
    </row>
    <row r="249" spans="1:12" x14ac:dyDescent="0.35">
      <c r="A249" t="s">
        <v>789</v>
      </c>
      <c r="B249" t="s">
        <v>789</v>
      </c>
      <c r="C249" t="s">
        <v>127</v>
      </c>
      <c r="D249" t="s">
        <v>127</v>
      </c>
      <c r="E249">
        <v>1150038</v>
      </c>
      <c r="F249" s="23">
        <v>44035</v>
      </c>
      <c r="G249">
        <v>430948</v>
      </c>
      <c r="H249">
        <v>132560</v>
      </c>
      <c r="I249">
        <v>4834</v>
      </c>
      <c r="J249">
        <v>42</v>
      </c>
      <c r="K249">
        <v>4792</v>
      </c>
      <c r="L249">
        <v>7446</v>
      </c>
    </row>
    <row r="250" spans="1:12" x14ac:dyDescent="0.35">
      <c r="A250" t="s">
        <v>789</v>
      </c>
      <c r="B250" t="s">
        <v>789</v>
      </c>
      <c r="C250" t="s">
        <v>435</v>
      </c>
      <c r="D250" t="s">
        <v>435</v>
      </c>
      <c r="E250">
        <v>1063458</v>
      </c>
      <c r="F250" s="23">
        <v>44178</v>
      </c>
      <c r="G250">
        <v>505417</v>
      </c>
      <c r="H250">
        <v>167980</v>
      </c>
      <c r="I250">
        <v>7207</v>
      </c>
      <c r="J250">
        <v>67</v>
      </c>
      <c r="K250">
        <v>7137</v>
      </c>
      <c r="L250">
        <v>165399</v>
      </c>
    </row>
    <row r="251" spans="1:12" x14ac:dyDescent="0.35">
      <c r="A251" t="s">
        <v>789</v>
      </c>
      <c r="B251" t="s">
        <v>789</v>
      </c>
      <c r="C251" t="s">
        <v>534</v>
      </c>
      <c r="D251" t="s">
        <v>534</v>
      </c>
      <c r="E251">
        <v>599813</v>
      </c>
      <c r="G251">
        <v>277357</v>
      </c>
      <c r="H251">
        <v>112059</v>
      </c>
      <c r="I251">
        <v>7193</v>
      </c>
      <c r="J251">
        <v>92</v>
      </c>
      <c r="K251">
        <v>7101</v>
      </c>
      <c r="L251">
        <v>297504</v>
      </c>
    </row>
    <row r="252" spans="1:12" x14ac:dyDescent="0.35">
      <c r="A252" t="s">
        <v>789</v>
      </c>
      <c r="B252" t="s">
        <v>789</v>
      </c>
      <c r="C252" t="s">
        <v>703</v>
      </c>
      <c r="D252" t="s">
        <v>703</v>
      </c>
      <c r="E252">
        <v>1501619</v>
      </c>
      <c r="G252">
        <v>630437</v>
      </c>
      <c r="H252">
        <v>225607</v>
      </c>
      <c r="I252">
        <v>13054</v>
      </c>
      <c r="J252">
        <v>133</v>
      </c>
      <c r="K252">
        <v>12918</v>
      </c>
      <c r="L252">
        <v>742320</v>
      </c>
    </row>
    <row r="253" spans="1:12" x14ac:dyDescent="0.35">
      <c r="A253" t="s">
        <v>790</v>
      </c>
      <c r="B253" t="s">
        <v>790</v>
      </c>
      <c r="C253" t="s">
        <v>263</v>
      </c>
      <c r="D253" t="s">
        <v>263</v>
      </c>
      <c r="E253">
        <v>1890826</v>
      </c>
      <c r="F253" s="23">
        <v>44066</v>
      </c>
      <c r="G253">
        <v>1188016</v>
      </c>
      <c r="H253">
        <v>613422</v>
      </c>
      <c r="I253">
        <v>35178</v>
      </c>
      <c r="J253">
        <v>333</v>
      </c>
      <c r="K253">
        <v>34843</v>
      </c>
      <c r="L253">
        <v>67440</v>
      </c>
    </row>
    <row r="254" spans="1:12" x14ac:dyDescent="0.35">
      <c r="A254" t="s">
        <v>790</v>
      </c>
      <c r="B254" t="s">
        <v>790</v>
      </c>
      <c r="C254" t="s">
        <v>608</v>
      </c>
      <c r="D254" t="s">
        <v>608</v>
      </c>
      <c r="E254">
        <v>2532383</v>
      </c>
      <c r="F254" s="23">
        <v>44193</v>
      </c>
      <c r="G254">
        <v>1758198</v>
      </c>
      <c r="H254">
        <v>864065</v>
      </c>
      <c r="I254">
        <v>97763</v>
      </c>
      <c r="J254">
        <v>1689</v>
      </c>
      <c r="K254">
        <v>95961</v>
      </c>
      <c r="L254">
        <v>451288</v>
      </c>
    </row>
    <row r="255" spans="1:12" x14ac:dyDescent="0.35">
      <c r="A255" t="s">
        <v>790</v>
      </c>
      <c r="B255" t="s">
        <v>790</v>
      </c>
      <c r="C255" t="s">
        <v>604</v>
      </c>
      <c r="D255" t="s">
        <v>604</v>
      </c>
      <c r="E255">
        <v>4778439</v>
      </c>
      <c r="F255" s="23">
        <v>44198</v>
      </c>
      <c r="G255">
        <v>3165252</v>
      </c>
      <c r="H255">
        <v>1386668</v>
      </c>
      <c r="I255">
        <v>79900</v>
      </c>
      <c r="J255">
        <v>938</v>
      </c>
      <c r="K255">
        <v>78879</v>
      </c>
      <c r="L255">
        <v>436515</v>
      </c>
    </row>
    <row r="256" spans="1:12" x14ac:dyDescent="0.35">
      <c r="A256" t="s">
        <v>790</v>
      </c>
      <c r="B256" t="s">
        <v>790</v>
      </c>
      <c r="C256" t="s">
        <v>496</v>
      </c>
      <c r="D256" t="s">
        <v>496</v>
      </c>
      <c r="E256">
        <v>987257</v>
      </c>
      <c r="F256" s="23">
        <v>44227</v>
      </c>
      <c r="G256">
        <v>700825</v>
      </c>
      <c r="H256">
        <v>385704</v>
      </c>
      <c r="I256">
        <v>62005</v>
      </c>
      <c r="J256">
        <v>890</v>
      </c>
      <c r="K256">
        <v>61073</v>
      </c>
      <c r="L256">
        <v>271279</v>
      </c>
    </row>
    <row r="257" spans="1:12" x14ac:dyDescent="0.35">
      <c r="A257" t="s">
        <v>790</v>
      </c>
      <c r="B257" t="s">
        <v>790</v>
      </c>
      <c r="C257" t="s">
        <v>778</v>
      </c>
      <c r="D257" t="s">
        <v>778</v>
      </c>
      <c r="E257">
        <v>9588910</v>
      </c>
      <c r="F257" s="23">
        <v>44227</v>
      </c>
      <c r="G257">
        <v>9219875</v>
      </c>
      <c r="H257">
        <v>5903791</v>
      </c>
      <c r="I257">
        <v>1251872</v>
      </c>
      <c r="J257">
        <v>16281</v>
      </c>
      <c r="K257">
        <v>1229059</v>
      </c>
      <c r="L257">
        <v>7509824</v>
      </c>
    </row>
    <row r="258" spans="1:12" x14ac:dyDescent="0.35">
      <c r="A258" t="s">
        <v>790</v>
      </c>
      <c r="B258" t="s">
        <v>790</v>
      </c>
      <c r="C258" t="s">
        <v>307</v>
      </c>
      <c r="D258" t="s">
        <v>307</v>
      </c>
      <c r="E258">
        <v>1700018</v>
      </c>
      <c r="F258" s="23">
        <v>44072</v>
      </c>
      <c r="G258">
        <v>929776</v>
      </c>
      <c r="H258">
        <v>515993</v>
      </c>
      <c r="I258">
        <v>24340</v>
      </c>
      <c r="J258">
        <v>400</v>
      </c>
      <c r="K258">
        <v>23936</v>
      </c>
      <c r="L258">
        <v>79859</v>
      </c>
    </row>
    <row r="259" spans="1:12" x14ac:dyDescent="0.35">
      <c r="A259" t="s">
        <v>790</v>
      </c>
      <c r="B259" t="s">
        <v>790</v>
      </c>
      <c r="C259" t="s">
        <v>128</v>
      </c>
      <c r="D259" t="s">
        <v>128</v>
      </c>
      <c r="E259">
        <v>1020962</v>
      </c>
      <c r="F259" s="23">
        <v>44010</v>
      </c>
      <c r="G259">
        <v>647951</v>
      </c>
      <c r="H259">
        <v>351940</v>
      </c>
      <c r="I259">
        <v>33001</v>
      </c>
      <c r="J259">
        <v>500</v>
      </c>
      <c r="K259">
        <v>32469</v>
      </c>
      <c r="L259">
        <v>21656</v>
      </c>
    </row>
    <row r="260" spans="1:12" x14ac:dyDescent="0.35">
      <c r="A260" t="s">
        <v>790</v>
      </c>
      <c r="B260" t="s">
        <v>790</v>
      </c>
      <c r="C260" t="s">
        <v>177</v>
      </c>
      <c r="D260" t="s">
        <v>177</v>
      </c>
      <c r="E260">
        <v>1254377</v>
      </c>
      <c r="F260" s="23">
        <v>44010</v>
      </c>
      <c r="G260">
        <v>852473</v>
      </c>
      <c r="H260">
        <v>497674</v>
      </c>
      <c r="I260">
        <v>43951</v>
      </c>
      <c r="J260">
        <v>429</v>
      </c>
      <c r="K260">
        <v>43501</v>
      </c>
      <c r="L260">
        <v>37064</v>
      </c>
    </row>
    <row r="261" spans="1:12" x14ac:dyDescent="0.35">
      <c r="A261" t="s">
        <v>790</v>
      </c>
      <c r="B261" t="s">
        <v>790</v>
      </c>
      <c r="C261" t="s">
        <v>130</v>
      </c>
      <c r="D261" t="s">
        <v>130</v>
      </c>
      <c r="E261">
        <v>1137753</v>
      </c>
      <c r="F261" s="23">
        <v>44010</v>
      </c>
      <c r="G261">
        <v>737417</v>
      </c>
      <c r="H261">
        <v>346002</v>
      </c>
      <c r="I261">
        <v>51126</v>
      </c>
      <c r="J261">
        <v>395</v>
      </c>
      <c r="K261">
        <v>50662</v>
      </c>
      <c r="L261">
        <v>31030</v>
      </c>
    </row>
    <row r="262" spans="1:12" x14ac:dyDescent="0.35">
      <c r="A262" t="s">
        <v>790</v>
      </c>
      <c r="B262" t="s">
        <v>790</v>
      </c>
      <c r="C262" t="s">
        <v>122</v>
      </c>
      <c r="D262" t="s">
        <v>122</v>
      </c>
      <c r="E262">
        <v>1660378</v>
      </c>
      <c r="F262" s="23">
        <v>44010</v>
      </c>
      <c r="G262">
        <v>1020280</v>
      </c>
      <c r="H262">
        <v>618156</v>
      </c>
      <c r="I262">
        <v>36666</v>
      </c>
      <c r="J262">
        <v>206</v>
      </c>
      <c r="K262">
        <v>36412</v>
      </c>
      <c r="L262">
        <v>22726</v>
      </c>
    </row>
    <row r="263" spans="1:12" x14ac:dyDescent="0.35">
      <c r="A263" t="s">
        <v>790</v>
      </c>
      <c r="B263" t="s">
        <v>790</v>
      </c>
      <c r="C263" t="s">
        <v>405</v>
      </c>
      <c r="D263" t="s">
        <v>405</v>
      </c>
      <c r="E263">
        <v>2083625</v>
      </c>
      <c r="F263" s="23">
        <v>44091</v>
      </c>
      <c r="G263">
        <v>1531107</v>
      </c>
      <c r="H263">
        <v>848253</v>
      </c>
      <c r="I263">
        <v>115478</v>
      </c>
      <c r="J263">
        <v>1680</v>
      </c>
      <c r="K263">
        <v>113515</v>
      </c>
      <c r="L263">
        <v>189020</v>
      </c>
    </row>
    <row r="264" spans="1:12" x14ac:dyDescent="0.35">
      <c r="A264" t="s">
        <v>790</v>
      </c>
      <c r="B264" t="s">
        <v>790</v>
      </c>
      <c r="C264" t="s">
        <v>181</v>
      </c>
      <c r="D264" t="s">
        <v>181</v>
      </c>
      <c r="E264">
        <v>1946905</v>
      </c>
      <c r="F264" s="23">
        <v>44010</v>
      </c>
      <c r="G264">
        <v>1016827</v>
      </c>
      <c r="H264">
        <v>495371</v>
      </c>
      <c r="I264">
        <v>50989</v>
      </c>
      <c r="J264">
        <v>608</v>
      </c>
      <c r="K264">
        <v>50359</v>
      </c>
      <c r="L264">
        <v>42977</v>
      </c>
    </row>
    <row r="265" spans="1:12" x14ac:dyDescent="0.35">
      <c r="A265" t="s">
        <v>790</v>
      </c>
      <c r="B265" t="s">
        <v>790</v>
      </c>
      <c r="C265" t="s">
        <v>408</v>
      </c>
      <c r="D265" t="s">
        <v>408</v>
      </c>
      <c r="E265">
        <v>1846993</v>
      </c>
      <c r="F265" s="23">
        <v>44117</v>
      </c>
      <c r="G265">
        <v>1212295</v>
      </c>
      <c r="H265">
        <v>561504</v>
      </c>
      <c r="I265">
        <v>60970</v>
      </c>
      <c r="J265">
        <v>1315</v>
      </c>
      <c r="K265">
        <v>59639</v>
      </c>
      <c r="L265">
        <v>168181</v>
      </c>
    </row>
    <row r="266" spans="1:12" x14ac:dyDescent="0.35">
      <c r="A266" t="s">
        <v>790</v>
      </c>
      <c r="B266" t="s">
        <v>790</v>
      </c>
      <c r="C266" t="s">
        <v>146</v>
      </c>
      <c r="D266" t="s">
        <v>146</v>
      </c>
      <c r="E266">
        <v>1065235</v>
      </c>
      <c r="F266" s="23">
        <v>44010</v>
      </c>
      <c r="G266">
        <v>691646</v>
      </c>
      <c r="H266">
        <v>328477</v>
      </c>
      <c r="I266">
        <v>26066</v>
      </c>
      <c r="J266">
        <v>319</v>
      </c>
      <c r="K266">
        <v>25747</v>
      </c>
      <c r="L266">
        <v>21937</v>
      </c>
    </row>
    <row r="267" spans="1:12" x14ac:dyDescent="0.35">
      <c r="A267" t="s">
        <v>790</v>
      </c>
      <c r="B267" t="s">
        <v>790</v>
      </c>
      <c r="C267" t="s">
        <v>152</v>
      </c>
      <c r="D267" t="s">
        <v>152</v>
      </c>
      <c r="E267">
        <v>1776221</v>
      </c>
      <c r="F267" s="23">
        <v>44010</v>
      </c>
      <c r="G267">
        <v>1224599</v>
      </c>
      <c r="H267">
        <v>614828</v>
      </c>
      <c r="I267">
        <v>111785</v>
      </c>
      <c r="J267">
        <v>1256</v>
      </c>
      <c r="K267">
        <v>110294</v>
      </c>
      <c r="L267">
        <v>66692</v>
      </c>
    </row>
    <row r="268" spans="1:12" x14ac:dyDescent="0.35">
      <c r="A268" t="s">
        <v>790</v>
      </c>
      <c r="B268" t="s">
        <v>790</v>
      </c>
      <c r="C268" t="s">
        <v>158</v>
      </c>
      <c r="D268" t="s">
        <v>158</v>
      </c>
      <c r="E268">
        <v>1598506</v>
      </c>
      <c r="F268" s="23">
        <v>44010</v>
      </c>
      <c r="G268">
        <v>999178</v>
      </c>
      <c r="H268">
        <v>383705</v>
      </c>
      <c r="I268">
        <v>21947</v>
      </c>
      <c r="J268">
        <v>644</v>
      </c>
      <c r="K268">
        <v>21301</v>
      </c>
      <c r="L268">
        <v>22687</v>
      </c>
    </row>
    <row r="269" spans="1:12" x14ac:dyDescent="0.35">
      <c r="A269" t="s">
        <v>790</v>
      </c>
      <c r="B269" t="s">
        <v>790</v>
      </c>
      <c r="C269" t="s">
        <v>610</v>
      </c>
      <c r="D269" t="s">
        <v>610</v>
      </c>
      <c r="E269">
        <v>2564892</v>
      </c>
      <c r="F269" s="23">
        <v>44226</v>
      </c>
      <c r="G269">
        <v>1323039</v>
      </c>
      <c r="H269">
        <v>641641</v>
      </c>
      <c r="I269">
        <v>61926</v>
      </c>
      <c r="J269">
        <v>819</v>
      </c>
      <c r="K269">
        <v>61087</v>
      </c>
      <c r="L269">
        <v>440559</v>
      </c>
    </row>
    <row r="270" spans="1:12" x14ac:dyDescent="0.35">
      <c r="A270" t="s">
        <v>790</v>
      </c>
      <c r="B270" t="s">
        <v>790</v>
      </c>
      <c r="C270" t="s">
        <v>418</v>
      </c>
      <c r="D270" t="s">
        <v>418</v>
      </c>
      <c r="E270">
        <v>554762</v>
      </c>
      <c r="F270" s="23">
        <v>44227</v>
      </c>
      <c r="G270">
        <v>385482</v>
      </c>
      <c r="H270">
        <v>212033</v>
      </c>
      <c r="I270">
        <v>37095</v>
      </c>
      <c r="J270">
        <v>329</v>
      </c>
      <c r="K270">
        <v>36616</v>
      </c>
      <c r="L270">
        <v>162529</v>
      </c>
    </row>
    <row r="271" spans="1:12" x14ac:dyDescent="0.35">
      <c r="A271" t="s">
        <v>790</v>
      </c>
      <c r="B271" t="s">
        <v>790</v>
      </c>
      <c r="C271" t="s">
        <v>348</v>
      </c>
      <c r="D271" t="s">
        <v>348</v>
      </c>
      <c r="E271">
        <v>1540231</v>
      </c>
      <c r="F271" s="23">
        <v>44118</v>
      </c>
      <c r="G271">
        <v>991957</v>
      </c>
      <c r="H271">
        <v>625918</v>
      </c>
      <c r="I271">
        <v>46916</v>
      </c>
      <c r="J271">
        <v>638</v>
      </c>
      <c r="K271">
        <v>46266</v>
      </c>
      <c r="L271">
        <v>115382</v>
      </c>
    </row>
    <row r="272" spans="1:12" x14ac:dyDescent="0.35">
      <c r="A272" t="s">
        <v>790</v>
      </c>
      <c r="B272" t="s">
        <v>790</v>
      </c>
      <c r="C272" t="s">
        <v>145</v>
      </c>
      <c r="D272" t="s">
        <v>145</v>
      </c>
      <c r="E272">
        <v>1391292</v>
      </c>
      <c r="F272" s="23">
        <v>44010</v>
      </c>
      <c r="G272">
        <v>814373</v>
      </c>
      <c r="H272">
        <v>411092</v>
      </c>
      <c r="I272">
        <v>35198</v>
      </c>
      <c r="J272">
        <v>521</v>
      </c>
      <c r="K272">
        <v>34660</v>
      </c>
      <c r="L272">
        <v>26307</v>
      </c>
    </row>
    <row r="273" spans="1:12" x14ac:dyDescent="0.35">
      <c r="A273" t="s">
        <v>790</v>
      </c>
      <c r="B273" t="s">
        <v>790</v>
      </c>
      <c r="C273" t="s">
        <v>174</v>
      </c>
      <c r="D273" t="s">
        <v>174</v>
      </c>
      <c r="E273">
        <v>1808680</v>
      </c>
      <c r="F273" s="23">
        <v>44010</v>
      </c>
      <c r="G273">
        <v>1189318</v>
      </c>
      <c r="H273">
        <v>659066</v>
      </c>
      <c r="I273">
        <v>73753</v>
      </c>
      <c r="J273">
        <v>650</v>
      </c>
      <c r="K273">
        <v>73029</v>
      </c>
      <c r="L273">
        <v>51750</v>
      </c>
    </row>
    <row r="274" spans="1:12" x14ac:dyDescent="0.35">
      <c r="A274" t="s">
        <v>790</v>
      </c>
      <c r="B274" t="s">
        <v>790</v>
      </c>
      <c r="C274" t="s">
        <v>373</v>
      </c>
      <c r="D274" t="s">
        <v>373</v>
      </c>
      <c r="E274">
        <v>2994744</v>
      </c>
      <c r="F274" s="23">
        <v>44074</v>
      </c>
      <c r="G274">
        <v>2141764</v>
      </c>
      <c r="H274">
        <v>1239770</v>
      </c>
      <c r="I274">
        <v>179167</v>
      </c>
      <c r="J274">
        <v>2416</v>
      </c>
      <c r="K274">
        <v>176447</v>
      </c>
      <c r="L274">
        <v>196921</v>
      </c>
    </row>
    <row r="275" spans="1:12" x14ac:dyDescent="0.35">
      <c r="A275" t="s">
        <v>790</v>
      </c>
      <c r="B275" t="s">
        <v>790</v>
      </c>
      <c r="C275" t="s">
        <v>190</v>
      </c>
      <c r="D275" t="s">
        <v>190</v>
      </c>
      <c r="E275">
        <v>1924773</v>
      </c>
      <c r="F275" s="23">
        <v>44010</v>
      </c>
      <c r="G275">
        <v>1021603</v>
      </c>
      <c r="H275">
        <v>448501</v>
      </c>
      <c r="I275">
        <v>39973</v>
      </c>
      <c r="J275">
        <v>331</v>
      </c>
      <c r="K275">
        <v>39641</v>
      </c>
      <c r="L275">
        <v>40997</v>
      </c>
    </row>
    <row r="276" spans="1:12" x14ac:dyDescent="0.35">
      <c r="A276" t="s">
        <v>790</v>
      </c>
      <c r="B276" t="s">
        <v>790</v>
      </c>
      <c r="C276" t="s">
        <v>367</v>
      </c>
      <c r="D276" t="s">
        <v>367</v>
      </c>
      <c r="E276">
        <v>1082739</v>
      </c>
      <c r="F276" s="23">
        <v>44160</v>
      </c>
      <c r="G276">
        <v>754463</v>
      </c>
      <c r="H276">
        <v>469335</v>
      </c>
      <c r="I276">
        <v>24204</v>
      </c>
      <c r="J276">
        <v>320</v>
      </c>
      <c r="K276">
        <v>23869</v>
      </c>
      <c r="L276">
        <v>115501</v>
      </c>
    </row>
    <row r="277" spans="1:12" x14ac:dyDescent="0.35">
      <c r="A277" t="s">
        <v>790</v>
      </c>
      <c r="B277" t="s">
        <v>790</v>
      </c>
      <c r="C277" t="s">
        <v>260</v>
      </c>
      <c r="D277" t="s">
        <v>260</v>
      </c>
      <c r="E277">
        <v>1755512</v>
      </c>
      <c r="F277" s="23">
        <v>44064</v>
      </c>
      <c r="G277">
        <v>1162073</v>
      </c>
      <c r="H277">
        <v>535447</v>
      </c>
      <c r="I277">
        <v>69444</v>
      </c>
      <c r="J277">
        <v>1088</v>
      </c>
      <c r="K277">
        <v>68239</v>
      </c>
      <c r="L277">
        <v>83482</v>
      </c>
    </row>
    <row r="278" spans="1:12" x14ac:dyDescent="0.35">
      <c r="A278" t="s">
        <v>790</v>
      </c>
      <c r="B278" t="s">
        <v>790</v>
      </c>
      <c r="C278" t="s">
        <v>371</v>
      </c>
      <c r="D278" t="s">
        <v>371</v>
      </c>
      <c r="E278">
        <v>2681449</v>
      </c>
      <c r="F278" s="23">
        <v>44098</v>
      </c>
      <c r="G278">
        <v>1672730</v>
      </c>
      <c r="H278">
        <v>881580</v>
      </c>
      <c r="I278">
        <v>120836</v>
      </c>
      <c r="J278">
        <v>1127</v>
      </c>
      <c r="K278">
        <v>119420</v>
      </c>
      <c r="L278">
        <v>166982</v>
      </c>
    </row>
    <row r="279" spans="1:12" x14ac:dyDescent="0.35">
      <c r="A279" t="s">
        <v>790</v>
      </c>
      <c r="B279" t="s">
        <v>790</v>
      </c>
      <c r="C279" t="s">
        <v>340</v>
      </c>
      <c r="D279" t="s">
        <v>340</v>
      </c>
      <c r="E279">
        <v>1177908</v>
      </c>
      <c r="F279" s="23">
        <v>44087</v>
      </c>
      <c r="G279">
        <v>919074</v>
      </c>
      <c r="H279">
        <v>529427</v>
      </c>
      <c r="I279">
        <v>76718</v>
      </c>
      <c r="J279">
        <v>489</v>
      </c>
      <c r="K279">
        <v>76181</v>
      </c>
      <c r="L279">
        <v>124451</v>
      </c>
    </row>
    <row r="280" spans="1:12" x14ac:dyDescent="0.35">
      <c r="A280" t="s">
        <v>790</v>
      </c>
      <c r="B280" t="s">
        <v>790</v>
      </c>
      <c r="C280" t="s">
        <v>170</v>
      </c>
      <c r="D280" t="s">
        <v>170</v>
      </c>
      <c r="E280">
        <v>1353299</v>
      </c>
      <c r="F280" s="23">
        <v>44010</v>
      </c>
      <c r="G280">
        <v>980496</v>
      </c>
      <c r="H280">
        <v>505589</v>
      </c>
      <c r="I280">
        <v>56218</v>
      </c>
      <c r="J280">
        <v>766</v>
      </c>
      <c r="K280">
        <v>55339</v>
      </c>
      <c r="L280">
        <v>41942</v>
      </c>
    </row>
    <row r="281" spans="1:12" x14ac:dyDescent="0.35">
      <c r="A281" t="s">
        <v>790</v>
      </c>
      <c r="B281" t="s">
        <v>790</v>
      </c>
      <c r="C281" t="s">
        <v>206</v>
      </c>
      <c r="D281" t="s">
        <v>206</v>
      </c>
      <c r="E281">
        <v>2175102</v>
      </c>
      <c r="F281" s="23">
        <v>44010</v>
      </c>
      <c r="G281">
        <v>1535235</v>
      </c>
      <c r="H281">
        <v>634270</v>
      </c>
      <c r="I281">
        <v>36267</v>
      </c>
      <c r="J281">
        <v>495</v>
      </c>
      <c r="K281">
        <v>35764</v>
      </c>
      <c r="L281">
        <v>43241</v>
      </c>
    </row>
    <row r="282" spans="1:12" x14ac:dyDescent="0.35">
      <c r="A282" t="s">
        <v>790</v>
      </c>
      <c r="B282" t="s">
        <v>790</v>
      </c>
      <c r="C282" t="s">
        <v>480</v>
      </c>
      <c r="D282" t="s">
        <v>480</v>
      </c>
      <c r="E282">
        <v>1172985</v>
      </c>
      <c r="F282" s="23">
        <v>44227</v>
      </c>
      <c r="G282">
        <v>708887</v>
      </c>
      <c r="H282">
        <v>348094</v>
      </c>
      <c r="I282">
        <v>27545</v>
      </c>
      <c r="J282">
        <v>207</v>
      </c>
      <c r="K282">
        <v>27337</v>
      </c>
      <c r="L282">
        <v>235257</v>
      </c>
    </row>
    <row r="283" spans="1:12" x14ac:dyDescent="0.35">
      <c r="A283" t="s">
        <v>791</v>
      </c>
      <c r="B283" t="s">
        <v>791</v>
      </c>
      <c r="C283" t="s">
        <v>739</v>
      </c>
      <c r="D283" t="s">
        <v>739</v>
      </c>
      <c r="E283">
        <v>2121943</v>
      </c>
      <c r="G283">
        <v>1518055</v>
      </c>
      <c r="H283">
        <v>855411</v>
      </c>
      <c r="I283">
        <v>316160</v>
      </c>
      <c r="J283">
        <v>1862</v>
      </c>
      <c r="K283">
        <v>313515</v>
      </c>
      <c r="L283">
        <v>1197832</v>
      </c>
    </row>
    <row r="284" spans="1:12" x14ac:dyDescent="0.35">
      <c r="A284" t="s">
        <v>791</v>
      </c>
      <c r="B284" t="s">
        <v>791</v>
      </c>
      <c r="C284" t="s">
        <v>757</v>
      </c>
      <c r="D284" t="s">
        <v>757</v>
      </c>
      <c r="E284">
        <v>3279860</v>
      </c>
      <c r="G284">
        <v>2953482</v>
      </c>
      <c r="H284">
        <v>1759232</v>
      </c>
      <c r="I284">
        <v>602800</v>
      </c>
      <c r="J284">
        <v>3555</v>
      </c>
      <c r="K284">
        <v>583842</v>
      </c>
      <c r="L284">
        <v>1908531</v>
      </c>
    </row>
    <row r="285" spans="1:12" x14ac:dyDescent="0.35">
      <c r="A285" t="s">
        <v>791</v>
      </c>
      <c r="B285" t="s">
        <v>791</v>
      </c>
      <c r="C285" t="s">
        <v>494</v>
      </c>
      <c r="D285" t="s">
        <v>494</v>
      </c>
      <c r="E285">
        <v>1107453</v>
      </c>
      <c r="F285" s="23">
        <v>44197</v>
      </c>
      <c r="G285">
        <v>859116</v>
      </c>
      <c r="H285">
        <v>481911</v>
      </c>
      <c r="I285">
        <v>147118</v>
      </c>
      <c r="J285">
        <v>519</v>
      </c>
      <c r="K285">
        <v>140292</v>
      </c>
      <c r="L285">
        <v>311250</v>
      </c>
    </row>
    <row r="286" spans="1:12" x14ac:dyDescent="0.35">
      <c r="A286" t="s">
        <v>791</v>
      </c>
      <c r="B286" t="s">
        <v>791</v>
      </c>
      <c r="C286" t="s">
        <v>601</v>
      </c>
      <c r="D286" t="s">
        <v>601</v>
      </c>
      <c r="E286">
        <v>2525637</v>
      </c>
      <c r="F286" s="23">
        <v>44197</v>
      </c>
      <c r="G286">
        <v>1891004</v>
      </c>
      <c r="H286">
        <v>959656</v>
      </c>
      <c r="I286">
        <v>275264</v>
      </c>
      <c r="J286">
        <v>2325</v>
      </c>
      <c r="K286">
        <v>269475</v>
      </c>
      <c r="L286">
        <v>529768</v>
      </c>
    </row>
    <row r="287" spans="1:12" x14ac:dyDescent="0.35">
      <c r="A287" t="s">
        <v>791</v>
      </c>
      <c r="B287" t="s">
        <v>791</v>
      </c>
      <c r="C287" t="s">
        <v>682</v>
      </c>
      <c r="D287" t="s">
        <v>682</v>
      </c>
      <c r="E287">
        <v>1302600</v>
      </c>
      <c r="G287">
        <v>910194</v>
      </c>
      <c r="H287">
        <v>521754</v>
      </c>
      <c r="I287">
        <v>138815</v>
      </c>
      <c r="J287">
        <v>617</v>
      </c>
      <c r="K287">
        <v>134824</v>
      </c>
      <c r="L287">
        <v>707681</v>
      </c>
    </row>
    <row r="288" spans="1:12" x14ac:dyDescent="0.35">
      <c r="A288" t="s">
        <v>791</v>
      </c>
      <c r="B288" t="s">
        <v>791</v>
      </c>
      <c r="C288" t="s">
        <v>747</v>
      </c>
      <c r="D288" t="s">
        <v>747</v>
      </c>
      <c r="E288">
        <v>2629703</v>
      </c>
      <c r="G288">
        <v>1951077</v>
      </c>
      <c r="H288">
        <v>1047951</v>
      </c>
      <c r="I288">
        <v>390872</v>
      </c>
      <c r="J288">
        <v>2451</v>
      </c>
      <c r="K288">
        <v>383923</v>
      </c>
      <c r="L288">
        <v>1483990</v>
      </c>
    </row>
    <row r="289" spans="1:12" x14ac:dyDescent="0.35">
      <c r="A289" t="s">
        <v>791</v>
      </c>
      <c r="B289" t="s">
        <v>791</v>
      </c>
      <c r="C289" t="s">
        <v>737</v>
      </c>
      <c r="D289" t="s">
        <v>737</v>
      </c>
      <c r="E289">
        <v>1979384</v>
      </c>
      <c r="G289">
        <v>1477425</v>
      </c>
      <c r="H289">
        <v>841596</v>
      </c>
      <c r="I289">
        <v>322484</v>
      </c>
      <c r="J289">
        <v>1356</v>
      </c>
      <c r="K289">
        <v>315759</v>
      </c>
      <c r="L289">
        <v>1131140</v>
      </c>
    </row>
    <row r="290" spans="1:12" x14ac:dyDescent="0.35">
      <c r="A290" t="s">
        <v>791</v>
      </c>
      <c r="B290" t="s">
        <v>791</v>
      </c>
      <c r="C290" t="s">
        <v>735</v>
      </c>
      <c r="D290" t="s">
        <v>735</v>
      </c>
      <c r="E290">
        <v>3089543</v>
      </c>
      <c r="F290" s="23">
        <v>44197</v>
      </c>
      <c r="G290">
        <v>2341296</v>
      </c>
      <c r="H290">
        <v>1154561</v>
      </c>
      <c r="I290">
        <v>527346</v>
      </c>
      <c r="J290">
        <v>3374</v>
      </c>
      <c r="K290">
        <v>519030</v>
      </c>
      <c r="L290">
        <v>1218733</v>
      </c>
    </row>
    <row r="291" spans="1:12" x14ac:dyDescent="0.35">
      <c r="A291" t="s">
        <v>791</v>
      </c>
      <c r="B291" t="s">
        <v>791</v>
      </c>
      <c r="C291" t="s">
        <v>635</v>
      </c>
      <c r="D291" t="s">
        <v>635</v>
      </c>
      <c r="E291">
        <v>4110956</v>
      </c>
      <c r="F291" s="23">
        <v>44195</v>
      </c>
      <c r="G291">
        <v>2833303</v>
      </c>
      <c r="H291">
        <v>1103557</v>
      </c>
      <c r="I291">
        <v>567584</v>
      </c>
      <c r="J291">
        <v>2576</v>
      </c>
      <c r="K291">
        <v>562111</v>
      </c>
      <c r="L291">
        <v>753642</v>
      </c>
    </row>
    <row r="292" spans="1:12" x14ac:dyDescent="0.35">
      <c r="A292" t="s">
        <v>791</v>
      </c>
      <c r="B292" t="s">
        <v>791</v>
      </c>
      <c r="C292" t="s">
        <v>486</v>
      </c>
      <c r="D292" t="s">
        <v>486</v>
      </c>
      <c r="E292">
        <v>2810892</v>
      </c>
      <c r="F292" s="23">
        <v>44123</v>
      </c>
      <c r="G292">
        <v>1989222</v>
      </c>
      <c r="H292">
        <v>950909</v>
      </c>
      <c r="I292">
        <v>373839</v>
      </c>
      <c r="J292">
        <v>2881</v>
      </c>
      <c r="K292">
        <v>364351</v>
      </c>
      <c r="L292">
        <v>413481</v>
      </c>
    </row>
    <row r="293" spans="1:12" x14ac:dyDescent="0.35">
      <c r="A293" t="s">
        <v>791</v>
      </c>
      <c r="B293" t="s">
        <v>791</v>
      </c>
      <c r="C293" t="s">
        <v>549</v>
      </c>
      <c r="D293" t="s">
        <v>549</v>
      </c>
      <c r="E293">
        <v>1195537</v>
      </c>
      <c r="F293" s="23">
        <v>44197</v>
      </c>
      <c r="G293">
        <v>1048352</v>
      </c>
      <c r="H293">
        <v>677224</v>
      </c>
      <c r="I293">
        <v>193406</v>
      </c>
      <c r="J293">
        <v>1076</v>
      </c>
      <c r="K293">
        <v>184979</v>
      </c>
      <c r="L293">
        <v>402737</v>
      </c>
    </row>
    <row r="294" spans="1:12" x14ac:dyDescent="0.35">
      <c r="A294" t="s">
        <v>791</v>
      </c>
      <c r="B294" t="s">
        <v>791</v>
      </c>
      <c r="C294" t="s">
        <v>617</v>
      </c>
      <c r="D294" t="s">
        <v>617</v>
      </c>
      <c r="E294">
        <v>3307284</v>
      </c>
      <c r="F294" s="23">
        <v>44127</v>
      </c>
      <c r="G294">
        <v>2578575</v>
      </c>
      <c r="H294">
        <v>1562343</v>
      </c>
      <c r="I294">
        <v>463977</v>
      </c>
      <c r="J294">
        <v>4996</v>
      </c>
      <c r="K294">
        <v>448304</v>
      </c>
      <c r="L294">
        <v>668649</v>
      </c>
    </row>
    <row r="295" spans="1:12" x14ac:dyDescent="0.35">
      <c r="A295" t="s">
        <v>791</v>
      </c>
      <c r="B295" t="s">
        <v>791</v>
      </c>
      <c r="C295" t="s">
        <v>683</v>
      </c>
      <c r="D295" t="s">
        <v>683</v>
      </c>
      <c r="E295">
        <v>3110327</v>
      </c>
      <c r="F295" s="23">
        <v>44197</v>
      </c>
      <c r="G295">
        <v>2295947</v>
      </c>
      <c r="H295">
        <v>1305873</v>
      </c>
      <c r="I295">
        <v>523260</v>
      </c>
      <c r="J295">
        <v>3575</v>
      </c>
      <c r="K295">
        <v>515481</v>
      </c>
      <c r="L295">
        <v>900685</v>
      </c>
    </row>
    <row r="296" spans="1:12" x14ac:dyDescent="0.35">
      <c r="A296" t="s">
        <v>791</v>
      </c>
      <c r="B296" t="s">
        <v>791</v>
      </c>
      <c r="C296" t="s">
        <v>472</v>
      </c>
      <c r="D296" t="s">
        <v>472</v>
      </c>
      <c r="E296">
        <v>816558</v>
      </c>
      <c r="F296" s="23">
        <v>44197</v>
      </c>
      <c r="G296">
        <v>659451</v>
      </c>
      <c r="H296">
        <v>436359</v>
      </c>
      <c r="I296">
        <v>125732</v>
      </c>
      <c r="J296">
        <v>518</v>
      </c>
      <c r="K296">
        <v>121295</v>
      </c>
      <c r="L296">
        <v>274819</v>
      </c>
    </row>
    <row r="297" spans="1:12" x14ac:dyDescent="0.35">
      <c r="A297" t="s">
        <v>808</v>
      </c>
      <c r="B297" t="s">
        <v>808</v>
      </c>
      <c r="C297" t="s">
        <v>229</v>
      </c>
      <c r="D297" t="s">
        <v>229</v>
      </c>
      <c r="E297">
        <v>143000</v>
      </c>
      <c r="F297" s="23">
        <v>44210</v>
      </c>
      <c r="G297">
        <v>87221</v>
      </c>
      <c r="H297">
        <v>64300</v>
      </c>
      <c r="I297">
        <v>3619</v>
      </c>
      <c r="J297">
        <v>58</v>
      </c>
      <c r="K297">
        <v>3556</v>
      </c>
      <c r="L297">
        <v>39280</v>
      </c>
    </row>
    <row r="298" spans="1:12" x14ac:dyDescent="0.35">
      <c r="A298" t="s">
        <v>808</v>
      </c>
      <c r="B298" t="s">
        <v>808</v>
      </c>
      <c r="C298" t="s">
        <v>316</v>
      </c>
      <c r="D298" t="s">
        <v>316</v>
      </c>
      <c r="E298">
        <v>147000</v>
      </c>
      <c r="F298" s="23">
        <v>44210</v>
      </c>
      <c r="G298">
        <v>121577</v>
      </c>
      <c r="H298">
        <v>87980</v>
      </c>
      <c r="I298">
        <v>17343</v>
      </c>
      <c r="J298">
        <v>150</v>
      </c>
      <c r="K298">
        <v>17131</v>
      </c>
      <c r="L298">
        <v>81268</v>
      </c>
    </row>
    <row r="299" spans="1:12" x14ac:dyDescent="0.35">
      <c r="A299" t="s">
        <v>510</v>
      </c>
      <c r="B299" t="s">
        <v>510</v>
      </c>
      <c r="C299" t="s">
        <v>510</v>
      </c>
      <c r="D299" t="s">
        <v>510</v>
      </c>
      <c r="E299">
        <v>64473</v>
      </c>
      <c r="F299" s="23">
        <v>44500</v>
      </c>
      <c r="G299">
        <v>55129</v>
      </c>
      <c r="H299">
        <v>45951</v>
      </c>
      <c r="I299">
        <v>10365</v>
      </c>
      <c r="J299">
        <v>51</v>
      </c>
      <c r="K299">
        <v>10270</v>
      </c>
      <c r="L299">
        <v>268723</v>
      </c>
    </row>
    <row r="300" spans="1:12" x14ac:dyDescent="0.35">
      <c r="A300" t="s">
        <v>792</v>
      </c>
      <c r="B300" t="s">
        <v>792</v>
      </c>
      <c r="C300" t="s">
        <v>587</v>
      </c>
      <c r="D300" t="s">
        <v>587</v>
      </c>
      <c r="E300">
        <v>728677</v>
      </c>
      <c r="G300">
        <v>369571</v>
      </c>
      <c r="H300">
        <v>114601</v>
      </c>
      <c r="I300">
        <v>3505</v>
      </c>
      <c r="J300">
        <v>48</v>
      </c>
      <c r="K300">
        <v>3453</v>
      </c>
      <c r="L300">
        <v>358804</v>
      </c>
    </row>
    <row r="301" spans="1:12" x14ac:dyDescent="0.35">
      <c r="A301" t="s">
        <v>792</v>
      </c>
      <c r="B301" t="s">
        <v>792</v>
      </c>
      <c r="C301" t="s">
        <v>114</v>
      </c>
      <c r="D301" t="s">
        <v>114</v>
      </c>
      <c r="E301">
        <v>749521</v>
      </c>
      <c r="F301" s="23">
        <v>44093</v>
      </c>
      <c r="G301">
        <v>481238</v>
      </c>
      <c r="H301">
        <v>164712</v>
      </c>
      <c r="I301">
        <v>9238</v>
      </c>
      <c r="J301">
        <v>89</v>
      </c>
      <c r="K301">
        <v>9140</v>
      </c>
      <c r="L301">
        <v>8043</v>
      </c>
    </row>
    <row r="302" spans="1:12" x14ac:dyDescent="0.35">
      <c r="A302" t="s">
        <v>792</v>
      </c>
      <c r="B302" t="s">
        <v>792</v>
      </c>
      <c r="C302" t="s">
        <v>282</v>
      </c>
      <c r="D302" t="s">
        <v>282</v>
      </c>
      <c r="E302">
        <v>844979</v>
      </c>
      <c r="F302" s="23">
        <v>44227</v>
      </c>
      <c r="G302">
        <v>550087</v>
      </c>
      <c r="H302">
        <v>186066</v>
      </c>
      <c r="I302">
        <v>3670</v>
      </c>
      <c r="J302">
        <v>57</v>
      </c>
      <c r="K302">
        <v>3613</v>
      </c>
      <c r="L302">
        <v>57627</v>
      </c>
    </row>
    <row r="303" spans="1:12" x14ac:dyDescent="0.35">
      <c r="A303" t="s">
        <v>792</v>
      </c>
      <c r="B303" t="s">
        <v>792</v>
      </c>
      <c r="C303" t="s">
        <v>147</v>
      </c>
      <c r="D303" t="s">
        <v>147</v>
      </c>
      <c r="E303">
        <v>1701156</v>
      </c>
      <c r="F303" s="23">
        <v>44062</v>
      </c>
      <c r="G303">
        <v>1278183</v>
      </c>
      <c r="H303">
        <v>549643</v>
      </c>
      <c r="I303">
        <v>9100</v>
      </c>
      <c r="J303">
        <v>64</v>
      </c>
      <c r="K303">
        <v>9017</v>
      </c>
      <c r="L303">
        <v>14204</v>
      </c>
    </row>
    <row r="304" spans="1:12" x14ac:dyDescent="0.35">
      <c r="A304" t="s">
        <v>792</v>
      </c>
      <c r="B304" t="s">
        <v>792</v>
      </c>
      <c r="C304" t="s">
        <v>239</v>
      </c>
      <c r="D304" t="s">
        <v>239</v>
      </c>
      <c r="E304">
        <v>1385659</v>
      </c>
      <c r="F304" s="23">
        <v>44154</v>
      </c>
      <c r="G304">
        <v>788872</v>
      </c>
      <c r="H304">
        <v>225336</v>
      </c>
      <c r="I304">
        <v>8366</v>
      </c>
      <c r="J304">
        <v>90</v>
      </c>
      <c r="K304">
        <v>8267</v>
      </c>
      <c r="L304">
        <v>45771</v>
      </c>
    </row>
    <row r="305" spans="1:12" x14ac:dyDescent="0.35">
      <c r="A305" t="s">
        <v>792</v>
      </c>
      <c r="B305" t="s">
        <v>792</v>
      </c>
      <c r="C305" t="s">
        <v>310</v>
      </c>
      <c r="D305" t="s">
        <v>310</v>
      </c>
      <c r="E305">
        <v>1575247</v>
      </c>
      <c r="F305" s="23">
        <v>44227</v>
      </c>
      <c r="G305">
        <v>1042931</v>
      </c>
      <c r="H305">
        <v>343674</v>
      </c>
      <c r="I305">
        <v>12905</v>
      </c>
      <c r="J305">
        <v>277</v>
      </c>
      <c r="K305">
        <v>12590</v>
      </c>
      <c r="L305">
        <v>74488</v>
      </c>
    </row>
    <row r="306" spans="1:12" x14ac:dyDescent="0.35">
      <c r="A306" t="s">
        <v>792</v>
      </c>
      <c r="B306" t="s">
        <v>792</v>
      </c>
      <c r="C306" t="s">
        <v>247</v>
      </c>
      <c r="D306" t="s">
        <v>247</v>
      </c>
      <c r="E306">
        <v>1703562</v>
      </c>
      <c r="F306" s="23">
        <v>44151</v>
      </c>
      <c r="G306">
        <v>1034374</v>
      </c>
      <c r="H306">
        <v>351065</v>
      </c>
      <c r="I306">
        <v>2995</v>
      </c>
      <c r="J306">
        <v>32</v>
      </c>
      <c r="K306">
        <v>2960</v>
      </c>
      <c r="L306">
        <v>45892</v>
      </c>
    </row>
    <row r="307" spans="1:12" x14ac:dyDescent="0.35">
      <c r="A307" t="s">
        <v>792</v>
      </c>
      <c r="B307" t="s">
        <v>792</v>
      </c>
      <c r="C307" t="s">
        <v>499</v>
      </c>
      <c r="D307" t="s">
        <v>499</v>
      </c>
      <c r="E307">
        <v>2368145</v>
      </c>
      <c r="F307" s="23">
        <v>44093</v>
      </c>
      <c r="G307">
        <v>2012966</v>
      </c>
      <c r="H307">
        <v>1168682</v>
      </c>
      <c r="I307">
        <v>123552</v>
      </c>
      <c r="J307">
        <v>972</v>
      </c>
      <c r="K307">
        <v>122121</v>
      </c>
      <c r="L307">
        <v>306942</v>
      </c>
    </row>
    <row r="308" spans="1:12" x14ac:dyDescent="0.35">
      <c r="A308" t="s">
        <v>792</v>
      </c>
      <c r="B308" t="s">
        <v>792</v>
      </c>
      <c r="C308" t="s">
        <v>167</v>
      </c>
      <c r="D308" t="s">
        <v>167</v>
      </c>
      <c r="E308">
        <v>756993</v>
      </c>
      <c r="F308" s="23">
        <v>44061</v>
      </c>
      <c r="G308">
        <v>493618</v>
      </c>
      <c r="H308">
        <v>220909</v>
      </c>
      <c r="I308">
        <v>2568</v>
      </c>
      <c r="J308">
        <v>39</v>
      </c>
      <c r="K308">
        <v>2529</v>
      </c>
      <c r="L308">
        <v>14324</v>
      </c>
    </row>
    <row r="309" spans="1:12" x14ac:dyDescent="0.35">
      <c r="A309" t="s">
        <v>792</v>
      </c>
      <c r="B309" t="s">
        <v>792</v>
      </c>
      <c r="C309" t="s">
        <v>264</v>
      </c>
      <c r="D309" t="s">
        <v>264</v>
      </c>
      <c r="E309">
        <v>1762857</v>
      </c>
      <c r="F309" s="23">
        <v>44174</v>
      </c>
      <c r="G309">
        <v>1093616</v>
      </c>
      <c r="H309">
        <v>336309</v>
      </c>
      <c r="I309">
        <v>7609</v>
      </c>
      <c r="J309">
        <v>91</v>
      </c>
      <c r="K309">
        <v>7506</v>
      </c>
      <c r="L309">
        <v>54322</v>
      </c>
    </row>
    <row r="310" spans="1:12" x14ac:dyDescent="0.35">
      <c r="A310" t="s">
        <v>792</v>
      </c>
      <c r="B310" t="s">
        <v>792</v>
      </c>
      <c r="C310" t="s">
        <v>326</v>
      </c>
      <c r="D310" t="s">
        <v>326</v>
      </c>
      <c r="E310">
        <v>2090306</v>
      </c>
      <c r="F310" s="23">
        <v>44227</v>
      </c>
      <c r="G310">
        <v>1624355</v>
      </c>
      <c r="H310">
        <v>591843</v>
      </c>
      <c r="I310">
        <v>6734</v>
      </c>
      <c r="J310">
        <v>120</v>
      </c>
      <c r="K310">
        <v>6612</v>
      </c>
      <c r="L310">
        <v>82457</v>
      </c>
    </row>
    <row r="311" spans="1:12" x14ac:dyDescent="0.35">
      <c r="A311" t="s">
        <v>792</v>
      </c>
      <c r="B311" t="s">
        <v>792</v>
      </c>
      <c r="C311" t="s">
        <v>178</v>
      </c>
      <c r="D311" t="s">
        <v>178</v>
      </c>
      <c r="E311">
        <v>1263703</v>
      </c>
      <c r="F311" s="23">
        <v>44093</v>
      </c>
      <c r="G311">
        <v>844557</v>
      </c>
      <c r="H311">
        <v>326505</v>
      </c>
      <c r="I311">
        <v>8120</v>
      </c>
      <c r="J311">
        <v>186</v>
      </c>
      <c r="K311">
        <v>7841</v>
      </c>
      <c r="L311">
        <v>20624</v>
      </c>
    </row>
    <row r="312" spans="1:12" x14ac:dyDescent="0.35">
      <c r="A312" t="s">
        <v>792</v>
      </c>
      <c r="B312" t="s">
        <v>792</v>
      </c>
      <c r="C312" t="s">
        <v>236</v>
      </c>
      <c r="D312" t="s">
        <v>236</v>
      </c>
      <c r="E312">
        <v>786375</v>
      </c>
      <c r="F312" s="23">
        <v>44169</v>
      </c>
      <c r="G312">
        <v>560238</v>
      </c>
      <c r="H312">
        <v>296233</v>
      </c>
      <c r="I312">
        <v>6959</v>
      </c>
      <c r="J312">
        <v>78</v>
      </c>
      <c r="K312">
        <v>6874</v>
      </c>
      <c r="L312">
        <v>43801</v>
      </c>
    </row>
    <row r="313" spans="1:12" x14ac:dyDescent="0.35">
      <c r="A313" t="s">
        <v>792</v>
      </c>
      <c r="B313" t="s">
        <v>792</v>
      </c>
      <c r="C313" t="s">
        <v>356</v>
      </c>
      <c r="D313" t="s">
        <v>356</v>
      </c>
      <c r="E313">
        <v>1563107</v>
      </c>
      <c r="F313" s="23">
        <v>44227</v>
      </c>
      <c r="G313">
        <v>1005266</v>
      </c>
      <c r="H313">
        <v>477219</v>
      </c>
      <c r="I313">
        <v>7723</v>
      </c>
      <c r="J313">
        <v>51</v>
      </c>
      <c r="K313">
        <v>7672</v>
      </c>
      <c r="L313">
        <v>100016</v>
      </c>
    </row>
    <row r="314" spans="1:12" x14ac:dyDescent="0.35">
      <c r="A314" t="s">
        <v>792</v>
      </c>
      <c r="B314" t="s">
        <v>792</v>
      </c>
      <c r="C314" t="s">
        <v>296</v>
      </c>
      <c r="D314" t="s">
        <v>296</v>
      </c>
      <c r="E314">
        <v>2184672</v>
      </c>
      <c r="F314" s="23">
        <v>44167</v>
      </c>
      <c r="G314">
        <v>1371226</v>
      </c>
      <c r="H314">
        <v>536214</v>
      </c>
      <c r="I314">
        <v>12572</v>
      </c>
      <c r="J314">
        <v>130</v>
      </c>
      <c r="K314">
        <v>12388</v>
      </c>
      <c r="L314">
        <v>68883</v>
      </c>
    </row>
    <row r="315" spans="1:12" x14ac:dyDescent="0.35">
      <c r="A315" t="s">
        <v>792</v>
      </c>
      <c r="B315" t="s">
        <v>792</v>
      </c>
      <c r="C315" t="s">
        <v>115</v>
      </c>
      <c r="D315" t="s">
        <v>115</v>
      </c>
      <c r="E315">
        <v>704218</v>
      </c>
      <c r="F315" s="23">
        <v>44020</v>
      </c>
      <c r="G315">
        <v>481366</v>
      </c>
      <c r="H315">
        <v>186341</v>
      </c>
      <c r="I315">
        <v>4623</v>
      </c>
      <c r="J315">
        <v>29</v>
      </c>
      <c r="K315">
        <v>4588</v>
      </c>
      <c r="L315">
        <v>5868</v>
      </c>
    </row>
    <row r="316" spans="1:12" x14ac:dyDescent="0.35">
      <c r="A316" t="s">
        <v>792</v>
      </c>
      <c r="B316" t="s">
        <v>792</v>
      </c>
      <c r="C316" t="s">
        <v>235</v>
      </c>
      <c r="D316" t="s">
        <v>235</v>
      </c>
      <c r="E316">
        <v>1240938</v>
      </c>
      <c r="F316" s="23">
        <v>44169</v>
      </c>
      <c r="G316">
        <v>821399</v>
      </c>
      <c r="H316">
        <v>284155</v>
      </c>
      <c r="I316">
        <v>5132</v>
      </c>
      <c r="J316">
        <v>44</v>
      </c>
      <c r="K316">
        <v>5085</v>
      </c>
      <c r="L316">
        <v>42795</v>
      </c>
    </row>
    <row r="317" spans="1:12" x14ac:dyDescent="0.35">
      <c r="A317" t="s">
        <v>792</v>
      </c>
      <c r="B317" t="s">
        <v>792</v>
      </c>
      <c r="C317" t="s">
        <v>468</v>
      </c>
      <c r="D317" t="s">
        <v>468</v>
      </c>
      <c r="E317">
        <v>2030543</v>
      </c>
      <c r="F317" s="23">
        <v>44169</v>
      </c>
      <c r="G317">
        <v>1452149</v>
      </c>
      <c r="H317">
        <v>730150</v>
      </c>
      <c r="I317">
        <v>53106</v>
      </c>
      <c r="J317">
        <v>633</v>
      </c>
      <c r="K317">
        <v>52427</v>
      </c>
      <c r="L317">
        <v>233249</v>
      </c>
    </row>
    <row r="318" spans="1:12" x14ac:dyDescent="0.35">
      <c r="A318" t="s">
        <v>792</v>
      </c>
      <c r="B318" t="s">
        <v>792</v>
      </c>
      <c r="C318" t="s">
        <v>228</v>
      </c>
      <c r="D318" t="s">
        <v>228</v>
      </c>
      <c r="E318">
        <v>570302</v>
      </c>
      <c r="F318" s="23">
        <v>44167</v>
      </c>
      <c r="G318">
        <v>394641</v>
      </c>
      <c r="H318">
        <v>159293</v>
      </c>
      <c r="I318">
        <v>5055</v>
      </c>
      <c r="J318">
        <v>96</v>
      </c>
      <c r="K318">
        <v>4954</v>
      </c>
      <c r="L318">
        <v>39235</v>
      </c>
    </row>
    <row r="319" spans="1:12" x14ac:dyDescent="0.35">
      <c r="A319" t="s">
        <v>792</v>
      </c>
      <c r="B319" t="s">
        <v>792</v>
      </c>
      <c r="C319" t="s">
        <v>253</v>
      </c>
      <c r="D319" t="s">
        <v>253</v>
      </c>
      <c r="E319">
        <v>1240975</v>
      </c>
      <c r="F319" s="23">
        <v>44169</v>
      </c>
      <c r="G319">
        <v>865566</v>
      </c>
      <c r="H319">
        <v>369945</v>
      </c>
      <c r="I319">
        <v>10688</v>
      </c>
      <c r="J319">
        <v>99</v>
      </c>
      <c r="K319">
        <v>10570</v>
      </c>
      <c r="L319">
        <v>51638</v>
      </c>
    </row>
    <row r="320" spans="1:12" x14ac:dyDescent="0.35">
      <c r="A320" t="s">
        <v>792</v>
      </c>
      <c r="B320" t="s">
        <v>792</v>
      </c>
      <c r="C320" t="s">
        <v>712</v>
      </c>
      <c r="D320" t="s">
        <v>712</v>
      </c>
      <c r="E320">
        <v>3272335</v>
      </c>
      <c r="F320" s="23">
        <v>44227</v>
      </c>
      <c r="G320">
        <v>2951024</v>
      </c>
      <c r="H320">
        <v>1728945</v>
      </c>
      <c r="I320">
        <v>153230</v>
      </c>
      <c r="J320">
        <v>1391</v>
      </c>
      <c r="K320">
        <v>151410</v>
      </c>
      <c r="L320">
        <v>856881</v>
      </c>
    </row>
    <row r="321" spans="1:12" x14ac:dyDescent="0.35">
      <c r="A321" t="s">
        <v>792</v>
      </c>
      <c r="B321" t="s">
        <v>792</v>
      </c>
      <c r="C321" t="s">
        <v>535</v>
      </c>
      <c r="D321" t="s">
        <v>535</v>
      </c>
      <c r="E321">
        <v>2460714</v>
      </c>
      <c r="F321" s="23">
        <v>44228</v>
      </c>
      <c r="G321">
        <v>1957070</v>
      </c>
      <c r="H321">
        <v>1099359</v>
      </c>
      <c r="I321">
        <v>50779</v>
      </c>
      <c r="J321">
        <v>670</v>
      </c>
      <c r="K321">
        <v>49896</v>
      </c>
      <c r="L321">
        <v>319312</v>
      </c>
    </row>
    <row r="322" spans="1:12" x14ac:dyDescent="0.35">
      <c r="A322" t="s">
        <v>792</v>
      </c>
      <c r="B322" t="s">
        <v>792</v>
      </c>
      <c r="C322" t="s">
        <v>269</v>
      </c>
      <c r="D322" t="s">
        <v>269</v>
      </c>
      <c r="E322">
        <v>1024091</v>
      </c>
      <c r="F322" s="23">
        <v>44169</v>
      </c>
      <c r="G322">
        <v>607542</v>
      </c>
      <c r="H322">
        <v>185320</v>
      </c>
      <c r="I322">
        <v>7691</v>
      </c>
      <c r="J322">
        <v>64</v>
      </c>
      <c r="K322">
        <v>7619</v>
      </c>
      <c r="L322">
        <v>55991</v>
      </c>
    </row>
    <row r="323" spans="1:12" x14ac:dyDescent="0.35">
      <c r="A323" t="s">
        <v>792</v>
      </c>
      <c r="B323" t="s">
        <v>792</v>
      </c>
      <c r="C323" t="s">
        <v>284</v>
      </c>
      <c r="D323" t="s">
        <v>284</v>
      </c>
      <c r="E323">
        <v>1291684</v>
      </c>
      <c r="F323" s="23">
        <v>44183</v>
      </c>
      <c r="G323">
        <v>865274</v>
      </c>
      <c r="H323">
        <v>306259</v>
      </c>
      <c r="I323">
        <v>9366</v>
      </c>
      <c r="J323">
        <v>120</v>
      </c>
      <c r="K323">
        <v>9242</v>
      </c>
      <c r="L323">
        <v>61511</v>
      </c>
    </row>
    <row r="324" spans="1:12" x14ac:dyDescent="0.35">
      <c r="A324" t="s">
        <v>792</v>
      </c>
      <c r="B324" t="s">
        <v>792</v>
      </c>
      <c r="C324" t="s">
        <v>179</v>
      </c>
      <c r="D324" t="s">
        <v>179</v>
      </c>
      <c r="E324">
        <v>1309443</v>
      </c>
      <c r="F324" s="23">
        <v>44067</v>
      </c>
      <c r="G324">
        <v>862885</v>
      </c>
      <c r="H324">
        <v>310248</v>
      </c>
      <c r="I324">
        <v>4044</v>
      </c>
      <c r="J324">
        <v>94</v>
      </c>
      <c r="K324">
        <v>3946</v>
      </c>
      <c r="L324">
        <v>19112</v>
      </c>
    </row>
    <row r="325" spans="1:12" x14ac:dyDescent="0.35">
      <c r="A325" t="s">
        <v>792</v>
      </c>
      <c r="B325" t="s">
        <v>792</v>
      </c>
      <c r="C325" t="s">
        <v>232</v>
      </c>
      <c r="D325" t="s">
        <v>232</v>
      </c>
      <c r="E325">
        <v>1872413</v>
      </c>
      <c r="F325" s="23">
        <v>44093</v>
      </c>
      <c r="G325">
        <v>1147444</v>
      </c>
      <c r="H325">
        <v>411114</v>
      </c>
      <c r="I325">
        <v>13970</v>
      </c>
      <c r="J325">
        <v>239</v>
      </c>
      <c r="K325">
        <v>13716</v>
      </c>
      <c r="L325">
        <v>45398</v>
      </c>
    </row>
    <row r="326" spans="1:12" x14ac:dyDescent="0.35">
      <c r="A326" t="s">
        <v>792</v>
      </c>
      <c r="B326" t="s">
        <v>792</v>
      </c>
      <c r="C326" t="s">
        <v>655</v>
      </c>
      <c r="D326" t="s">
        <v>655</v>
      </c>
      <c r="E326">
        <v>1053522</v>
      </c>
      <c r="G326">
        <v>684882</v>
      </c>
      <c r="H326">
        <v>246724</v>
      </c>
      <c r="I326">
        <v>5188</v>
      </c>
      <c r="J326">
        <v>25</v>
      </c>
      <c r="K326">
        <v>5159</v>
      </c>
      <c r="L326">
        <v>518819</v>
      </c>
    </row>
    <row r="327" spans="1:12" x14ac:dyDescent="0.35">
      <c r="A327" t="s">
        <v>792</v>
      </c>
      <c r="B327" t="s">
        <v>792</v>
      </c>
      <c r="C327" t="s">
        <v>272</v>
      </c>
      <c r="D327" t="s">
        <v>272</v>
      </c>
      <c r="E327">
        <v>1339832</v>
      </c>
      <c r="F327" s="23">
        <v>44169</v>
      </c>
      <c r="G327">
        <v>948065</v>
      </c>
      <c r="H327">
        <v>330902</v>
      </c>
      <c r="I327">
        <v>8637</v>
      </c>
      <c r="J327">
        <v>84</v>
      </c>
      <c r="K327">
        <v>8552</v>
      </c>
      <c r="L327">
        <v>57051</v>
      </c>
    </row>
    <row r="328" spans="1:12" x14ac:dyDescent="0.35">
      <c r="A328" t="s">
        <v>792</v>
      </c>
      <c r="B328" t="s">
        <v>792</v>
      </c>
      <c r="C328" t="s">
        <v>347</v>
      </c>
      <c r="D328" t="s">
        <v>347</v>
      </c>
      <c r="E328">
        <v>1965137</v>
      </c>
      <c r="F328" s="23">
        <v>44228</v>
      </c>
      <c r="G328">
        <v>1295658</v>
      </c>
      <c r="H328">
        <v>582833</v>
      </c>
      <c r="I328">
        <v>8236</v>
      </c>
      <c r="J328">
        <v>95</v>
      </c>
      <c r="K328">
        <v>8135</v>
      </c>
      <c r="L328">
        <v>95085</v>
      </c>
    </row>
    <row r="329" spans="1:12" x14ac:dyDescent="0.35">
      <c r="A329" t="s">
        <v>792</v>
      </c>
      <c r="B329" t="s">
        <v>792</v>
      </c>
      <c r="C329" t="s">
        <v>346</v>
      </c>
      <c r="D329" t="s">
        <v>346</v>
      </c>
      <c r="E329">
        <v>1092141</v>
      </c>
      <c r="F329" s="23">
        <v>44226</v>
      </c>
      <c r="G329">
        <v>803225</v>
      </c>
      <c r="H329">
        <v>318284</v>
      </c>
      <c r="I329">
        <v>11209</v>
      </c>
      <c r="J329">
        <v>81</v>
      </c>
      <c r="K329">
        <v>11115</v>
      </c>
      <c r="L329">
        <v>96204</v>
      </c>
    </row>
    <row r="330" spans="1:12" x14ac:dyDescent="0.35">
      <c r="A330" t="s">
        <v>792</v>
      </c>
      <c r="B330" t="s">
        <v>792</v>
      </c>
      <c r="C330" t="s">
        <v>286</v>
      </c>
      <c r="D330" t="s">
        <v>286</v>
      </c>
      <c r="E330">
        <v>825958</v>
      </c>
      <c r="F330" s="23">
        <v>44169</v>
      </c>
      <c r="G330">
        <v>579489</v>
      </c>
      <c r="H330">
        <v>229183</v>
      </c>
      <c r="I330">
        <v>7926</v>
      </c>
      <c r="J330">
        <v>84</v>
      </c>
      <c r="K330">
        <v>7828</v>
      </c>
      <c r="L330">
        <v>61255</v>
      </c>
    </row>
    <row r="331" spans="1:12" x14ac:dyDescent="0.35">
      <c r="A331" t="s">
        <v>792</v>
      </c>
      <c r="B331" t="s">
        <v>792</v>
      </c>
      <c r="C331" t="s">
        <v>196</v>
      </c>
      <c r="D331" t="s">
        <v>196</v>
      </c>
      <c r="E331">
        <v>46069</v>
      </c>
      <c r="F331" s="23">
        <v>44164</v>
      </c>
      <c r="G331">
        <v>0</v>
      </c>
      <c r="H331">
        <v>0</v>
      </c>
      <c r="I331">
        <v>3715</v>
      </c>
      <c r="J331">
        <v>48</v>
      </c>
      <c r="K331">
        <v>3654</v>
      </c>
      <c r="L331">
        <v>24431</v>
      </c>
    </row>
    <row r="332" spans="1:12" x14ac:dyDescent="0.35">
      <c r="A332" t="s">
        <v>792</v>
      </c>
      <c r="B332" t="s">
        <v>792</v>
      </c>
      <c r="C332" t="s">
        <v>647</v>
      </c>
      <c r="D332" t="s">
        <v>647</v>
      </c>
      <c r="E332">
        <v>1016028</v>
      </c>
      <c r="G332">
        <v>600823</v>
      </c>
      <c r="H332">
        <v>168120</v>
      </c>
      <c r="I332">
        <v>7331</v>
      </c>
      <c r="J332">
        <v>63</v>
      </c>
      <c r="K332">
        <v>7250</v>
      </c>
      <c r="L332">
        <v>501519</v>
      </c>
    </row>
    <row r="333" spans="1:12" x14ac:dyDescent="0.35">
      <c r="A333" t="s">
        <v>792</v>
      </c>
      <c r="B333" t="s">
        <v>792</v>
      </c>
      <c r="C333" t="s">
        <v>246</v>
      </c>
      <c r="D333" t="s">
        <v>246</v>
      </c>
      <c r="E333">
        <v>1331699</v>
      </c>
      <c r="F333" s="23">
        <v>44164</v>
      </c>
      <c r="G333">
        <v>885585</v>
      </c>
      <c r="H333">
        <v>333022</v>
      </c>
      <c r="I333">
        <v>9238</v>
      </c>
      <c r="J333">
        <v>194</v>
      </c>
      <c r="K333">
        <v>9030</v>
      </c>
      <c r="L333">
        <v>48962</v>
      </c>
    </row>
    <row r="334" spans="1:12" x14ac:dyDescent="0.35">
      <c r="A334" t="s">
        <v>792</v>
      </c>
      <c r="B334" t="s">
        <v>792</v>
      </c>
      <c r="C334" t="s">
        <v>254</v>
      </c>
      <c r="D334" t="s">
        <v>254</v>
      </c>
      <c r="E334">
        <v>1546541</v>
      </c>
      <c r="F334" s="23">
        <v>44169</v>
      </c>
      <c r="G334">
        <v>1025584</v>
      </c>
      <c r="H334">
        <v>450099</v>
      </c>
      <c r="I334">
        <v>8729</v>
      </c>
      <c r="J334">
        <v>172</v>
      </c>
      <c r="K334">
        <v>8490</v>
      </c>
      <c r="L334">
        <v>50968</v>
      </c>
    </row>
    <row r="335" spans="1:12" x14ac:dyDescent="0.35">
      <c r="A335" t="s">
        <v>792</v>
      </c>
      <c r="B335" t="s">
        <v>792</v>
      </c>
      <c r="C335" t="s">
        <v>265</v>
      </c>
      <c r="D335" t="s">
        <v>265</v>
      </c>
      <c r="E335">
        <v>1454483</v>
      </c>
      <c r="F335" s="23">
        <v>44164</v>
      </c>
      <c r="G335">
        <v>1026416</v>
      </c>
      <c r="H335">
        <v>457972</v>
      </c>
      <c r="I335">
        <v>17860</v>
      </c>
      <c r="J335">
        <v>385</v>
      </c>
      <c r="K335">
        <v>17438</v>
      </c>
      <c r="L335">
        <v>60666</v>
      </c>
    </row>
    <row r="336" spans="1:12" x14ac:dyDescent="0.35">
      <c r="A336" t="s">
        <v>792</v>
      </c>
      <c r="B336" t="s">
        <v>792</v>
      </c>
      <c r="C336" t="s">
        <v>197</v>
      </c>
      <c r="D336" t="s">
        <v>197</v>
      </c>
      <c r="E336">
        <v>2363744</v>
      </c>
      <c r="F336" s="23">
        <v>44061</v>
      </c>
      <c r="G336">
        <v>1639826</v>
      </c>
      <c r="H336">
        <v>674779</v>
      </c>
      <c r="I336">
        <v>16433</v>
      </c>
      <c r="J336">
        <v>155</v>
      </c>
      <c r="K336">
        <v>16270</v>
      </c>
      <c r="L336">
        <v>30906</v>
      </c>
    </row>
    <row r="337" spans="1:12" x14ac:dyDescent="0.35">
      <c r="A337" t="s">
        <v>792</v>
      </c>
      <c r="B337" t="s">
        <v>792</v>
      </c>
      <c r="C337" t="s">
        <v>300</v>
      </c>
      <c r="D337" t="s">
        <v>300</v>
      </c>
      <c r="E337">
        <v>2378295</v>
      </c>
      <c r="F337" s="23">
        <v>44093</v>
      </c>
      <c r="G337">
        <v>1563245</v>
      </c>
      <c r="H337">
        <v>760746</v>
      </c>
      <c r="I337">
        <v>16622</v>
      </c>
      <c r="J337">
        <v>390</v>
      </c>
      <c r="K337">
        <v>16154</v>
      </c>
      <c r="L337">
        <v>73112</v>
      </c>
    </row>
    <row r="338" spans="1:12" x14ac:dyDescent="0.35">
      <c r="A338" t="s">
        <v>792</v>
      </c>
      <c r="B338" t="s">
        <v>792</v>
      </c>
      <c r="C338" t="s">
        <v>215</v>
      </c>
      <c r="D338" t="s">
        <v>215</v>
      </c>
      <c r="E338">
        <v>2228619</v>
      </c>
      <c r="F338" s="23">
        <v>44093</v>
      </c>
      <c r="G338">
        <v>1532585</v>
      </c>
      <c r="H338">
        <v>481540</v>
      </c>
      <c r="I338">
        <v>11965</v>
      </c>
      <c r="J338">
        <v>133</v>
      </c>
      <c r="K338">
        <v>11829</v>
      </c>
      <c r="L338">
        <v>34141</v>
      </c>
    </row>
    <row r="339" spans="1:12" x14ac:dyDescent="0.35">
      <c r="A339" t="s">
        <v>792</v>
      </c>
      <c r="B339" t="s">
        <v>792</v>
      </c>
      <c r="C339" t="s">
        <v>249</v>
      </c>
      <c r="D339" t="s">
        <v>249</v>
      </c>
      <c r="E339">
        <v>1311008</v>
      </c>
      <c r="F339" s="23">
        <v>44164</v>
      </c>
      <c r="G339">
        <v>909045</v>
      </c>
      <c r="H339">
        <v>396375</v>
      </c>
      <c r="I339">
        <v>10136</v>
      </c>
      <c r="J339">
        <v>73</v>
      </c>
      <c r="K339">
        <v>10057</v>
      </c>
      <c r="L339">
        <v>50129</v>
      </c>
    </row>
    <row r="340" spans="1:12" x14ac:dyDescent="0.35">
      <c r="A340" t="s">
        <v>792</v>
      </c>
      <c r="B340" t="s">
        <v>792</v>
      </c>
      <c r="C340" t="s">
        <v>176</v>
      </c>
      <c r="D340" t="s">
        <v>176</v>
      </c>
      <c r="E340">
        <v>1378876</v>
      </c>
      <c r="F340" s="23">
        <v>44093</v>
      </c>
      <c r="G340">
        <v>945564</v>
      </c>
      <c r="H340">
        <v>341871</v>
      </c>
      <c r="I340">
        <v>6775</v>
      </c>
      <c r="J340">
        <v>28</v>
      </c>
      <c r="K340">
        <v>6739</v>
      </c>
      <c r="L340">
        <v>18411</v>
      </c>
    </row>
    <row r="341" spans="1:12" x14ac:dyDescent="0.35">
      <c r="A341" t="s">
        <v>792</v>
      </c>
      <c r="B341" t="s">
        <v>792</v>
      </c>
      <c r="C341" t="s">
        <v>183</v>
      </c>
      <c r="D341" t="s">
        <v>183</v>
      </c>
      <c r="E341">
        <v>1064989</v>
      </c>
      <c r="F341" s="23">
        <v>44093</v>
      </c>
      <c r="G341">
        <v>723227</v>
      </c>
      <c r="H341">
        <v>337272</v>
      </c>
      <c r="I341">
        <v>10085</v>
      </c>
      <c r="J341">
        <v>118</v>
      </c>
      <c r="K341">
        <v>9958</v>
      </c>
      <c r="L341">
        <v>23219</v>
      </c>
    </row>
    <row r="342" spans="1:12" x14ac:dyDescent="0.35">
      <c r="A342" t="s">
        <v>792</v>
      </c>
      <c r="B342" t="s">
        <v>792</v>
      </c>
      <c r="C342" t="s">
        <v>283</v>
      </c>
      <c r="D342" t="s">
        <v>283</v>
      </c>
      <c r="E342">
        <v>1512353</v>
      </c>
      <c r="F342" s="23">
        <v>44228</v>
      </c>
      <c r="G342">
        <v>620316</v>
      </c>
      <c r="H342">
        <v>278912</v>
      </c>
      <c r="I342">
        <v>6349</v>
      </c>
      <c r="J342">
        <v>74</v>
      </c>
      <c r="K342">
        <v>6273</v>
      </c>
      <c r="L342">
        <v>59979</v>
      </c>
    </row>
    <row r="343" spans="1:12" x14ac:dyDescent="0.35">
      <c r="A343" t="s">
        <v>792</v>
      </c>
      <c r="B343" t="s">
        <v>792</v>
      </c>
      <c r="C343" t="s">
        <v>219</v>
      </c>
      <c r="D343" t="s">
        <v>219</v>
      </c>
      <c r="E343">
        <v>687952</v>
      </c>
      <c r="F343" s="23">
        <v>44164</v>
      </c>
      <c r="G343">
        <v>413195</v>
      </c>
      <c r="H343">
        <v>140296</v>
      </c>
      <c r="I343">
        <v>4000</v>
      </c>
      <c r="J343">
        <v>78</v>
      </c>
      <c r="K343">
        <v>3919</v>
      </c>
      <c r="L343">
        <v>33449</v>
      </c>
    </row>
    <row r="344" spans="1:12" x14ac:dyDescent="0.35">
      <c r="A344" t="s">
        <v>792</v>
      </c>
      <c r="B344" t="s">
        <v>792</v>
      </c>
      <c r="C344" t="s">
        <v>257</v>
      </c>
      <c r="D344" t="s">
        <v>257</v>
      </c>
      <c r="E344">
        <v>1725818</v>
      </c>
      <c r="F344" s="23">
        <v>44154</v>
      </c>
      <c r="G344">
        <v>1109976</v>
      </c>
      <c r="H344">
        <v>391707</v>
      </c>
      <c r="I344">
        <v>12398</v>
      </c>
      <c r="J344">
        <v>125</v>
      </c>
      <c r="K344">
        <v>12261</v>
      </c>
      <c r="L344">
        <v>53469</v>
      </c>
    </row>
    <row r="345" spans="1:12" x14ac:dyDescent="0.35">
      <c r="A345" t="s">
        <v>792</v>
      </c>
      <c r="B345" t="s">
        <v>792</v>
      </c>
      <c r="C345" t="s">
        <v>124</v>
      </c>
      <c r="D345" t="s">
        <v>124</v>
      </c>
      <c r="E345">
        <v>1126515</v>
      </c>
      <c r="F345" s="23">
        <v>44038</v>
      </c>
      <c r="G345">
        <v>679862</v>
      </c>
      <c r="H345">
        <v>226632</v>
      </c>
      <c r="I345">
        <v>9219</v>
      </c>
      <c r="J345">
        <v>87</v>
      </c>
      <c r="K345">
        <v>9132</v>
      </c>
      <c r="L345">
        <v>9269</v>
      </c>
    </row>
    <row r="346" spans="1:12" x14ac:dyDescent="0.35">
      <c r="A346" t="s">
        <v>792</v>
      </c>
      <c r="B346" t="s">
        <v>792</v>
      </c>
      <c r="C346" t="s">
        <v>671</v>
      </c>
      <c r="D346" t="s">
        <v>671</v>
      </c>
      <c r="E346">
        <v>1178132</v>
      </c>
      <c r="G346">
        <v>740335</v>
      </c>
      <c r="H346">
        <v>224966</v>
      </c>
      <c r="I346">
        <v>8801</v>
      </c>
      <c r="J346">
        <v>82</v>
      </c>
      <c r="K346">
        <v>8706</v>
      </c>
      <c r="L346">
        <v>581685</v>
      </c>
    </row>
    <row r="347" spans="1:12" x14ac:dyDescent="0.35">
      <c r="A347" t="s">
        <v>792</v>
      </c>
      <c r="B347" t="s">
        <v>792</v>
      </c>
      <c r="C347" t="s">
        <v>245</v>
      </c>
      <c r="D347" t="s">
        <v>245</v>
      </c>
      <c r="E347">
        <v>1444920</v>
      </c>
      <c r="F347" s="23">
        <v>44164</v>
      </c>
      <c r="G347">
        <v>919592</v>
      </c>
      <c r="H347">
        <v>293885</v>
      </c>
      <c r="I347">
        <v>6863</v>
      </c>
      <c r="J347">
        <v>114</v>
      </c>
      <c r="K347">
        <v>6742</v>
      </c>
      <c r="L347">
        <v>46442</v>
      </c>
    </row>
    <row r="348" spans="1:12" x14ac:dyDescent="0.35">
      <c r="A348" t="s">
        <v>792</v>
      </c>
      <c r="B348" t="s">
        <v>792</v>
      </c>
      <c r="C348" t="s">
        <v>220</v>
      </c>
      <c r="D348" t="s">
        <v>220</v>
      </c>
      <c r="E348">
        <v>1986864</v>
      </c>
      <c r="F348" s="23">
        <v>44093</v>
      </c>
      <c r="G348">
        <v>1452247</v>
      </c>
      <c r="H348">
        <v>836514</v>
      </c>
      <c r="I348">
        <v>18903</v>
      </c>
      <c r="J348">
        <v>172</v>
      </c>
      <c r="K348">
        <v>18720</v>
      </c>
      <c r="L348">
        <v>41082</v>
      </c>
    </row>
    <row r="349" spans="1:12" x14ac:dyDescent="0.35">
      <c r="A349" t="s">
        <v>792</v>
      </c>
      <c r="B349" t="s">
        <v>792</v>
      </c>
      <c r="C349" t="s">
        <v>280</v>
      </c>
      <c r="D349" t="s">
        <v>280</v>
      </c>
      <c r="E349">
        <v>643579</v>
      </c>
      <c r="F349" s="23">
        <v>44154</v>
      </c>
      <c r="G349">
        <v>455492</v>
      </c>
      <c r="H349">
        <v>196492</v>
      </c>
      <c r="I349">
        <v>6294</v>
      </c>
      <c r="J349">
        <v>63</v>
      </c>
      <c r="K349">
        <v>6224</v>
      </c>
      <c r="L349">
        <v>57958</v>
      </c>
    </row>
    <row r="350" spans="1:12" x14ac:dyDescent="0.35">
      <c r="A350" t="s">
        <v>792</v>
      </c>
      <c r="B350" t="s">
        <v>792</v>
      </c>
      <c r="C350" t="s">
        <v>301</v>
      </c>
      <c r="D350" t="s">
        <v>301</v>
      </c>
      <c r="E350">
        <v>1458212</v>
      </c>
      <c r="F350" s="23">
        <v>44169</v>
      </c>
      <c r="G350">
        <v>975291</v>
      </c>
      <c r="H350">
        <v>349024</v>
      </c>
      <c r="I350">
        <v>11922</v>
      </c>
      <c r="J350">
        <v>237</v>
      </c>
      <c r="K350">
        <v>11677</v>
      </c>
      <c r="L350">
        <v>71896</v>
      </c>
    </row>
    <row r="351" spans="1:12" x14ac:dyDescent="0.35">
      <c r="A351" t="s">
        <v>793</v>
      </c>
      <c r="B351" t="s">
        <v>793</v>
      </c>
      <c r="C351" t="s">
        <v>154</v>
      </c>
      <c r="D351" t="s">
        <v>154</v>
      </c>
      <c r="E351">
        <v>4543083</v>
      </c>
      <c r="F351" s="23">
        <v>44031</v>
      </c>
      <c r="G351">
        <v>2468837</v>
      </c>
      <c r="H351">
        <v>881402</v>
      </c>
      <c r="I351">
        <v>339457</v>
      </c>
      <c r="J351">
        <v>7043</v>
      </c>
      <c r="K351">
        <v>330122</v>
      </c>
      <c r="L351">
        <v>180805</v>
      </c>
    </row>
    <row r="352" spans="1:12" x14ac:dyDescent="0.35">
      <c r="A352" t="s">
        <v>793</v>
      </c>
      <c r="B352" t="s">
        <v>793</v>
      </c>
      <c r="C352" t="s">
        <v>729</v>
      </c>
      <c r="D352" t="s">
        <v>729</v>
      </c>
      <c r="E352">
        <v>1818617</v>
      </c>
      <c r="G352">
        <v>760099</v>
      </c>
      <c r="H352">
        <v>357931</v>
      </c>
      <c r="I352">
        <v>58764</v>
      </c>
      <c r="J352">
        <v>1425</v>
      </c>
      <c r="K352">
        <v>57318</v>
      </c>
      <c r="L352">
        <v>920504</v>
      </c>
    </row>
    <row r="353" spans="1:12" x14ac:dyDescent="0.35">
      <c r="A353" t="s">
        <v>793</v>
      </c>
      <c r="B353" t="s">
        <v>793</v>
      </c>
      <c r="C353" t="s">
        <v>753</v>
      </c>
      <c r="D353" t="s">
        <v>753</v>
      </c>
      <c r="E353">
        <v>2887826</v>
      </c>
      <c r="G353">
        <v>1241168</v>
      </c>
      <c r="H353">
        <v>548807</v>
      </c>
      <c r="I353">
        <v>96231</v>
      </c>
      <c r="J353">
        <v>1594</v>
      </c>
      <c r="K353">
        <v>94618</v>
      </c>
      <c r="L353">
        <v>1463150</v>
      </c>
    </row>
    <row r="354" spans="1:12" x14ac:dyDescent="0.35">
      <c r="A354" t="s">
        <v>793</v>
      </c>
      <c r="B354" t="s">
        <v>793</v>
      </c>
      <c r="C354" t="s">
        <v>160</v>
      </c>
      <c r="D354" t="s">
        <v>160</v>
      </c>
      <c r="E354">
        <v>3695928</v>
      </c>
      <c r="F354" s="23">
        <v>43981</v>
      </c>
      <c r="G354">
        <v>1772420</v>
      </c>
      <c r="H354">
        <v>723304</v>
      </c>
      <c r="I354">
        <v>155331</v>
      </c>
      <c r="J354">
        <v>4251</v>
      </c>
      <c r="K354">
        <v>150615</v>
      </c>
      <c r="L354">
        <v>89465</v>
      </c>
    </row>
    <row r="355" spans="1:12" x14ac:dyDescent="0.35">
      <c r="A355" t="s">
        <v>793</v>
      </c>
      <c r="B355" t="s">
        <v>793</v>
      </c>
      <c r="C355" t="s">
        <v>377</v>
      </c>
      <c r="D355" t="s">
        <v>377</v>
      </c>
      <c r="E355">
        <v>2585962</v>
      </c>
      <c r="F355" s="23">
        <v>44115</v>
      </c>
      <c r="G355">
        <v>1145382</v>
      </c>
      <c r="H355">
        <v>485615</v>
      </c>
      <c r="I355">
        <v>103749</v>
      </c>
      <c r="J355">
        <v>2806</v>
      </c>
      <c r="K355">
        <v>100803</v>
      </c>
      <c r="L355">
        <v>163362</v>
      </c>
    </row>
    <row r="356" spans="1:12" x14ac:dyDescent="0.35">
      <c r="A356" t="s">
        <v>793</v>
      </c>
      <c r="B356" t="s">
        <v>793</v>
      </c>
      <c r="C356" t="s">
        <v>278</v>
      </c>
      <c r="D356" t="s">
        <v>278</v>
      </c>
      <c r="E356">
        <v>1198810</v>
      </c>
      <c r="F356" s="23">
        <v>44115</v>
      </c>
      <c r="G356">
        <v>825867</v>
      </c>
      <c r="H356">
        <v>421585</v>
      </c>
      <c r="I356">
        <v>60080</v>
      </c>
      <c r="J356">
        <v>1123</v>
      </c>
      <c r="K356">
        <v>58945</v>
      </c>
      <c r="L356">
        <v>84235</v>
      </c>
    </row>
    <row r="357" spans="1:12" x14ac:dyDescent="0.35">
      <c r="A357" t="s">
        <v>793</v>
      </c>
      <c r="B357" t="s">
        <v>793</v>
      </c>
      <c r="C357" t="s">
        <v>381</v>
      </c>
      <c r="D357" t="s">
        <v>381</v>
      </c>
      <c r="E357">
        <v>2588039</v>
      </c>
      <c r="F357" s="23">
        <v>44226</v>
      </c>
      <c r="G357">
        <v>1136679</v>
      </c>
      <c r="H357">
        <v>512944</v>
      </c>
      <c r="I357">
        <v>85520</v>
      </c>
      <c r="J357">
        <v>797</v>
      </c>
      <c r="K357">
        <v>84710</v>
      </c>
      <c r="L357">
        <v>158634</v>
      </c>
    </row>
    <row r="358" spans="1:12" x14ac:dyDescent="0.35">
      <c r="A358" t="s">
        <v>793</v>
      </c>
      <c r="B358" t="s">
        <v>793</v>
      </c>
      <c r="C358" t="s">
        <v>460</v>
      </c>
      <c r="D358" t="s">
        <v>460</v>
      </c>
      <c r="E358">
        <v>2194262</v>
      </c>
      <c r="F358" s="23">
        <v>44226</v>
      </c>
      <c r="G358">
        <v>1335017</v>
      </c>
      <c r="H358">
        <v>458690</v>
      </c>
      <c r="I358">
        <v>88968</v>
      </c>
      <c r="J358">
        <v>1560</v>
      </c>
      <c r="K358">
        <v>87387</v>
      </c>
      <c r="L358">
        <v>244293</v>
      </c>
    </row>
    <row r="359" spans="1:12" x14ac:dyDescent="0.35">
      <c r="A359" t="s">
        <v>793</v>
      </c>
      <c r="B359" t="s">
        <v>793</v>
      </c>
      <c r="C359" t="s">
        <v>344</v>
      </c>
      <c r="D359" t="s">
        <v>344</v>
      </c>
      <c r="E359">
        <v>2048781</v>
      </c>
      <c r="F359" s="23">
        <v>44115</v>
      </c>
      <c r="G359">
        <v>1007007</v>
      </c>
      <c r="H359">
        <v>476051</v>
      </c>
      <c r="I359">
        <v>46172</v>
      </c>
      <c r="J359">
        <v>654</v>
      </c>
      <c r="K359">
        <v>45501</v>
      </c>
      <c r="L359">
        <v>113178</v>
      </c>
    </row>
    <row r="360" spans="1:12" x14ac:dyDescent="0.35">
      <c r="A360" t="s">
        <v>793</v>
      </c>
      <c r="B360" t="s">
        <v>793</v>
      </c>
      <c r="C360" t="s">
        <v>161</v>
      </c>
      <c r="D360" t="s">
        <v>161</v>
      </c>
      <c r="E360">
        <v>1071795</v>
      </c>
      <c r="F360" s="23">
        <v>44035</v>
      </c>
      <c r="G360">
        <v>540319</v>
      </c>
      <c r="H360">
        <v>231208</v>
      </c>
      <c r="I360">
        <v>30440</v>
      </c>
      <c r="J360">
        <v>669</v>
      </c>
      <c r="K360">
        <v>29735</v>
      </c>
      <c r="L360">
        <v>27213</v>
      </c>
    </row>
    <row r="361" spans="1:12" x14ac:dyDescent="0.35">
      <c r="A361" t="s">
        <v>793</v>
      </c>
      <c r="B361" t="s">
        <v>793</v>
      </c>
      <c r="C361" t="s">
        <v>403</v>
      </c>
      <c r="D361" t="s">
        <v>403</v>
      </c>
      <c r="E361">
        <v>1322331</v>
      </c>
      <c r="F361" s="23">
        <v>44225</v>
      </c>
      <c r="G361">
        <v>888961</v>
      </c>
      <c r="H361">
        <v>469980</v>
      </c>
      <c r="I361">
        <v>40519</v>
      </c>
      <c r="J361">
        <v>569</v>
      </c>
      <c r="K361">
        <v>39941</v>
      </c>
      <c r="L361">
        <v>150405</v>
      </c>
    </row>
    <row r="362" spans="1:12" x14ac:dyDescent="0.35">
      <c r="A362" t="s">
        <v>793</v>
      </c>
      <c r="B362" t="s">
        <v>793</v>
      </c>
      <c r="C362" t="s">
        <v>138</v>
      </c>
      <c r="D362" t="s">
        <v>138</v>
      </c>
      <c r="E362">
        <v>1178973</v>
      </c>
      <c r="F362" s="23">
        <v>44046</v>
      </c>
      <c r="G362">
        <v>537442</v>
      </c>
      <c r="H362">
        <v>201000</v>
      </c>
      <c r="I362">
        <v>18475</v>
      </c>
      <c r="J362">
        <v>506</v>
      </c>
      <c r="K362">
        <v>17949</v>
      </c>
      <c r="L362">
        <v>16034</v>
      </c>
    </row>
    <row r="363" spans="1:12" x14ac:dyDescent="0.35">
      <c r="A363" t="s">
        <v>793</v>
      </c>
      <c r="B363" t="s">
        <v>793</v>
      </c>
      <c r="C363" t="s">
        <v>614</v>
      </c>
      <c r="D363" t="s">
        <v>614</v>
      </c>
      <c r="E363">
        <v>4224442</v>
      </c>
      <c r="F363" s="23">
        <v>44226</v>
      </c>
      <c r="G363">
        <v>2085101</v>
      </c>
      <c r="H363">
        <v>699544</v>
      </c>
      <c r="I363">
        <v>139934</v>
      </c>
      <c r="J363">
        <v>2714</v>
      </c>
      <c r="K363">
        <v>137178</v>
      </c>
      <c r="L363">
        <v>499165</v>
      </c>
    </row>
    <row r="364" spans="1:12" x14ac:dyDescent="0.35">
      <c r="A364" t="s">
        <v>793</v>
      </c>
      <c r="B364" t="s">
        <v>793</v>
      </c>
      <c r="C364" t="s">
        <v>384</v>
      </c>
      <c r="D364" t="s">
        <v>384</v>
      </c>
      <c r="E364">
        <v>1958483</v>
      </c>
      <c r="F364" s="23">
        <v>44226</v>
      </c>
      <c r="G364">
        <v>1081253</v>
      </c>
      <c r="H364">
        <v>413822</v>
      </c>
      <c r="I364">
        <v>60615</v>
      </c>
      <c r="J364">
        <v>1209</v>
      </c>
      <c r="K364">
        <v>59382</v>
      </c>
      <c r="L364">
        <v>147354</v>
      </c>
    </row>
    <row r="365" spans="1:12" x14ac:dyDescent="0.35">
      <c r="A365" t="s">
        <v>793</v>
      </c>
      <c r="B365" t="s">
        <v>793</v>
      </c>
      <c r="C365" t="s">
        <v>762</v>
      </c>
      <c r="D365" t="s">
        <v>762</v>
      </c>
      <c r="E365">
        <v>3874015</v>
      </c>
      <c r="G365">
        <v>2536731</v>
      </c>
      <c r="H365">
        <v>1043329</v>
      </c>
      <c r="I365">
        <v>206671</v>
      </c>
      <c r="J365">
        <v>5847</v>
      </c>
      <c r="K365">
        <v>200699</v>
      </c>
      <c r="L365">
        <v>2001602</v>
      </c>
    </row>
    <row r="366" spans="1:12" x14ac:dyDescent="0.35">
      <c r="A366" t="s">
        <v>793</v>
      </c>
      <c r="B366" t="s">
        <v>793</v>
      </c>
      <c r="C366" t="s">
        <v>742</v>
      </c>
      <c r="D366" t="s">
        <v>742</v>
      </c>
      <c r="E366">
        <v>2455543</v>
      </c>
      <c r="G366">
        <v>1182476</v>
      </c>
      <c r="H366">
        <v>507616</v>
      </c>
      <c r="I366">
        <v>92133</v>
      </c>
      <c r="J366">
        <v>2437</v>
      </c>
      <c r="K366">
        <v>89608</v>
      </c>
      <c r="L366">
        <v>1249282</v>
      </c>
    </row>
    <row r="367" spans="1:12" x14ac:dyDescent="0.35">
      <c r="A367" t="s">
        <v>793</v>
      </c>
      <c r="B367" t="s">
        <v>793</v>
      </c>
      <c r="C367" t="s">
        <v>774</v>
      </c>
      <c r="D367" t="s">
        <v>774</v>
      </c>
      <c r="E367">
        <v>12442373</v>
      </c>
      <c r="F367" s="23">
        <v>44225</v>
      </c>
      <c r="G367">
        <v>9115615</v>
      </c>
      <c r="H367">
        <v>5564204</v>
      </c>
      <c r="I367">
        <v>756749</v>
      </c>
      <c r="J367">
        <v>16247</v>
      </c>
      <c r="K367">
        <v>733318</v>
      </c>
      <c r="L367">
        <v>3168087</v>
      </c>
    </row>
    <row r="368" spans="1:12" x14ac:dyDescent="0.35">
      <c r="A368" t="s">
        <v>793</v>
      </c>
      <c r="B368" t="s">
        <v>793</v>
      </c>
      <c r="C368" t="s">
        <v>597</v>
      </c>
      <c r="D368" t="s">
        <v>597</v>
      </c>
      <c r="E368">
        <v>4653171</v>
      </c>
      <c r="F368" s="23">
        <v>44122</v>
      </c>
      <c r="G368">
        <v>3006439</v>
      </c>
      <c r="H368">
        <v>1460890</v>
      </c>
      <c r="I368">
        <v>493607</v>
      </c>
      <c r="J368">
        <v>9128</v>
      </c>
      <c r="K368">
        <v>484334</v>
      </c>
      <c r="L368">
        <v>628886</v>
      </c>
    </row>
    <row r="369" spans="1:12" x14ac:dyDescent="0.35">
      <c r="A369" t="s">
        <v>793</v>
      </c>
      <c r="B369" t="s">
        <v>793</v>
      </c>
      <c r="C369" t="s">
        <v>385</v>
      </c>
      <c r="D369" t="s">
        <v>385</v>
      </c>
      <c r="E369">
        <v>3356566</v>
      </c>
      <c r="F369" s="23">
        <v>44138</v>
      </c>
      <c r="G369">
        <v>1560558</v>
      </c>
      <c r="H369">
        <v>560812</v>
      </c>
      <c r="I369">
        <v>90409</v>
      </c>
      <c r="J369">
        <v>2658</v>
      </c>
      <c r="K369">
        <v>87721</v>
      </c>
      <c r="L369">
        <v>162523</v>
      </c>
    </row>
    <row r="370" spans="1:12" x14ac:dyDescent="0.35">
      <c r="A370" t="s">
        <v>793</v>
      </c>
      <c r="B370" t="s">
        <v>793</v>
      </c>
      <c r="C370" t="s">
        <v>231</v>
      </c>
      <c r="D370" t="s">
        <v>231</v>
      </c>
      <c r="E370">
        <v>1646177</v>
      </c>
      <c r="F370" s="23">
        <v>44177</v>
      </c>
      <c r="G370">
        <v>723850</v>
      </c>
      <c r="H370">
        <v>342054</v>
      </c>
      <c r="I370">
        <v>40006</v>
      </c>
      <c r="J370">
        <v>948</v>
      </c>
      <c r="K370">
        <v>39054</v>
      </c>
      <c r="L370">
        <v>57743</v>
      </c>
    </row>
    <row r="371" spans="1:12" x14ac:dyDescent="0.35">
      <c r="A371" t="s">
        <v>793</v>
      </c>
      <c r="B371" t="s">
        <v>793</v>
      </c>
      <c r="C371" t="s">
        <v>649</v>
      </c>
      <c r="D371" t="s">
        <v>649</v>
      </c>
      <c r="E371">
        <v>6109052</v>
      </c>
      <c r="F371" s="23">
        <v>44226</v>
      </c>
      <c r="G371">
        <v>3471046</v>
      </c>
      <c r="H371">
        <v>1299122</v>
      </c>
      <c r="I371">
        <v>410681</v>
      </c>
      <c r="J371">
        <v>8679</v>
      </c>
      <c r="K371">
        <v>401418</v>
      </c>
      <c r="L371">
        <v>703737</v>
      </c>
    </row>
    <row r="372" spans="1:12" x14ac:dyDescent="0.35">
      <c r="A372" t="s">
        <v>793</v>
      </c>
      <c r="B372" t="s">
        <v>793</v>
      </c>
      <c r="C372" t="s">
        <v>374</v>
      </c>
      <c r="D372" t="s">
        <v>374</v>
      </c>
      <c r="E372">
        <v>1660311</v>
      </c>
      <c r="F372" s="23">
        <v>44203</v>
      </c>
      <c r="G372">
        <v>803192</v>
      </c>
      <c r="H372">
        <v>308210</v>
      </c>
      <c r="I372">
        <v>67828</v>
      </c>
      <c r="J372">
        <v>1963</v>
      </c>
      <c r="K372">
        <v>65577</v>
      </c>
      <c r="L372">
        <v>143364</v>
      </c>
    </row>
    <row r="373" spans="1:12" x14ac:dyDescent="0.35">
      <c r="A373" t="s">
        <v>793</v>
      </c>
      <c r="B373" t="s">
        <v>793</v>
      </c>
      <c r="C373" t="s">
        <v>563</v>
      </c>
      <c r="D373" t="s">
        <v>563</v>
      </c>
      <c r="E373">
        <v>2990116</v>
      </c>
      <c r="F373" s="23">
        <v>44226</v>
      </c>
      <c r="G373">
        <v>1869199</v>
      </c>
      <c r="H373">
        <v>678741</v>
      </c>
      <c r="I373">
        <v>138013</v>
      </c>
      <c r="J373">
        <v>3282</v>
      </c>
      <c r="K373">
        <v>134309</v>
      </c>
      <c r="L373">
        <v>388730</v>
      </c>
    </row>
    <row r="374" spans="1:12" x14ac:dyDescent="0.35">
      <c r="A374" t="s">
        <v>793</v>
      </c>
      <c r="B374" t="s">
        <v>793</v>
      </c>
      <c r="C374" t="s">
        <v>375</v>
      </c>
      <c r="D374" t="s">
        <v>375</v>
      </c>
      <c r="E374">
        <v>1835982</v>
      </c>
      <c r="F374" s="23">
        <v>44226</v>
      </c>
      <c r="G374">
        <v>905874</v>
      </c>
      <c r="H374">
        <v>378183</v>
      </c>
      <c r="I374">
        <v>52362</v>
      </c>
      <c r="J374">
        <v>1233</v>
      </c>
      <c r="K374">
        <v>51078</v>
      </c>
      <c r="L374">
        <v>137118</v>
      </c>
    </row>
    <row r="375" spans="1:12" x14ac:dyDescent="0.35">
      <c r="A375" t="s">
        <v>793</v>
      </c>
      <c r="B375" t="s">
        <v>793</v>
      </c>
      <c r="C375" t="s">
        <v>357</v>
      </c>
      <c r="D375" t="s">
        <v>357</v>
      </c>
      <c r="E375">
        <v>9426959</v>
      </c>
      <c r="F375" s="23">
        <v>44208</v>
      </c>
      <c r="G375">
        <v>7843130</v>
      </c>
      <c r="H375">
        <v>4264808</v>
      </c>
      <c r="I375">
        <v>1154776</v>
      </c>
      <c r="J375">
        <v>19594</v>
      </c>
      <c r="K375">
        <v>1131401</v>
      </c>
      <c r="L375">
        <v>674515</v>
      </c>
    </row>
    <row r="376" spans="1:12" x14ac:dyDescent="0.35">
      <c r="A376" t="s">
        <v>793</v>
      </c>
      <c r="B376" t="s">
        <v>793</v>
      </c>
      <c r="C376" t="s">
        <v>547</v>
      </c>
      <c r="D376" t="s">
        <v>547</v>
      </c>
      <c r="E376">
        <v>2635394</v>
      </c>
      <c r="F376" s="23">
        <v>44224</v>
      </c>
      <c r="G376">
        <v>1859507</v>
      </c>
      <c r="H376">
        <v>774913</v>
      </c>
      <c r="I376">
        <v>195958</v>
      </c>
      <c r="J376">
        <v>4551</v>
      </c>
      <c r="K376">
        <v>190759</v>
      </c>
      <c r="L376">
        <v>402067</v>
      </c>
    </row>
    <row r="377" spans="1:12" x14ac:dyDescent="0.35">
      <c r="A377" t="s">
        <v>793</v>
      </c>
      <c r="B377" t="s">
        <v>793</v>
      </c>
      <c r="C377" t="s">
        <v>716</v>
      </c>
      <c r="D377" t="s">
        <v>716</v>
      </c>
      <c r="E377">
        <v>1612672</v>
      </c>
      <c r="G377">
        <v>920151</v>
      </c>
      <c r="H377">
        <v>388703</v>
      </c>
      <c r="I377">
        <v>78950</v>
      </c>
      <c r="J377">
        <v>2478</v>
      </c>
      <c r="K377">
        <v>76292</v>
      </c>
      <c r="L377">
        <v>829684</v>
      </c>
    </row>
    <row r="378" spans="1:12" x14ac:dyDescent="0.35">
      <c r="A378" t="s">
        <v>793</v>
      </c>
      <c r="B378" t="s">
        <v>793</v>
      </c>
      <c r="C378" t="s">
        <v>749</v>
      </c>
      <c r="D378" t="s">
        <v>749</v>
      </c>
      <c r="E378">
        <v>2820575</v>
      </c>
      <c r="G378">
        <v>1810980</v>
      </c>
      <c r="H378">
        <v>802877</v>
      </c>
      <c r="I378">
        <v>209771</v>
      </c>
      <c r="J378">
        <v>5613</v>
      </c>
      <c r="K378">
        <v>203673</v>
      </c>
      <c r="L378">
        <v>1486967</v>
      </c>
    </row>
    <row r="379" spans="1:12" x14ac:dyDescent="0.35">
      <c r="A379" t="s">
        <v>793</v>
      </c>
      <c r="B379" t="s">
        <v>793</v>
      </c>
      <c r="C379" t="s">
        <v>556</v>
      </c>
      <c r="D379" t="s">
        <v>556</v>
      </c>
      <c r="E379">
        <v>3003922</v>
      </c>
      <c r="F379" s="23">
        <v>44226</v>
      </c>
      <c r="G379">
        <v>1963730</v>
      </c>
      <c r="H379">
        <v>865197</v>
      </c>
      <c r="I379">
        <v>250414</v>
      </c>
      <c r="J379">
        <v>6428</v>
      </c>
      <c r="K379">
        <v>243482</v>
      </c>
      <c r="L379">
        <v>437949</v>
      </c>
    </row>
    <row r="380" spans="1:12" x14ac:dyDescent="0.35">
      <c r="A380" t="s">
        <v>793</v>
      </c>
      <c r="B380" t="s">
        <v>793</v>
      </c>
      <c r="C380" t="s">
        <v>611</v>
      </c>
      <c r="D380" t="s">
        <v>611</v>
      </c>
      <c r="E380">
        <v>848868</v>
      </c>
      <c r="G380">
        <v>524896</v>
      </c>
      <c r="H380">
        <v>279051</v>
      </c>
      <c r="I380">
        <v>52783</v>
      </c>
      <c r="J380">
        <v>1434</v>
      </c>
      <c r="K380">
        <v>50987</v>
      </c>
      <c r="L380">
        <v>442336</v>
      </c>
    </row>
    <row r="381" spans="1:12" x14ac:dyDescent="0.35">
      <c r="A381" t="s">
        <v>793</v>
      </c>
      <c r="B381" t="s">
        <v>793</v>
      </c>
      <c r="C381" t="s">
        <v>681</v>
      </c>
      <c r="D381" t="s">
        <v>681</v>
      </c>
      <c r="E381">
        <v>4315527</v>
      </c>
      <c r="F381" s="23">
        <v>44226</v>
      </c>
      <c r="G381">
        <v>2242339</v>
      </c>
      <c r="H381">
        <v>690069</v>
      </c>
      <c r="I381">
        <v>210466</v>
      </c>
      <c r="J381">
        <v>5551</v>
      </c>
      <c r="K381">
        <v>204364</v>
      </c>
      <c r="L381">
        <v>734499</v>
      </c>
    </row>
    <row r="382" spans="1:12" x14ac:dyDescent="0.35">
      <c r="A382" t="s">
        <v>793</v>
      </c>
      <c r="B382" t="s">
        <v>793</v>
      </c>
      <c r="C382" t="s">
        <v>743</v>
      </c>
      <c r="D382" t="s">
        <v>743</v>
      </c>
      <c r="E382">
        <v>11060148</v>
      </c>
      <c r="F382" s="23">
        <v>44139</v>
      </c>
      <c r="G382">
        <v>5484839</v>
      </c>
      <c r="H382">
        <v>2751182</v>
      </c>
      <c r="I382">
        <v>610128</v>
      </c>
      <c r="J382">
        <v>11462</v>
      </c>
      <c r="K382">
        <v>597141</v>
      </c>
      <c r="L382">
        <v>1534689</v>
      </c>
    </row>
    <row r="383" spans="1:12" x14ac:dyDescent="0.35">
      <c r="A383" t="s">
        <v>793</v>
      </c>
      <c r="B383" t="s">
        <v>793</v>
      </c>
      <c r="C383" t="s">
        <v>270</v>
      </c>
      <c r="D383" t="s">
        <v>270</v>
      </c>
      <c r="E383">
        <v>1296157</v>
      </c>
      <c r="F383" s="23">
        <v>44135</v>
      </c>
      <c r="G383">
        <v>755863</v>
      </c>
      <c r="H383">
        <v>314899</v>
      </c>
      <c r="I383">
        <v>57344</v>
      </c>
      <c r="J383">
        <v>1217</v>
      </c>
      <c r="K383">
        <v>55956</v>
      </c>
      <c r="L383">
        <v>81037</v>
      </c>
    </row>
    <row r="384" spans="1:12" x14ac:dyDescent="0.35">
      <c r="A384" t="s">
        <v>793</v>
      </c>
      <c r="B384" t="s">
        <v>793</v>
      </c>
      <c r="C384" t="s">
        <v>673</v>
      </c>
      <c r="D384" t="s">
        <v>673</v>
      </c>
      <c r="E384">
        <v>1196714</v>
      </c>
      <c r="G384">
        <v>579042</v>
      </c>
      <c r="H384">
        <v>321710</v>
      </c>
      <c r="I384">
        <v>41663</v>
      </c>
      <c r="J384">
        <v>637</v>
      </c>
      <c r="K384">
        <v>41020</v>
      </c>
      <c r="L384">
        <v>607221</v>
      </c>
    </row>
    <row r="385" spans="1:12" x14ac:dyDescent="0.35">
      <c r="A385" t="s">
        <v>793</v>
      </c>
      <c r="B385" t="s">
        <v>793</v>
      </c>
      <c r="C385" t="s">
        <v>414</v>
      </c>
      <c r="D385" t="s">
        <v>414</v>
      </c>
      <c r="E385">
        <v>2775457</v>
      </c>
      <c r="F385" s="23">
        <v>44225</v>
      </c>
      <c r="G385">
        <v>1211321</v>
      </c>
      <c r="H385">
        <v>496306</v>
      </c>
      <c r="I385">
        <v>75967</v>
      </c>
      <c r="J385">
        <v>1798</v>
      </c>
      <c r="K385">
        <v>74159</v>
      </c>
      <c r="L385">
        <v>179534</v>
      </c>
    </row>
    <row r="386" spans="1:12" x14ac:dyDescent="0.35">
      <c r="A386" t="s">
        <v>794</v>
      </c>
      <c r="B386" t="s">
        <v>794</v>
      </c>
      <c r="C386" t="s">
        <v>386</v>
      </c>
      <c r="D386" t="s">
        <v>386</v>
      </c>
      <c r="E386">
        <v>240363</v>
      </c>
      <c r="G386">
        <v>128902</v>
      </c>
      <c r="H386">
        <v>64791</v>
      </c>
      <c r="I386">
        <v>0</v>
      </c>
      <c r="J386">
        <v>0</v>
      </c>
      <c r="K386">
        <v>0</v>
      </c>
      <c r="L386">
        <v>117777</v>
      </c>
    </row>
    <row r="387" spans="1:12" x14ac:dyDescent="0.35">
      <c r="A387" t="s">
        <v>794</v>
      </c>
      <c r="B387" t="s">
        <v>794</v>
      </c>
      <c r="C387" t="s">
        <v>314</v>
      </c>
      <c r="D387" t="s">
        <v>314</v>
      </c>
      <c r="E387">
        <v>144028</v>
      </c>
      <c r="G387">
        <v>26634</v>
      </c>
      <c r="H387">
        <v>15197</v>
      </c>
      <c r="I387">
        <v>0</v>
      </c>
      <c r="J387">
        <v>0</v>
      </c>
      <c r="K387">
        <v>0</v>
      </c>
      <c r="L387">
        <v>70573</v>
      </c>
    </row>
    <row r="388" spans="1:12" x14ac:dyDescent="0.35">
      <c r="A388" t="s">
        <v>794</v>
      </c>
      <c r="B388" t="s">
        <v>794</v>
      </c>
      <c r="C388" t="s">
        <v>169</v>
      </c>
      <c r="D388" t="s">
        <v>169</v>
      </c>
      <c r="E388">
        <v>271274</v>
      </c>
      <c r="F388" s="23">
        <v>44097</v>
      </c>
      <c r="G388">
        <v>104247</v>
      </c>
      <c r="H388">
        <v>62208</v>
      </c>
      <c r="I388">
        <v>0</v>
      </c>
      <c r="J388">
        <v>0</v>
      </c>
      <c r="K388">
        <v>0</v>
      </c>
      <c r="L388">
        <v>13542</v>
      </c>
    </row>
    <row r="389" spans="1:12" x14ac:dyDescent="0.35">
      <c r="A389" t="s">
        <v>794</v>
      </c>
      <c r="B389" t="s">
        <v>794</v>
      </c>
      <c r="C389" t="s">
        <v>483</v>
      </c>
      <c r="D389" t="s">
        <v>483</v>
      </c>
      <c r="E389">
        <v>452661</v>
      </c>
      <c r="G389">
        <v>251626</v>
      </c>
      <c r="H389">
        <v>148953</v>
      </c>
      <c r="I389">
        <v>0</v>
      </c>
      <c r="J389">
        <v>0</v>
      </c>
      <c r="K389">
        <v>0</v>
      </c>
      <c r="L389">
        <v>221803</v>
      </c>
    </row>
    <row r="390" spans="1:12" x14ac:dyDescent="0.35">
      <c r="A390" t="s">
        <v>794</v>
      </c>
      <c r="B390" t="s">
        <v>794</v>
      </c>
      <c r="C390" t="s">
        <v>503</v>
      </c>
      <c r="D390" t="s">
        <v>503</v>
      </c>
      <c r="E390">
        <v>514683</v>
      </c>
      <c r="G390">
        <v>308782</v>
      </c>
      <c r="H390">
        <v>199404</v>
      </c>
      <c r="I390">
        <v>0</v>
      </c>
      <c r="J390">
        <v>0</v>
      </c>
      <c r="K390">
        <v>0</v>
      </c>
      <c r="L390">
        <v>252194</v>
      </c>
    </row>
    <row r="391" spans="1:12" x14ac:dyDescent="0.35">
      <c r="A391" t="s">
        <v>794</v>
      </c>
      <c r="B391" t="s">
        <v>794</v>
      </c>
      <c r="C391" t="s">
        <v>192</v>
      </c>
      <c r="D391" t="s">
        <v>192</v>
      </c>
      <c r="E391">
        <v>43818</v>
      </c>
      <c r="G391">
        <v>27911</v>
      </c>
      <c r="H391">
        <v>17262</v>
      </c>
      <c r="I391">
        <v>0</v>
      </c>
      <c r="J391">
        <v>0</v>
      </c>
      <c r="K391">
        <v>0</v>
      </c>
      <c r="L391">
        <v>21470</v>
      </c>
    </row>
    <row r="392" spans="1:12" x14ac:dyDescent="0.35">
      <c r="A392" t="s">
        <v>794</v>
      </c>
      <c r="B392" t="s">
        <v>794</v>
      </c>
      <c r="C392" t="s">
        <v>303</v>
      </c>
      <c r="D392" t="s">
        <v>303</v>
      </c>
      <c r="E392">
        <v>135481</v>
      </c>
      <c r="G392">
        <v>84702</v>
      </c>
      <c r="H392">
        <v>49653</v>
      </c>
      <c r="I392">
        <v>0</v>
      </c>
      <c r="J392">
        <v>0</v>
      </c>
      <c r="K392">
        <v>0</v>
      </c>
      <c r="L392">
        <v>66385</v>
      </c>
    </row>
    <row r="393" spans="1:12" x14ac:dyDescent="0.35">
      <c r="A393" t="s">
        <v>794</v>
      </c>
      <c r="B393" t="s">
        <v>794</v>
      </c>
      <c r="C393" t="s">
        <v>195</v>
      </c>
      <c r="D393" t="s">
        <v>195</v>
      </c>
      <c r="E393">
        <v>45616</v>
      </c>
      <c r="G393">
        <v>10502</v>
      </c>
      <c r="H393">
        <v>5370</v>
      </c>
      <c r="I393">
        <v>0</v>
      </c>
      <c r="J393">
        <v>0</v>
      </c>
      <c r="K393">
        <v>0</v>
      </c>
      <c r="L393">
        <v>22351</v>
      </c>
    </row>
    <row r="394" spans="1:12" x14ac:dyDescent="0.35">
      <c r="A394" t="s">
        <v>794</v>
      </c>
      <c r="B394" t="s">
        <v>794</v>
      </c>
      <c r="C394" t="s">
        <v>198</v>
      </c>
      <c r="D394" t="s">
        <v>198</v>
      </c>
      <c r="E394">
        <v>47250</v>
      </c>
      <c r="G394">
        <v>12417</v>
      </c>
      <c r="H394">
        <v>9888</v>
      </c>
      <c r="I394">
        <v>0</v>
      </c>
      <c r="J394">
        <v>0</v>
      </c>
      <c r="K394">
        <v>0</v>
      </c>
      <c r="L394">
        <v>23152</v>
      </c>
    </row>
    <row r="395" spans="1:12" x14ac:dyDescent="0.35">
      <c r="A395" t="s">
        <v>794</v>
      </c>
      <c r="B395" t="s">
        <v>794</v>
      </c>
      <c r="C395" t="s">
        <v>444</v>
      </c>
      <c r="D395" t="s">
        <v>444</v>
      </c>
      <c r="E395">
        <v>354772</v>
      </c>
      <c r="G395">
        <v>28247</v>
      </c>
      <c r="H395">
        <v>18288</v>
      </c>
      <c r="I395">
        <v>0</v>
      </c>
      <c r="J395">
        <v>0</v>
      </c>
      <c r="K395">
        <v>0</v>
      </c>
      <c r="L395">
        <v>173838</v>
      </c>
    </row>
    <row r="396" spans="1:12" x14ac:dyDescent="0.35">
      <c r="A396" t="s">
        <v>794</v>
      </c>
      <c r="B396" t="s">
        <v>794</v>
      </c>
      <c r="C396" t="s">
        <v>312</v>
      </c>
      <c r="D396" t="s">
        <v>312</v>
      </c>
      <c r="E396">
        <v>140143</v>
      </c>
      <c r="G396">
        <v>19931</v>
      </c>
      <c r="H396">
        <v>10361</v>
      </c>
      <c r="I396">
        <v>0</v>
      </c>
      <c r="J396">
        <v>0</v>
      </c>
      <c r="K396">
        <v>0</v>
      </c>
      <c r="L396">
        <v>68670</v>
      </c>
    </row>
    <row r="397" spans="1:12" x14ac:dyDescent="0.35">
      <c r="A397" t="s">
        <v>794</v>
      </c>
      <c r="B397" t="s">
        <v>794</v>
      </c>
      <c r="C397" t="s">
        <v>467</v>
      </c>
      <c r="D397" t="s">
        <v>467</v>
      </c>
      <c r="E397">
        <v>420517</v>
      </c>
      <c r="G397">
        <v>141308</v>
      </c>
      <c r="H397">
        <v>62279</v>
      </c>
      <c r="I397">
        <v>0</v>
      </c>
      <c r="J397">
        <v>0</v>
      </c>
      <c r="K397">
        <v>0</v>
      </c>
      <c r="L397">
        <v>206053</v>
      </c>
    </row>
    <row r="398" spans="1:12" x14ac:dyDescent="0.35">
      <c r="A398" t="s">
        <v>794</v>
      </c>
      <c r="B398" t="s">
        <v>794</v>
      </c>
      <c r="C398" t="s">
        <v>343</v>
      </c>
      <c r="D398" t="s">
        <v>343</v>
      </c>
      <c r="E398">
        <v>183115</v>
      </c>
      <c r="G398">
        <v>22193</v>
      </c>
      <c r="H398">
        <v>14759</v>
      </c>
      <c r="I398">
        <v>0</v>
      </c>
      <c r="J398">
        <v>0</v>
      </c>
      <c r="K398">
        <v>0</v>
      </c>
      <c r="L398">
        <v>89726</v>
      </c>
    </row>
    <row r="399" spans="1:12" x14ac:dyDescent="0.35">
      <c r="A399" t="s">
        <v>795</v>
      </c>
      <c r="B399" t="s">
        <v>795</v>
      </c>
      <c r="C399" t="s">
        <v>429</v>
      </c>
      <c r="D399" t="s">
        <v>429</v>
      </c>
      <c r="E399">
        <v>317618</v>
      </c>
      <c r="G399">
        <v>47655</v>
      </c>
      <c r="H399">
        <v>20648</v>
      </c>
      <c r="I399">
        <v>1867</v>
      </c>
      <c r="J399">
        <v>13</v>
      </c>
      <c r="K399">
        <v>1844</v>
      </c>
      <c r="L399">
        <v>156566</v>
      </c>
    </row>
    <row r="400" spans="1:12" x14ac:dyDescent="0.35">
      <c r="A400" t="s">
        <v>795</v>
      </c>
      <c r="B400" t="s">
        <v>795</v>
      </c>
      <c r="C400" t="s">
        <v>292</v>
      </c>
      <c r="D400" t="s">
        <v>292</v>
      </c>
      <c r="E400">
        <v>122436</v>
      </c>
      <c r="G400">
        <v>64432</v>
      </c>
      <c r="H400">
        <v>33259</v>
      </c>
      <c r="I400">
        <v>2430</v>
      </c>
      <c r="J400">
        <v>31</v>
      </c>
      <c r="K400">
        <v>2395</v>
      </c>
      <c r="L400">
        <v>61208</v>
      </c>
    </row>
    <row r="401" spans="1:12" x14ac:dyDescent="0.35">
      <c r="A401" t="s">
        <v>795</v>
      </c>
      <c r="B401" t="s">
        <v>795</v>
      </c>
      <c r="C401" t="s">
        <v>609</v>
      </c>
      <c r="D401" t="s">
        <v>609</v>
      </c>
      <c r="E401">
        <v>824059</v>
      </c>
      <c r="G401">
        <v>318381</v>
      </c>
      <c r="H401">
        <v>225526</v>
      </c>
      <c r="I401">
        <v>41025</v>
      </c>
      <c r="J401">
        <v>987</v>
      </c>
      <c r="K401">
        <v>39754</v>
      </c>
      <c r="L401">
        <v>424301</v>
      </c>
    </row>
    <row r="402" spans="1:12" x14ac:dyDescent="0.35">
      <c r="A402" t="s">
        <v>795</v>
      </c>
      <c r="B402" t="s">
        <v>795</v>
      </c>
      <c r="C402" t="s">
        <v>288</v>
      </c>
      <c r="D402" t="s">
        <v>288</v>
      </c>
      <c r="E402">
        <v>118325</v>
      </c>
      <c r="G402">
        <v>62675</v>
      </c>
      <c r="H402">
        <v>28288</v>
      </c>
      <c r="I402">
        <v>1685</v>
      </c>
      <c r="J402">
        <v>8</v>
      </c>
      <c r="K402">
        <v>1674</v>
      </c>
      <c r="L402">
        <v>58821</v>
      </c>
    </row>
    <row r="403" spans="1:12" x14ac:dyDescent="0.35">
      <c r="A403" t="s">
        <v>795</v>
      </c>
      <c r="B403" t="s">
        <v>795</v>
      </c>
      <c r="C403" t="s">
        <v>401</v>
      </c>
      <c r="D403" t="s">
        <v>401</v>
      </c>
      <c r="E403">
        <v>258380</v>
      </c>
      <c r="G403">
        <v>92049</v>
      </c>
      <c r="H403">
        <v>48460</v>
      </c>
      <c r="I403">
        <v>9697</v>
      </c>
      <c r="J403">
        <v>89</v>
      </c>
      <c r="K403">
        <v>9584</v>
      </c>
      <c r="L403">
        <v>131454</v>
      </c>
    </row>
    <row r="404" spans="1:12" x14ac:dyDescent="0.35">
      <c r="A404" t="s">
        <v>795</v>
      </c>
      <c r="B404" t="s">
        <v>795</v>
      </c>
      <c r="C404" t="s">
        <v>313</v>
      </c>
      <c r="D404" t="s">
        <v>313</v>
      </c>
      <c r="E404">
        <v>142574</v>
      </c>
      <c r="G404">
        <v>40103</v>
      </c>
      <c r="H404">
        <v>18937</v>
      </c>
      <c r="I404">
        <v>1216</v>
      </c>
      <c r="J404">
        <v>12</v>
      </c>
      <c r="K404">
        <v>1203</v>
      </c>
      <c r="L404">
        <v>70469</v>
      </c>
    </row>
    <row r="405" spans="1:12" x14ac:dyDescent="0.35">
      <c r="A405" t="s">
        <v>795</v>
      </c>
      <c r="B405" t="s">
        <v>795</v>
      </c>
      <c r="C405" t="s">
        <v>337</v>
      </c>
      <c r="D405" t="s">
        <v>337</v>
      </c>
      <c r="E405">
        <v>172495</v>
      </c>
      <c r="G405">
        <v>73397</v>
      </c>
      <c r="H405">
        <v>39210</v>
      </c>
      <c r="I405">
        <v>1872</v>
      </c>
      <c r="J405">
        <v>17</v>
      </c>
      <c r="K405">
        <v>1852</v>
      </c>
      <c r="L405">
        <v>85458</v>
      </c>
    </row>
    <row r="406" spans="1:12" x14ac:dyDescent="0.35">
      <c r="A406" t="s">
        <v>795</v>
      </c>
      <c r="B406" t="s">
        <v>795</v>
      </c>
      <c r="C406" t="s">
        <v>277</v>
      </c>
      <c r="D406" t="s">
        <v>277</v>
      </c>
      <c r="E406">
        <v>110152</v>
      </c>
      <c r="G406">
        <v>33372</v>
      </c>
      <c r="H406">
        <v>17117</v>
      </c>
      <c r="I406">
        <v>2548</v>
      </c>
      <c r="J406">
        <v>17</v>
      </c>
      <c r="K406">
        <v>2525</v>
      </c>
      <c r="L406">
        <v>55248</v>
      </c>
    </row>
    <row r="407" spans="1:12" x14ac:dyDescent="0.35">
      <c r="A407" t="s">
        <v>795</v>
      </c>
      <c r="B407" t="s">
        <v>795</v>
      </c>
      <c r="C407" t="s">
        <v>561</v>
      </c>
      <c r="D407" t="s">
        <v>561</v>
      </c>
      <c r="E407">
        <v>642923</v>
      </c>
      <c r="G407">
        <v>209662</v>
      </c>
      <c r="H407">
        <v>119725</v>
      </c>
      <c r="I407">
        <v>9027</v>
      </c>
      <c r="J407">
        <v>72</v>
      </c>
      <c r="K407">
        <v>8943</v>
      </c>
      <c r="L407">
        <v>319545</v>
      </c>
    </row>
    <row r="408" spans="1:12" x14ac:dyDescent="0.35">
      <c r="A408" t="s">
        <v>795</v>
      </c>
      <c r="B408" t="s">
        <v>795</v>
      </c>
      <c r="C408" t="s">
        <v>407</v>
      </c>
      <c r="D408" t="s">
        <v>407</v>
      </c>
      <c r="E408">
        <v>270352</v>
      </c>
      <c r="G408">
        <v>84529</v>
      </c>
      <c r="H408">
        <v>47646</v>
      </c>
      <c r="I408">
        <v>6803</v>
      </c>
      <c r="J408">
        <v>133</v>
      </c>
      <c r="K408">
        <v>6642</v>
      </c>
      <c r="L408">
        <v>135873</v>
      </c>
    </row>
    <row r="409" spans="1:12" x14ac:dyDescent="0.35">
      <c r="A409" t="s">
        <v>795</v>
      </c>
      <c r="B409" t="s">
        <v>795</v>
      </c>
      <c r="C409" t="s">
        <v>453</v>
      </c>
      <c r="D409" t="s">
        <v>453</v>
      </c>
      <c r="E409">
        <v>385601</v>
      </c>
      <c r="G409">
        <v>77018</v>
      </c>
      <c r="H409">
        <v>43000</v>
      </c>
      <c r="I409">
        <v>5457</v>
      </c>
      <c r="J409">
        <v>71</v>
      </c>
      <c r="K409">
        <v>5330</v>
      </c>
      <c r="L409">
        <v>191672</v>
      </c>
    </row>
    <row r="410" spans="1:12" x14ac:dyDescent="0.35">
      <c r="A410" t="s">
        <v>796</v>
      </c>
      <c r="B410" t="s">
        <v>796</v>
      </c>
      <c r="C410" t="s">
        <v>455</v>
      </c>
      <c r="D410" t="s">
        <v>455</v>
      </c>
      <c r="E410">
        <v>404054</v>
      </c>
      <c r="G410">
        <v>315706</v>
      </c>
      <c r="H410">
        <v>239593</v>
      </c>
      <c r="I410">
        <v>75111</v>
      </c>
      <c r="J410">
        <v>300</v>
      </c>
      <c r="K410">
        <v>71337</v>
      </c>
      <c r="L410">
        <v>235541</v>
      </c>
    </row>
    <row r="411" spans="1:12" x14ac:dyDescent="0.35">
      <c r="A411" t="s">
        <v>796</v>
      </c>
      <c r="B411" t="s">
        <v>796</v>
      </c>
      <c r="C411" t="s">
        <v>293</v>
      </c>
      <c r="D411" t="s">
        <v>293</v>
      </c>
      <c r="E411">
        <v>125370</v>
      </c>
      <c r="G411">
        <v>74122</v>
      </c>
      <c r="H411">
        <v>55251</v>
      </c>
      <c r="I411">
        <v>5188</v>
      </c>
      <c r="J411">
        <v>11</v>
      </c>
      <c r="K411">
        <v>4745</v>
      </c>
      <c r="L411">
        <v>64025</v>
      </c>
    </row>
    <row r="412" spans="1:12" x14ac:dyDescent="0.35">
      <c r="A412" t="s">
        <v>796</v>
      </c>
      <c r="B412" t="s">
        <v>796</v>
      </c>
      <c r="C412" t="s">
        <v>237</v>
      </c>
      <c r="D412" t="s">
        <v>237</v>
      </c>
      <c r="E412">
        <v>83054</v>
      </c>
      <c r="G412">
        <v>50525</v>
      </c>
      <c r="H412">
        <v>33101</v>
      </c>
      <c r="I412">
        <v>7721</v>
      </c>
      <c r="J412">
        <v>30</v>
      </c>
      <c r="K412">
        <v>7561</v>
      </c>
      <c r="L412">
        <v>44556</v>
      </c>
    </row>
    <row r="413" spans="1:12" x14ac:dyDescent="0.35">
      <c r="A413" t="s">
        <v>796</v>
      </c>
      <c r="B413" t="s">
        <v>796</v>
      </c>
      <c r="C413" t="s">
        <v>287</v>
      </c>
      <c r="D413" t="s">
        <v>287</v>
      </c>
      <c r="E413">
        <v>117444</v>
      </c>
      <c r="G413">
        <v>55877</v>
      </c>
      <c r="H413">
        <v>25870</v>
      </c>
      <c r="I413">
        <v>6740</v>
      </c>
      <c r="J413">
        <v>23</v>
      </c>
      <c r="K413">
        <v>6553</v>
      </c>
      <c r="L413">
        <v>60917</v>
      </c>
    </row>
    <row r="414" spans="1:12" x14ac:dyDescent="0.35">
      <c r="A414" t="s">
        <v>796</v>
      </c>
      <c r="B414" t="s">
        <v>796</v>
      </c>
      <c r="C414" t="s">
        <v>321</v>
      </c>
      <c r="D414" t="s">
        <v>321</v>
      </c>
      <c r="E414">
        <v>154094</v>
      </c>
      <c r="G414">
        <v>95129</v>
      </c>
      <c r="H414">
        <v>73298</v>
      </c>
      <c r="I414">
        <v>9842</v>
      </c>
      <c r="J414">
        <v>27</v>
      </c>
      <c r="K414">
        <v>9053</v>
      </c>
      <c r="L414">
        <v>80427</v>
      </c>
    </row>
    <row r="415" spans="1:12" x14ac:dyDescent="0.35">
      <c r="A415" t="s">
        <v>796</v>
      </c>
      <c r="B415" t="s">
        <v>796</v>
      </c>
      <c r="C415" t="s">
        <v>242</v>
      </c>
      <c r="D415" t="s">
        <v>242</v>
      </c>
      <c r="E415">
        <v>85757</v>
      </c>
      <c r="G415">
        <v>43678</v>
      </c>
      <c r="H415">
        <v>28873</v>
      </c>
      <c r="I415">
        <v>4854</v>
      </c>
      <c r="J415">
        <v>12</v>
      </c>
      <c r="K415">
        <v>4448</v>
      </c>
      <c r="L415">
        <v>44447</v>
      </c>
    </row>
    <row r="416" spans="1:12" x14ac:dyDescent="0.35">
      <c r="A416" t="s">
        <v>796</v>
      </c>
      <c r="B416" t="s">
        <v>796</v>
      </c>
      <c r="C416" t="s">
        <v>212</v>
      </c>
      <c r="D416" t="s">
        <v>212</v>
      </c>
      <c r="E416">
        <v>56366</v>
      </c>
      <c r="G416">
        <v>34626</v>
      </c>
      <c r="H416">
        <v>19984</v>
      </c>
      <c r="I416">
        <v>5469</v>
      </c>
      <c r="J416">
        <v>14</v>
      </c>
      <c r="K416">
        <v>5304</v>
      </c>
      <c r="L416">
        <v>30353</v>
      </c>
    </row>
    <row r="417" spans="1:12" x14ac:dyDescent="0.35">
      <c r="A417" t="s">
        <v>796</v>
      </c>
      <c r="B417" t="s">
        <v>796</v>
      </c>
      <c r="C417" t="s">
        <v>221</v>
      </c>
      <c r="D417" t="s">
        <v>221</v>
      </c>
      <c r="E417">
        <v>64875</v>
      </c>
      <c r="G417">
        <v>41932</v>
      </c>
      <c r="H417">
        <v>36047</v>
      </c>
      <c r="I417">
        <v>4210</v>
      </c>
      <c r="J417">
        <v>10</v>
      </c>
      <c r="K417">
        <v>3646</v>
      </c>
      <c r="L417">
        <v>33893</v>
      </c>
    </row>
    <row r="418" spans="1:12" x14ac:dyDescent="0.35">
      <c r="A418" t="s">
        <v>797</v>
      </c>
      <c r="B418" t="s">
        <v>797</v>
      </c>
      <c r="C418" t="s">
        <v>256</v>
      </c>
      <c r="D418" t="s">
        <v>256</v>
      </c>
      <c r="E418">
        <v>379769</v>
      </c>
      <c r="F418" s="23">
        <v>44176</v>
      </c>
      <c r="G418">
        <v>268405</v>
      </c>
      <c r="H418">
        <v>175502</v>
      </c>
      <c r="I418">
        <v>14684</v>
      </c>
      <c r="J418">
        <v>421</v>
      </c>
      <c r="K418">
        <v>13471</v>
      </c>
      <c r="L418">
        <v>54362</v>
      </c>
    </row>
    <row r="419" spans="1:12" x14ac:dyDescent="0.35">
      <c r="A419" t="s">
        <v>797</v>
      </c>
      <c r="B419" t="s">
        <v>797</v>
      </c>
      <c r="C419" t="s">
        <v>80</v>
      </c>
      <c r="D419" t="s">
        <v>80</v>
      </c>
      <c r="E419">
        <v>74033</v>
      </c>
      <c r="F419" s="23">
        <v>44176</v>
      </c>
      <c r="G419">
        <v>13017</v>
      </c>
      <c r="H419">
        <v>8141</v>
      </c>
      <c r="I419">
        <v>258</v>
      </c>
      <c r="J419">
        <v>9</v>
      </c>
      <c r="K419">
        <v>246</v>
      </c>
      <c r="L419">
        <v>1131</v>
      </c>
    </row>
    <row r="420" spans="1:12" x14ac:dyDescent="0.35">
      <c r="A420" t="s">
        <v>797</v>
      </c>
      <c r="B420" t="s">
        <v>797</v>
      </c>
      <c r="C420" t="s">
        <v>224</v>
      </c>
      <c r="D420" t="s">
        <v>224</v>
      </c>
      <c r="E420">
        <v>270063</v>
      </c>
      <c r="F420" s="23">
        <v>44176</v>
      </c>
      <c r="G420">
        <v>105758</v>
      </c>
      <c r="H420">
        <v>82602</v>
      </c>
      <c r="I420">
        <v>9461</v>
      </c>
      <c r="J420">
        <v>123</v>
      </c>
      <c r="K420">
        <v>9095</v>
      </c>
      <c r="L420">
        <v>38716</v>
      </c>
    </row>
    <row r="421" spans="1:12" x14ac:dyDescent="0.35">
      <c r="A421" t="s">
        <v>797</v>
      </c>
      <c r="B421" t="s">
        <v>797</v>
      </c>
      <c r="C421" t="s">
        <v>83</v>
      </c>
      <c r="D421" t="s">
        <v>83</v>
      </c>
      <c r="E421">
        <v>50593</v>
      </c>
      <c r="F421" s="23">
        <v>44176</v>
      </c>
      <c r="G421">
        <v>20577</v>
      </c>
      <c r="H421">
        <v>15446</v>
      </c>
      <c r="I421">
        <v>307</v>
      </c>
      <c r="J421">
        <v>2</v>
      </c>
      <c r="K421">
        <v>286</v>
      </c>
      <c r="L421">
        <v>1346</v>
      </c>
    </row>
    <row r="422" spans="1:12" x14ac:dyDescent="0.35">
      <c r="A422" t="s">
        <v>797</v>
      </c>
      <c r="B422" t="s">
        <v>797</v>
      </c>
      <c r="C422" t="s">
        <v>118</v>
      </c>
      <c r="D422" t="s">
        <v>118</v>
      </c>
      <c r="E422">
        <v>193171</v>
      </c>
      <c r="F422" s="23">
        <v>44176</v>
      </c>
      <c r="G422">
        <v>69198</v>
      </c>
      <c r="H422">
        <v>54730</v>
      </c>
      <c r="I422">
        <v>2333</v>
      </c>
      <c r="J422">
        <v>54</v>
      </c>
      <c r="K422">
        <v>2186</v>
      </c>
      <c r="L422">
        <v>5142</v>
      </c>
    </row>
    <row r="423" spans="1:12" x14ac:dyDescent="0.35">
      <c r="A423" t="s">
        <v>797</v>
      </c>
      <c r="B423" t="s">
        <v>797</v>
      </c>
      <c r="C423" t="s">
        <v>164</v>
      </c>
      <c r="D423" t="s">
        <v>164</v>
      </c>
      <c r="E423">
        <v>259604</v>
      </c>
      <c r="F423" s="23">
        <v>44176</v>
      </c>
      <c r="G423">
        <v>70054</v>
      </c>
      <c r="H423">
        <v>48331</v>
      </c>
      <c r="I423">
        <v>1159</v>
      </c>
      <c r="J423">
        <v>14</v>
      </c>
      <c r="K423">
        <v>1124</v>
      </c>
      <c r="L423">
        <v>12857</v>
      </c>
    </row>
    <row r="424" spans="1:12" x14ac:dyDescent="0.35">
      <c r="A424" t="s">
        <v>797</v>
      </c>
      <c r="B424" t="s">
        <v>797</v>
      </c>
      <c r="C424" t="s">
        <v>131</v>
      </c>
      <c r="D424" t="s">
        <v>131</v>
      </c>
      <c r="E424">
        <v>163294</v>
      </c>
      <c r="F424" s="23">
        <v>44176</v>
      </c>
      <c r="G424">
        <v>19956</v>
      </c>
      <c r="H424">
        <v>12514</v>
      </c>
      <c r="I424">
        <v>920</v>
      </c>
      <c r="J424">
        <v>6</v>
      </c>
      <c r="K424">
        <v>897</v>
      </c>
      <c r="L424">
        <v>6177</v>
      </c>
    </row>
    <row r="425" spans="1:12" x14ac:dyDescent="0.35">
      <c r="A425" t="s">
        <v>797</v>
      </c>
      <c r="B425" t="s">
        <v>797</v>
      </c>
      <c r="C425" t="s">
        <v>106</v>
      </c>
      <c r="D425" t="s">
        <v>106</v>
      </c>
      <c r="E425">
        <v>163294</v>
      </c>
      <c r="F425" s="23">
        <v>44176</v>
      </c>
      <c r="G425">
        <v>31241</v>
      </c>
      <c r="H425">
        <v>20746</v>
      </c>
      <c r="I425">
        <v>601</v>
      </c>
      <c r="J425">
        <v>18</v>
      </c>
      <c r="K425">
        <v>568</v>
      </c>
      <c r="L425">
        <v>3079</v>
      </c>
    </row>
    <row r="426" spans="1:12" x14ac:dyDescent="0.35">
      <c r="A426" t="s">
        <v>797</v>
      </c>
      <c r="B426" t="s">
        <v>797</v>
      </c>
      <c r="C426" t="s">
        <v>125</v>
      </c>
      <c r="D426" t="s">
        <v>125</v>
      </c>
      <c r="E426">
        <v>414801</v>
      </c>
      <c r="F426" s="23">
        <v>44176</v>
      </c>
      <c r="G426">
        <v>38130</v>
      </c>
      <c r="H426">
        <v>26725</v>
      </c>
      <c r="I426">
        <v>1094</v>
      </c>
      <c r="J426">
        <v>12</v>
      </c>
      <c r="K426">
        <v>1077</v>
      </c>
      <c r="L426">
        <v>5434</v>
      </c>
    </row>
    <row r="427" spans="1:12" x14ac:dyDescent="0.35">
      <c r="A427" t="s">
        <v>797</v>
      </c>
      <c r="B427" t="s">
        <v>797</v>
      </c>
      <c r="C427" t="s">
        <v>86</v>
      </c>
      <c r="D427" t="s">
        <v>86</v>
      </c>
      <c r="E427">
        <v>166239</v>
      </c>
      <c r="F427" s="23">
        <v>44176</v>
      </c>
      <c r="G427">
        <v>35138</v>
      </c>
      <c r="H427">
        <v>23577</v>
      </c>
      <c r="I427">
        <v>402</v>
      </c>
      <c r="J427">
        <v>11</v>
      </c>
      <c r="K427">
        <v>361</v>
      </c>
      <c r="L427">
        <v>1591</v>
      </c>
    </row>
    <row r="428" spans="1:12" x14ac:dyDescent="0.35">
      <c r="A428" t="s">
        <v>797</v>
      </c>
      <c r="B428" t="s">
        <v>797</v>
      </c>
      <c r="C428" t="s">
        <v>100</v>
      </c>
      <c r="D428" t="s">
        <v>100</v>
      </c>
      <c r="E428">
        <v>141014</v>
      </c>
      <c r="F428" s="23">
        <v>44176</v>
      </c>
      <c r="G428">
        <v>38077</v>
      </c>
      <c r="H428">
        <v>22337</v>
      </c>
      <c r="I428">
        <v>623</v>
      </c>
      <c r="J428">
        <v>15</v>
      </c>
      <c r="K428">
        <v>593</v>
      </c>
      <c r="L428">
        <v>2442</v>
      </c>
    </row>
    <row r="429" spans="1:12" x14ac:dyDescent="0.35">
      <c r="A429" t="s">
        <v>811</v>
      </c>
      <c r="B429" t="s">
        <v>811</v>
      </c>
      <c r="C429" t="s">
        <v>442</v>
      </c>
      <c r="D429" t="s">
        <v>442</v>
      </c>
      <c r="E429">
        <v>1271703</v>
      </c>
      <c r="F429" s="23">
        <v>44223</v>
      </c>
      <c r="G429">
        <v>786278</v>
      </c>
      <c r="H429">
        <v>291800</v>
      </c>
      <c r="I429">
        <v>43920</v>
      </c>
      <c r="J429">
        <v>393</v>
      </c>
      <c r="K429">
        <v>43506</v>
      </c>
      <c r="L429">
        <v>194833</v>
      </c>
    </row>
    <row r="430" spans="1:12" x14ac:dyDescent="0.35">
      <c r="A430" t="s">
        <v>811</v>
      </c>
      <c r="B430" t="s">
        <v>811</v>
      </c>
      <c r="C430" t="s">
        <v>341</v>
      </c>
      <c r="D430" t="s">
        <v>341</v>
      </c>
      <c r="E430">
        <v>1648574</v>
      </c>
      <c r="F430" s="23">
        <v>44115</v>
      </c>
      <c r="G430">
        <v>960786</v>
      </c>
      <c r="H430">
        <v>299153</v>
      </c>
      <c r="I430">
        <v>23397</v>
      </c>
      <c r="J430">
        <v>126</v>
      </c>
      <c r="K430">
        <v>23257</v>
      </c>
      <c r="L430">
        <v>99565</v>
      </c>
    </row>
    <row r="431" spans="1:12" x14ac:dyDescent="0.35">
      <c r="A431" t="s">
        <v>811</v>
      </c>
      <c r="B431" t="s">
        <v>811</v>
      </c>
      <c r="C431" t="s">
        <v>148</v>
      </c>
      <c r="D431" t="s">
        <v>148</v>
      </c>
      <c r="E431">
        <v>2317419</v>
      </c>
      <c r="F431" s="23">
        <v>43968</v>
      </c>
      <c r="G431">
        <v>1351099</v>
      </c>
      <c r="H431">
        <v>534318</v>
      </c>
      <c r="I431">
        <v>40787</v>
      </c>
      <c r="J431">
        <v>299</v>
      </c>
      <c r="K431">
        <v>40389</v>
      </c>
      <c r="L431">
        <v>30236</v>
      </c>
    </row>
    <row r="432" spans="1:12" x14ac:dyDescent="0.35">
      <c r="A432" t="s">
        <v>811</v>
      </c>
      <c r="B432" t="s">
        <v>811</v>
      </c>
      <c r="C432" t="s">
        <v>700</v>
      </c>
      <c r="D432" t="s">
        <v>700</v>
      </c>
      <c r="E432">
        <v>1478833</v>
      </c>
      <c r="G432">
        <v>829092</v>
      </c>
      <c r="H432">
        <v>283966</v>
      </c>
      <c r="I432">
        <v>31126</v>
      </c>
      <c r="J432">
        <v>335</v>
      </c>
      <c r="K432">
        <v>30762</v>
      </c>
      <c r="L432">
        <v>740191</v>
      </c>
    </row>
    <row r="433" spans="1:12" x14ac:dyDescent="0.35">
      <c r="A433" t="s">
        <v>811</v>
      </c>
      <c r="B433" t="s">
        <v>811</v>
      </c>
      <c r="C433" t="s">
        <v>506</v>
      </c>
      <c r="D433" t="s">
        <v>506</v>
      </c>
      <c r="E433">
        <v>1506522</v>
      </c>
      <c r="F433" s="23">
        <v>44227</v>
      </c>
      <c r="G433">
        <v>1026493</v>
      </c>
      <c r="H433">
        <v>367945</v>
      </c>
      <c r="I433">
        <v>26480</v>
      </c>
      <c r="J433">
        <v>150</v>
      </c>
      <c r="K433">
        <v>26260</v>
      </c>
      <c r="L433">
        <v>271413</v>
      </c>
    </row>
    <row r="434" spans="1:12" x14ac:dyDescent="0.35">
      <c r="A434" t="s">
        <v>811</v>
      </c>
      <c r="B434" t="s">
        <v>811</v>
      </c>
      <c r="C434" t="s">
        <v>74</v>
      </c>
      <c r="D434" t="s">
        <v>74</v>
      </c>
      <c r="E434">
        <v>439917</v>
      </c>
      <c r="F434" s="23">
        <v>43968</v>
      </c>
      <c r="G434">
        <v>259325</v>
      </c>
      <c r="H434">
        <v>92297</v>
      </c>
      <c r="I434">
        <v>12634</v>
      </c>
      <c r="J434">
        <v>112</v>
      </c>
      <c r="K434">
        <v>12488</v>
      </c>
      <c r="L434">
        <v>6813</v>
      </c>
    </row>
    <row r="435" spans="1:12" x14ac:dyDescent="0.35">
      <c r="A435" t="s">
        <v>811</v>
      </c>
      <c r="B435" t="s">
        <v>811</v>
      </c>
      <c r="C435" t="s">
        <v>132</v>
      </c>
      <c r="D435" t="s">
        <v>132</v>
      </c>
      <c r="E435">
        <v>2618708</v>
      </c>
      <c r="F435" s="23">
        <v>43968</v>
      </c>
      <c r="G435">
        <v>1434524</v>
      </c>
      <c r="H435">
        <v>702278</v>
      </c>
      <c r="I435">
        <v>94631</v>
      </c>
      <c r="J435">
        <v>857</v>
      </c>
      <c r="K435">
        <v>93404</v>
      </c>
      <c r="L435">
        <v>53035</v>
      </c>
    </row>
    <row r="436" spans="1:12" x14ac:dyDescent="0.35">
      <c r="A436" t="s">
        <v>811</v>
      </c>
      <c r="B436" t="s">
        <v>811</v>
      </c>
      <c r="C436" t="s">
        <v>77</v>
      </c>
      <c r="D436" t="s">
        <v>77</v>
      </c>
      <c r="E436">
        <v>312164</v>
      </c>
      <c r="F436" s="23">
        <v>43968</v>
      </c>
      <c r="G436">
        <v>223405</v>
      </c>
      <c r="H436">
        <v>63727</v>
      </c>
      <c r="I436">
        <v>6553</v>
      </c>
      <c r="J436">
        <v>50</v>
      </c>
      <c r="K436">
        <v>6460</v>
      </c>
      <c r="L436">
        <v>3958</v>
      </c>
    </row>
    <row r="437" spans="1:12" x14ac:dyDescent="0.35">
      <c r="A437" t="s">
        <v>811</v>
      </c>
      <c r="B437" t="s">
        <v>811</v>
      </c>
      <c r="C437" t="s">
        <v>447</v>
      </c>
      <c r="D437" t="s">
        <v>447</v>
      </c>
      <c r="E437">
        <v>1192948</v>
      </c>
      <c r="F437" s="23">
        <v>44227</v>
      </c>
      <c r="G437">
        <v>738406</v>
      </c>
      <c r="H437">
        <v>282859</v>
      </c>
      <c r="I437">
        <v>19871</v>
      </c>
      <c r="J437">
        <v>243</v>
      </c>
      <c r="K437">
        <v>19598</v>
      </c>
      <c r="L437">
        <v>189412</v>
      </c>
    </row>
    <row r="438" spans="1:12" x14ac:dyDescent="0.35">
      <c r="A438" t="s">
        <v>811</v>
      </c>
      <c r="B438" t="s">
        <v>811</v>
      </c>
      <c r="C438" t="s">
        <v>78</v>
      </c>
      <c r="D438" t="s">
        <v>78</v>
      </c>
      <c r="E438">
        <v>575880</v>
      </c>
      <c r="F438" s="23">
        <v>43968</v>
      </c>
      <c r="G438">
        <v>288963</v>
      </c>
      <c r="H438">
        <v>115535</v>
      </c>
      <c r="I438">
        <v>9657</v>
      </c>
      <c r="J438">
        <v>84</v>
      </c>
      <c r="K438">
        <v>9555</v>
      </c>
      <c r="L438">
        <v>5543</v>
      </c>
    </row>
    <row r="439" spans="1:12" x14ac:dyDescent="0.35">
      <c r="A439" t="s">
        <v>811</v>
      </c>
      <c r="B439" t="s">
        <v>811</v>
      </c>
      <c r="C439" t="s">
        <v>709</v>
      </c>
      <c r="D439" t="s">
        <v>709</v>
      </c>
      <c r="E439">
        <v>3520151</v>
      </c>
      <c r="F439" s="23">
        <v>44227</v>
      </c>
      <c r="G439">
        <v>2214981</v>
      </c>
      <c r="H439">
        <v>1698328</v>
      </c>
      <c r="I439">
        <v>33849</v>
      </c>
      <c r="J439">
        <v>485</v>
      </c>
      <c r="K439">
        <v>33342</v>
      </c>
      <c r="L439">
        <v>767366</v>
      </c>
    </row>
    <row r="440" spans="1:12" x14ac:dyDescent="0.35">
      <c r="A440" t="s">
        <v>811</v>
      </c>
      <c r="B440" t="s">
        <v>811</v>
      </c>
      <c r="C440" t="s">
        <v>255</v>
      </c>
      <c r="D440" t="s">
        <v>255</v>
      </c>
      <c r="E440">
        <v>1136604</v>
      </c>
      <c r="F440" s="23">
        <v>44089</v>
      </c>
      <c r="G440">
        <v>677675</v>
      </c>
      <c r="H440">
        <v>272499</v>
      </c>
      <c r="I440">
        <v>27920</v>
      </c>
      <c r="J440">
        <v>316</v>
      </c>
      <c r="K440">
        <v>27510</v>
      </c>
      <c r="L440">
        <v>60608</v>
      </c>
    </row>
    <row r="441" spans="1:12" x14ac:dyDescent="0.35">
      <c r="A441" t="s">
        <v>811</v>
      </c>
      <c r="B441" t="s">
        <v>811</v>
      </c>
      <c r="C441" t="s">
        <v>92</v>
      </c>
      <c r="D441" t="s">
        <v>92</v>
      </c>
      <c r="E441">
        <v>579499</v>
      </c>
      <c r="F441" s="23">
        <v>43968</v>
      </c>
      <c r="G441">
        <v>399523</v>
      </c>
      <c r="H441">
        <v>189682</v>
      </c>
      <c r="I441">
        <v>23863</v>
      </c>
      <c r="J441">
        <v>176</v>
      </c>
      <c r="K441">
        <v>23673</v>
      </c>
      <c r="L441">
        <v>13594</v>
      </c>
    </row>
    <row r="442" spans="1:12" x14ac:dyDescent="0.35">
      <c r="A442" t="s">
        <v>811</v>
      </c>
      <c r="B442" t="s">
        <v>811</v>
      </c>
      <c r="C442" t="s">
        <v>88</v>
      </c>
      <c r="D442" t="s">
        <v>88</v>
      </c>
      <c r="E442">
        <v>1573054</v>
      </c>
      <c r="F442" s="23">
        <v>43968</v>
      </c>
      <c r="G442">
        <v>921185</v>
      </c>
      <c r="H442">
        <v>304778</v>
      </c>
      <c r="I442">
        <v>24314</v>
      </c>
      <c r="J442">
        <v>210</v>
      </c>
      <c r="K442">
        <v>24082</v>
      </c>
      <c r="L442">
        <v>13615</v>
      </c>
    </row>
    <row r="443" spans="1:12" x14ac:dyDescent="0.35">
      <c r="A443" t="s">
        <v>811</v>
      </c>
      <c r="B443" t="s">
        <v>811</v>
      </c>
      <c r="C443" t="s">
        <v>90</v>
      </c>
      <c r="D443" t="s">
        <v>90</v>
      </c>
      <c r="E443">
        <v>731952</v>
      </c>
      <c r="F443" s="23">
        <v>43968</v>
      </c>
      <c r="G443">
        <v>384009</v>
      </c>
      <c r="H443">
        <v>150737</v>
      </c>
      <c r="I443">
        <v>11537</v>
      </c>
      <c r="J443">
        <v>83</v>
      </c>
      <c r="K443">
        <v>11453</v>
      </c>
      <c r="L443">
        <v>7284</v>
      </c>
    </row>
    <row r="444" spans="1:12" x14ac:dyDescent="0.35">
      <c r="A444" t="s">
        <v>811</v>
      </c>
      <c r="B444" t="s">
        <v>811</v>
      </c>
      <c r="C444" t="s">
        <v>598</v>
      </c>
      <c r="D444" t="s">
        <v>598</v>
      </c>
      <c r="E444">
        <v>1439891</v>
      </c>
      <c r="F444" s="23">
        <v>44123</v>
      </c>
      <c r="G444">
        <v>916169</v>
      </c>
      <c r="H444">
        <v>347854</v>
      </c>
      <c r="I444">
        <v>24860</v>
      </c>
      <c r="J444">
        <v>252</v>
      </c>
      <c r="K444">
        <v>24545</v>
      </c>
      <c r="L444">
        <v>395162</v>
      </c>
    </row>
    <row r="445" spans="1:12" x14ac:dyDescent="0.35">
      <c r="A445" t="s">
        <v>811</v>
      </c>
      <c r="B445" t="s">
        <v>811</v>
      </c>
      <c r="C445" t="s">
        <v>637</v>
      </c>
      <c r="D445" t="s">
        <v>637</v>
      </c>
      <c r="E445">
        <v>1802777</v>
      </c>
      <c r="F445" s="23">
        <v>44228</v>
      </c>
      <c r="G445">
        <v>1087285</v>
      </c>
      <c r="H445">
        <v>376311</v>
      </c>
      <c r="I445">
        <v>20980</v>
      </c>
      <c r="J445">
        <v>175</v>
      </c>
      <c r="K445">
        <v>20798</v>
      </c>
      <c r="L445">
        <v>484994</v>
      </c>
    </row>
    <row r="446" spans="1:12" x14ac:dyDescent="0.35">
      <c r="A446" t="s">
        <v>811</v>
      </c>
      <c r="B446" t="s">
        <v>811</v>
      </c>
      <c r="C446" t="s">
        <v>740</v>
      </c>
      <c r="D446" t="s">
        <v>740</v>
      </c>
      <c r="E446">
        <v>2246341</v>
      </c>
      <c r="G446">
        <v>2063646</v>
      </c>
      <c r="H446">
        <v>1502538</v>
      </c>
      <c r="I446">
        <v>175335</v>
      </c>
      <c r="J446">
        <v>1552</v>
      </c>
      <c r="K446">
        <v>171938</v>
      </c>
      <c r="L446">
        <v>1188374</v>
      </c>
    </row>
    <row r="447" spans="1:12" x14ac:dyDescent="0.35">
      <c r="A447" t="s">
        <v>811</v>
      </c>
      <c r="B447" t="s">
        <v>811</v>
      </c>
      <c r="C447" t="s">
        <v>87</v>
      </c>
      <c r="D447" t="s">
        <v>87</v>
      </c>
      <c r="E447">
        <v>1376934</v>
      </c>
      <c r="F447" s="23">
        <v>43968</v>
      </c>
      <c r="G447">
        <v>860773</v>
      </c>
      <c r="H447">
        <v>399063</v>
      </c>
      <c r="I447">
        <v>19137</v>
      </c>
      <c r="J447">
        <v>78</v>
      </c>
      <c r="K447">
        <v>19044</v>
      </c>
      <c r="L447">
        <v>10969</v>
      </c>
    </row>
    <row r="448" spans="1:12" x14ac:dyDescent="0.35">
      <c r="A448" t="s">
        <v>811</v>
      </c>
      <c r="B448" t="s">
        <v>811</v>
      </c>
      <c r="C448" t="s">
        <v>95</v>
      </c>
      <c r="D448" t="s">
        <v>95</v>
      </c>
      <c r="E448">
        <v>612727</v>
      </c>
      <c r="F448" s="23">
        <v>43968</v>
      </c>
      <c r="G448">
        <v>391790</v>
      </c>
      <c r="H448">
        <v>137925</v>
      </c>
      <c r="I448">
        <v>11667</v>
      </c>
      <c r="J448">
        <v>49</v>
      </c>
      <c r="K448">
        <v>11613</v>
      </c>
      <c r="L448">
        <v>7674</v>
      </c>
    </row>
    <row r="449" spans="1:12" x14ac:dyDescent="0.35">
      <c r="A449" t="s">
        <v>811</v>
      </c>
      <c r="B449" t="s">
        <v>811</v>
      </c>
      <c r="C449" t="s">
        <v>112</v>
      </c>
      <c r="D449" t="s">
        <v>112</v>
      </c>
      <c r="E449">
        <v>2513895</v>
      </c>
      <c r="F449" s="23">
        <v>43968</v>
      </c>
      <c r="G449">
        <v>1222153</v>
      </c>
      <c r="H449">
        <v>413698</v>
      </c>
      <c r="I449">
        <v>40844</v>
      </c>
      <c r="J449">
        <v>286</v>
      </c>
      <c r="K449">
        <v>40416</v>
      </c>
      <c r="L449">
        <v>23729</v>
      </c>
    </row>
    <row r="450" spans="1:12" x14ac:dyDescent="0.35">
      <c r="A450" t="s">
        <v>811</v>
      </c>
      <c r="B450" t="s">
        <v>811</v>
      </c>
      <c r="C450" t="s">
        <v>436</v>
      </c>
      <c r="D450" t="s">
        <v>436</v>
      </c>
      <c r="E450">
        <v>1218762</v>
      </c>
      <c r="F450" s="23">
        <v>44221</v>
      </c>
      <c r="G450">
        <v>675601</v>
      </c>
      <c r="H450">
        <v>188457</v>
      </c>
      <c r="I450">
        <v>23549</v>
      </c>
      <c r="J450">
        <v>86</v>
      </c>
      <c r="K450">
        <v>23461</v>
      </c>
      <c r="L450">
        <v>173928</v>
      </c>
    </row>
    <row r="451" spans="1:12" x14ac:dyDescent="0.35">
      <c r="A451" t="s">
        <v>811</v>
      </c>
      <c r="B451" t="s">
        <v>811</v>
      </c>
      <c r="C451" t="s">
        <v>81</v>
      </c>
      <c r="D451" t="s">
        <v>81</v>
      </c>
      <c r="E451">
        <v>962215</v>
      </c>
      <c r="F451" s="23">
        <v>43968</v>
      </c>
      <c r="G451">
        <v>593612</v>
      </c>
      <c r="H451">
        <v>222606</v>
      </c>
      <c r="I451">
        <v>23505</v>
      </c>
      <c r="J451">
        <v>212</v>
      </c>
      <c r="K451">
        <v>23261</v>
      </c>
      <c r="L451">
        <v>12856</v>
      </c>
    </row>
    <row r="452" spans="1:12" x14ac:dyDescent="0.35">
      <c r="A452" t="s">
        <v>811</v>
      </c>
      <c r="B452" t="s">
        <v>811</v>
      </c>
      <c r="C452" t="s">
        <v>73</v>
      </c>
      <c r="D452" t="s">
        <v>73</v>
      </c>
      <c r="E452">
        <v>606490</v>
      </c>
      <c r="F452" s="23">
        <v>43968</v>
      </c>
      <c r="G452">
        <v>402248</v>
      </c>
      <c r="H452">
        <v>129685</v>
      </c>
      <c r="I452">
        <v>22924</v>
      </c>
      <c r="J452">
        <v>84</v>
      </c>
      <c r="K452">
        <v>22803</v>
      </c>
      <c r="L452">
        <v>11772</v>
      </c>
    </row>
    <row r="453" spans="1:12" x14ac:dyDescent="0.35">
      <c r="A453" t="s">
        <v>811</v>
      </c>
      <c r="B453" t="s">
        <v>811</v>
      </c>
      <c r="C453" t="s">
        <v>443</v>
      </c>
      <c r="D453" t="s">
        <v>443</v>
      </c>
      <c r="E453">
        <v>1697983</v>
      </c>
      <c r="F453" s="23">
        <v>44166</v>
      </c>
      <c r="G453">
        <v>1078666</v>
      </c>
      <c r="H453">
        <v>523160</v>
      </c>
      <c r="I453">
        <v>45431</v>
      </c>
      <c r="J453">
        <v>459</v>
      </c>
      <c r="K453">
        <v>44903</v>
      </c>
      <c r="L453">
        <v>196055</v>
      </c>
    </row>
    <row r="454" spans="1:12" x14ac:dyDescent="0.35">
      <c r="A454" t="s">
        <v>811</v>
      </c>
      <c r="B454" t="s">
        <v>811</v>
      </c>
      <c r="C454" t="s">
        <v>76</v>
      </c>
      <c r="D454" t="s">
        <v>76</v>
      </c>
      <c r="E454">
        <v>961959</v>
      </c>
      <c r="F454" s="23">
        <v>43968</v>
      </c>
      <c r="G454">
        <v>549767</v>
      </c>
      <c r="H454">
        <v>184420</v>
      </c>
      <c r="I454">
        <v>20224</v>
      </c>
      <c r="J454">
        <v>167</v>
      </c>
      <c r="K454">
        <v>19981</v>
      </c>
      <c r="L454">
        <v>10690</v>
      </c>
    </row>
    <row r="455" spans="1:12" x14ac:dyDescent="0.35">
      <c r="A455" t="s">
        <v>811</v>
      </c>
      <c r="B455" t="s">
        <v>811</v>
      </c>
      <c r="C455" t="s">
        <v>97</v>
      </c>
      <c r="D455" t="s">
        <v>97</v>
      </c>
      <c r="E455">
        <v>1044410</v>
      </c>
      <c r="F455" s="23">
        <v>43968</v>
      </c>
      <c r="G455">
        <v>768989</v>
      </c>
      <c r="H455">
        <v>418110</v>
      </c>
      <c r="I455">
        <v>31651</v>
      </c>
      <c r="J455">
        <v>240</v>
      </c>
      <c r="K455">
        <v>31315</v>
      </c>
      <c r="L455">
        <v>17832</v>
      </c>
    </row>
    <row r="456" spans="1:12" x14ac:dyDescent="0.35">
      <c r="A456" t="s">
        <v>811</v>
      </c>
      <c r="B456" t="s">
        <v>811</v>
      </c>
      <c r="C456" t="s">
        <v>562</v>
      </c>
      <c r="D456" t="s">
        <v>562</v>
      </c>
      <c r="E456">
        <v>652107</v>
      </c>
      <c r="G456">
        <v>418336</v>
      </c>
      <c r="H456">
        <v>192102</v>
      </c>
      <c r="I456">
        <v>13187</v>
      </c>
      <c r="J456">
        <v>61</v>
      </c>
      <c r="K456">
        <v>13115</v>
      </c>
      <c r="L456">
        <v>326125</v>
      </c>
    </row>
    <row r="457" spans="1:12" x14ac:dyDescent="0.35">
      <c r="A457" t="s">
        <v>811</v>
      </c>
      <c r="B457" t="s">
        <v>811</v>
      </c>
      <c r="C457" t="s">
        <v>738</v>
      </c>
      <c r="D457" t="s">
        <v>738</v>
      </c>
      <c r="E457">
        <v>2080664</v>
      </c>
      <c r="G457">
        <v>1122762</v>
      </c>
      <c r="H457">
        <v>490428</v>
      </c>
      <c r="I457">
        <v>61841</v>
      </c>
      <c r="J457">
        <v>594</v>
      </c>
      <c r="K457">
        <v>61167</v>
      </c>
      <c r="L457">
        <v>1050445</v>
      </c>
    </row>
    <row r="458" spans="1:12" x14ac:dyDescent="0.35">
      <c r="A458" t="s">
        <v>612</v>
      </c>
      <c r="B458" t="s">
        <v>612</v>
      </c>
      <c r="C458" t="s">
        <v>318</v>
      </c>
      <c r="D458" t="s">
        <v>318</v>
      </c>
      <c r="E458">
        <v>200222</v>
      </c>
      <c r="F458" s="23">
        <v>44223</v>
      </c>
      <c r="G458">
        <v>111152</v>
      </c>
      <c r="H458">
        <v>57491</v>
      </c>
      <c r="I458">
        <v>16488</v>
      </c>
      <c r="J458">
        <v>250</v>
      </c>
      <c r="K458">
        <v>16150</v>
      </c>
      <c r="L458">
        <v>81386</v>
      </c>
    </row>
    <row r="459" spans="1:12" x14ac:dyDescent="0.35">
      <c r="A459" t="s">
        <v>612</v>
      </c>
      <c r="B459" t="s">
        <v>612</v>
      </c>
      <c r="C459" t="s">
        <v>243</v>
      </c>
      <c r="D459" t="s">
        <v>243</v>
      </c>
      <c r="E459">
        <v>41816</v>
      </c>
      <c r="F459" s="23">
        <v>44223</v>
      </c>
      <c r="G459">
        <v>34018</v>
      </c>
      <c r="H459">
        <v>25943</v>
      </c>
      <c r="I459">
        <v>5867</v>
      </c>
      <c r="J459">
        <v>47</v>
      </c>
      <c r="K459">
        <v>5744</v>
      </c>
      <c r="L459">
        <v>45348</v>
      </c>
    </row>
    <row r="460" spans="1:12" x14ac:dyDescent="0.35">
      <c r="A460" t="s">
        <v>612</v>
      </c>
      <c r="B460" t="s">
        <v>612</v>
      </c>
      <c r="C460" t="s">
        <v>612</v>
      </c>
      <c r="D460" t="s">
        <v>612</v>
      </c>
      <c r="E460">
        <v>950289</v>
      </c>
      <c r="F460" s="23">
        <v>44223</v>
      </c>
      <c r="G460">
        <v>558708</v>
      </c>
      <c r="H460">
        <v>305464</v>
      </c>
      <c r="I460">
        <v>98885</v>
      </c>
      <c r="J460">
        <v>1453</v>
      </c>
      <c r="K460">
        <v>97171</v>
      </c>
      <c r="L460">
        <v>475081</v>
      </c>
    </row>
    <row r="461" spans="1:12" x14ac:dyDescent="0.35">
      <c r="A461" t="s">
        <v>798</v>
      </c>
      <c r="B461" t="s">
        <v>798</v>
      </c>
      <c r="C461" t="s">
        <v>342</v>
      </c>
      <c r="D461" t="s">
        <v>342</v>
      </c>
      <c r="E461">
        <v>2490891</v>
      </c>
      <c r="F461" s="23">
        <v>44076</v>
      </c>
      <c r="G461">
        <v>1263073</v>
      </c>
      <c r="H461">
        <v>446487</v>
      </c>
      <c r="I461">
        <v>47379</v>
      </c>
      <c r="J461">
        <v>1598</v>
      </c>
      <c r="K461">
        <v>45757</v>
      </c>
      <c r="L461">
        <v>112916</v>
      </c>
    </row>
    <row r="462" spans="1:12" x14ac:dyDescent="0.35">
      <c r="A462" t="s">
        <v>798</v>
      </c>
      <c r="B462" t="s">
        <v>798</v>
      </c>
      <c r="C462" t="s">
        <v>297</v>
      </c>
      <c r="D462" t="s">
        <v>297</v>
      </c>
      <c r="E462">
        <v>596294</v>
      </c>
      <c r="F462" s="23">
        <v>44185</v>
      </c>
      <c r="G462">
        <v>328464</v>
      </c>
      <c r="H462">
        <v>104197</v>
      </c>
      <c r="I462">
        <v>5950</v>
      </c>
      <c r="J462">
        <v>244</v>
      </c>
      <c r="K462">
        <v>5696</v>
      </c>
      <c r="L462">
        <v>66422</v>
      </c>
    </row>
    <row r="463" spans="1:12" x14ac:dyDescent="0.35">
      <c r="A463" t="s">
        <v>798</v>
      </c>
      <c r="B463" t="s">
        <v>798</v>
      </c>
      <c r="C463" t="s">
        <v>387</v>
      </c>
      <c r="D463" t="s">
        <v>387</v>
      </c>
      <c r="E463">
        <v>1388859</v>
      </c>
      <c r="F463" s="23">
        <v>44185</v>
      </c>
      <c r="G463">
        <v>623604</v>
      </c>
      <c r="H463">
        <v>202311</v>
      </c>
      <c r="I463">
        <v>41728</v>
      </c>
      <c r="J463">
        <v>1042</v>
      </c>
      <c r="K463">
        <v>40668</v>
      </c>
      <c r="L463">
        <v>139353</v>
      </c>
    </row>
    <row r="464" spans="1:12" x14ac:dyDescent="0.35">
      <c r="A464" t="s">
        <v>798</v>
      </c>
      <c r="B464" t="s">
        <v>798</v>
      </c>
      <c r="C464" t="s">
        <v>200</v>
      </c>
      <c r="D464" t="s">
        <v>200</v>
      </c>
      <c r="E464">
        <v>618008</v>
      </c>
      <c r="F464" s="23">
        <v>44076</v>
      </c>
      <c r="G464">
        <v>330654</v>
      </c>
      <c r="H464">
        <v>128653</v>
      </c>
      <c r="I464">
        <v>13927</v>
      </c>
      <c r="J464">
        <v>315</v>
      </c>
      <c r="K464">
        <v>13602</v>
      </c>
      <c r="L464">
        <v>30598</v>
      </c>
    </row>
    <row r="465" spans="1:12" x14ac:dyDescent="0.35">
      <c r="A465" t="s">
        <v>798</v>
      </c>
      <c r="B465" t="s">
        <v>798</v>
      </c>
      <c r="C465" t="s">
        <v>311</v>
      </c>
      <c r="D465" t="s">
        <v>311</v>
      </c>
      <c r="E465">
        <v>599814</v>
      </c>
      <c r="F465" s="23">
        <v>44185</v>
      </c>
      <c r="G465">
        <v>354921</v>
      </c>
      <c r="H465">
        <v>135247</v>
      </c>
      <c r="I465">
        <v>8876</v>
      </c>
      <c r="J465">
        <v>335</v>
      </c>
      <c r="K465">
        <v>8538</v>
      </c>
      <c r="L465">
        <v>72874</v>
      </c>
    </row>
    <row r="466" spans="1:12" x14ac:dyDescent="0.35">
      <c r="A466" t="s">
        <v>798</v>
      </c>
      <c r="B466" t="s">
        <v>798</v>
      </c>
      <c r="C466" t="s">
        <v>298</v>
      </c>
      <c r="D466" t="s">
        <v>298</v>
      </c>
      <c r="E466">
        <v>1180483</v>
      </c>
      <c r="F466" s="23">
        <v>44175</v>
      </c>
      <c r="G466">
        <v>490080</v>
      </c>
      <c r="H466">
        <v>131519</v>
      </c>
      <c r="I466">
        <v>20271</v>
      </c>
      <c r="J466">
        <v>528</v>
      </c>
      <c r="K466">
        <v>19729</v>
      </c>
      <c r="L466">
        <v>73724</v>
      </c>
    </row>
    <row r="467" spans="1:12" x14ac:dyDescent="0.35">
      <c r="A467" t="s">
        <v>798</v>
      </c>
      <c r="B467" t="s">
        <v>798</v>
      </c>
      <c r="C467" t="s">
        <v>320</v>
      </c>
      <c r="D467" t="s">
        <v>320</v>
      </c>
      <c r="E467">
        <v>2026831</v>
      </c>
      <c r="F467" s="23">
        <v>44185</v>
      </c>
      <c r="G467">
        <v>476343</v>
      </c>
      <c r="H467">
        <v>128043</v>
      </c>
      <c r="I467">
        <v>14347</v>
      </c>
      <c r="J467">
        <v>504</v>
      </c>
      <c r="K467">
        <v>13832</v>
      </c>
      <c r="L467">
        <v>82053</v>
      </c>
    </row>
    <row r="468" spans="1:12" x14ac:dyDescent="0.35">
      <c r="A468" t="s">
        <v>798</v>
      </c>
      <c r="B468" t="s">
        <v>798</v>
      </c>
      <c r="C468" t="s">
        <v>501</v>
      </c>
      <c r="D468" t="s">
        <v>501</v>
      </c>
      <c r="E468">
        <v>2299026</v>
      </c>
      <c r="F468" s="23">
        <v>44185</v>
      </c>
      <c r="G468">
        <v>862133</v>
      </c>
      <c r="H468">
        <v>415351</v>
      </c>
      <c r="I468">
        <v>22381</v>
      </c>
      <c r="J468">
        <v>801</v>
      </c>
      <c r="K468">
        <v>21576</v>
      </c>
      <c r="L468">
        <v>260229</v>
      </c>
    </row>
    <row r="469" spans="1:12" x14ac:dyDescent="0.35">
      <c r="A469" t="s">
        <v>798</v>
      </c>
      <c r="B469" t="s">
        <v>798</v>
      </c>
      <c r="C469" t="s">
        <v>479</v>
      </c>
      <c r="D469" t="s">
        <v>479</v>
      </c>
      <c r="E469">
        <v>1582793</v>
      </c>
      <c r="F469" s="23">
        <v>44185</v>
      </c>
      <c r="G469">
        <v>1000636</v>
      </c>
      <c r="H469">
        <v>574716</v>
      </c>
      <c r="I469">
        <v>30822</v>
      </c>
      <c r="J469">
        <v>986</v>
      </c>
      <c r="K469">
        <v>29828</v>
      </c>
      <c r="L469">
        <v>236672</v>
      </c>
    </row>
    <row r="470" spans="1:12" x14ac:dyDescent="0.35">
      <c r="A470" t="s">
        <v>798</v>
      </c>
      <c r="B470" t="s">
        <v>798</v>
      </c>
      <c r="C470" t="s">
        <v>622</v>
      </c>
      <c r="D470" t="s">
        <v>622</v>
      </c>
      <c r="E470">
        <v>2181753</v>
      </c>
      <c r="F470" s="23">
        <v>44185</v>
      </c>
      <c r="G470">
        <v>1433553</v>
      </c>
      <c r="H470">
        <v>681370</v>
      </c>
      <c r="I470">
        <v>63396</v>
      </c>
      <c r="J470">
        <v>1496</v>
      </c>
      <c r="K470">
        <v>61864</v>
      </c>
      <c r="L470">
        <v>475433</v>
      </c>
    </row>
    <row r="471" spans="1:12" x14ac:dyDescent="0.35">
      <c r="A471" t="s">
        <v>798</v>
      </c>
      <c r="B471" t="s">
        <v>798</v>
      </c>
      <c r="C471" t="s">
        <v>233</v>
      </c>
      <c r="D471" t="s">
        <v>233</v>
      </c>
      <c r="E471">
        <v>817668</v>
      </c>
      <c r="F471" s="23">
        <v>44076</v>
      </c>
      <c r="G471">
        <v>465285</v>
      </c>
      <c r="H471">
        <v>187476</v>
      </c>
      <c r="I471">
        <v>17852</v>
      </c>
      <c r="J471">
        <v>556</v>
      </c>
      <c r="K471">
        <v>17294</v>
      </c>
      <c r="L471">
        <v>47584</v>
      </c>
    </row>
    <row r="472" spans="1:12" x14ac:dyDescent="0.35">
      <c r="A472" t="s">
        <v>798</v>
      </c>
      <c r="B472" t="s">
        <v>798</v>
      </c>
      <c r="C472" t="s">
        <v>654</v>
      </c>
      <c r="D472" t="s">
        <v>654</v>
      </c>
      <c r="E472">
        <v>3487882</v>
      </c>
      <c r="F472" s="23">
        <v>44185</v>
      </c>
      <c r="G472">
        <v>2473646</v>
      </c>
      <c r="H472">
        <v>943401</v>
      </c>
      <c r="I472">
        <v>87608</v>
      </c>
      <c r="J472">
        <v>2106</v>
      </c>
      <c r="K472">
        <v>85484</v>
      </c>
      <c r="L472">
        <v>558495</v>
      </c>
    </row>
    <row r="473" spans="1:12" x14ac:dyDescent="0.35">
      <c r="A473" t="s">
        <v>798</v>
      </c>
      <c r="B473" t="s">
        <v>798</v>
      </c>
      <c r="C473" t="s">
        <v>210</v>
      </c>
      <c r="D473" t="s">
        <v>210</v>
      </c>
      <c r="E473">
        <v>768808</v>
      </c>
      <c r="F473" s="23">
        <v>44076</v>
      </c>
      <c r="G473">
        <v>372366</v>
      </c>
      <c r="H473">
        <v>89830</v>
      </c>
      <c r="I473">
        <v>15606</v>
      </c>
      <c r="J473">
        <v>380</v>
      </c>
      <c r="K473">
        <v>15226</v>
      </c>
      <c r="L473">
        <v>34681</v>
      </c>
    </row>
    <row r="474" spans="1:12" x14ac:dyDescent="0.35">
      <c r="A474" t="s">
        <v>798</v>
      </c>
      <c r="B474" t="s">
        <v>798</v>
      </c>
      <c r="C474" t="s">
        <v>324</v>
      </c>
      <c r="D474" t="s">
        <v>324</v>
      </c>
      <c r="E474">
        <v>992289</v>
      </c>
      <c r="F474" s="23">
        <v>44185</v>
      </c>
      <c r="G474">
        <v>541556</v>
      </c>
      <c r="H474">
        <v>178908</v>
      </c>
      <c r="I474">
        <v>8675</v>
      </c>
      <c r="J474">
        <v>233</v>
      </c>
      <c r="K474">
        <v>8440</v>
      </c>
      <c r="L474">
        <v>81644</v>
      </c>
    </row>
    <row r="475" spans="1:12" x14ac:dyDescent="0.35">
      <c r="A475" t="s">
        <v>798</v>
      </c>
      <c r="B475" t="s">
        <v>798</v>
      </c>
      <c r="C475" t="s">
        <v>218</v>
      </c>
      <c r="D475" t="s">
        <v>218</v>
      </c>
      <c r="E475">
        <v>626154</v>
      </c>
      <c r="F475" s="23">
        <v>44076</v>
      </c>
      <c r="G475">
        <v>424889</v>
      </c>
      <c r="H475">
        <v>196822</v>
      </c>
      <c r="I475">
        <v>18814</v>
      </c>
      <c r="J475">
        <v>419</v>
      </c>
      <c r="K475">
        <v>18373</v>
      </c>
      <c r="L475">
        <v>38519</v>
      </c>
    </row>
    <row r="476" spans="1:12" x14ac:dyDescent="0.35">
      <c r="A476" t="s">
        <v>798</v>
      </c>
      <c r="B476" t="s">
        <v>798</v>
      </c>
      <c r="C476" t="s">
        <v>521</v>
      </c>
      <c r="D476" t="s">
        <v>521</v>
      </c>
      <c r="E476">
        <v>2892282</v>
      </c>
      <c r="F476" s="23">
        <v>44185</v>
      </c>
      <c r="G476">
        <v>1051467</v>
      </c>
      <c r="H476">
        <v>396473</v>
      </c>
      <c r="I476">
        <v>48927</v>
      </c>
      <c r="J476">
        <v>1358</v>
      </c>
      <c r="K476">
        <v>47561</v>
      </c>
      <c r="L476">
        <v>297807</v>
      </c>
    </row>
    <row r="477" spans="1:12" x14ac:dyDescent="0.35">
      <c r="A477" t="s">
        <v>798</v>
      </c>
      <c r="B477" t="s">
        <v>798</v>
      </c>
      <c r="C477" t="s">
        <v>360</v>
      </c>
      <c r="D477" t="s">
        <v>360</v>
      </c>
      <c r="E477">
        <v>683349</v>
      </c>
      <c r="F477" s="23">
        <v>44185</v>
      </c>
      <c r="G477">
        <v>384637</v>
      </c>
      <c r="H477">
        <v>182919</v>
      </c>
      <c r="I477">
        <v>12963</v>
      </c>
      <c r="J477">
        <v>423</v>
      </c>
      <c r="K477">
        <v>12517</v>
      </c>
      <c r="L477">
        <v>104226</v>
      </c>
    </row>
    <row r="478" spans="1:12" x14ac:dyDescent="0.35">
      <c r="A478" t="s">
        <v>798</v>
      </c>
      <c r="B478" t="s">
        <v>798</v>
      </c>
      <c r="C478" t="s">
        <v>238</v>
      </c>
      <c r="D478" t="s">
        <v>238</v>
      </c>
      <c r="E478">
        <v>986147</v>
      </c>
      <c r="F478" s="23">
        <v>44076</v>
      </c>
      <c r="G478">
        <v>872096</v>
      </c>
      <c r="H478">
        <v>402212</v>
      </c>
      <c r="I478">
        <v>68821</v>
      </c>
      <c r="J478">
        <v>1068</v>
      </c>
      <c r="K478">
        <v>67726</v>
      </c>
      <c r="L478">
        <v>75942</v>
      </c>
    </row>
    <row r="479" spans="1:12" x14ac:dyDescent="0.35">
      <c r="A479" t="s">
        <v>798</v>
      </c>
      <c r="B479" t="s">
        <v>798</v>
      </c>
      <c r="C479" t="s">
        <v>439</v>
      </c>
      <c r="D479" t="s">
        <v>439</v>
      </c>
      <c r="E479">
        <v>1654408</v>
      </c>
      <c r="F479" s="23">
        <v>44184</v>
      </c>
      <c r="G479">
        <v>730511</v>
      </c>
      <c r="H479">
        <v>218820</v>
      </c>
      <c r="I479">
        <v>15762</v>
      </c>
      <c r="J479">
        <v>875</v>
      </c>
      <c r="K479">
        <v>14884</v>
      </c>
      <c r="L479">
        <v>174213</v>
      </c>
    </row>
    <row r="480" spans="1:12" x14ac:dyDescent="0.35">
      <c r="A480" t="s">
        <v>798</v>
      </c>
      <c r="B480" t="s">
        <v>798</v>
      </c>
      <c r="C480" t="s">
        <v>325</v>
      </c>
      <c r="D480" t="s">
        <v>325</v>
      </c>
      <c r="E480">
        <v>614362</v>
      </c>
      <c r="F480" s="23">
        <v>44185</v>
      </c>
      <c r="G480">
        <v>392113</v>
      </c>
      <c r="H480">
        <v>172294</v>
      </c>
      <c r="I480">
        <v>11469</v>
      </c>
      <c r="J480">
        <v>388</v>
      </c>
      <c r="K480">
        <v>11080</v>
      </c>
      <c r="L480">
        <v>83449</v>
      </c>
    </row>
    <row r="481" spans="1:12" x14ac:dyDescent="0.35">
      <c r="A481" t="s">
        <v>798</v>
      </c>
      <c r="B481" t="s">
        <v>798</v>
      </c>
      <c r="C481" t="s">
        <v>309</v>
      </c>
      <c r="D481" t="s">
        <v>309</v>
      </c>
      <c r="E481">
        <v>902702</v>
      </c>
      <c r="F481" s="23">
        <v>44177</v>
      </c>
      <c r="G481">
        <v>473193</v>
      </c>
      <c r="H481">
        <v>142901</v>
      </c>
      <c r="I481">
        <v>18784</v>
      </c>
      <c r="J481">
        <v>524</v>
      </c>
      <c r="K481">
        <v>18257</v>
      </c>
      <c r="L481">
        <v>77371</v>
      </c>
    </row>
    <row r="482" spans="1:12" x14ac:dyDescent="0.35">
      <c r="A482" t="s">
        <v>798</v>
      </c>
      <c r="B482" t="s">
        <v>798</v>
      </c>
      <c r="C482" t="s">
        <v>376</v>
      </c>
      <c r="D482" t="s">
        <v>376</v>
      </c>
      <c r="E482">
        <v>1120070</v>
      </c>
      <c r="F482" s="23">
        <v>44183</v>
      </c>
      <c r="G482">
        <v>597303</v>
      </c>
      <c r="H482">
        <v>178839</v>
      </c>
      <c r="I482">
        <v>8043</v>
      </c>
      <c r="J482">
        <v>380</v>
      </c>
      <c r="K482">
        <v>7659</v>
      </c>
      <c r="L482">
        <v>115467</v>
      </c>
    </row>
    <row r="483" spans="1:12" x14ac:dyDescent="0.35">
      <c r="A483" t="s">
        <v>799</v>
      </c>
      <c r="B483" t="s">
        <v>799</v>
      </c>
      <c r="C483" t="s">
        <v>508</v>
      </c>
      <c r="D483" t="s">
        <v>508</v>
      </c>
      <c r="E483">
        <v>2584913</v>
      </c>
      <c r="F483" s="23">
        <v>44228</v>
      </c>
      <c r="G483">
        <v>1752308</v>
      </c>
      <c r="H483">
        <v>1042482</v>
      </c>
      <c r="I483">
        <v>37769</v>
      </c>
      <c r="J483">
        <v>410</v>
      </c>
      <c r="K483">
        <v>37352</v>
      </c>
      <c r="L483">
        <v>280099</v>
      </c>
    </row>
    <row r="484" spans="1:12" x14ac:dyDescent="0.35">
      <c r="A484" t="s">
        <v>799</v>
      </c>
      <c r="B484" t="s">
        <v>799</v>
      </c>
      <c r="C484" t="s">
        <v>531</v>
      </c>
      <c r="D484" t="s">
        <v>531</v>
      </c>
      <c r="E484">
        <v>3671999</v>
      </c>
      <c r="F484" s="23">
        <v>44228</v>
      </c>
      <c r="G484">
        <v>2237787</v>
      </c>
      <c r="H484">
        <v>1029095</v>
      </c>
      <c r="I484">
        <v>59694</v>
      </c>
      <c r="J484">
        <v>307</v>
      </c>
      <c r="K484">
        <v>59387</v>
      </c>
      <c r="L484">
        <v>321726</v>
      </c>
    </row>
    <row r="485" spans="1:12" x14ac:dyDescent="0.35">
      <c r="A485" t="s">
        <v>799</v>
      </c>
      <c r="B485" t="s">
        <v>799</v>
      </c>
      <c r="C485" t="s">
        <v>261</v>
      </c>
      <c r="D485" t="s">
        <v>261</v>
      </c>
      <c r="E485">
        <v>1798194</v>
      </c>
      <c r="F485" s="23">
        <v>44228</v>
      </c>
      <c r="G485">
        <v>1024293</v>
      </c>
      <c r="H485">
        <v>525793</v>
      </c>
      <c r="I485">
        <v>10005</v>
      </c>
      <c r="J485">
        <v>104</v>
      </c>
      <c r="K485">
        <v>9901</v>
      </c>
      <c r="L485">
        <v>53783</v>
      </c>
    </row>
    <row r="486" spans="1:12" x14ac:dyDescent="0.35">
      <c r="A486" t="s">
        <v>799</v>
      </c>
      <c r="B486" t="s">
        <v>799</v>
      </c>
      <c r="C486" t="s">
        <v>252</v>
      </c>
      <c r="D486" t="s">
        <v>252</v>
      </c>
      <c r="E486">
        <v>1223921</v>
      </c>
      <c r="F486" s="23">
        <v>44228</v>
      </c>
      <c r="G486">
        <v>763006</v>
      </c>
      <c r="H486">
        <v>297741</v>
      </c>
      <c r="I486">
        <v>11996</v>
      </c>
      <c r="J486">
        <v>61</v>
      </c>
      <c r="K486">
        <v>11934</v>
      </c>
      <c r="L486">
        <v>52166</v>
      </c>
    </row>
    <row r="487" spans="1:12" x14ac:dyDescent="0.35">
      <c r="A487" t="s">
        <v>799</v>
      </c>
      <c r="B487" t="s">
        <v>799</v>
      </c>
      <c r="C487" t="s">
        <v>379</v>
      </c>
      <c r="D487" t="s">
        <v>379</v>
      </c>
      <c r="E487">
        <v>2604453</v>
      </c>
      <c r="F487" s="23">
        <v>44228</v>
      </c>
      <c r="G487">
        <v>1455732</v>
      </c>
      <c r="H487">
        <v>621465</v>
      </c>
      <c r="I487">
        <v>15563</v>
      </c>
      <c r="J487">
        <v>185</v>
      </c>
      <c r="K487">
        <v>15377</v>
      </c>
      <c r="L487">
        <v>121649</v>
      </c>
    </row>
    <row r="488" spans="1:12" x14ac:dyDescent="0.35">
      <c r="A488" t="s">
        <v>799</v>
      </c>
      <c r="B488" t="s">
        <v>799</v>
      </c>
      <c r="C488" t="s">
        <v>463</v>
      </c>
      <c r="D488" t="s">
        <v>463</v>
      </c>
      <c r="E488">
        <v>2549121</v>
      </c>
      <c r="F488" s="23">
        <v>44228</v>
      </c>
      <c r="G488">
        <v>1351114</v>
      </c>
      <c r="H488">
        <v>590401</v>
      </c>
      <c r="I488">
        <v>19601</v>
      </c>
      <c r="J488">
        <v>260</v>
      </c>
      <c r="K488">
        <v>19341</v>
      </c>
      <c r="L488">
        <v>211241</v>
      </c>
    </row>
    <row r="489" spans="1:12" x14ac:dyDescent="0.35">
      <c r="A489" t="s">
        <v>799</v>
      </c>
      <c r="B489" t="s">
        <v>799</v>
      </c>
      <c r="C489" t="s">
        <v>424</v>
      </c>
      <c r="D489" t="s">
        <v>424</v>
      </c>
      <c r="E489">
        <v>2410459</v>
      </c>
      <c r="F489" s="23">
        <v>44228</v>
      </c>
      <c r="G489">
        <v>1525323</v>
      </c>
      <c r="H489">
        <v>723691</v>
      </c>
      <c r="I489">
        <v>29781</v>
      </c>
      <c r="J489">
        <v>156</v>
      </c>
      <c r="K489">
        <v>29625</v>
      </c>
      <c r="L489">
        <v>163654</v>
      </c>
    </row>
    <row r="490" spans="1:12" x14ac:dyDescent="0.35">
      <c r="A490" t="s">
        <v>799</v>
      </c>
      <c r="B490" t="s">
        <v>799</v>
      </c>
      <c r="C490" t="s">
        <v>526</v>
      </c>
      <c r="D490" t="s">
        <v>526</v>
      </c>
      <c r="E490">
        <v>2367745</v>
      </c>
      <c r="F490" s="23">
        <v>44228</v>
      </c>
      <c r="G490">
        <v>1461174</v>
      </c>
      <c r="H490">
        <v>714590</v>
      </c>
      <c r="I490">
        <v>40339</v>
      </c>
      <c r="J490">
        <v>545</v>
      </c>
      <c r="K490">
        <v>39792</v>
      </c>
      <c r="L490">
        <v>298471</v>
      </c>
    </row>
    <row r="491" spans="1:12" x14ac:dyDescent="0.35">
      <c r="A491" t="s">
        <v>799</v>
      </c>
      <c r="B491" t="s">
        <v>799</v>
      </c>
      <c r="C491" t="s">
        <v>289</v>
      </c>
      <c r="D491" t="s">
        <v>289</v>
      </c>
      <c r="E491">
        <v>1113725</v>
      </c>
      <c r="F491" s="23">
        <v>44228</v>
      </c>
      <c r="G491">
        <v>709316</v>
      </c>
      <c r="H491">
        <v>362835</v>
      </c>
      <c r="I491">
        <v>7967</v>
      </c>
      <c r="J491">
        <v>48</v>
      </c>
      <c r="K491">
        <v>7919</v>
      </c>
      <c r="L491">
        <v>62150</v>
      </c>
    </row>
    <row r="492" spans="1:12" x14ac:dyDescent="0.35">
      <c r="A492" t="s">
        <v>799</v>
      </c>
      <c r="B492" t="s">
        <v>799</v>
      </c>
      <c r="C492" t="s">
        <v>382</v>
      </c>
      <c r="D492" t="s">
        <v>382</v>
      </c>
      <c r="E492">
        <v>1544392</v>
      </c>
      <c r="F492" s="23">
        <v>44228</v>
      </c>
      <c r="G492">
        <v>978713</v>
      </c>
      <c r="H492">
        <v>482350</v>
      </c>
      <c r="I492">
        <v>19809</v>
      </c>
      <c r="J492">
        <v>139</v>
      </c>
      <c r="K492">
        <v>19670</v>
      </c>
      <c r="L492">
        <v>125906</v>
      </c>
    </row>
    <row r="493" spans="1:12" x14ac:dyDescent="0.35">
      <c r="A493" t="s">
        <v>799</v>
      </c>
      <c r="B493" t="s">
        <v>799</v>
      </c>
      <c r="C493" t="s">
        <v>406</v>
      </c>
      <c r="D493" t="s">
        <v>406</v>
      </c>
      <c r="E493">
        <v>2041172</v>
      </c>
      <c r="F493" s="23">
        <v>44228</v>
      </c>
      <c r="G493">
        <v>1301558</v>
      </c>
      <c r="H493">
        <v>582443</v>
      </c>
      <c r="I493">
        <v>16720</v>
      </c>
      <c r="J493">
        <v>107</v>
      </c>
      <c r="K493">
        <v>16613</v>
      </c>
      <c r="L493">
        <v>140060</v>
      </c>
    </row>
    <row r="494" spans="1:12" x14ac:dyDescent="0.35">
      <c r="A494" t="s">
        <v>799</v>
      </c>
      <c r="B494" t="s">
        <v>799</v>
      </c>
      <c r="C494" t="s">
        <v>295</v>
      </c>
      <c r="D494" t="s">
        <v>295</v>
      </c>
      <c r="E494">
        <v>1637226</v>
      </c>
      <c r="F494" s="23">
        <v>44228</v>
      </c>
      <c r="G494">
        <v>941513</v>
      </c>
      <c r="H494">
        <v>395584</v>
      </c>
      <c r="I494">
        <v>13351</v>
      </c>
      <c r="J494">
        <v>62</v>
      </c>
      <c r="K494">
        <v>13289</v>
      </c>
      <c r="L494">
        <v>68355</v>
      </c>
    </row>
    <row r="495" spans="1:12" x14ac:dyDescent="0.35">
      <c r="A495" t="s">
        <v>799</v>
      </c>
      <c r="B495" t="s">
        <v>799</v>
      </c>
      <c r="C495" t="s">
        <v>391</v>
      </c>
      <c r="D495" t="s">
        <v>391</v>
      </c>
      <c r="E495">
        <v>1207293</v>
      </c>
      <c r="F495" s="23">
        <v>44228</v>
      </c>
      <c r="G495">
        <v>660103</v>
      </c>
      <c r="H495">
        <v>279501</v>
      </c>
      <c r="I495">
        <v>11010</v>
      </c>
      <c r="J495">
        <v>48</v>
      </c>
      <c r="K495">
        <v>10962</v>
      </c>
      <c r="L495">
        <v>126813</v>
      </c>
    </row>
    <row r="496" spans="1:12" x14ac:dyDescent="0.35">
      <c r="A496" t="s">
        <v>799</v>
      </c>
      <c r="B496" t="s">
        <v>799</v>
      </c>
      <c r="C496" t="s">
        <v>392</v>
      </c>
      <c r="D496" t="s">
        <v>392</v>
      </c>
      <c r="E496">
        <v>1388906</v>
      </c>
      <c r="F496" s="23">
        <v>44228</v>
      </c>
      <c r="G496">
        <v>737200</v>
      </c>
      <c r="H496">
        <v>349762</v>
      </c>
      <c r="I496">
        <v>18407</v>
      </c>
      <c r="J496">
        <v>131</v>
      </c>
      <c r="K496">
        <v>18276</v>
      </c>
      <c r="L496">
        <v>131120</v>
      </c>
    </row>
    <row r="497" spans="1:12" x14ac:dyDescent="0.35">
      <c r="A497" t="s">
        <v>799</v>
      </c>
      <c r="B497" t="s">
        <v>799</v>
      </c>
      <c r="C497" t="s">
        <v>331</v>
      </c>
      <c r="D497" t="s">
        <v>331</v>
      </c>
      <c r="E497">
        <v>1969520</v>
      </c>
      <c r="F497" s="23">
        <v>44228</v>
      </c>
      <c r="G497">
        <v>1278952</v>
      </c>
      <c r="H497">
        <v>525137</v>
      </c>
      <c r="I497">
        <v>19354</v>
      </c>
      <c r="J497">
        <v>150</v>
      </c>
      <c r="K497">
        <v>19203</v>
      </c>
      <c r="L497">
        <v>90383</v>
      </c>
    </row>
    <row r="498" spans="1:12" x14ac:dyDescent="0.35">
      <c r="A498" t="s">
        <v>799</v>
      </c>
      <c r="B498" t="s">
        <v>799</v>
      </c>
      <c r="C498" t="s">
        <v>333</v>
      </c>
      <c r="D498" t="s">
        <v>333</v>
      </c>
      <c r="E498">
        <v>1779650</v>
      </c>
      <c r="F498" s="23">
        <v>44228</v>
      </c>
      <c r="G498">
        <v>1230511</v>
      </c>
      <c r="H498">
        <v>588688</v>
      </c>
      <c r="I498">
        <v>16053</v>
      </c>
      <c r="J498">
        <v>111</v>
      </c>
      <c r="K498">
        <v>15942</v>
      </c>
      <c r="L498">
        <v>90568</v>
      </c>
    </row>
    <row r="499" spans="1:12" x14ac:dyDescent="0.35">
      <c r="A499" t="s">
        <v>799</v>
      </c>
      <c r="B499" t="s">
        <v>799</v>
      </c>
      <c r="C499" t="s">
        <v>736</v>
      </c>
      <c r="D499" t="s">
        <v>736</v>
      </c>
      <c r="E499">
        <v>6663971</v>
      </c>
      <c r="F499" s="23">
        <v>44228</v>
      </c>
      <c r="G499">
        <v>4582410</v>
      </c>
      <c r="H499">
        <v>2189042</v>
      </c>
      <c r="I499">
        <v>187804</v>
      </c>
      <c r="J499">
        <v>1970</v>
      </c>
      <c r="K499">
        <v>185816</v>
      </c>
      <c r="L499">
        <v>1062685</v>
      </c>
    </row>
    <row r="500" spans="1:12" x14ac:dyDescent="0.35">
      <c r="A500" t="s">
        <v>799</v>
      </c>
      <c r="B500" t="s">
        <v>799</v>
      </c>
      <c r="C500" t="s">
        <v>329</v>
      </c>
      <c r="D500" t="s">
        <v>329</v>
      </c>
      <c r="E500">
        <v>672008</v>
      </c>
      <c r="F500" s="23">
        <v>44228</v>
      </c>
      <c r="G500">
        <v>416014</v>
      </c>
      <c r="H500">
        <v>194163</v>
      </c>
      <c r="I500">
        <v>13639</v>
      </c>
      <c r="J500">
        <v>66</v>
      </c>
      <c r="K500">
        <v>13573</v>
      </c>
      <c r="L500">
        <v>86901</v>
      </c>
    </row>
    <row r="501" spans="1:12" x14ac:dyDescent="0.35">
      <c r="A501" t="s">
        <v>799</v>
      </c>
      <c r="B501" t="s">
        <v>799</v>
      </c>
      <c r="C501" t="s">
        <v>276</v>
      </c>
      <c r="D501" t="s">
        <v>276</v>
      </c>
      <c r="E501">
        <v>1826275</v>
      </c>
      <c r="F501" s="23">
        <v>44066</v>
      </c>
      <c r="G501">
        <v>1087735</v>
      </c>
      <c r="H501">
        <v>383313</v>
      </c>
      <c r="I501">
        <v>43735</v>
      </c>
      <c r="J501">
        <v>172</v>
      </c>
      <c r="K501">
        <v>43461</v>
      </c>
      <c r="L501">
        <v>75823</v>
      </c>
    </row>
    <row r="502" spans="1:12" x14ac:dyDescent="0.35">
      <c r="A502" t="s">
        <v>799</v>
      </c>
      <c r="B502" t="s">
        <v>799</v>
      </c>
      <c r="C502" t="s">
        <v>449</v>
      </c>
      <c r="D502" t="s">
        <v>449</v>
      </c>
      <c r="E502">
        <v>1830151</v>
      </c>
      <c r="F502" s="23">
        <v>44228</v>
      </c>
      <c r="G502">
        <v>987519</v>
      </c>
      <c r="H502">
        <v>393953</v>
      </c>
      <c r="I502">
        <v>10067</v>
      </c>
      <c r="J502">
        <v>72</v>
      </c>
      <c r="K502">
        <v>9995</v>
      </c>
      <c r="L502">
        <v>189205</v>
      </c>
    </row>
    <row r="503" spans="1:12" x14ac:dyDescent="0.35">
      <c r="A503" t="s">
        <v>799</v>
      </c>
      <c r="B503" t="s">
        <v>799</v>
      </c>
      <c r="C503" t="s">
        <v>358</v>
      </c>
      <c r="D503" t="s">
        <v>358</v>
      </c>
      <c r="E503">
        <v>1411327</v>
      </c>
      <c r="F503" s="23">
        <v>44228</v>
      </c>
      <c r="G503">
        <v>922646</v>
      </c>
      <c r="H503">
        <v>363082</v>
      </c>
      <c r="I503">
        <v>13612</v>
      </c>
      <c r="J503">
        <v>187</v>
      </c>
      <c r="K503">
        <v>13425</v>
      </c>
      <c r="L503">
        <v>103969</v>
      </c>
    </row>
    <row r="504" spans="1:12" x14ac:dyDescent="0.35">
      <c r="A504" t="s">
        <v>799</v>
      </c>
      <c r="B504" t="s">
        <v>799</v>
      </c>
      <c r="C504" t="s">
        <v>398</v>
      </c>
      <c r="D504" t="s">
        <v>398</v>
      </c>
      <c r="E504">
        <v>2139658</v>
      </c>
      <c r="F504" s="23">
        <v>44228</v>
      </c>
      <c r="G504">
        <v>1449967</v>
      </c>
      <c r="H504">
        <v>787196</v>
      </c>
      <c r="I504">
        <v>14811</v>
      </c>
      <c r="J504">
        <v>158</v>
      </c>
      <c r="K504">
        <v>14653</v>
      </c>
      <c r="L504">
        <v>130838</v>
      </c>
    </row>
    <row r="505" spans="1:12" x14ac:dyDescent="0.35">
      <c r="A505" t="s">
        <v>799</v>
      </c>
      <c r="B505" t="s">
        <v>799</v>
      </c>
      <c r="C505" t="s">
        <v>677</v>
      </c>
      <c r="D505" t="s">
        <v>677</v>
      </c>
      <c r="E505">
        <v>3685681</v>
      </c>
      <c r="F505" s="23">
        <v>44228</v>
      </c>
      <c r="G505">
        <v>2263325</v>
      </c>
      <c r="H505">
        <v>1036743</v>
      </c>
      <c r="I505">
        <v>112412</v>
      </c>
      <c r="J505">
        <v>1103</v>
      </c>
      <c r="K505">
        <v>111308</v>
      </c>
      <c r="L505">
        <v>657165</v>
      </c>
    </row>
    <row r="506" spans="1:12" x14ac:dyDescent="0.35">
      <c r="A506" t="s">
        <v>799</v>
      </c>
      <c r="B506" t="s">
        <v>799</v>
      </c>
      <c r="C506" t="s">
        <v>299</v>
      </c>
      <c r="D506" t="s">
        <v>299</v>
      </c>
      <c r="E506">
        <v>1458459</v>
      </c>
      <c r="F506" s="23">
        <v>44228</v>
      </c>
      <c r="G506">
        <v>813922</v>
      </c>
      <c r="H506">
        <v>395700</v>
      </c>
      <c r="I506">
        <v>7156</v>
      </c>
      <c r="J506">
        <v>70</v>
      </c>
      <c r="K506">
        <v>7086</v>
      </c>
      <c r="L506">
        <v>68059</v>
      </c>
    </row>
    <row r="507" spans="1:12" x14ac:dyDescent="0.35">
      <c r="A507" t="s">
        <v>799</v>
      </c>
      <c r="B507" t="s">
        <v>799</v>
      </c>
      <c r="C507" t="s">
        <v>583</v>
      </c>
      <c r="D507" t="s">
        <v>583</v>
      </c>
      <c r="E507">
        <v>1950491</v>
      </c>
      <c r="F507" s="23">
        <v>44228</v>
      </c>
      <c r="G507">
        <v>1269245</v>
      </c>
      <c r="H507">
        <v>655588</v>
      </c>
      <c r="I507">
        <v>57053</v>
      </c>
      <c r="J507">
        <v>449</v>
      </c>
      <c r="K507">
        <v>56603</v>
      </c>
      <c r="L507">
        <v>384035</v>
      </c>
    </row>
    <row r="508" spans="1:12" x14ac:dyDescent="0.35">
      <c r="A508" t="s">
        <v>799</v>
      </c>
      <c r="B508" t="s">
        <v>799</v>
      </c>
      <c r="C508" t="s">
        <v>488</v>
      </c>
      <c r="D508" t="s">
        <v>488</v>
      </c>
      <c r="E508">
        <v>3309234</v>
      </c>
      <c r="F508" s="23">
        <v>44228</v>
      </c>
      <c r="G508">
        <v>2077555</v>
      </c>
      <c r="H508">
        <v>1016874</v>
      </c>
      <c r="I508">
        <v>17737</v>
      </c>
      <c r="J508">
        <v>177</v>
      </c>
      <c r="K508">
        <v>17560</v>
      </c>
      <c r="L508">
        <v>238690</v>
      </c>
    </row>
    <row r="509" spans="1:12" x14ac:dyDescent="0.35">
      <c r="A509" t="s">
        <v>799</v>
      </c>
      <c r="B509" t="s">
        <v>799</v>
      </c>
      <c r="C509" t="s">
        <v>446</v>
      </c>
      <c r="D509" t="s">
        <v>446</v>
      </c>
      <c r="E509">
        <v>2038533</v>
      </c>
      <c r="F509" s="23">
        <v>44228</v>
      </c>
      <c r="G509">
        <v>1200554</v>
      </c>
      <c r="H509">
        <v>513058</v>
      </c>
      <c r="I509">
        <v>27324</v>
      </c>
      <c r="J509">
        <v>287</v>
      </c>
      <c r="K509">
        <v>27037</v>
      </c>
      <c r="L509">
        <v>193125</v>
      </c>
    </row>
    <row r="510" spans="1:12" x14ac:dyDescent="0.35">
      <c r="A510" t="s">
        <v>799</v>
      </c>
      <c r="B510" t="s">
        <v>799</v>
      </c>
      <c r="C510" t="s">
        <v>349</v>
      </c>
      <c r="D510" t="s">
        <v>349</v>
      </c>
      <c r="E510">
        <v>1158283</v>
      </c>
      <c r="F510" s="23">
        <v>44228</v>
      </c>
      <c r="G510">
        <v>691497</v>
      </c>
      <c r="H510">
        <v>299553</v>
      </c>
      <c r="I510">
        <v>17044</v>
      </c>
      <c r="J510">
        <v>169</v>
      </c>
      <c r="K510">
        <v>16875</v>
      </c>
      <c r="L510">
        <v>100497</v>
      </c>
    </row>
    <row r="511" spans="1:12" x14ac:dyDescent="0.35">
      <c r="A511" t="s">
        <v>799</v>
      </c>
      <c r="B511" t="s">
        <v>799</v>
      </c>
      <c r="C511" t="s">
        <v>339</v>
      </c>
      <c r="D511" t="s">
        <v>339</v>
      </c>
      <c r="E511">
        <v>1338114</v>
      </c>
      <c r="F511" s="23">
        <v>44228</v>
      </c>
      <c r="G511">
        <v>756544</v>
      </c>
      <c r="H511">
        <v>347992</v>
      </c>
      <c r="I511">
        <v>10618</v>
      </c>
      <c r="J511">
        <v>61</v>
      </c>
      <c r="K511">
        <v>10557</v>
      </c>
      <c r="L511">
        <v>89992</v>
      </c>
    </row>
    <row r="512" spans="1:12" x14ac:dyDescent="0.35">
      <c r="A512" t="s">
        <v>799</v>
      </c>
      <c r="B512" t="s">
        <v>799</v>
      </c>
      <c r="C512" t="s">
        <v>438</v>
      </c>
      <c r="D512" t="s">
        <v>438</v>
      </c>
      <c r="E512">
        <v>2677737</v>
      </c>
      <c r="F512" s="23">
        <v>44228</v>
      </c>
      <c r="G512">
        <v>1838263</v>
      </c>
      <c r="H512">
        <v>821713</v>
      </c>
      <c r="I512">
        <v>30618</v>
      </c>
      <c r="J512">
        <v>335</v>
      </c>
      <c r="K512">
        <v>30283</v>
      </c>
      <c r="L512">
        <v>180351</v>
      </c>
    </row>
    <row r="513" spans="1:12" x14ac:dyDescent="0.35">
      <c r="A513" t="s">
        <v>799</v>
      </c>
      <c r="B513" t="s">
        <v>799</v>
      </c>
      <c r="C513" t="s">
        <v>338</v>
      </c>
      <c r="D513" t="s">
        <v>338</v>
      </c>
      <c r="E513">
        <v>1037185</v>
      </c>
      <c r="F513" s="23">
        <v>44228</v>
      </c>
      <c r="G513">
        <v>610090</v>
      </c>
      <c r="H513">
        <v>348789</v>
      </c>
      <c r="I513">
        <v>13732</v>
      </c>
      <c r="J513">
        <v>79</v>
      </c>
      <c r="K513">
        <v>13653</v>
      </c>
      <c r="L513">
        <v>91482</v>
      </c>
    </row>
    <row r="514" spans="1:12" x14ac:dyDescent="0.35">
      <c r="A514" t="s">
        <v>799</v>
      </c>
      <c r="B514" t="s">
        <v>799</v>
      </c>
      <c r="C514" t="s">
        <v>319</v>
      </c>
      <c r="D514" t="s">
        <v>319</v>
      </c>
      <c r="E514">
        <v>1421711</v>
      </c>
      <c r="F514" s="23">
        <v>44228</v>
      </c>
      <c r="G514">
        <v>884688</v>
      </c>
      <c r="H514">
        <v>419023</v>
      </c>
      <c r="I514">
        <v>9498</v>
      </c>
      <c r="J514">
        <v>92</v>
      </c>
      <c r="K514">
        <v>9406</v>
      </c>
      <c r="L514">
        <v>78974</v>
      </c>
    </row>
    <row r="515" spans="1:12" x14ac:dyDescent="0.35">
      <c r="A515" t="s">
        <v>799</v>
      </c>
      <c r="B515" t="s">
        <v>799</v>
      </c>
      <c r="C515" t="s">
        <v>502</v>
      </c>
      <c r="D515" t="s">
        <v>502</v>
      </c>
      <c r="E515">
        <v>3067549</v>
      </c>
      <c r="F515" s="23">
        <v>44228</v>
      </c>
      <c r="G515">
        <v>1715072</v>
      </c>
      <c r="H515">
        <v>854773</v>
      </c>
      <c r="I515">
        <v>56405</v>
      </c>
      <c r="J515">
        <v>753</v>
      </c>
      <c r="K515">
        <v>55652</v>
      </c>
      <c r="L515">
        <v>279724</v>
      </c>
    </row>
    <row r="516" spans="1:12" x14ac:dyDescent="0.35">
      <c r="A516" t="s">
        <v>800</v>
      </c>
      <c r="B516" t="s">
        <v>800</v>
      </c>
      <c r="C516" t="s">
        <v>409</v>
      </c>
      <c r="D516" t="s">
        <v>409</v>
      </c>
      <c r="E516">
        <v>281293</v>
      </c>
      <c r="G516">
        <v>263526</v>
      </c>
      <c r="H516">
        <v>229361</v>
      </c>
      <c r="I516">
        <v>0</v>
      </c>
      <c r="J516">
        <v>0</v>
      </c>
      <c r="K516">
        <v>0</v>
      </c>
      <c r="L516">
        <v>137833</v>
      </c>
    </row>
    <row r="517" spans="1:12" x14ac:dyDescent="0.35">
      <c r="A517" t="s">
        <v>800</v>
      </c>
      <c r="B517" t="s">
        <v>800</v>
      </c>
      <c r="C517" t="s">
        <v>191</v>
      </c>
      <c r="D517" t="s">
        <v>191</v>
      </c>
      <c r="E517">
        <v>43354</v>
      </c>
      <c r="G517">
        <v>33137</v>
      </c>
      <c r="H517">
        <v>27820</v>
      </c>
      <c r="I517">
        <v>0</v>
      </c>
      <c r="J517">
        <v>0</v>
      </c>
      <c r="K517">
        <v>0</v>
      </c>
      <c r="L517">
        <v>21243</v>
      </c>
    </row>
    <row r="518" spans="1:12" x14ac:dyDescent="0.35">
      <c r="A518" t="s">
        <v>800</v>
      </c>
      <c r="B518" t="s">
        <v>800</v>
      </c>
      <c r="C518" t="s">
        <v>315</v>
      </c>
      <c r="D518" t="s">
        <v>315</v>
      </c>
      <c r="E518">
        <v>146742</v>
      </c>
      <c r="G518">
        <v>121481</v>
      </c>
      <c r="H518">
        <v>105432</v>
      </c>
      <c r="I518">
        <v>0</v>
      </c>
      <c r="J518">
        <v>0</v>
      </c>
      <c r="K518">
        <v>0</v>
      </c>
      <c r="L518">
        <v>71903</v>
      </c>
    </row>
    <row r="519" spans="1:12" x14ac:dyDescent="0.35">
      <c r="A519" t="s">
        <v>800</v>
      </c>
      <c r="B519" t="s">
        <v>800</v>
      </c>
      <c r="C519" t="s">
        <v>304</v>
      </c>
      <c r="D519" t="s">
        <v>304</v>
      </c>
      <c r="E519">
        <v>136299</v>
      </c>
      <c r="G519">
        <v>103619</v>
      </c>
      <c r="H519">
        <v>88896</v>
      </c>
      <c r="I519">
        <v>0</v>
      </c>
      <c r="J519">
        <v>0</v>
      </c>
      <c r="K519">
        <v>0</v>
      </c>
      <c r="L519">
        <v>66786</v>
      </c>
    </row>
    <row r="520" spans="1:12" x14ac:dyDescent="0.35">
      <c r="A520" t="s">
        <v>801</v>
      </c>
      <c r="B520" t="s">
        <v>801</v>
      </c>
      <c r="C520" t="s">
        <v>184</v>
      </c>
      <c r="D520" t="s">
        <v>184</v>
      </c>
      <c r="E520">
        <v>752481</v>
      </c>
      <c r="F520" s="23">
        <v>44035</v>
      </c>
      <c r="G520">
        <v>475390</v>
      </c>
      <c r="H520">
        <v>157166</v>
      </c>
      <c r="I520">
        <v>16854</v>
      </c>
      <c r="J520">
        <v>261</v>
      </c>
      <c r="K520">
        <v>16548</v>
      </c>
      <c r="L520">
        <v>26712</v>
      </c>
    </row>
    <row r="521" spans="1:12" x14ac:dyDescent="0.35">
      <c r="A521" t="s">
        <v>801</v>
      </c>
      <c r="B521" t="s">
        <v>801</v>
      </c>
      <c r="C521" t="s">
        <v>267</v>
      </c>
      <c r="D521" t="s">
        <v>267</v>
      </c>
      <c r="E521">
        <v>2556244</v>
      </c>
      <c r="F521" s="23">
        <v>44035</v>
      </c>
      <c r="G521">
        <v>1337641</v>
      </c>
      <c r="H521">
        <v>604784</v>
      </c>
      <c r="I521">
        <v>171777</v>
      </c>
      <c r="J521">
        <v>2506</v>
      </c>
      <c r="K521">
        <v>168327</v>
      </c>
      <c r="L521">
        <v>137659</v>
      </c>
    </row>
    <row r="522" spans="1:12" x14ac:dyDescent="0.35">
      <c r="A522" t="s">
        <v>801</v>
      </c>
      <c r="B522" t="s">
        <v>801</v>
      </c>
      <c r="C522" t="s">
        <v>772</v>
      </c>
      <c r="D522" t="s">
        <v>772</v>
      </c>
      <c r="E522">
        <v>7100000</v>
      </c>
      <c r="F522" s="23">
        <v>44228</v>
      </c>
      <c r="G522">
        <v>4532809</v>
      </c>
      <c r="H522">
        <v>2671294</v>
      </c>
      <c r="I522">
        <v>554672</v>
      </c>
      <c r="J522">
        <v>8546</v>
      </c>
      <c r="K522">
        <v>544701</v>
      </c>
      <c r="L522">
        <v>2945113</v>
      </c>
    </row>
    <row r="523" spans="1:12" x14ac:dyDescent="0.35">
      <c r="A523" t="s">
        <v>801</v>
      </c>
      <c r="B523" t="s">
        <v>801</v>
      </c>
      <c r="C523" t="s">
        <v>366</v>
      </c>
      <c r="D523" t="s">
        <v>366</v>
      </c>
      <c r="E523">
        <v>3472578</v>
      </c>
      <c r="F523" s="23">
        <v>44035</v>
      </c>
      <c r="G523">
        <v>2717202</v>
      </c>
      <c r="H523">
        <v>1205484</v>
      </c>
      <c r="I523">
        <v>246780</v>
      </c>
      <c r="J523">
        <v>2416</v>
      </c>
      <c r="K523">
        <v>243070</v>
      </c>
      <c r="L523">
        <v>225497</v>
      </c>
    </row>
    <row r="524" spans="1:12" x14ac:dyDescent="0.35">
      <c r="A524" t="s">
        <v>801</v>
      </c>
      <c r="B524" t="s">
        <v>801</v>
      </c>
      <c r="C524" t="s">
        <v>227</v>
      </c>
      <c r="D524" t="s">
        <v>227</v>
      </c>
      <c r="E524">
        <v>2600880</v>
      </c>
      <c r="F524" s="23">
        <v>44035</v>
      </c>
      <c r="G524">
        <v>1529591</v>
      </c>
      <c r="H524">
        <v>646400</v>
      </c>
      <c r="I524">
        <v>64085</v>
      </c>
      <c r="J524">
        <v>867</v>
      </c>
      <c r="K524">
        <v>62997</v>
      </c>
      <c r="L524">
        <v>68476</v>
      </c>
    </row>
    <row r="525" spans="1:12" x14ac:dyDescent="0.35">
      <c r="A525" t="s">
        <v>801</v>
      </c>
      <c r="B525" t="s">
        <v>801</v>
      </c>
      <c r="C525" t="s">
        <v>437</v>
      </c>
      <c r="D525" t="s">
        <v>437</v>
      </c>
      <c r="E525">
        <v>1502900</v>
      </c>
      <c r="F525" s="23">
        <v>44187</v>
      </c>
      <c r="G525">
        <v>770955</v>
      </c>
      <c r="H525">
        <v>279901</v>
      </c>
      <c r="I525">
        <v>28425</v>
      </c>
      <c r="J525">
        <v>274</v>
      </c>
      <c r="K525">
        <v>27957</v>
      </c>
      <c r="L525">
        <v>178015</v>
      </c>
    </row>
    <row r="526" spans="1:12" x14ac:dyDescent="0.35">
      <c r="A526" t="s">
        <v>801</v>
      </c>
      <c r="B526" t="s">
        <v>801</v>
      </c>
      <c r="C526" t="s">
        <v>213</v>
      </c>
      <c r="D526" t="s">
        <v>213</v>
      </c>
      <c r="E526">
        <v>2161367</v>
      </c>
      <c r="F526" s="23">
        <v>44035</v>
      </c>
      <c r="G526">
        <v>1236504</v>
      </c>
      <c r="H526">
        <v>493453</v>
      </c>
      <c r="I526">
        <v>33099</v>
      </c>
      <c r="J526">
        <v>645</v>
      </c>
      <c r="K526">
        <v>32348</v>
      </c>
      <c r="L526">
        <v>44349</v>
      </c>
    </row>
    <row r="527" spans="1:12" x14ac:dyDescent="0.35">
      <c r="A527" t="s">
        <v>801</v>
      </c>
      <c r="B527" t="s">
        <v>801</v>
      </c>
      <c r="C527" t="s">
        <v>302</v>
      </c>
      <c r="D527" t="s">
        <v>302</v>
      </c>
      <c r="E527">
        <v>2259608</v>
      </c>
      <c r="F527" s="23">
        <v>44035</v>
      </c>
      <c r="G527">
        <v>1370925</v>
      </c>
      <c r="H527">
        <v>552624</v>
      </c>
      <c r="I527">
        <v>104303</v>
      </c>
      <c r="J527">
        <v>686</v>
      </c>
      <c r="K527">
        <v>102836</v>
      </c>
      <c r="L527">
        <v>118391</v>
      </c>
    </row>
    <row r="528" spans="1:12" x14ac:dyDescent="0.35">
      <c r="A528" t="s">
        <v>801</v>
      </c>
      <c r="B528" t="s">
        <v>801</v>
      </c>
      <c r="C528" t="s">
        <v>216</v>
      </c>
      <c r="D528" t="s">
        <v>216</v>
      </c>
      <c r="E528">
        <v>1370281</v>
      </c>
      <c r="F528" s="23">
        <v>44035</v>
      </c>
      <c r="G528">
        <v>696213</v>
      </c>
      <c r="H528">
        <v>299822</v>
      </c>
      <c r="I528">
        <v>31364</v>
      </c>
      <c r="J528">
        <v>210</v>
      </c>
      <c r="K528">
        <v>31056</v>
      </c>
      <c r="L528">
        <v>43996</v>
      </c>
    </row>
    <row r="529" spans="1:12" x14ac:dyDescent="0.35">
      <c r="A529" t="s">
        <v>801</v>
      </c>
      <c r="B529" t="s">
        <v>801</v>
      </c>
      <c r="C529" t="s">
        <v>230</v>
      </c>
      <c r="D529" t="s">
        <v>230</v>
      </c>
      <c r="E529">
        <v>1166401</v>
      </c>
      <c r="F529" s="23">
        <v>44035</v>
      </c>
      <c r="G529">
        <v>663206</v>
      </c>
      <c r="H529">
        <v>250181</v>
      </c>
      <c r="I529">
        <v>74970</v>
      </c>
      <c r="J529">
        <v>1258</v>
      </c>
      <c r="K529">
        <v>73386</v>
      </c>
      <c r="L529">
        <v>74990</v>
      </c>
    </row>
    <row r="530" spans="1:12" x14ac:dyDescent="0.35">
      <c r="A530" t="s">
        <v>801</v>
      </c>
      <c r="B530" t="s">
        <v>801</v>
      </c>
      <c r="C530" t="s">
        <v>327</v>
      </c>
      <c r="D530" t="s">
        <v>327</v>
      </c>
      <c r="E530">
        <v>1863178</v>
      </c>
      <c r="F530" s="23">
        <v>44035</v>
      </c>
      <c r="G530">
        <v>1100888</v>
      </c>
      <c r="H530">
        <v>450620</v>
      </c>
      <c r="I530">
        <v>62362</v>
      </c>
      <c r="J530">
        <v>1048</v>
      </c>
      <c r="K530">
        <v>61112</v>
      </c>
      <c r="L530">
        <v>110781</v>
      </c>
    </row>
    <row r="531" spans="1:12" x14ac:dyDescent="0.35">
      <c r="A531" t="s">
        <v>801</v>
      </c>
      <c r="B531" t="s">
        <v>801</v>
      </c>
      <c r="C531" t="s">
        <v>180</v>
      </c>
      <c r="D531" t="s">
        <v>180</v>
      </c>
      <c r="E531">
        <v>1076588</v>
      </c>
      <c r="F531" s="23">
        <v>44035</v>
      </c>
      <c r="G531">
        <v>626136</v>
      </c>
      <c r="H531">
        <v>289120</v>
      </c>
      <c r="I531">
        <v>24091</v>
      </c>
      <c r="J531">
        <v>356</v>
      </c>
      <c r="K531">
        <v>23523</v>
      </c>
      <c r="L531">
        <v>29235</v>
      </c>
    </row>
    <row r="532" spans="1:12" x14ac:dyDescent="0.35">
      <c r="A532" t="s">
        <v>801</v>
      </c>
      <c r="B532" t="s">
        <v>801</v>
      </c>
      <c r="C532" t="s">
        <v>172</v>
      </c>
      <c r="D532" t="s">
        <v>172</v>
      </c>
      <c r="E532">
        <v>1883731</v>
      </c>
      <c r="F532" s="23">
        <v>44035</v>
      </c>
      <c r="G532">
        <v>1040491</v>
      </c>
      <c r="H532">
        <v>407695</v>
      </c>
      <c r="I532">
        <v>43570</v>
      </c>
      <c r="J532">
        <v>348</v>
      </c>
      <c r="K532">
        <v>43036</v>
      </c>
      <c r="L532">
        <v>36069</v>
      </c>
    </row>
    <row r="533" spans="1:12" x14ac:dyDescent="0.35">
      <c r="A533" t="s">
        <v>801</v>
      </c>
      <c r="B533" t="s">
        <v>801</v>
      </c>
      <c r="C533" t="s">
        <v>359</v>
      </c>
      <c r="D533" t="s">
        <v>359</v>
      </c>
      <c r="E533">
        <v>3991038</v>
      </c>
      <c r="F533" s="23">
        <v>44035</v>
      </c>
      <c r="G533">
        <v>1500331</v>
      </c>
      <c r="H533">
        <v>583138</v>
      </c>
      <c r="I533">
        <v>75215</v>
      </c>
      <c r="J533">
        <v>1172</v>
      </c>
      <c r="K533">
        <v>73853</v>
      </c>
      <c r="L533">
        <v>134886</v>
      </c>
    </row>
    <row r="534" spans="1:12" x14ac:dyDescent="0.35">
      <c r="A534" t="s">
        <v>801</v>
      </c>
      <c r="B534" t="s">
        <v>801</v>
      </c>
      <c r="C534" t="s">
        <v>620</v>
      </c>
      <c r="D534" t="s">
        <v>620</v>
      </c>
      <c r="E534">
        <v>901000</v>
      </c>
      <c r="G534">
        <v>0</v>
      </c>
      <c r="H534">
        <v>0</v>
      </c>
      <c r="I534">
        <v>23280</v>
      </c>
      <c r="J534">
        <v>316</v>
      </c>
      <c r="K534">
        <v>22878</v>
      </c>
      <c r="L534">
        <v>453130</v>
      </c>
    </row>
    <row r="535" spans="1:12" x14ac:dyDescent="0.35">
      <c r="A535" t="s">
        <v>801</v>
      </c>
      <c r="B535" t="s">
        <v>801</v>
      </c>
      <c r="C535" t="s">
        <v>189</v>
      </c>
      <c r="D535" t="s">
        <v>189</v>
      </c>
      <c r="E535">
        <v>1614069</v>
      </c>
      <c r="F535" s="23">
        <v>44035</v>
      </c>
      <c r="G535">
        <v>813495</v>
      </c>
      <c r="H535">
        <v>289588</v>
      </c>
      <c r="I535">
        <v>21074</v>
      </c>
      <c r="J535">
        <v>346</v>
      </c>
      <c r="K535">
        <v>20561</v>
      </c>
      <c r="L535">
        <v>31521</v>
      </c>
    </row>
    <row r="536" spans="1:12" x14ac:dyDescent="0.35">
      <c r="A536" t="s">
        <v>801</v>
      </c>
      <c r="B536" t="s">
        <v>801</v>
      </c>
      <c r="C536" t="s">
        <v>205</v>
      </c>
      <c r="D536" t="s">
        <v>205</v>
      </c>
      <c r="E536">
        <v>1721179</v>
      </c>
      <c r="F536" s="23">
        <v>44035</v>
      </c>
      <c r="G536">
        <v>987830</v>
      </c>
      <c r="H536">
        <v>397079</v>
      </c>
      <c r="I536">
        <v>52245</v>
      </c>
      <c r="J536">
        <v>498</v>
      </c>
      <c r="K536">
        <v>51253</v>
      </c>
      <c r="L536">
        <v>50880</v>
      </c>
    </row>
    <row r="537" spans="1:12" x14ac:dyDescent="0.35">
      <c r="A537" t="s">
        <v>801</v>
      </c>
      <c r="B537" t="s">
        <v>801</v>
      </c>
      <c r="C537" t="s">
        <v>250</v>
      </c>
      <c r="D537" t="s">
        <v>250</v>
      </c>
      <c r="E537">
        <v>735071</v>
      </c>
      <c r="F537" s="23">
        <v>44035</v>
      </c>
      <c r="G537">
        <v>501986</v>
      </c>
      <c r="H537">
        <v>343811</v>
      </c>
      <c r="I537">
        <v>33566</v>
      </c>
      <c r="J537">
        <v>212</v>
      </c>
      <c r="K537">
        <v>33164</v>
      </c>
      <c r="L537">
        <v>62622</v>
      </c>
    </row>
    <row r="538" spans="1:12" x14ac:dyDescent="0.35">
      <c r="A538" t="s">
        <v>801</v>
      </c>
      <c r="B538" t="s">
        <v>801</v>
      </c>
      <c r="C538" t="s">
        <v>143</v>
      </c>
      <c r="D538" t="s">
        <v>143</v>
      </c>
      <c r="E538">
        <v>564511</v>
      </c>
      <c r="F538" s="23">
        <v>44035</v>
      </c>
      <c r="G538">
        <v>326872</v>
      </c>
      <c r="H538">
        <v>136491</v>
      </c>
      <c r="I538">
        <v>12067</v>
      </c>
      <c r="J538">
        <v>243</v>
      </c>
      <c r="K538">
        <v>11790</v>
      </c>
      <c r="L538">
        <v>14014</v>
      </c>
    </row>
    <row r="539" spans="1:12" x14ac:dyDescent="0.35">
      <c r="A539" t="s">
        <v>801</v>
      </c>
      <c r="B539" t="s">
        <v>801</v>
      </c>
      <c r="C539" t="s">
        <v>188</v>
      </c>
      <c r="D539" t="s">
        <v>188</v>
      </c>
      <c r="E539">
        <v>1918725</v>
      </c>
      <c r="F539" s="23">
        <v>44035</v>
      </c>
      <c r="G539">
        <v>827320</v>
      </c>
      <c r="H539">
        <v>314780</v>
      </c>
      <c r="I539">
        <v>30183</v>
      </c>
      <c r="J539">
        <v>416</v>
      </c>
      <c r="K539">
        <v>29627</v>
      </c>
      <c r="L539">
        <v>35926</v>
      </c>
    </row>
    <row r="540" spans="1:12" x14ac:dyDescent="0.35">
      <c r="A540" t="s">
        <v>801</v>
      </c>
      <c r="B540" t="s">
        <v>801</v>
      </c>
      <c r="C540" t="s">
        <v>199</v>
      </c>
      <c r="D540" t="s">
        <v>199</v>
      </c>
      <c r="E540">
        <v>1337560</v>
      </c>
      <c r="F540" s="23">
        <v>44035</v>
      </c>
      <c r="G540">
        <v>660673</v>
      </c>
      <c r="H540">
        <v>280037</v>
      </c>
      <c r="I540">
        <v>20564</v>
      </c>
      <c r="J540">
        <v>357</v>
      </c>
      <c r="K540">
        <v>20158</v>
      </c>
      <c r="L540">
        <v>33671</v>
      </c>
    </row>
    <row r="541" spans="1:12" x14ac:dyDescent="0.35">
      <c r="A541" t="s">
        <v>801</v>
      </c>
      <c r="B541" t="s">
        <v>801</v>
      </c>
      <c r="C541" t="s">
        <v>187</v>
      </c>
      <c r="D541" t="s">
        <v>187</v>
      </c>
      <c r="E541">
        <v>1210277</v>
      </c>
      <c r="F541" s="23">
        <v>44035</v>
      </c>
      <c r="G541">
        <v>557267</v>
      </c>
      <c r="H541">
        <v>174051</v>
      </c>
      <c r="I541">
        <v>43436</v>
      </c>
      <c r="J541">
        <v>775</v>
      </c>
      <c r="K541">
        <v>42557</v>
      </c>
      <c r="L541">
        <v>41836</v>
      </c>
    </row>
    <row r="542" spans="1:12" x14ac:dyDescent="0.35">
      <c r="A542" t="s">
        <v>801</v>
      </c>
      <c r="B542" t="s">
        <v>801</v>
      </c>
      <c r="C542" t="s">
        <v>328</v>
      </c>
      <c r="D542" t="s">
        <v>328</v>
      </c>
      <c r="E542">
        <v>3480008</v>
      </c>
      <c r="F542" s="23">
        <v>44035</v>
      </c>
      <c r="G542">
        <v>1925084</v>
      </c>
      <c r="H542">
        <v>791376</v>
      </c>
      <c r="I542">
        <v>99893</v>
      </c>
      <c r="J542">
        <v>1685</v>
      </c>
      <c r="K542">
        <v>97619</v>
      </c>
      <c r="L542">
        <v>129606</v>
      </c>
    </row>
    <row r="543" spans="1:12" x14ac:dyDescent="0.35">
      <c r="A543" t="s">
        <v>801</v>
      </c>
      <c r="B543" t="s">
        <v>801</v>
      </c>
      <c r="C543" t="s">
        <v>207</v>
      </c>
      <c r="D543" t="s">
        <v>207</v>
      </c>
      <c r="E543">
        <v>1341250</v>
      </c>
      <c r="F543" s="23">
        <v>44035</v>
      </c>
      <c r="G543">
        <v>726010</v>
      </c>
      <c r="H543">
        <v>287468</v>
      </c>
      <c r="I543">
        <v>20195</v>
      </c>
      <c r="J543">
        <v>206</v>
      </c>
      <c r="K543">
        <v>19854</v>
      </c>
      <c r="L543">
        <v>35921</v>
      </c>
    </row>
    <row r="544" spans="1:12" x14ac:dyDescent="0.35">
      <c r="A544" t="s">
        <v>801</v>
      </c>
      <c r="B544" t="s">
        <v>801</v>
      </c>
      <c r="C544" t="s">
        <v>209</v>
      </c>
      <c r="D544" t="s">
        <v>209</v>
      </c>
      <c r="E544">
        <v>1407627</v>
      </c>
      <c r="F544" s="23">
        <v>44035</v>
      </c>
      <c r="G544">
        <v>736882</v>
      </c>
      <c r="H544">
        <v>233177</v>
      </c>
      <c r="I544">
        <v>27357</v>
      </c>
      <c r="J544">
        <v>484</v>
      </c>
      <c r="K544">
        <v>26834</v>
      </c>
      <c r="L544">
        <v>40016</v>
      </c>
    </row>
    <row r="545" spans="1:12" x14ac:dyDescent="0.35">
      <c r="A545" t="s">
        <v>801</v>
      </c>
      <c r="B545" t="s">
        <v>801</v>
      </c>
      <c r="C545" t="s">
        <v>306</v>
      </c>
      <c r="D545" t="s">
        <v>306</v>
      </c>
      <c r="E545">
        <v>2402781</v>
      </c>
      <c r="F545" s="23">
        <v>44035</v>
      </c>
      <c r="G545">
        <v>1224986</v>
      </c>
      <c r="H545">
        <v>486660</v>
      </c>
      <c r="I545">
        <v>75352</v>
      </c>
      <c r="J545">
        <v>972</v>
      </c>
      <c r="K545">
        <v>73874</v>
      </c>
      <c r="L545">
        <v>105121</v>
      </c>
    </row>
    <row r="546" spans="1:12" x14ac:dyDescent="0.35">
      <c r="A546" t="s">
        <v>801</v>
      </c>
      <c r="B546" t="s">
        <v>801</v>
      </c>
      <c r="C546" t="s">
        <v>251</v>
      </c>
      <c r="D546" t="s">
        <v>251</v>
      </c>
      <c r="E546">
        <v>1243684</v>
      </c>
      <c r="F546" s="23">
        <v>44035</v>
      </c>
      <c r="G546">
        <v>660187</v>
      </c>
      <c r="H546">
        <v>304832</v>
      </c>
      <c r="I546">
        <v>43571</v>
      </c>
      <c r="J546">
        <v>521</v>
      </c>
      <c r="K546">
        <v>43018</v>
      </c>
      <c r="L546">
        <v>67624</v>
      </c>
    </row>
    <row r="547" spans="1:12" x14ac:dyDescent="0.35">
      <c r="A547" t="s">
        <v>801</v>
      </c>
      <c r="B547" t="s">
        <v>801</v>
      </c>
      <c r="C547" t="s">
        <v>308</v>
      </c>
      <c r="D547" t="s">
        <v>308</v>
      </c>
      <c r="E547">
        <v>3725697</v>
      </c>
      <c r="F547" s="23">
        <v>44035</v>
      </c>
      <c r="G547">
        <v>1425728</v>
      </c>
      <c r="H547">
        <v>563426</v>
      </c>
      <c r="I547">
        <v>119370</v>
      </c>
      <c r="J547">
        <v>1842</v>
      </c>
      <c r="K547">
        <v>117138</v>
      </c>
      <c r="L547">
        <v>127633</v>
      </c>
    </row>
    <row r="548" spans="1:12" x14ac:dyDescent="0.35">
      <c r="A548" t="s">
        <v>801</v>
      </c>
      <c r="B548" t="s">
        <v>801</v>
      </c>
      <c r="C548" t="s">
        <v>305</v>
      </c>
      <c r="D548" t="s">
        <v>305</v>
      </c>
      <c r="E548">
        <v>1268094</v>
      </c>
      <c r="F548" s="23">
        <v>44035</v>
      </c>
      <c r="G548">
        <v>630274</v>
      </c>
      <c r="H548">
        <v>246969</v>
      </c>
      <c r="I548">
        <v>41461</v>
      </c>
      <c r="J548">
        <v>442</v>
      </c>
      <c r="K548">
        <v>40760</v>
      </c>
      <c r="L548">
        <v>88175</v>
      </c>
    </row>
    <row r="549" spans="1:12" x14ac:dyDescent="0.35">
      <c r="A549" t="s">
        <v>801</v>
      </c>
      <c r="B549" t="s">
        <v>801</v>
      </c>
      <c r="C549" t="s">
        <v>262</v>
      </c>
      <c r="D549" t="s">
        <v>262</v>
      </c>
      <c r="E549">
        <v>1738376</v>
      </c>
      <c r="F549" s="23">
        <v>44035</v>
      </c>
      <c r="G549">
        <v>984706</v>
      </c>
      <c r="H549">
        <v>328797</v>
      </c>
      <c r="I549">
        <v>56304</v>
      </c>
      <c r="J549">
        <v>409</v>
      </c>
      <c r="K549">
        <v>55757</v>
      </c>
      <c r="L549">
        <v>77440</v>
      </c>
    </row>
    <row r="550" spans="1:12" x14ac:dyDescent="0.35">
      <c r="A550" t="s">
        <v>801</v>
      </c>
      <c r="B550" t="s">
        <v>801</v>
      </c>
      <c r="C550" t="s">
        <v>351</v>
      </c>
      <c r="D550" t="s">
        <v>351</v>
      </c>
      <c r="E550">
        <v>2713858</v>
      </c>
      <c r="F550" s="23">
        <v>44050</v>
      </c>
      <c r="G550">
        <v>1468456</v>
      </c>
      <c r="H550">
        <v>636356</v>
      </c>
      <c r="I550">
        <v>77534</v>
      </c>
      <c r="J550">
        <v>1059</v>
      </c>
      <c r="K550">
        <v>76038</v>
      </c>
      <c r="L550">
        <v>131353</v>
      </c>
    </row>
    <row r="551" spans="1:12" x14ac:dyDescent="0.35">
      <c r="A551" t="s">
        <v>801</v>
      </c>
      <c r="B551" t="s">
        <v>801</v>
      </c>
      <c r="C551" t="s">
        <v>279</v>
      </c>
      <c r="D551" t="s">
        <v>279</v>
      </c>
      <c r="E551">
        <v>1665253</v>
      </c>
      <c r="F551" s="23">
        <v>44035</v>
      </c>
      <c r="G551">
        <v>815687</v>
      </c>
      <c r="H551">
        <v>275985</v>
      </c>
      <c r="I551">
        <v>49374</v>
      </c>
      <c r="J551">
        <v>432</v>
      </c>
      <c r="K551">
        <v>48812</v>
      </c>
      <c r="L551">
        <v>78895</v>
      </c>
    </row>
    <row r="552" spans="1:12" x14ac:dyDescent="0.35">
      <c r="A552" t="s">
        <v>801</v>
      </c>
      <c r="B552" t="s">
        <v>801</v>
      </c>
      <c r="C552" t="s">
        <v>202</v>
      </c>
      <c r="D552" t="s">
        <v>202</v>
      </c>
      <c r="E552">
        <v>1111812</v>
      </c>
      <c r="F552" s="23">
        <v>44035</v>
      </c>
      <c r="G552">
        <v>541496</v>
      </c>
      <c r="H552">
        <v>205219</v>
      </c>
      <c r="I552">
        <v>29301</v>
      </c>
      <c r="J552">
        <v>625</v>
      </c>
      <c r="K552">
        <v>28600</v>
      </c>
      <c r="L552">
        <v>38648</v>
      </c>
    </row>
    <row r="553" spans="1:12" x14ac:dyDescent="0.35">
      <c r="A553" t="s">
        <v>801</v>
      </c>
      <c r="B553" t="s">
        <v>801</v>
      </c>
      <c r="C553" t="s">
        <v>226</v>
      </c>
      <c r="D553" t="s">
        <v>226</v>
      </c>
      <c r="E553">
        <v>2471222</v>
      </c>
      <c r="F553" s="23">
        <v>44035</v>
      </c>
      <c r="G553">
        <v>1671392</v>
      </c>
      <c r="H553">
        <v>611015</v>
      </c>
      <c r="I553">
        <v>95405</v>
      </c>
      <c r="J553">
        <v>979</v>
      </c>
      <c r="K553">
        <v>93683</v>
      </c>
      <c r="L553">
        <v>84003</v>
      </c>
    </row>
    <row r="554" spans="1:12" x14ac:dyDescent="0.35">
      <c r="A554" t="s">
        <v>801</v>
      </c>
      <c r="B554" t="s">
        <v>801</v>
      </c>
      <c r="C554" t="s">
        <v>323</v>
      </c>
      <c r="D554" t="s">
        <v>323</v>
      </c>
      <c r="E554">
        <v>2468965</v>
      </c>
      <c r="F554" s="23">
        <v>44035</v>
      </c>
      <c r="G554">
        <v>1270049</v>
      </c>
      <c r="H554">
        <v>533376</v>
      </c>
      <c r="I554">
        <v>54968</v>
      </c>
      <c r="J554">
        <v>667</v>
      </c>
      <c r="K554">
        <v>54122</v>
      </c>
      <c r="L554">
        <v>103654</v>
      </c>
    </row>
    <row r="555" spans="1:12" x14ac:dyDescent="0.35">
      <c r="A555" t="s">
        <v>801</v>
      </c>
      <c r="B555" t="s">
        <v>801</v>
      </c>
      <c r="C555" t="s">
        <v>259</v>
      </c>
      <c r="D555" t="s">
        <v>259</v>
      </c>
      <c r="E555">
        <v>1614242</v>
      </c>
      <c r="F555" s="23">
        <v>44035</v>
      </c>
      <c r="G555">
        <v>763735</v>
      </c>
      <c r="H555">
        <v>336366</v>
      </c>
      <c r="I555">
        <v>49864</v>
      </c>
      <c r="J555">
        <v>1131</v>
      </c>
      <c r="K555">
        <v>48564</v>
      </c>
      <c r="L555">
        <v>72868</v>
      </c>
    </row>
    <row r="556" spans="1:12" x14ac:dyDescent="0.35">
      <c r="A556" t="s">
        <v>801</v>
      </c>
      <c r="B556" t="s">
        <v>801</v>
      </c>
      <c r="C556" t="s">
        <v>268</v>
      </c>
      <c r="D556" t="s">
        <v>268</v>
      </c>
      <c r="E556">
        <v>2093003</v>
      </c>
      <c r="F556" s="23">
        <v>44035</v>
      </c>
      <c r="G556">
        <v>1085842</v>
      </c>
      <c r="H556">
        <v>444502</v>
      </c>
      <c r="I556">
        <v>45857</v>
      </c>
      <c r="J556">
        <v>356</v>
      </c>
      <c r="K556">
        <v>45382</v>
      </c>
      <c r="L556">
        <v>74992</v>
      </c>
    </row>
    <row r="557" spans="1:12" x14ac:dyDescent="0.35">
      <c r="A557" t="s">
        <v>801</v>
      </c>
      <c r="B557" t="s">
        <v>801</v>
      </c>
      <c r="C557" t="s">
        <v>217</v>
      </c>
      <c r="D557" t="s">
        <v>217</v>
      </c>
      <c r="E557">
        <v>1943309</v>
      </c>
      <c r="F557" s="23">
        <v>44035</v>
      </c>
      <c r="G557">
        <v>1072788</v>
      </c>
      <c r="H557">
        <v>505098</v>
      </c>
      <c r="I557">
        <v>46294</v>
      </c>
      <c r="J557">
        <v>548</v>
      </c>
      <c r="K557">
        <v>45687</v>
      </c>
      <c r="L557">
        <v>51767</v>
      </c>
    </row>
    <row r="558" spans="1:12" x14ac:dyDescent="0.35">
      <c r="A558" t="s">
        <v>809</v>
      </c>
      <c r="B558" t="s">
        <v>809</v>
      </c>
      <c r="C558" t="s">
        <v>578</v>
      </c>
      <c r="D558" t="s">
        <v>578</v>
      </c>
      <c r="E558">
        <v>708952</v>
      </c>
      <c r="G558">
        <v>376263</v>
      </c>
      <c r="H558">
        <v>89337</v>
      </c>
      <c r="I558">
        <v>0</v>
      </c>
      <c r="J558">
        <v>0</v>
      </c>
      <c r="K558">
        <v>0</v>
      </c>
      <c r="L558">
        <v>347386</v>
      </c>
    </row>
    <row r="559" spans="1:12" x14ac:dyDescent="0.35">
      <c r="A559" t="s">
        <v>809</v>
      </c>
      <c r="B559" t="s">
        <v>809</v>
      </c>
      <c r="C559" t="s">
        <v>684</v>
      </c>
      <c r="D559" t="s">
        <v>684</v>
      </c>
      <c r="E559">
        <v>1304811</v>
      </c>
      <c r="G559">
        <v>599183</v>
      </c>
      <c r="H559">
        <v>204318</v>
      </c>
      <c r="I559">
        <v>0</v>
      </c>
      <c r="J559">
        <v>0</v>
      </c>
      <c r="K559">
        <v>0</v>
      </c>
      <c r="L559">
        <v>639357</v>
      </c>
    </row>
    <row r="560" spans="1:12" x14ac:dyDescent="0.35">
      <c r="A560" t="s">
        <v>809</v>
      </c>
      <c r="B560" t="s">
        <v>809</v>
      </c>
      <c r="C560" t="s">
        <v>758</v>
      </c>
      <c r="D560" t="s">
        <v>758</v>
      </c>
      <c r="E560">
        <v>3441992</v>
      </c>
      <c r="G560">
        <v>3150245</v>
      </c>
      <c r="H560">
        <v>1893217</v>
      </c>
      <c r="I560">
        <v>0</v>
      </c>
      <c r="J560">
        <v>0</v>
      </c>
      <c r="K560">
        <v>0</v>
      </c>
      <c r="L560">
        <v>1686576</v>
      </c>
    </row>
    <row r="561" spans="1:12" x14ac:dyDescent="0.35">
      <c r="A561" t="s">
        <v>809</v>
      </c>
      <c r="B561" t="s">
        <v>809</v>
      </c>
      <c r="C561" t="s">
        <v>640</v>
      </c>
      <c r="D561" t="s">
        <v>640</v>
      </c>
      <c r="E561">
        <v>983414</v>
      </c>
      <c r="G561">
        <v>580926</v>
      </c>
      <c r="H561">
        <v>190526</v>
      </c>
      <c r="I561">
        <v>0</v>
      </c>
      <c r="J561">
        <v>0</v>
      </c>
      <c r="K561">
        <v>0</v>
      </c>
      <c r="L561">
        <v>481872</v>
      </c>
    </row>
    <row r="562" spans="1:12" x14ac:dyDescent="0.35">
      <c r="A562" t="s">
        <v>809</v>
      </c>
      <c r="B562" t="s">
        <v>809</v>
      </c>
      <c r="C562" t="s">
        <v>528</v>
      </c>
      <c r="D562" t="s">
        <v>528</v>
      </c>
      <c r="E562">
        <v>582457</v>
      </c>
      <c r="G562">
        <v>327527</v>
      </c>
      <c r="H562">
        <v>128207</v>
      </c>
      <c r="I562">
        <v>0</v>
      </c>
      <c r="J562">
        <v>0</v>
      </c>
      <c r="K562">
        <v>0</v>
      </c>
      <c r="L562">
        <v>285403</v>
      </c>
    </row>
    <row r="563" spans="1:12" x14ac:dyDescent="0.35">
      <c r="A563" t="s">
        <v>809</v>
      </c>
      <c r="B563" t="s">
        <v>809</v>
      </c>
      <c r="C563" t="s">
        <v>580</v>
      </c>
      <c r="D563" t="s">
        <v>580</v>
      </c>
      <c r="E563">
        <v>712257</v>
      </c>
      <c r="G563">
        <v>262313</v>
      </c>
      <c r="H563">
        <v>127108</v>
      </c>
      <c r="I563">
        <v>0</v>
      </c>
      <c r="J563">
        <v>0</v>
      </c>
      <c r="K563">
        <v>0</v>
      </c>
      <c r="L563">
        <v>349005</v>
      </c>
    </row>
    <row r="564" spans="1:12" x14ac:dyDescent="0.35">
      <c r="A564" t="s">
        <v>809</v>
      </c>
      <c r="B564" t="s">
        <v>809</v>
      </c>
      <c r="C564" t="s">
        <v>570</v>
      </c>
      <c r="D564" t="s">
        <v>570</v>
      </c>
      <c r="E564">
        <v>664971</v>
      </c>
      <c r="G564">
        <v>306919</v>
      </c>
      <c r="H564">
        <v>59886</v>
      </c>
      <c r="I564">
        <v>0</v>
      </c>
      <c r="J564">
        <v>0</v>
      </c>
      <c r="K564">
        <v>0</v>
      </c>
      <c r="L564">
        <v>325835</v>
      </c>
    </row>
    <row r="565" spans="1:12" x14ac:dyDescent="0.35">
      <c r="A565" t="s">
        <v>809</v>
      </c>
      <c r="B565" t="s">
        <v>809</v>
      </c>
      <c r="C565" t="s">
        <v>638</v>
      </c>
      <c r="D565" t="s">
        <v>638</v>
      </c>
      <c r="E565">
        <v>972625</v>
      </c>
      <c r="G565">
        <v>557684</v>
      </c>
      <c r="H565">
        <v>183176</v>
      </c>
      <c r="I565">
        <v>0</v>
      </c>
      <c r="J565">
        <v>0</v>
      </c>
      <c r="K565">
        <v>0</v>
      </c>
      <c r="L565">
        <v>476586</v>
      </c>
    </row>
    <row r="566" spans="1:12" x14ac:dyDescent="0.35">
      <c r="A566" t="s">
        <v>809</v>
      </c>
      <c r="B566" t="s">
        <v>809</v>
      </c>
      <c r="C566" t="s">
        <v>648</v>
      </c>
      <c r="D566" t="s">
        <v>648</v>
      </c>
      <c r="E566">
        <v>1016063</v>
      </c>
      <c r="G566">
        <v>657167</v>
      </c>
      <c r="H566">
        <v>384862</v>
      </c>
      <c r="I566">
        <v>0</v>
      </c>
      <c r="J566">
        <v>0</v>
      </c>
      <c r="K566">
        <v>0</v>
      </c>
      <c r="L566">
        <v>497870</v>
      </c>
    </row>
    <row r="567" spans="1:12" x14ac:dyDescent="0.35">
      <c r="A567" t="s">
        <v>809</v>
      </c>
      <c r="B567" t="s">
        <v>809</v>
      </c>
      <c r="C567" t="s">
        <v>694</v>
      </c>
      <c r="D567" t="s">
        <v>694</v>
      </c>
      <c r="E567">
        <v>1401639</v>
      </c>
      <c r="G567">
        <v>856707</v>
      </c>
      <c r="H567">
        <v>333812</v>
      </c>
      <c r="I567">
        <v>0</v>
      </c>
      <c r="J567">
        <v>0</v>
      </c>
      <c r="K567">
        <v>0</v>
      </c>
      <c r="L567">
        <v>686803</v>
      </c>
    </row>
    <row r="568" spans="1:12" x14ac:dyDescent="0.35">
      <c r="A568" t="s">
        <v>809</v>
      </c>
      <c r="B568" t="s">
        <v>809</v>
      </c>
      <c r="C568" t="s">
        <v>504</v>
      </c>
      <c r="D568" t="s">
        <v>504</v>
      </c>
      <c r="E568">
        <v>515835</v>
      </c>
      <c r="G568">
        <v>275644</v>
      </c>
      <c r="H568">
        <v>51593</v>
      </c>
      <c r="I568">
        <v>0</v>
      </c>
      <c r="J568">
        <v>0</v>
      </c>
      <c r="K568">
        <v>0</v>
      </c>
      <c r="L568">
        <v>252759</v>
      </c>
    </row>
    <row r="569" spans="1:12" x14ac:dyDescent="0.35">
      <c r="A569" t="s">
        <v>809</v>
      </c>
      <c r="B569" t="s">
        <v>809</v>
      </c>
      <c r="C569" t="s">
        <v>686</v>
      </c>
      <c r="D569" t="s">
        <v>686</v>
      </c>
      <c r="E569">
        <v>1318110</v>
      </c>
      <c r="G569">
        <v>468199</v>
      </c>
      <c r="H569">
        <v>172007</v>
      </c>
      <c r="I569">
        <v>0</v>
      </c>
      <c r="J569">
        <v>0</v>
      </c>
      <c r="K569">
        <v>0</v>
      </c>
      <c r="L569">
        <v>645873</v>
      </c>
    </row>
    <row r="570" spans="1:12" x14ac:dyDescent="0.35">
      <c r="A570" t="s">
        <v>809</v>
      </c>
      <c r="B570" t="s">
        <v>809</v>
      </c>
      <c r="C570" t="s">
        <v>603</v>
      </c>
      <c r="D570" t="s">
        <v>603</v>
      </c>
      <c r="E570">
        <v>807037</v>
      </c>
      <c r="G570">
        <v>480069</v>
      </c>
      <c r="H570">
        <v>170258</v>
      </c>
      <c r="I570">
        <v>0</v>
      </c>
      <c r="J570">
        <v>0</v>
      </c>
      <c r="K570">
        <v>0</v>
      </c>
      <c r="L570">
        <v>395448</v>
      </c>
    </row>
    <row r="571" spans="1:12" x14ac:dyDescent="0.35">
      <c r="A571" t="s">
        <v>809</v>
      </c>
      <c r="B571" t="s">
        <v>809</v>
      </c>
      <c r="C571" t="s">
        <v>594</v>
      </c>
      <c r="D571" t="s">
        <v>594</v>
      </c>
      <c r="E571">
        <v>767428</v>
      </c>
      <c r="G571">
        <v>458648</v>
      </c>
      <c r="H571">
        <v>140778</v>
      </c>
      <c r="I571">
        <v>0</v>
      </c>
      <c r="J571">
        <v>0</v>
      </c>
      <c r="K571">
        <v>0</v>
      </c>
      <c r="L571">
        <v>376039</v>
      </c>
    </row>
    <row r="572" spans="1:12" x14ac:dyDescent="0.35">
      <c r="A572" t="s">
        <v>809</v>
      </c>
      <c r="B572" t="s">
        <v>809</v>
      </c>
      <c r="C572" t="s">
        <v>745</v>
      </c>
      <c r="D572" t="s">
        <v>745</v>
      </c>
      <c r="E572">
        <v>2542203</v>
      </c>
      <c r="G572">
        <v>2149958</v>
      </c>
      <c r="H572">
        <v>1317832</v>
      </c>
      <c r="I572">
        <v>0</v>
      </c>
      <c r="J572">
        <v>0</v>
      </c>
      <c r="K572">
        <v>0</v>
      </c>
      <c r="L572">
        <v>1245679</v>
      </c>
    </row>
    <row r="573" spans="1:12" x14ac:dyDescent="0.35">
      <c r="A573" t="s">
        <v>809</v>
      </c>
      <c r="B573" t="s">
        <v>809</v>
      </c>
      <c r="C573" t="s">
        <v>419</v>
      </c>
      <c r="D573" t="s">
        <v>419</v>
      </c>
      <c r="E573">
        <v>294671</v>
      </c>
      <c r="G573">
        <v>186104</v>
      </c>
      <c r="H573">
        <v>76648</v>
      </c>
      <c r="I573">
        <v>0</v>
      </c>
      <c r="J573">
        <v>0</v>
      </c>
      <c r="K573">
        <v>0</v>
      </c>
      <c r="L573">
        <v>144388</v>
      </c>
    </row>
    <row r="574" spans="1:12" x14ac:dyDescent="0.35">
      <c r="A574" t="s">
        <v>809</v>
      </c>
      <c r="B574" t="s">
        <v>809</v>
      </c>
      <c r="C574" t="s">
        <v>619</v>
      </c>
      <c r="D574" t="s">
        <v>619</v>
      </c>
      <c r="E574">
        <v>893308</v>
      </c>
      <c r="G574">
        <v>464888</v>
      </c>
      <c r="H574">
        <v>106589</v>
      </c>
      <c r="I574">
        <v>0</v>
      </c>
      <c r="J574">
        <v>0</v>
      </c>
      <c r="K574">
        <v>0</v>
      </c>
      <c r="L574">
        <v>437720</v>
      </c>
    </row>
    <row r="575" spans="1:12" x14ac:dyDescent="0.35">
      <c r="A575" t="s">
        <v>809</v>
      </c>
      <c r="B575" t="s">
        <v>809</v>
      </c>
      <c r="C575" t="s">
        <v>720</v>
      </c>
      <c r="D575" t="s">
        <v>720</v>
      </c>
      <c r="E575">
        <v>1631399</v>
      </c>
      <c r="G575">
        <v>891308</v>
      </c>
      <c r="H575">
        <v>254218</v>
      </c>
      <c r="I575">
        <v>0</v>
      </c>
      <c r="J575">
        <v>0</v>
      </c>
      <c r="K575">
        <v>0</v>
      </c>
      <c r="L575">
        <v>799385</v>
      </c>
    </row>
    <row r="576" spans="1:12" x14ac:dyDescent="0.35">
      <c r="A576" t="s">
        <v>809</v>
      </c>
      <c r="B576" t="s">
        <v>809</v>
      </c>
      <c r="C576" t="s">
        <v>525</v>
      </c>
      <c r="D576" t="s">
        <v>525</v>
      </c>
      <c r="E576">
        <v>566874</v>
      </c>
      <c r="G576">
        <v>288388</v>
      </c>
      <c r="H576">
        <v>50219</v>
      </c>
      <c r="I576">
        <v>0</v>
      </c>
      <c r="J576">
        <v>0</v>
      </c>
      <c r="K576">
        <v>0</v>
      </c>
      <c r="L576">
        <v>277768</v>
      </c>
    </row>
    <row r="577" spans="1:12" x14ac:dyDescent="0.35">
      <c r="A577" t="s">
        <v>809</v>
      </c>
      <c r="B577" t="s">
        <v>809</v>
      </c>
      <c r="C577" t="s">
        <v>579</v>
      </c>
      <c r="D577" t="s">
        <v>579</v>
      </c>
      <c r="E577">
        <v>709415</v>
      </c>
      <c r="G577">
        <v>378315</v>
      </c>
      <c r="H577">
        <v>130107</v>
      </c>
      <c r="I577">
        <v>0</v>
      </c>
      <c r="J577">
        <v>0</v>
      </c>
      <c r="K577">
        <v>0</v>
      </c>
      <c r="L577">
        <v>347613</v>
      </c>
    </row>
    <row r="578" spans="1:12" x14ac:dyDescent="0.35">
      <c r="A578" t="s">
        <v>809</v>
      </c>
      <c r="B578" t="s">
        <v>809</v>
      </c>
      <c r="C578" t="s">
        <v>710</v>
      </c>
      <c r="D578" t="s">
        <v>710</v>
      </c>
      <c r="E578">
        <v>1534428</v>
      </c>
      <c r="G578">
        <v>858574</v>
      </c>
      <c r="H578">
        <v>250862</v>
      </c>
      <c r="I578">
        <v>0</v>
      </c>
      <c r="J578">
        <v>0</v>
      </c>
      <c r="K578">
        <v>0</v>
      </c>
      <c r="L578">
        <v>751869</v>
      </c>
    </row>
    <row r="579" spans="1:12" x14ac:dyDescent="0.35">
      <c r="A579" t="s">
        <v>809</v>
      </c>
      <c r="B579" t="s">
        <v>809</v>
      </c>
      <c r="C579" t="s">
        <v>600</v>
      </c>
      <c r="D579" t="s">
        <v>600</v>
      </c>
      <c r="E579">
        <v>795332</v>
      </c>
      <c r="G579">
        <v>463510</v>
      </c>
      <c r="H579">
        <v>201940</v>
      </c>
      <c r="I579">
        <v>0</v>
      </c>
      <c r="J579">
        <v>0</v>
      </c>
      <c r="K579">
        <v>0</v>
      </c>
      <c r="L579">
        <v>389712</v>
      </c>
    </row>
    <row r="580" spans="1:12" x14ac:dyDescent="0.35">
      <c r="A580" t="s">
        <v>809</v>
      </c>
      <c r="B580" t="s">
        <v>809</v>
      </c>
      <c r="C580" t="s">
        <v>516</v>
      </c>
      <c r="D580" t="s">
        <v>516</v>
      </c>
      <c r="E580">
        <v>546121</v>
      </c>
      <c r="G580">
        <v>372065</v>
      </c>
      <c r="H580">
        <v>144680</v>
      </c>
      <c r="I580">
        <v>0</v>
      </c>
      <c r="J580">
        <v>0</v>
      </c>
      <c r="K580">
        <v>0</v>
      </c>
      <c r="L580">
        <v>267599</v>
      </c>
    </row>
    <row r="581" spans="1:12" x14ac:dyDescent="0.35">
      <c r="A581" t="s">
        <v>809</v>
      </c>
      <c r="B581" t="s">
        <v>809</v>
      </c>
      <c r="C581" t="s">
        <v>746</v>
      </c>
      <c r="D581" t="s">
        <v>746</v>
      </c>
      <c r="E581">
        <v>2551731</v>
      </c>
      <c r="G581">
        <v>2348542</v>
      </c>
      <c r="H581">
        <v>1291404</v>
      </c>
      <c r="I581">
        <v>0</v>
      </c>
      <c r="J581">
        <v>0</v>
      </c>
      <c r="K581">
        <v>0</v>
      </c>
      <c r="L581">
        <v>1250348</v>
      </c>
    </row>
    <row r="582" spans="1:12" x14ac:dyDescent="0.35">
      <c r="A582" t="s">
        <v>809</v>
      </c>
      <c r="B582" t="s">
        <v>809</v>
      </c>
      <c r="C582" t="s">
        <v>708</v>
      </c>
      <c r="D582" t="s">
        <v>708</v>
      </c>
      <c r="E582">
        <v>1527628</v>
      </c>
      <c r="G582">
        <v>851395</v>
      </c>
      <c r="H582">
        <v>299316</v>
      </c>
      <c r="I582">
        <v>0</v>
      </c>
      <c r="J582">
        <v>0</v>
      </c>
      <c r="K582">
        <v>0</v>
      </c>
      <c r="L582">
        <v>748537</v>
      </c>
    </row>
    <row r="583" spans="1:12" x14ac:dyDescent="0.35">
      <c r="A583" t="s">
        <v>809</v>
      </c>
      <c r="B583" t="s">
        <v>809</v>
      </c>
      <c r="C583" t="s">
        <v>642</v>
      </c>
      <c r="D583" t="s">
        <v>642</v>
      </c>
      <c r="E583">
        <v>993376</v>
      </c>
      <c r="G583">
        <v>582450</v>
      </c>
      <c r="H583">
        <v>242462</v>
      </c>
      <c r="I583">
        <v>0</v>
      </c>
      <c r="J583">
        <v>0</v>
      </c>
      <c r="K583">
        <v>0</v>
      </c>
      <c r="L583">
        <v>486754</v>
      </c>
    </row>
    <row r="584" spans="1:12" x14ac:dyDescent="0.35">
      <c r="A584" t="s">
        <v>809</v>
      </c>
      <c r="B584" t="s">
        <v>809</v>
      </c>
      <c r="C584" t="s">
        <v>662</v>
      </c>
      <c r="D584" t="s">
        <v>662</v>
      </c>
      <c r="E584">
        <v>1099560</v>
      </c>
      <c r="G584">
        <v>610724</v>
      </c>
      <c r="H584">
        <v>208278</v>
      </c>
      <c r="I584">
        <v>0</v>
      </c>
      <c r="J584">
        <v>0</v>
      </c>
      <c r="K584">
        <v>0</v>
      </c>
      <c r="L584">
        <v>538784</v>
      </c>
    </row>
    <row r="585" spans="1:12" x14ac:dyDescent="0.35">
      <c r="A585" t="s">
        <v>809</v>
      </c>
      <c r="B585" t="s">
        <v>809</v>
      </c>
      <c r="C585" t="s">
        <v>615</v>
      </c>
      <c r="D585" t="s">
        <v>615</v>
      </c>
      <c r="E585">
        <v>881250</v>
      </c>
      <c r="G585">
        <v>427669</v>
      </c>
      <c r="H585">
        <v>87989</v>
      </c>
      <c r="I585">
        <v>0</v>
      </c>
      <c r="J585">
        <v>0</v>
      </c>
      <c r="K585">
        <v>0</v>
      </c>
      <c r="L585">
        <v>431812</v>
      </c>
    </row>
    <row r="586" spans="1:12" x14ac:dyDescent="0.35">
      <c r="A586" t="s">
        <v>809</v>
      </c>
      <c r="B586" t="s">
        <v>809</v>
      </c>
      <c r="C586" t="s">
        <v>591</v>
      </c>
      <c r="D586" t="s">
        <v>591</v>
      </c>
      <c r="E586">
        <v>751553</v>
      </c>
      <c r="G586">
        <v>289412</v>
      </c>
      <c r="H586">
        <v>81870</v>
      </c>
      <c r="I586">
        <v>0</v>
      </c>
      <c r="J586">
        <v>0</v>
      </c>
      <c r="K586">
        <v>0</v>
      </c>
      <c r="L586">
        <v>368260</v>
      </c>
    </row>
    <row r="587" spans="1:12" x14ac:dyDescent="0.35">
      <c r="A587" t="s">
        <v>809</v>
      </c>
      <c r="B587" t="s">
        <v>809</v>
      </c>
      <c r="C587" t="s">
        <v>581</v>
      </c>
      <c r="D587" t="s">
        <v>581</v>
      </c>
      <c r="E587">
        <v>716457</v>
      </c>
      <c r="G587">
        <v>342881</v>
      </c>
      <c r="H587">
        <v>105289</v>
      </c>
      <c r="I587">
        <v>0</v>
      </c>
      <c r="J587">
        <v>0</v>
      </c>
      <c r="K587">
        <v>0</v>
      </c>
      <c r="L587">
        <v>351063</v>
      </c>
    </row>
    <row r="588" spans="1:12" x14ac:dyDescent="0.35">
      <c r="A588" t="s">
        <v>809</v>
      </c>
      <c r="B588" t="s">
        <v>809</v>
      </c>
      <c r="C588" t="s">
        <v>666</v>
      </c>
      <c r="D588" t="s">
        <v>666</v>
      </c>
      <c r="E588">
        <v>1135707</v>
      </c>
      <c r="G588">
        <v>687410</v>
      </c>
      <c r="H588">
        <v>418947</v>
      </c>
      <c r="I588">
        <v>0</v>
      </c>
      <c r="J588">
        <v>0</v>
      </c>
      <c r="K588">
        <v>0</v>
      </c>
      <c r="L588">
        <v>556496</v>
      </c>
    </row>
    <row r="589" spans="1:12" x14ac:dyDescent="0.35">
      <c r="A589" t="s">
        <v>809</v>
      </c>
      <c r="B589" t="s">
        <v>809</v>
      </c>
      <c r="C589" t="s">
        <v>585</v>
      </c>
      <c r="D589" t="s">
        <v>585</v>
      </c>
      <c r="E589">
        <v>726465</v>
      </c>
      <c r="G589">
        <v>463854</v>
      </c>
      <c r="H589">
        <v>223506</v>
      </c>
      <c r="I589">
        <v>0</v>
      </c>
      <c r="J589">
        <v>0</v>
      </c>
      <c r="K589">
        <v>0</v>
      </c>
      <c r="L589">
        <v>355967</v>
      </c>
    </row>
    <row r="590" spans="1:12" x14ac:dyDescent="0.35">
      <c r="A590" t="s">
        <v>802</v>
      </c>
      <c r="B590" t="s">
        <v>802</v>
      </c>
      <c r="C590" t="s">
        <v>294</v>
      </c>
      <c r="D590" t="s">
        <v>294</v>
      </c>
      <c r="E590">
        <v>377988</v>
      </c>
      <c r="F590" s="23">
        <v>44229</v>
      </c>
      <c r="G590">
        <v>258334</v>
      </c>
      <c r="H590">
        <v>164654</v>
      </c>
      <c r="I590">
        <v>7037</v>
      </c>
      <c r="J590">
        <v>35</v>
      </c>
      <c r="K590">
        <v>7000</v>
      </c>
      <c r="L590">
        <v>65100</v>
      </c>
    </row>
    <row r="591" spans="1:12" x14ac:dyDescent="0.35">
      <c r="A591" t="s">
        <v>802</v>
      </c>
      <c r="B591" t="s">
        <v>802</v>
      </c>
      <c r="C591" t="s">
        <v>258</v>
      </c>
      <c r="D591" t="s">
        <v>258</v>
      </c>
      <c r="E591">
        <v>436868</v>
      </c>
      <c r="F591" s="23">
        <v>44229</v>
      </c>
      <c r="G591">
        <v>279099</v>
      </c>
      <c r="H591">
        <v>161408</v>
      </c>
      <c r="I591">
        <v>8134</v>
      </c>
      <c r="J591">
        <v>74</v>
      </c>
      <c r="K591">
        <v>8043</v>
      </c>
      <c r="L591">
        <v>51504</v>
      </c>
    </row>
    <row r="592" spans="1:12" x14ac:dyDescent="0.35">
      <c r="A592" t="s">
        <v>802</v>
      </c>
      <c r="B592" t="s">
        <v>802</v>
      </c>
      <c r="C592" t="s">
        <v>203</v>
      </c>
      <c r="D592" t="s">
        <v>203</v>
      </c>
      <c r="E592">
        <v>327391</v>
      </c>
      <c r="F592" s="23">
        <v>44229</v>
      </c>
      <c r="G592">
        <v>202148</v>
      </c>
      <c r="H592">
        <v>111955</v>
      </c>
      <c r="I592">
        <v>4559</v>
      </c>
      <c r="J592">
        <v>54</v>
      </c>
      <c r="K592">
        <v>4500</v>
      </c>
      <c r="L592">
        <v>26325</v>
      </c>
    </row>
    <row r="593" spans="1:12" x14ac:dyDescent="0.35">
      <c r="A593" t="s">
        <v>802</v>
      </c>
      <c r="B593" t="s">
        <v>802</v>
      </c>
      <c r="C593" t="s">
        <v>364</v>
      </c>
      <c r="D593" t="s">
        <v>364</v>
      </c>
      <c r="E593">
        <v>415946</v>
      </c>
      <c r="F593" s="23">
        <v>44229</v>
      </c>
      <c r="G593">
        <v>283802</v>
      </c>
      <c r="H593">
        <v>190594</v>
      </c>
      <c r="I593">
        <v>7250</v>
      </c>
      <c r="J593">
        <v>34</v>
      </c>
      <c r="K593">
        <v>7199</v>
      </c>
      <c r="L593">
        <v>104556</v>
      </c>
    </row>
    <row r="594" spans="1:12" x14ac:dyDescent="0.35">
      <c r="A594" t="s">
        <v>802</v>
      </c>
      <c r="B594" t="s">
        <v>802</v>
      </c>
      <c r="C594" t="s">
        <v>274</v>
      </c>
      <c r="D594" t="s">
        <v>274</v>
      </c>
      <c r="E594">
        <v>484233</v>
      </c>
      <c r="F594" s="23">
        <v>44229</v>
      </c>
      <c r="G594">
        <v>330932</v>
      </c>
      <c r="H594">
        <v>211903</v>
      </c>
      <c r="I594">
        <v>6360</v>
      </c>
      <c r="J594">
        <v>75</v>
      </c>
      <c r="K594">
        <v>6273</v>
      </c>
      <c r="L594">
        <v>56247</v>
      </c>
    </row>
    <row r="595" spans="1:12" x14ac:dyDescent="0.35">
      <c r="A595" t="s">
        <v>802</v>
      </c>
      <c r="B595" t="s">
        <v>802</v>
      </c>
      <c r="C595" t="s">
        <v>335</v>
      </c>
      <c r="D595" t="s">
        <v>335</v>
      </c>
      <c r="E595">
        <v>433737</v>
      </c>
      <c r="F595" s="23">
        <v>44229</v>
      </c>
      <c r="G595">
        <v>303987</v>
      </c>
      <c r="H595">
        <v>209259</v>
      </c>
      <c r="I595">
        <v>10168</v>
      </c>
      <c r="J595">
        <v>53</v>
      </c>
      <c r="K595">
        <v>10104</v>
      </c>
      <c r="L595">
        <v>88114</v>
      </c>
    </row>
    <row r="596" spans="1:12" x14ac:dyDescent="0.35">
      <c r="A596" t="s">
        <v>802</v>
      </c>
      <c r="B596" t="s">
        <v>802</v>
      </c>
      <c r="C596" t="s">
        <v>225</v>
      </c>
      <c r="D596" t="s">
        <v>225</v>
      </c>
      <c r="E596">
        <v>277335</v>
      </c>
      <c r="F596" s="23">
        <v>44229</v>
      </c>
      <c r="G596">
        <v>173390</v>
      </c>
      <c r="H596">
        <v>101178</v>
      </c>
      <c r="I596">
        <v>8609</v>
      </c>
      <c r="J596">
        <v>68</v>
      </c>
      <c r="K596">
        <v>8530</v>
      </c>
      <c r="L596">
        <v>39234</v>
      </c>
    </row>
    <row r="597" spans="1:12" x14ac:dyDescent="0.35">
      <c r="A597" t="s">
        <v>802</v>
      </c>
      <c r="B597" t="s">
        <v>802</v>
      </c>
      <c r="C597" t="s">
        <v>464</v>
      </c>
      <c r="D597" t="s">
        <v>464</v>
      </c>
      <c r="E597">
        <v>917534</v>
      </c>
      <c r="F597" s="23">
        <v>44229</v>
      </c>
      <c r="G597">
        <v>676784</v>
      </c>
      <c r="H597">
        <v>470030</v>
      </c>
      <c r="I597">
        <v>32351</v>
      </c>
      <c r="J597">
        <v>420</v>
      </c>
      <c r="K597">
        <v>31817</v>
      </c>
      <c r="L597">
        <v>219114</v>
      </c>
    </row>
    <row r="598" spans="1:12" x14ac:dyDescent="0.35">
      <c r="A598" t="s">
        <v>804</v>
      </c>
      <c r="B598" t="s">
        <v>804</v>
      </c>
      <c r="C598" t="s">
        <v>643</v>
      </c>
      <c r="D598" t="s">
        <v>643</v>
      </c>
      <c r="E598">
        <v>4380793</v>
      </c>
      <c r="F598" s="23">
        <v>44227</v>
      </c>
      <c r="G598">
        <v>2172907</v>
      </c>
      <c r="H598">
        <v>746386</v>
      </c>
      <c r="I598">
        <v>25765</v>
      </c>
      <c r="J598">
        <v>457</v>
      </c>
      <c r="K598">
        <v>25308</v>
      </c>
      <c r="L598">
        <v>504243</v>
      </c>
    </row>
    <row r="599" spans="1:12" x14ac:dyDescent="0.35">
      <c r="A599" t="s">
        <v>804</v>
      </c>
      <c r="B599" t="s">
        <v>804</v>
      </c>
      <c r="C599" t="s">
        <v>641</v>
      </c>
      <c r="D599" t="s">
        <v>641</v>
      </c>
      <c r="E599">
        <v>3673849</v>
      </c>
      <c r="F599" s="23">
        <v>44227</v>
      </c>
      <c r="G599">
        <v>1589498</v>
      </c>
      <c r="H599">
        <v>498586</v>
      </c>
      <c r="I599">
        <v>21280</v>
      </c>
      <c r="J599">
        <v>108</v>
      </c>
      <c r="K599">
        <v>21172</v>
      </c>
      <c r="L599">
        <v>493465</v>
      </c>
    </row>
    <row r="600" spans="1:12" x14ac:dyDescent="0.35">
      <c r="A600" t="s">
        <v>804</v>
      </c>
      <c r="B600" t="s">
        <v>804</v>
      </c>
      <c r="C600" t="s">
        <v>396</v>
      </c>
      <c r="D600" t="s">
        <v>396</v>
      </c>
      <c r="E600">
        <v>2398709</v>
      </c>
      <c r="F600" s="23">
        <v>44227</v>
      </c>
      <c r="G600">
        <v>1135268</v>
      </c>
      <c r="H600">
        <v>349925</v>
      </c>
      <c r="I600">
        <v>5040</v>
      </c>
      <c r="J600">
        <v>152</v>
      </c>
      <c r="K600">
        <v>4885</v>
      </c>
      <c r="L600">
        <v>125671</v>
      </c>
    </row>
    <row r="601" spans="1:12" x14ac:dyDescent="0.35">
      <c r="A601" t="s">
        <v>804</v>
      </c>
      <c r="B601" t="s">
        <v>804</v>
      </c>
      <c r="C601" t="s">
        <v>513</v>
      </c>
      <c r="D601" t="s">
        <v>513</v>
      </c>
      <c r="E601">
        <v>2549935</v>
      </c>
      <c r="F601" s="23">
        <v>44227</v>
      </c>
      <c r="G601">
        <v>1015454</v>
      </c>
      <c r="H601">
        <v>375261</v>
      </c>
      <c r="I601">
        <v>9972</v>
      </c>
      <c r="J601">
        <v>143</v>
      </c>
      <c r="K601">
        <v>9828</v>
      </c>
      <c r="L601">
        <v>272000</v>
      </c>
    </row>
    <row r="602" spans="1:12" x14ac:dyDescent="0.35">
      <c r="A602" t="s">
        <v>804</v>
      </c>
      <c r="B602" t="s">
        <v>804</v>
      </c>
      <c r="C602" t="s">
        <v>505</v>
      </c>
      <c r="D602" t="s">
        <v>505</v>
      </c>
      <c r="E602">
        <v>1838771</v>
      </c>
      <c r="F602" s="23">
        <v>44209</v>
      </c>
      <c r="G602">
        <v>871164</v>
      </c>
      <c r="H602">
        <v>265607</v>
      </c>
      <c r="I602">
        <v>16616</v>
      </c>
      <c r="J602">
        <v>203</v>
      </c>
      <c r="K602">
        <v>16412</v>
      </c>
      <c r="L602">
        <v>262346</v>
      </c>
    </row>
    <row r="603" spans="1:12" x14ac:dyDescent="0.35">
      <c r="A603" t="s">
        <v>804</v>
      </c>
      <c r="B603" t="s">
        <v>804</v>
      </c>
      <c r="C603" t="s">
        <v>372</v>
      </c>
      <c r="D603" t="s">
        <v>372</v>
      </c>
      <c r="E603">
        <v>1372287</v>
      </c>
      <c r="F603" s="23">
        <v>44206</v>
      </c>
      <c r="G603">
        <v>614711</v>
      </c>
      <c r="H603">
        <v>180775</v>
      </c>
      <c r="I603">
        <v>10090</v>
      </c>
      <c r="J603">
        <v>203</v>
      </c>
      <c r="K603">
        <v>9887</v>
      </c>
      <c r="L603">
        <v>112124</v>
      </c>
    </row>
    <row r="604" spans="1:12" x14ac:dyDescent="0.35">
      <c r="A604" t="s">
        <v>804</v>
      </c>
      <c r="B604" t="s">
        <v>804</v>
      </c>
      <c r="C604" t="s">
        <v>595</v>
      </c>
      <c r="D604" t="s">
        <v>595</v>
      </c>
      <c r="E604">
        <v>2468371</v>
      </c>
      <c r="F604" s="23">
        <v>44227</v>
      </c>
      <c r="G604">
        <v>1270889</v>
      </c>
      <c r="H604">
        <v>418182</v>
      </c>
      <c r="I604">
        <v>16919</v>
      </c>
      <c r="J604">
        <v>290</v>
      </c>
      <c r="K604">
        <v>16629</v>
      </c>
      <c r="L604">
        <v>385194</v>
      </c>
    </row>
    <row r="605" spans="1:12" x14ac:dyDescent="0.35">
      <c r="A605" t="s">
        <v>804</v>
      </c>
      <c r="B605" t="s">
        <v>804</v>
      </c>
      <c r="C605" t="s">
        <v>165</v>
      </c>
      <c r="D605" t="s">
        <v>165</v>
      </c>
      <c r="E605">
        <v>4616509</v>
      </c>
      <c r="F605" s="23">
        <v>44192</v>
      </c>
      <c r="G605">
        <v>2165409</v>
      </c>
      <c r="H605">
        <v>643824</v>
      </c>
      <c r="I605">
        <v>17906</v>
      </c>
      <c r="J605">
        <v>228</v>
      </c>
      <c r="K605">
        <v>17675</v>
      </c>
      <c r="L605">
        <v>21427</v>
      </c>
    </row>
    <row r="606" spans="1:12" x14ac:dyDescent="0.35">
      <c r="A606" t="s">
        <v>804</v>
      </c>
      <c r="B606" t="s">
        <v>804</v>
      </c>
      <c r="C606" t="s">
        <v>571</v>
      </c>
      <c r="D606" t="s">
        <v>571</v>
      </c>
      <c r="E606">
        <v>1302156</v>
      </c>
      <c r="F606" s="23">
        <v>44227</v>
      </c>
      <c r="G606">
        <v>692255</v>
      </c>
      <c r="H606">
        <v>337171</v>
      </c>
      <c r="I606">
        <v>9132</v>
      </c>
      <c r="J606">
        <v>141</v>
      </c>
      <c r="K606">
        <v>8991</v>
      </c>
      <c r="L606">
        <v>331758</v>
      </c>
    </row>
    <row r="607" spans="1:12" x14ac:dyDescent="0.35">
      <c r="A607" t="s">
        <v>804</v>
      </c>
      <c r="B607" t="s">
        <v>804</v>
      </c>
      <c r="C607" t="s">
        <v>552</v>
      </c>
      <c r="D607" t="s">
        <v>552</v>
      </c>
      <c r="E607">
        <v>2384239</v>
      </c>
      <c r="F607" s="23">
        <v>44227</v>
      </c>
      <c r="G607">
        <v>1752196</v>
      </c>
      <c r="H607">
        <v>642554</v>
      </c>
      <c r="I607">
        <v>11549</v>
      </c>
      <c r="J607">
        <v>178</v>
      </c>
      <c r="K607">
        <v>11371</v>
      </c>
      <c r="L607">
        <v>313999</v>
      </c>
    </row>
    <row r="608" spans="1:12" x14ac:dyDescent="0.35">
      <c r="A608" t="s">
        <v>804</v>
      </c>
      <c r="B608" t="s">
        <v>804</v>
      </c>
      <c r="C608" t="s">
        <v>515</v>
      </c>
      <c r="D608" t="s">
        <v>515</v>
      </c>
      <c r="E608">
        <v>3223642</v>
      </c>
      <c r="F608" s="23">
        <v>44227</v>
      </c>
      <c r="G608">
        <v>1433455</v>
      </c>
      <c r="H608">
        <v>388341</v>
      </c>
      <c r="I608">
        <v>21610</v>
      </c>
      <c r="J608">
        <v>234</v>
      </c>
      <c r="K608">
        <v>21376</v>
      </c>
      <c r="L608">
        <v>278225</v>
      </c>
    </row>
    <row r="609" spans="1:12" x14ac:dyDescent="0.35">
      <c r="A609" t="s">
        <v>804</v>
      </c>
      <c r="B609" t="s">
        <v>804</v>
      </c>
      <c r="C609" t="s">
        <v>524</v>
      </c>
      <c r="D609" t="s">
        <v>524</v>
      </c>
      <c r="E609">
        <v>2149066</v>
      </c>
      <c r="F609" s="23">
        <v>44227</v>
      </c>
      <c r="G609">
        <v>995084</v>
      </c>
      <c r="H609">
        <v>438892</v>
      </c>
      <c r="I609">
        <v>7494</v>
      </c>
      <c r="J609">
        <v>138</v>
      </c>
      <c r="K609">
        <v>7354</v>
      </c>
      <c r="L609">
        <v>279984</v>
      </c>
    </row>
    <row r="610" spans="1:12" x14ac:dyDescent="0.35">
      <c r="A610" t="s">
        <v>804</v>
      </c>
      <c r="B610" t="s">
        <v>804</v>
      </c>
      <c r="C610" t="s">
        <v>545</v>
      </c>
      <c r="D610" t="s">
        <v>545</v>
      </c>
      <c r="E610">
        <v>1799541</v>
      </c>
      <c r="F610" s="23">
        <v>44206</v>
      </c>
      <c r="G610">
        <v>795903</v>
      </c>
      <c r="H610">
        <v>236840</v>
      </c>
      <c r="I610">
        <v>10992</v>
      </c>
      <c r="J610">
        <v>158</v>
      </c>
      <c r="K610">
        <v>10832</v>
      </c>
      <c r="L610">
        <v>308681</v>
      </c>
    </row>
    <row r="611" spans="1:12" x14ac:dyDescent="0.35">
      <c r="A611" t="s">
        <v>804</v>
      </c>
      <c r="B611" t="s">
        <v>804</v>
      </c>
      <c r="C611" t="s">
        <v>422</v>
      </c>
      <c r="D611" t="s">
        <v>422</v>
      </c>
      <c r="E611">
        <v>3257983</v>
      </c>
      <c r="F611" s="23">
        <v>44226</v>
      </c>
      <c r="G611">
        <v>1589704</v>
      </c>
      <c r="H611">
        <v>448292</v>
      </c>
      <c r="I611">
        <v>19850</v>
      </c>
      <c r="J611">
        <v>225</v>
      </c>
      <c r="K611">
        <v>19624</v>
      </c>
      <c r="L611">
        <v>157347</v>
      </c>
    </row>
    <row r="612" spans="1:12" x14ac:dyDescent="0.35">
      <c r="A612" t="s">
        <v>804</v>
      </c>
      <c r="B612" t="s">
        <v>804</v>
      </c>
      <c r="C612" t="s">
        <v>631</v>
      </c>
      <c r="D612" t="s">
        <v>631</v>
      </c>
      <c r="E612">
        <v>4465344</v>
      </c>
      <c r="F612" s="23">
        <v>44209</v>
      </c>
      <c r="G612">
        <v>2221830</v>
      </c>
      <c r="H612">
        <v>749751</v>
      </c>
      <c r="I612">
        <v>44028</v>
      </c>
      <c r="J612">
        <v>377</v>
      </c>
      <c r="K612">
        <v>43650</v>
      </c>
      <c r="L612">
        <v>487223</v>
      </c>
    </row>
    <row r="613" spans="1:12" x14ac:dyDescent="0.35">
      <c r="A613" t="s">
        <v>804</v>
      </c>
      <c r="B613" t="s">
        <v>804</v>
      </c>
      <c r="C613" t="s">
        <v>538</v>
      </c>
      <c r="D613" t="s">
        <v>538</v>
      </c>
      <c r="E613">
        <v>2461056</v>
      </c>
      <c r="F613" s="23">
        <v>44227</v>
      </c>
      <c r="G613">
        <v>1189235</v>
      </c>
      <c r="H613">
        <v>399451</v>
      </c>
      <c r="I613">
        <v>11717</v>
      </c>
      <c r="J613">
        <v>330</v>
      </c>
      <c r="K613">
        <v>11385</v>
      </c>
      <c r="L613">
        <v>302428</v>
      </c>
    </row>
    <row r="614" spans="1:12" x14ac:dyDescent="0.35">
      <c r="A614" t="s">
        <v>804</v>
      </c>
      <c r="B614" t="s">
        <v>804</v>
      </c>
      <c r="C614" t="s">
        <v>389</v>
      </c>
      <c r="D614" t="s">
        <v>389</v>
      </c>
      <c r="E614">
        <v>1554203</v>
      </c>
      <c r="F614" s="23">
        <v>44227</v>
      </c>
      <c r="G614">
        <v>793094</v>
      </c>
      <c r="H614">
        <v>244431</v>
      </c>
      <c r="I614">
        <v>7720</v>
      </c>
      <c r="J614">
        <v>163</v>
      </c>
      <c r="K614">
        <v>7557</v>
      </c>
      <c r="L614">
        <v>122883</v>
      </c>
    </row>
    <row r="615" spans="1:12" x14ac:dyDescent="0.35">
      <c r="A615" t="s">
        <v>804</v>
      </c>
      <c r="B615" t="s">
        <v>804</v>
      </c>
      <c r="C615" t="s">
        <v>558</v>
      </c>
      <c r="D615" t="s">
        <v>558</v>
      </c>
      <c r="E615">
        <v>3683896</v>
      </c>
      <c r="F615" s="23">
        <v>44226</v>
      </c>
      <c r="G615">
        <v>1756682</v>
      </c>
      <c r="H615">
        <v>600482</v>
      </c>
      <c r="I615">
        <v>14794</v>
      </c>
      <c r="J615">
        <v>126</v>
      </c>
      <c r="K615">
        <v>14668</v>
      </c>
      <c r="L615">
        <v>320382</v>
      </c>
    </row>
    <row r="616" spans="1:12" x14ac:dyDescent="0.35">
      <c r="A616" t="s">
        <v>804</v>
      </c>
      <c r="B616" t="s">
        <v>804</v>
      </c>
      <c r="C616" t="s">
        <v>484</v>
      </c>
      <c r="D616" t="s">
        <v>484</v>
      </c>
      <c r="E616">
        <v>3712738</v>
      </c>
      <c r="F616" s="23">
        <v>44219</v>
      </c>
      <c r="G616">
        <v>1408673</v>
      </c>
      <c r="H616">
        <v>364360</v>
      </c>
      <c r="I616">
        <v>14941</v>
      </c>
      <c r="J616">
        <v>98</v>
      </c>
      <c r="K616">
        <v>14843</v>
      </c>
      <c r="L616">
        <v>231677</v>
      </c>
    </row>
    <row r="617" spans="1:12" x14ac:dyDescent="0.35">
      <c r="A617" t="s">
        <v>804</v>
      </c>
      <c r="B617" t="s">
        <v>804</v>
      </c>
      <c r="C617" t="s">
        <v>517</v>
      </c>
      <c r="D617" t="s">
        <v>517</v>
      </c>
      <c r="E617">
        <v>3498507</v>
      </c>
      <c r="F617" s="23">
        <v>44172</v>
      </c>
      <c r="G617">
        <v>1647985</v>
      </c>
      <c r="H617">
        <v>646236</v>
      </c>
      <c r="I617">
        <v>20215</v>
      </c>
      <c r="J617">
        <v>243</v>
      </c>
      <c r="K617">
        <v>19972</v>
      </c>
      <c r="L617">
        <v>279197</v>
      </c>
    </row>
    <row r="618" spans="1:12" x14ac:dyDescent="0.35">
      <c r="A618" t="s">
        <v>804</v>
      </c>
      <c r="B618" t="s">
        <v>804</v>
      </c>
      <c r="C618" t="s">
        <v>471</v>
      </c>
      <c r="D618" t="s">
        <v>471</v>
      </c>
      <c r="E618">
        <v>1952713</v>
      </c>
      <c r="F618" s="23">
        <v>44227</v>
      </c>
      <c r="G618">
        <v>939599</v>
      </c>
      <c r="H618">
        <v>238646</v>
      </c>
      <c r="I618">
        <v>16208</v>
      </c>
      <c r="J618">
        <v>356</v>
      </c>
      <c r="K618">
        <v>15852</v>
      </c>
      <c r="L618">
        <v>219353</v>
      </c>
    </row>
    <row r="619" spans="1:12" x14ac:dyDescent="0.35">
      <c r="A619" t="s">
        <v>804</v>
      </c>
      <c r="B619" t="s">
        <v>804</v>
      </c>
      <c r="C619" t="s">
        <v>492</v>
      </c>
      <c r="D619" t="s">
        <v>492</v>
      </c>
      <c r="E619">
        <v>990626</v>
      </c>
      <c r="F619" s="23">
        <v>44206</v>
      </c>
      <c r="G619">
        <v>447303</v>
      </c>
      <c r="H619">
        <v>129157</v>
      </c>
      <c r="I619">
        <v>7110</v>
      </c>
      <c r="J619">
        <v>79</v>
      </c>
      <c r="K619">
        <v>7031</v>
      </c>
      <c r="L619">
        <v>237615</v>
      </c>
    </row>
    <row r="620" spans="1:12" x14ac:dyDescent="0.35">
      <c r="A620" t="s">
        <v>804</v>
      </c>
      <c r="B620" t="s">
        <v>804</v>
      </c>
      <c r="C620" t="s">
        <v>548</v>
      </c>
      <c r="D620" t="s">
        <v>548</v>
      </c>
      <c r="E620">
        <v>3098637</v>
      </c>
      <c r="F620" s="23">
        <v>44227</v>
      </c>
      <c r="G620">
        <v>1597034</v>
      </c>
      <c r="H620">
        <v>537293</v>
      </c>
      <c r="I620">
        <v>20223</v>
      </c>
      <c r="J620">
        <v>220</v>
      </c>
      <c r="K620">
        <v>20003</v>
      </c>
      <c r="L620">
        <v>314631</v>
      </c>
    </row>
    <row r="621" spans="1:12" x14ac:dyDescent="0.35">
      <c r="A621" t="s">
        <v>804</v>
      </c>
      <c r="B621" t="s">
        <v>804</v>
      </c>
      <c r="C621" t="s">
        <v>509</v>
      </c>
      <c r="D621" t="s">
        <v>509</v>
      </c>
      <c r="E621">
        <v>1761152</v>
      </c>
      <c r="F621" s="23">
        <v>44227</v>
      </c>
      <c r="G621">
        <v>788675</v>
      </c>
      <c r="H621">
        <v>213371</v>
      </c>
      <c r="I621">
        <v>9968</v>
      </c>
      <c r="J621">
        <v>99</v>
      </c>
      <c r="K621">
        <v>9868</v>
      </c>
      <c r="L621">
        <v>268279</v>
      </c>
    </row>
    <row r="622" spans="1:12" x14ac:dyDescent="0.35">
      <c r="A622" t="s">
        <v>804</v>
      </c>
      <c r="B622" t="s">
        <v>804</v>
      </c>
      <c r="C622" t="s">
        <v>539</v>
      </c>
      <c r="D622" t="s">
        <v>539</v>
      </c>
      <c r="E622">
        <v>1579160</v>
      </c>
      <c r="F622" s="23">
        <v>44206</v>
      </c>
      <c r="G622">
        <v>708258</v>
      </c>
      <c r="H622">
        <v>253661</v>
      </c>
      <c r="I622">
        <v>13933</v>
      </c>
      <c r="J622">
        <v>293</v>
      </c>
      <c r="K622">
        <v>13640</v>
      </c>
      <c r="L622">
        <v>304727</v>
      </c>
    </row>
    <row r="623" spans="1:12" x14ac:dyDescent="0.35">
      <c r="A623" t="s">
        <v>804</v>
      </c>
      <c r="B623" t="s">
        <v>804</v>
      </c>
      <c r="C623" t="s">
        <v>490</v>
      </c>
      <c r="D623" t="s">
        <v>490</v>
      </c>
      <c r="E623">
        <v>1887577</v>
      </c>
      <c r="F623" s="23">
        <v>44206</v>
      </c>
      <c r="G623">
        <v>833824</v>
      </c>
      <c r="H623">
        <v>229745</v>
      </c>
      <c r="I623">
        <v>10348</v>
      </c>
      <c r="J623">
        <v>194</v>
      </c>
      <c r="K623">
        <v>10153</v>
      </c>
      <c r="L623">
        <v>237030</v>
      </c>
    </row>
    <row r="624" spans="1:12" x14ac:dyDescent="0.35">
      <c r="A624" t="s">
        <v>804</v>
      </c>
      <c r="B624" t="s">
        <v>804</v>
      </c>
      <c r="C624" t="s">
        <v>334</v>
      </c>
      <c r="D624" t="s">
        <v>334</v>
      </c>
      <c r="E624">
        <v>2632684</v>
      </c>
      <c r="F624" s="23">
        <v>44206</v>
      </c>
      <c r="G624">
        <v>1246314</v>
      </c>
      <c r="H624">
        <v>410120</v>
      </c>
      <c r="I624">
        <v>6814</v>
      </c>
      <c r="J624">
        <v>139</v>
      </c>
      <c r="K624">
        <v>6674</v>
      </c>
      <c r="L624">
        <v>86335</v>
      </c>
    </row>
    <row r="625" spans="1:12" x14ac:dyDescent="0.35">
      <c r="A625" t="s">
        <v>804</v>
      </c>
      <c r="B625" t="s">
        <v>804</v>
      </c>
      <c r="C625" t="s">
        <v>566</v>
      </c>
      <c r="D625" t="s">
        <v>566</v>
      </c>
      <c r="E625">
        <v>2496761</v>
      </c>
      <c r="F625" s="23">
        <v>44227</v>
      </c>
      <c r="G625">
        <v>1005224</v>
      </c>
      <c r="H625">
        <v>328351</v>
      </c>
      <c r="I625">
        <v>8720</v>
      </c>
      <c r="J625">
        <v>135</v>
      </c>
      <c r="K625">
        <v>8585</v>
      </c>
      <c r="L625">
        <v>327016</v>
      </c>
    </row>
    <row r="626" spans="1:12" x14ac:dyDescent="0.35">
      <c r="A626" t="s">
        <v>804</v>
      </c>
      <c r="B626" t="s">
        <v>804</v>
      </c>
      <c r="C626" t="s">
        <v>690</v>
      </c>
      <c r="D626" t="s">
        <v>690</v>
      </c>
      <c r="E626">
        <v>1674714</v>
      </c>
      <c r="F626" s="23">
        <v>44220</v>
      </c>
      <c r="G626">
        <v>1799728</v>
      </c>
      <c r="H626">
        <v>974353</v>
      </c>
      <c r="I626">
        <v>63353</v>
      </c>
      <c r="J626">
        <v>467</v>
      </c>
      <c r="K626">
        <v>62876</v>
      </c>
      <c r="L626">
        <v>707072</v>
      </c>
    </row>
    <row r="627" spans="1:12" x14ac:dyDescent="0.35">
      <c r="A627" t="s">
        <v>804</v>
      </c>
      <c r="B627" t="s">
        <v>804</v>
      </c>
      <c r="C627" t="s">
        <v>697</v>
      </c>
      <c r="D627" t="s">
        <v>697</v>
      </c>
      <c r="E627">
        <v>4661452</v>
      </c>
      <c r="F627" s="23">
        <v>44220</v>
      </c>
      <c r="G627">
        <v>2247039</v>
      </c>
      <c r="H627">
        <v>1071908</v>
      </c>
      <c r="I627">
        <v>55673</v>
      </c>
      <c r="J627">
        <v>461</v>
      </c>
      <c r="K627">
        <v>55207</v>
      </c>
      <c r="L627">
        <v>740447</v>
      </c>
    </row>
    <row r="628" spans="1:12" x14ac:dyDescent="0.35">
      <c r="A628" t="s">
        <v>804</v>
      </c>
      <c r="B628" t="s">
        <v>804</v>
      </c>
      <c r="C628" t="s">
        <v>511</v>
      </c>
      <c r="D628" t="s">
        <v>511</v>
      </c>
      <c r="E628">
        <v>3622727</v>
      </c>
      <c r="F628" s="23">
        <v>44227</v>
      </c>
      <c r="G628">
        <v>1690195</v>
      </c>
      <c r="H628">
        <v>509886</v>
      </c>
      <c r="I628">
        <v>21641</v>
      </c>
      <c r="J628">
        <v>282</v>
      </c>
      <c r="K628">
        <v>21359</v>
      </c>
      <c r="L628">
        <v>276557</v>
      </c>
    </row>
    <row r="629" spans="1:12" x14ac:dyDescent="0.35">
      <c r="A629" t="s">
        <v>804</v>
      </c>
      <c r="B629" t="s">
        <v>804</v>
      </c>
      <c r="C629" t="s">
        <v>498</v>
      </c>
      <c r="D629" t="s">
        <v>498</v>
      </c>
      <c r="E629">
        <v>3431386</v>
      </c>
      <c r="F629" s="23">
        <v>44227</v>
      </c>
      <c r="G629">
        <v>1604382</v>
      </c>
      <c r="H629">
        <v>555773</v>
      </c>
      <c r="I629">
        <v>12282</v>
      </c>
      <c r="J629">
        <v>266</v>
      </c>
      <c r="K629">
        <v>12016</v>
      </c>
      <c r="L629">
        <v>247375</v>
      </c>
    </row>
    <row r="630" spans="1:12" x14ac:dyDescent="0.35">
      <c r="A630" t="s">
        <v>804</v>
      </c>
      <c r="B630" t="s">
        <v>804</v>
      </c>
      <c r="C630" t="s">
        <v>639</v>
      </c>
      <c r="D630" t="s">
        <v>639</v>
      </c>
      <c r="E630">
        <v>4436275</v>
      </c>
      <c r="F630" s="23">
        <v>44227</v>
      </c>
      <c r="G630">
        <v>2347051</v>
      </c>
      <c r="H630">
        <v>889085</v>
      </c>
      <c r="I630">
        <v>59439</v>
      </c>
      <c r="J630">
        <v>848</v>
      </c>
      <c r="K630">
        <v>58588</v>
      </c>
      <c r="L630">
        <v>510255</v>
      </c>
    </row>
    <row r="631" spans="1:12" x14ac:dyDescent="0.35">
      <c r="A631" t="s">
        <v>804</v>
      </c>
      <c r="B631" t="s">
        <v>804</v>
      </c>
      <c r="C631" t="s">
        <v>497</v>
      </c>
      <c r="D631" t="s">
        <v>497</v>
      </c>
      <c r="E631">
        <v>1104021</v>
      </c>
      <c r="F631" s="23">
        <v>44206</v>
      </c>
      <c r="G631">
        <v>561456</v>
      </c>
      <c r="H631">
        <v>185949</v>
      </c>
      <c r="I631">
        <v>5232</v>
      </c>
      <c r="J631">
        <v>102</v>
      </c>
      <c r="K631">
        <v>5130</v>
      </c>
      <c r="L631">
        <v>242998</v>
      </c>
    </row>
    <row r="632" spans="1:12" x14ac:dyDescent="0.35">
      <c r="A632" t="s">
        <v>804</v>
      </c>
      <c r="B632" t="s">
        <v>804</v>
      </c>
      <c r="C632" t="s">
        <v>541</v>
      </c>
      <c r="D632" t="s">
        <v>541</v>
      </c>
      <c r="E632">
        <v>1338211</v>
      </c>
      <c r="F632" s="23">
        <v>44199</v>
      </c>
      <c r="G632">
        <v>658863</v>
      </c>
      <c r="H632">
        <v>254519</v>
      </c>
      <c r="I632">
        <v>12638</v>
      </c>
      <c r="J632">
        <v>217</v>
      </c>
      <c r="K632">
        <v>12421</v>
      </c>
      <c r="L632">
        <v>306044</v>
      </c>
    </row>
    <row r="633" spans="1:12" x14ac:dyDescent="0.35">
      <c r="A633" t="s">
        <v>804</v>
      </c>
      <c r="B633" t="s">
        <v>804</v>
      </c>
      <c r="C633" t="s">
        <v>485</v>
      </c>
      <c r="D633" t="s">
        <v>485</v>
      </c>
      <c r="E633">
        <v>4091380</v>
      </c>
      <c r="F633" s="23">
        <v>44226</v>
      </c>
      <c r="G633">
        <v>1852490</v>
      </c>
      <c r="H633">
        <v>537647</v>
      </c>
      <c r="I633">
        <v>13755</v>
      </c>
      <c r="J633">
        <v>349</v>
      </c>
      <c r="K633">
        <v>13406</v>
      </c>
      <c r="L633">
        <v>231661</v>
      </c>
    </row>
    <row r="634" spans="1:12" x14ac:dyDescent="0.35">
      <c r="A634" t="s">
        <v>804</v>
      </c>
      <c r="B634" t="s">
        <v>804</v>
      </c>
      <c r="C634" t="s">
        <v>507</v>
      </c>
      <c r="D634" t="s">
        <v>507</v>
      </c>
      <c r="E634">
        <v>1565678</v>
      </c>
      <c r="F634" s="23">
        <v>44227</v>
      </c>
      <c r="G634">
        <v>701190</v>
      </c>
      <c r="H634">
        <v>234481</v>
      </c>
      <c r="I634">
        <v>2920</v>
      </c>
      <c r="J634">
        <v>43</v>
      </c>
      <c r="K634">
        <v>2877</v>
      </c>
      <c r="L634">
        <v>261985</v>
      </c>
    </row>
    <row r="635" spans="1:12" x14ac:dyDescent="0.35">
      <c r="A635" t="s">
        <v>804</v>
      </c>
      <c r="B635" t="s">
        <v>804</v>
      </c>
      <c r="C635" t="s">
        <v>482</v>
      </c>
      <c r="D635" t="s">
        <v>482</v>
      </c>
      <c r="E635">
        <v>1670718</v>
      </c>
      <c r="F635" s="23">
        <v>44206</v>
      </c>
      <c r="G635">
        <v>819651</v>
      </c>
      <c r="H635">
        <v>251406</v>
      </c>
      <c r="I635">
        <v>11687</v>
      </c>
      <c r="J635">
        <v>202</v>
      </c>
      <c r="K635">
        <v>11482</v>
      </c>
      <c r="L635">
        <v>227562</v>
      </c>
    </row>
    <row r="636" spans="1:12" x14ac:dyDescent="0.35">
      <c r="A636" t="s">
        <v>804</v>
      </c>
      <c r="B636" t="s">
        <v>804</v>
      </c>
      <c r="C636" t="s">
        <v>567</v>
      </c>
      <c r="D636" t="s">
        <v>567</v>
      </c>
      <c r="E636">
        <v>4476072</v>
      </c>
      <c r="F636" s="23">
        <v>44216</v>
      </c>
      <c r="G636">
        <v>2189622</v>
      </c>
      <c r="H636">
        <v>667013</v>
      </c>
      <c r="I636">
        <v>22584</v>
      </c>
      <c r="J636">
        <v>235</v>
      </c>
      <c r="K636">
        <v>22349</v>
      </c>
      <c r="L636">
        <v>334116</v>
      </c>
    </row>
    <row r="637" spans="1:12" x14ac:dyDescent="0.35">
      <c r="A637" t="s">
        <v>804</v>
      </c>
      <c r="B637" t="s">
        <v>804</v>
      </c>
      <c r="C637" t="s">
        <v>555</v>
      </c>
      <c r="D637" t="s">
        <v>555</v>
      </c>
      <c r="E637">
        <v>2000755</v>
      </c>
      <c r="F637" s="23">
        <v>44161</v>
      </c>
      <c r="G637">
        <v>1132511</v>
      </c>
      <c r="H637">
        <v>379818</v>
      </c>
      <c r="I637">
        <v>36556</v>
      </c>
      <c r="J637">
        <v>663</v>
      </c>
      <c r="K637">
        <v>35892</v>
      </c>
      <c r="L637">
        <v>330818</v>
      </c>
    </row>
    <row r="638" spans="1:12" x14ac:dyDescent="0.35">
      <c r="A638" t="s">
        <v>804</v>
      </c>
      <c r="B638" t="s">
        <v>804</v>
      </c>
      <c r="C638" t="s">
        <v>399</v>
      </c>
      <c r="D638" t="s">
        <v>399</v>
      </c>
      <c r="E638">
        <v>1658005</v>
      </c>
      <c r="F638" s="23">
        <v>44206</v>
      </c>
      <c r="G638">
        <v>755119</v>
      </c>
      <c r="H638">
        <v>257048</v>
      </c>
      <c r="I638">
        <v>9231</v>
      </c>
      <c r="J638">
        <v>114</v>
      </c>
      <c r="K638">
        <v>9115</v>
      </c>
      <c r="L638">
        <v>128634</v>
      </c>
    </row>
    <row r="639" spans="1:12" x14ac:dyDescent="0.35">
      <c r="A639" t="s">
        <v>804</v>
      </c>
      <c r="B639" t="s">
        <v>804</v>
      </c>
      <c r="C639" t="s">
        <v>577</v>
      </c>
      <c r="D639" t="s">
        <v>577</v>
      </c>
      <c r="E639">
        <v>1795092</v>
      </c>
      <c r="F639" s="23">
        <v>44206</v>
      </c>
      <c r="G639">
        <v>923661</v>
      </c>
      <c r="H639">
        <v>290898</v>
      </c>
      <c r="I639">
        <v>6197</v>
      </c>
      <c r="J639">
        <v>110</v>
      </c>
      <c r="K639">
        <v>6087</v>
      </c>
      <c r="L639">
        <v>347795</v>
      </c>
    </row>
    <row r="640" spans="1:12" x14ac:dyDescent="0.35">
      <c r="A640" t="s">
        <v>804</v>
      </c>
      <c r="B640" t="s">
        <v>804</v>
      </c>
      <c r="C640" t="s">
        <v>693</v>
      </c>
      <c r="D640" t="s">
        <v>693</v>
      </c>
      <c r="E640">
        <v>4572951</v>
      </c>
      <c r="F640" s="23">
        <v>44206</v>
      </c>
      <c r="G640">
        <v>2251558</v>
      </c>
      <c r="H640">
        <v>859280</v>
      </c>
      <c r="I640">
        <v>82933</v>
      </c>
      <c r="J640">
        <v>1905</v>
      </c>
      <c r="K640">
        <v>81024</v>
      </c>
      <c r="L640">
        <v>727286</v>
      </c>
    </row>
    <row r="641" spans="1:12" x14ac:dyDescent="0.35">
      <c r="A641" t="s">
        <v>804</v>
      </c>
      <c r="B641" t="s">
        <v>804</v>
      </c>
      <c r="C641" t="s">
        <v>518</v>
      </c>
      <c r="D641" t="s">
        <v>518</v>
      </c>
      <c r="E641">
        <v>1438156</v>
      </c>
      <c r="F641" s="23">
        <v>44227</v>
      </c>
      <c r="G641">
        <v>608818</v>
      </c>
      <c r="H641">
        <v>147948</v>
      </c>
      <c r="I641">
        <v>4250</v>
      </c>
      <c r="J641">
        <v>53</v>
      </c>
      <c r="K641">
        <v>4197</v>
      </c>
      <c r="L641">
        <v>274094</v>
      </c>
    </row>
    <row r="642" spans="1:12" x14ac:dyDescent="0.35">
      <c r="A642" t="s">
        <v>804</v>
      </c>
      <c r="B642" t="s">
        <v>804</v>
      </c>
      <c r="C642" t="s">
        <v>469</v>
      </c>
      <c r="D642" t="s">
        <v>469</v>
      </c>
      <c r="E642">
        <v>1596909</v>
      </c>
      <c r="F642" s="23">
        <v>44210</v>
      </c>
      <c r="G642">
        <v>760960</v>
      </c>
      <c r="H642">
        <v>218775</v>
      </c>
      <c r="I642">
        <v>4424</v>
      </c>
      <c r="J642">
        <v>70</v>
      </c>
      <c r="K642">
        <v>4353</v>
      </c>
      <c r="L642">
        <v>209276</v>
      </c>
    </row>
    <row r="643" spans="1:12" x14ac:dyDescent="0.35">
      <c r="A643" t="s">
        <v>804</v>
      </c>
      <c r="B643" t="s">
        <v>804</v>
      </c>
      <c r="C643" t="s">
        <v>560</v>
      </c>
      <c r="D643" t="s">
        <v>560</v>
      </c>
      <c r="E643">
        <v>3560830</v>
      </c>
      <c r="F643" s="23">
        <v>44226</v>
      </c>
      <c r="G643">
        <v>1632782</v>
      </c>
      <c r="H643">
        <v>458054</v>
      </c>
      <c r="I643">
        <v>15617</v>
      </c>
      <c r="J643">
        <v>228</v>
      </c>
      <c r="K643">
        <v>15389</v>
      </c>
      <c r="L643">
        <v>322580</v>
      </c>
    </row>
    <row r="644" spans="1:12" x14ac:dyDescent="0.35">
      <c r="A644" t="s">
        <v>804</v>
      </c>
      <c r="B644" t="s">
        <v>804</v>
      </c>
      <c r="C644" t="s">
        <v>592</v>
      </c>
      <c r="D644" t="s">
        <v>592</v>
      </c>
      <c r="E644">
        <v>4013634</v>
      </c>
      <c r="F644" s="23">
        <v>44226</v>
      </c>
      <c r="G644">
        <v>1829019</v>
      </c>
      <c r="H644">
        <v>382178</v>
      </c>
      <c r="I644">
        <v>24410</v>
      </c>
      <c r="J644">
        <v>292</v>
      </c>
      <c r="K644">
        <v>24117</v>
      </c>
      <c r="L644">
        <v>380738</v>
      </c>
    </row>
    <row r="645" spans="1:12" x14ac:dyDescent="0.35">
      <c r="A645" t="s">
        <v>804</v>
      </c>
      <c r="B645" t="s">
        <v>804</v>
      </c>
      <c r="C645" t="s">
        <v>193</v>
      </c>
      <c r="D645" t="s">
        <v>193</v>
      </c>
      <c r="E645">
        <v>1218002</v>
      </c>
      <c r="F645" s="23">
        <v>44050</v>
      </c>
      <c r="G645">
        <v>627553</v>
      </c>
      <c r="H645">
        <v>143519</v>
      </c>
      <c r="I645">
        <v>12742</v>
      </c>
      <c r="J645">
        <v>128</v>
      </c>
      <c r="K645">
        <v>12613</v>
      </c>
      <c r="L645">
        <v>28152</v>
      </c>
    </row>
    <row r="646" spans="1:12" x14ac:dyDescent="0.35">
      <c r="A646" t="s">
        <v>804</v>
      </c>
      <c r="B646" t="s">
        <v>804</v>
      </c>
      <c r="C646" t="s">
        <v>744</v>
      </c>
      <c r="D646" t="s">
        <v>744</v>
      </c>
      <c r="E646">
        <v>4588455</v>
      </c>
      <c r="F646" s="23">
        <v>44178</v>
      </c>
      <c r="G646">
        <v>3106658</v>
      </c>
      <c r="H646">
        <v>1488333</v>
      </c>
      <c r="I646">
        <v>238839</v>
      </c>
      <c r="J646">
        <v>2651</v>
      </c>
      <c r="K646">
        <v>236165</v>
      </c>
      <c r="L646">
        <v>1357002</v>
      </c>
    </row>
    <row r="647" spans="1:12" x14ac:dyDescent="0.35">
      <c r="A647" t="s">
        <v>804</v>
      </c>
      <c r="B647" t="s">
        <v>804</v>
      </c>
      <c r="C647" t="s">
        <v>573</v>
      </c>
      <c r="D647" t="s">
        <v>573</v>
      </c>
      <c r="E647">
        <v>2665292</v>
      </c>
      <c r="F647" s="23">
        <v>44227</v>
      </c>
      <c r="G647">
        <v>1283534</v>
      </c>
      <c r="H647">
        <v>372559</v>
      </c>
      <c r="I647">
        <v>12440</v>
      </c>
      <c r="J647">
        <v>140</v>
      </c>
      <c r="K647">
        <v>12300</v>
      </c>
      <c r="L647">
        <v>340936</v>
      </c>
    </row>
    <row r="648" spans="1:12" x14ac:dyDescent="0.35">
      <c r="A648" t="s">
        <v>804</v>
      </c>
      <c r="B648" t="s">
        <v>804</v>
      </c>
      <c r="C648" t="s">
        <v>416</v>
      </c>
      <c r="D648" t="s">
        <v>416</v>
      </c>
      <c r="E648">
        <v>876055</v>
      </c>
      <c r="F648" s="23">
        <v>44206</v>
      </c>
      <c r="G648">
        <v>444352</v>
      </c>
      <c r="H648">
        <v>148388</v>
      </c>
      <c r="I648">
        <v>4268</v>
      </c>
      <c r="J648">
        <v>86</v>
      </c>
      <c r="K648">
        <v>4182</v>
      </c>
      <c r="L648">
        <v>145126</v>
      </c>
    </row>
    <row r="649" spans="1:12" x14ac:dyDescent="0.35">
      <c r="A649" t="s">
        <v>804</v>
      </c>
      <c r="B649" t="s">
        <v>804</v>
      </c>
      <c r="C649" t="s">
        <v>487</v>
      </c>
      <c r="D649" t="s">
        <v>487</v>
      </c>
      <c r="E649">
        <v>1847194</v>
      </c>
      <c r="F649" s="23">
        <v>44227</v>
      </c>
      <c r="G649">
        <v>860461</v>
      </c>
      <c r="H649">
        <v>219990</v>
      </c>
      <c r="I649">
        <v>10028</v>
      </c>
      <c r="J649">
        <v>182</v>
      </c>
      <c r="K649">
        <v>9846</v>
      </c>
      <c r="L649">
        <v>233510</v>
      </c>
    </row>
    <row r="650" spans="1:12" x14ac:dyDescent="0.35">
      <c r="A650" t="s">
        <v>804</v>
      </c>
      <c r="B650" t="s">
        <v>804</v>
      </c>
      <c r="C650" t="s">
        <v>456</v>
      </c>
      <c r="D650" t="s">
        <v>456</v>
      </c>
      <c r="E650">
        <v>2541894</v>
      </c>
      <c r="F650" s="23">
        <v>44225</v>
      </c>
      <c r="G650">
        <v>1207578</v>
      </c>
      <c r="H650">
        <v>418117</v>
      </c>
      <c r="I650">
        <v>20297</v>
      </c>
      <c r="J650">
        <v>402</v>
      </c>
      <c r="K650">
        <v>19893</v>
      </c>
      <c r="L650">
        <v>208527</v>
      </c>
    </row>
    <row r="651" spans="1:12" x14ac:dyDescent="0.35">
      <c r="A651" t="s">
        <v>804</v>
      </c>
      <c r="B651" t="s">
        <v>804</v>
      </c>
      <c r="C651" t="s">
        <v>527</v>
      </c>
      <c r="D651" t="s">
        <v>527</v>
      </c>
      <c r="E651">
        <v>2205170</v>
      </c>
      <c r="F651" s="23">
        <v>44227</v>
      </c>
      <c r="G651">
        <v>1017497</v>
      </c>
      <c r="H651">
        <v>307052</v>
      </c>
      <c r="I651">
        <v>8333</v>
      </c>
      <c r="J651">
        <v>80</v>
      </c>
      <c r="K651">
        <v>8252</v>
      </c>
      <c r="L651">
        <v>285611</v>
      </c>
    </row>
    <row r="652" spans="1:12" x14ac:dyDescent="0.35">
      <c r="A652" t="s">
        <v>804</v>
      </c>
      <c r="B652" t="s">
        <v>804</v>
      </c>
      <c r="C652" t="s">
        <v>719</v>
      </c>
      <c r="D652" t="s">
        <v>719</v>
      </c>
      <c r="E652">
        <v>3447405</v>
      </c>
      <c r="F652" s="23">
        <v>44227</v>
      </c>
      <c r="G652">
        <v>1764744</v>
      </c>
      <c r="H652">
        <v>842448</v>
      </c>
      <c r="I652">
        <v>69480</v>
      </c>
      <c r="J652">
        <v>898</v>
      </c>
      <c r="K652">
        <v>68567</v>
      </c>
      <c r="L652">
        <v>833144</v>
      </c>
    </row>
    <row r="653" spans="1:12" x14ac:dyDescent="0.35">
      <c r="A653" t="s">
        <v>804</v>
      </c>
      <c r="B653" t="s">
        <v>804</v>
      </c>
      <c r="C653" t="s">
        <v>557</v>
      </c>
      <c r="D653" t="s">
        <v>557</v>
      </c>
      <c r="E653">
        <v>2494533</v>
      </c>
      <c r="F653" s="23">
        <v>44227</v>
      </c>
      <c r="G653">
        <v>1335308</v>
      </c>
      <c r="H653">
        <v>462157</v>
      </c>
      <c r="I653">
        <v>11088</v>
      </c>
      <c r="J653">
        <v>116</v>
      </c>
      <c r="K653">
        <v>10972</v>
      </c>
      <c r="L653">
        <v>318308</v>
      </c>
    </row>
    <row r="654" spans="1:12" x14ac:dyDescent="0.35">
      <c r="A654" t="s">
        <v>804</v>
      </c>
      <c r="B654" t="s">
        <v>804</v>
      </c>
      <c r="C654" t="s">
        <v>605</v>
      </c>
      <c r="D654" t="s">
        <v>605</v>
      </c>
      <c r="E654">
        <v>4773138</v>
      </c>
      <c r="F654" s="23">
        <v>44209</v>
      </c>
      <c r="G654">
        <v>1390249</v>
      </c>
      <c r="H654">
        <v>443211</v>
      </c>
      <c r="I654">
        <v>39102</v>
      </c>
      <c r="J654">
        <v>349</v>
      </c>
      <c r="K654">
        <v>38752</v>
      </c>
      <c r="L654">
        <v>420010</v>
      </c>
    </row>
    <row r="655" spans="1:12" x14ac:dyDescent="0.35">
      <c r="A655" t="s">
        <v>804</v>
      </c>
      <c r="B655" t="s">
        <v>804</v>
      </c>
      <c r="C655" t="s">
        <v>434</v>
      </c>
      <c r="D655" t="s">
        <v>434</v>
      </c>
      <c r="E655">
        <v>4138605</v>
      </c>
      <c r="F655" s="23">
        <v>44221</v>
      </c>
      <c r="G655">
        <v>1264005</v>
      </c>
      <c r="H655">
        <v>467387</v>
      </c>
      <c r="I655">
        <v>31009</v>
      </c>
      <c r="J655">
        <v>269</v>
      </c>
      <c r="K655">
        <v>30737</v>
      </c>
      <c r="L655">
        <v>177208</v>
      </c>
    </row>
    <row r="656" spans="1:12" x14ac:dyDescent="0.35">
      <c r="A656" t="s">
        <v>804</v>
      </c>
      <c r="B656" t="s">
        <v>804</v>
      </c>
      <c r="C656" t="s">
        <v>530</v>
      </c>
      <c r="D656" t="s">
        <v>530</v>
      </c>
      <c r="E656">
        <v>2037225</v>
      </c>
      <c r="F656" s="23">
        <v>44209</v>
      </c>
      <c r="G656">
        <v>978332</v>
      </c>
      <c r="H656">
        <v>256931</v>
      </c>
      <c r="I656">
        <v>11032</v>
      </c>
      <c r="J656">
        <v>193</v>
      </c>
      <c r="K656">
        <v>10838</v>
      </c>
      <c r="L656">
        <v>297054</v>
      </c>
    </row>
    <row r="657" spans="1:12" x14ac:dyDescent="0.35">
      <c r="A657" t="s">
        <v>804</v>
      </c>
      <c r="B657" t="s">
        <v>804</v>
      </c>
      <c r="C657" t="s">
        <v>363</v>
      </c>
      <c r="D657" t="s">
        <v>363</v>
      </c>
      <c r="E657">
        <v>3173752</v>
      </c>
      <c r="F657" s="23">
        <v>44210</v>
      </c>
      <c r="G657">
        <v>1480021</v>
      </c>
      <c r="H657">
        <v>456869</v>
      </c>
      <c r="I657">
        <v>16038</v>
      </c>
      <c r="J657">
        <v>163</v>
      </c>
      <c r="K657">
        <v>15875</v>
      </c>
      <c r="L657">
        <v>108519</v>
      </c>
    </row>
    <row r="658" spans="1:12" x14ac:dyDescent="0.35">
      <c r="A658" t="s">
        <v>804</v>
      </c>
      <c r="B658" t="s">
        <v>804</v>
      </c>
      <c r="C658" t="s">
        <v>701</v>
      </c>
      <c r="D658" t="s">
        <v>701</v>
      </c>
      <c r="E658">
        <v>5959798</v>
      </c>
      <c r="F658" s="23">
        <v>44210</v>
      </c>
      <c r="G658">
        <v>2731341</v>
      </c>
      <c r="H658">
        <v>862244</v>
      </c>
      <c r="I658">
        <v>78699</v>
      </c>
      <c r="J658">
        <v>1088</v>
      </c>
      <c r="K658">
        <v>77609</v>
      </c>
      <c r="L658">
        <v>768649</v>
      </c>
    </row>
    <row r="659" spans="1:12" x14ac:dyDescent="0.35">
      <c r="A659" t="s">
        <v>804</v>
      </c>
      <c r="B659" t="s">
        <v>804</v>
      </c>
      <c r="C659" t="s">
        <v>599</v>
      </c>
      <c r="D659" t="s">
        <v>599</v>
      </c>
      <c r="E659">
        <v>3404004</v>
      </c>
      <c r="F659" s="23">
        <v>44226</v>
      </c>
      <c r="G659">
        <v>1436175</v>
      </c>
      <c r="H659">
        <v>344694</v>
      </c>
      <c r="I659">
        <v>17104</v>
      </c>
      <c r="J659">
        <v>343</v>
      </c>
      <c r="K659">
        <v>16761</v>
      </c>
      <c r="L659">
        <v>395960</v>
      </c>
    </row>
    <row r="660" spans="1:12" x14ac:dyDescent="0.35">
      <c r="A660" t="s">
        <v>804</v>
      </c>
      <c r="B660" t="s">
        <v>804</v>
      </c>
      <c r="C660" t="s">
        <v>522</v>
      </c>
      <c r="D660" t="s">
        <v>522</v>
      </c>
      <c r="E660">
        <v>2335398</v>
      </c>
      <c r="F660" s="23">
        <v>44212</v>
      </c>
      <c r="G660">
        <v>989666</v>
      </c>
      <c r="H660">
        <v>250420</v>
      </c>
      <c r="I660">
        <v>11826</v>
      </c>
      <c r="J660">
        <v>148</v>
      </c>
      <c r="K660">
        <v>11676</v>
      </c>
      <c r="L660">
        <v>280201</v>
      </c>
    </row>
    <row r="661" spans="1:12" x14ac:dyDescent="0.35">
      <c r="A661" t="s">
        <v>804</v>
      </c>
      <c r="B661" t="s">
        <v>804</v>
      </c>
      <c r="C661" t="s">
        <v>512</v>
      </c>
      <c r="D661" t="s">
        <v>512</v>
      </c>
      <c r="E661">
        <v>3464228</v>
      </c>
      <c r="F661" s="23">
        <v>44226</v>
      </c>
      <c r="G661">
        <v>1638111</v>
      </c>
      <c r="H661">
        <v>576986</v>
      </c>
      <c r="I661">
        <v>32730</v>
      </c>
      <c r="J661">
        <v>420</v>
      </c>
      <c r="K661">
        <v>32309</v>
      </c>
      <c r="L661">
        <v>282752</v>
      </c>
    </row>
    <row r="662" spans="1:12" x14ac:dyDescent="0.35">
      <c r="A662" t="s">
        <v>804</v>
      </c>
      <c r="B662" t="s">
        <v>804</v>
      </c>
      <c r="C662" t="s">
        <v>553</v>
      </c>
      <c r="D662" t="s">
        <v>553</v>
      </c>
      <c r="E662">
        <v>2217020</v>
      </c>
      <c r="F662" s="23">
        <v>44209</v>
      </c>
      <c r="G662">
        <v>893786</v>
      </c>
      <c r="H662">
        <v>204352</v>
      </c>
      <c r="I662">
        <v>9438</v>
      </c>
      <c r="J662">
        <v>106</v>
      </c>
      <c r="K662">
        <v>9331</v>
      </c>
      <c r="L662">
        <v>314052</v>
      </c>
    </row>
    <row r="663" spans="1:12" x14ac:dyDescent="0.35">
      <c r="A663" t="s">
        <v>804</v>
      </c>
      <c r="B663" t="s">
        <v>804</v>
      </c>
      <c r="C663" t="s">
        <v>533</v>
      </c>
      <c r="D663" t="s">
        <v>533</v>
      </c>
      <c r="E663">
        <v>1714300</v>
      </c>
      <c r="F663" s="23">
        <v>44227</v>
      </c>
      <c r="G663">
        <v>799506</v>
      </c>
      <c r="H663">
        <v>195105</v>
      </c>
      <c r="I663">
        <v>8159</v>
      </c>
      <c r="J663">
        <v>98</v>
      </c>
      <c r="K663">
        <v>8061</v>
      </c>
      <c r="L663">
        <v>296685</v>
      </c>
    </row>
    <row r="664" spans="1:12" x14ac:dyDescent="0.35">
      <c r="A664" t="s">
        <v>804</v>
      </c>
      <c r="B664" t="s">
        <v>804</v>
      </c>
      <c r="C664" t="s">
        <v>618</v>
      </c>
      <c r="D664" t="s">
        <v>618</v>
      </c>
      <c r="E664">
        <v>3002376</v>
      </c>
      <c r="F664" s="23">
        <v>44209</v>
      </c>
      <c r="G664">
        <v>1743273</v>
      </c>
      <c r="H664">
        <v>538827</v>
      </c>
      <c r="I664">
        <v>20361</v>
      </c>
      <c r="J664">
        <v>444</v>
      </c>
      <c r="K664">
        <v>19916</v>
      </c>
      <c r="L664">
        <v>447375</v>
      </c>
    </row>
    <row r="665" spans="1:12" x14ac:dyDescent="0.35">
      <c r="A665" t="s">
        <v>804</v>
      </c>
      <c r="B665" t="s">
        <v>804</v>
      </c>
      <c r="C665" t="s">
        <v>500</v>
      </c>
      <c r="D665" t="s">
        <v>500</v>
      </c>
      <c r="E665">
        <v>1274815</v>
      </c>
      <c r="F665" s="23">
        <v>44227</v>
      </c>
      <c r="G665">
        <v>604968</v>
      </c>
      <c r="H665">
        <v>206438</v>
      </c>
      <c r="I665">
        <v>12976</v>
      </c>
      <c r="J665">
        <v>45</v>
      </c>
      <c r="K665">
        <v>12931</v>
      </c>
      <c r="L665">
        <v>253085</v>
      </c>
    </row>
    <row r="666" spans="1:12" x14ac:dyDescent="0.35">
      <c r="A666" t="s">
        <v>804</v>
      </c>
      <c r="B666" t="s">
        <v>804</v>
      </c>
      <c r="C666" t="s">
        <v>481</v>
      </c>
      <c r="D666" t="s">
        <v>481</v>
      </c>
      <c r="E666">
        <v>1114615</v>
      </c>
      <c r="F666" s="23">
        <v>44227</v>
      </c>
      <c r="G666">
        <v>515155</v>
      </c>
      <c r="H666">
        <v>181654</v>
      </c>
      <c r="I666">
        <v>4388</v>
      </c>
      <c r="J666">
        <v>35</v>
      </c>
      <c r="K666">
        <v>4353</v>
      </c>
      <c r="L666">
        <v>223760</v>
      </c>
    </row>
    <row r="667" spans="1:12" x14ac:dyDescent="0.35">
      <c r="A667" t="s">
        <v>804</v>
      </c>
      <c r="B667" t="s">
        <v>804</v>
      </c>
      <c r="C667" t="s">
        <v>537</v>
      </c>
      <c r="D667" t="s">
        <v>537</v>
      </c>
      <c r="E667">
        <v>2553526</v>
      </c>
      <c r="F667" s="23">
        <v>44227</v>
      </c>
      <c r="G667">
        <v>1225133</v>
      </c>
      <c r="H667">
        <v>479630</v>
      </c>
      <c r="I667">
        <v>9373</v>
      </c>
      <c r="J667">
        <v>100</v>
      </c>
      <c r="K667">
        <v>9273</v>
      </c>
      <c r="L667">
        <v>299733</v>
      </c>
    </row>
    <row r="668" spans="1:12" x14ac:dyDescent="0.35">
      <c r="A668" t="s">
        <v>804</v>
      </c>
      <c r="B668" t="s">
        <v>804</v>
      </c>
      <c r="C668" t="s">
        <v>529</v>
      </c>
      <c r="D668" t="s">
        <v>529</v>
      </c>
      <c r="E668">
        <v>4474446</v>
      </c>
      <c r="F668" s="23">
        <v>44224</v>
      </c>
      <c r="G668">
        <v>2139996</v>
      </c>
      <c r="H668">
        <v>497241</v>
      </c>
      <c r="I668">
        <v>12398</v>
      </c>
      <c r="J668">
        <v>185</v>
      </c>
      <c r="K668">
        <v>12211</v>
      </c>
      <c r="L668">
        <v>295672</v>
      </c>
    </row>
    <row r="669" spans="1:12" x14ac:dyDescent="0.35">
      <c r="A669" t="s">
        <v>804</v>
      </c>
      <c r="B669" t="s">
        <v>804</v>
      </c>
      <c r="C669" t="s">
        <v>550</v>
      </c>
      <c r="D669" t="s">
        <v>550</v>
      </c>
      <c r="E669">
        <v>1862612</v>
      </c>
      <c r="F669" s="23">
        <v>44227</v>
      </c>
      <c r="G669">
        <v>812891</v>
      </c>
      <c r="H669">
        <v>236871</v>
      </c>
      <c r="I669">
        <v>16807</v>
      </c>
      <c r="J669">
        <v>251</v>
      </c>
      <c r="K669">
        <v>16556</v>
      </c>
      <c r="L669">
        <v>314578</v>
      </c>
    </row>
    <row r="670" spans="1:12" x14ac:dyDescent="0.35">
      <c r="A670" t="s">
        <v>804</v>
      </c>
      <c r="B670" t="s">
        <v>804</v>
      </c>
      <c r="C670" t="s">
        <v>554</v>
      </c>
      <c r="D670" t="s">
        <v>554</v>
      </c>
      <c r="E670">
        <v>3790922</v>
      </c>
      <c r="F670" s="23">
        <v>44227</v>
      </c>
      <c r="G670">
        <v>1178195</v>
      </c>
      <c r="H670">
        <v>370998</v>
      </c>
      <c r="I670">
        <v>14915</v>
      </c>
      <c r="J670">
        <v>138</v>
      </c>
      <c r="K670">
        <v>14777</v>
      </c>
      <c r="L670">
        <v>316852</v>
      </c>
    </row>
    <row r="671" spans="1:12" x14ac:dyDescent="0.35">
      <c r="A671" t="s">
        <v>804</v>
      </c>
      <c r="B671" t="s">
        <v>804</v>
      </c>
      <c r="C671" t="s">
        <v>540</v>
      </c>
      <c r="D671" t="s">
        <v>540</v>
      </c>
      <c r="E671">
        <v>3110595</v>
      </c>
      <c r="F671" s="23">
        <v>44206</v>
      </c>
      <c r="G671">
        <v>1554190</v>
      </c>
      <c r="H671">
        <v>420513</v>
      </c>
      <c r="I671">
        <v>15011</v>
      </c>
      <c r="J671">
        <v>254</v>
      </c>
      <c r="K671">
        <v>14757</v>
      </c>
      <c r="L671">
        <v>306391</v>
      </c>
    </row>
    <row r="672" spans="1:12" x14ac:dyDescent="0.35">
      <c r="A672" t="s">
        <v>804</v>
      </c>
      <c r="B672" t="s">
        <v>804</v>
      </c>
      <c r="C672" t="s">
        <v>675</v>
      </c>
      <c r="D672" t="s">
        <v>675</v>
      </c>
      <c r="E672">
        <v>3682194</v>
      </c>
      <c r="F672" s="23">
        <v>44227</v>
      </c>
      <c r="G672">
        <v>2109381</v>
      </c>
      <c r="H672">
        <v>843905</v>
      </c>
      <c r="I672">
        <v>85501</v>
      </c>
      <c r="J672">
        <v>971</v>
      </c>
      <c r="K672">
        <v>84528</v>
      </c>
      <c r="L672">
        <v>638260</v>
      </c>
    </row>
    <row r="673" spans="1:12" x14ac:dyDescent="0.35">
      <c r="A673" t="s">
        <v>803</v>
      </c>
      <c r="B673" t="s">
        <v>803</v>
      </c>
      <c r="C673" t="s">
        <v>336</v>
      </c>
      <c r="D673" t="s">
        <v>336</v>
      </c>
      <c r="E673">
        <v>621927</v>
      </c>
      <c r="F673" s="23">
        <v>44226</v>
      </c>
      <c r="G673">
        <v>378242</v>
      </c>
      <c r="H673">
        <v>215715</v>
      </c>
      <c r="I673">
        <v>12190</v>
      </c>
      <c r="J673">
        <v>196</v>
      </c>
      <c r="K673">
        <v>11378</v>
      </c>
      <c r="L673">
        <v>90538</v>
      </c>
    </row>
    <row r="674" spans="1:12" x14ac:dyDescent="0.35">
      <c r="A674" t="s">
        <v>803</v>
      </c>
      <c r="B674" t="s">
        <v>803</v>
      </c>
      <c r="C674" t="s">
        <v>281</v>
      </c>
      <c r="D674" t="s">
        <v>281</v>
      </c>
      <c r="E674">
        <v>259840</v>
      </c>
      <c r="F674" s="23">
        <v>44226</v>
      </c>
      <c r="G674">
        <v>183447</v>
      </c>
      <c r="H674">
        <v>131244</v>
      </c>
      <c r="I674">
        <v>5764</v>
      </c>
      <c r="J674">
        <v>60</v>
      </c>
      <c r="K674">
        <v>5678</v>
      </c>
      <c r="L674">
        <v>58508</v>
      </c>
    </row>
    <row r="675" spans="1:12" x14ac:dyDescent="0.35">
      <c r="A675" t="s">
        <v>803</v>
      </c>
      <c r="B675" t="s">
        <v>803</v>
      </c>
      <c r="C675" t="s">
        <v>345</v>
      </c>
      <c r="D675" t="s">
        <v>345</v>
      </c>
      <c r="E675">
        <v>391114</v>
      </c>
      <c r="F675" s="23">
        <v>44226</v>
      </c>
      <c r="G675">
        <v>273850</v>
      </c>
      <c r="H675">
        <v>191420</v>
      </c>
      <c r="I675">
        <v>12242</v>
      </c>
      <c r="J675">
        <v>62</v>
      </c>
      <c r="K675">
        <v>11972</v>
      </c>
      <c r="L675">
        <v>96511</v>
      </c>
    </row>
    <row r="676" spans="1:12" x14ac:dyDescent="0.35">
      <c r="A676" t="s">
        <v>803</v>
      </c>
      <c r="B676" t="s">
        <v>803</v>
      </c>
      <c r="C676" t="s">
        <v>355</v>
      </c>
      <c r="D676" t="s">
        <v>355</v>
      </c>
      <c r="E676">
        <v>259315</v>
      </c>
      <c r="F676" s="23">
        <v>44226</v>
      </c>
      <c r="G676">
        <v>183354</v>
      </c>
      <c r="H676">
        <v>119870</v>
      </c>
      <c r="I676">
        <v>7603</v>
      </c>
      <c r="J676">
        <v>53</v>
      </c>
      <c r="K676">
        <v>7358</v>
      </c>
      <c r="L676">
        <v>98869</v>
      </c>
    </row>
    <row r="677" spans="1:12" x14ac:dyDescent="0.35">
      <c r="A677" t="s">
        <v>803</v>
      </c>
      <c r="B677" t="s">
        <v>803</v>
      </c>
      <c r="C677" t="s">
        <v>607</v>
      </c>
      <c r="D677" t="s">
        <v>607</v>
      </c>
      <c r="E677">
        <v>1698560</v>
      </c>
      <c r="F677" s="23">
        <v>44226</v>
      </c>
      <c r="G677">
        <v>1465464</v>
      </c>
      <c r="H677">
        <v>793803</v>
      </c>
      <c r="I677">
        <v>112363</v>
      </c>
      <c r="J677">
        <v>2521</v>
      </c>
      <c r="K677">
        <v>108137</v>
      </c>
      <c r="L677">
        <v>457677</v>
      </c>
    </row>
    <row r="678" spans="1:12" x14ac:dyDescent="0.35">
      <c r="A678" t="s">
        <v>803</v>
      </c>
      <c r="B678" t="s">
        <v>803</v>
      </c>
      <c r="C678" t="s">
        <v>593</v>
      </c>
      <c r="D678" t="s">
        <v>593</v>
      </c>
      <c r="E678">
        <v>1927029</v>
      </c>
      <c r="F678" s="23">
        <v>44226</v>
      </c>
      <c r="G678">
        <v>1456257</v>
      </c>
      <c r="H678">
        <v>635360</v>
      </c>
      <c r="I678">
        <v>51498</v>
      </c>
      <c r="J678">
        <v>1019</v>
      </c>
      <c r="K678">
        <v>49096</v>
      </c>
      <c r="L678">
        <v>395291</v>
      </c>
    </row>
    <row r="679" spans="1:12" x14ac:dyDescent="0.35">
      <c r="A679" t="s">
        <v>803</v>
      </c>
      <c r="B679" t="s">
        <v>803</v>
      </c>
      <c r="C679" t="s">
        <v>465</v>
      </c>
      <c r="D679" t="s">
        <v>465</v>
      </c>
      <c r="E679">
        <v>955128</v>
      </c>
      <c r="F679" s="23">
        <v>44226</v>
      </c>
      <c r="G679">
        <v>722854</v>
      </c>
      <c r="H679">
        <v>398680</v>
      </c>
      <c r="I679">
        <v>39232</v>
      </c>
      <c r="J679">
        <v>944</v>
      </c>
      <c r="K679">
        <v>38140</v>
      </c>
      <c r="L679">
        <v>224038</v>
      </c>
    </row>
    <row r="680" spans="1:12" x14ac:dyDescent="0.35">
      <c r="A680" t="s">
        <v>803</v>
      </c>
      <c r="B680" t="s">
        <v>803</v>
      </c>
      <c r="C680" t="s">
        <v>411</v>
      </c>
      <c r="D680" t="s">
        <v>411</v>
      </c>
      <c r="E680">
        <v>686527</v>
      </c>
      <c r="F680" s="23">
        <v>44226</v>
      </c>
      <c r="G680">
        <v>431320</v>
      </c>
      <c r="H680">
        <v>229262</v>
      </c>
      <c r="I680">
        <v>17686</v>
      </c>
      <c r="J680">
        <v>315</v>
      </c>
      <c r="K680">
        <v>16668</v>
      </c>
      <c r="L680">
        <v>147721</v>
      </c>
    </row>
    <row r="681" spans="1:12" x14ac:dyDescent="0.35">
      <c r="A681" t="s">
        <v>803</v>
      </c>
      <c r="B681" t="s">
        <v>803</v>
      </c>
      <c r="C681" t="s">
        <v>317</v>
      </c>
      <c r="D681" t="s">
        <v>317</v>
      </c>
      <c r="E681">
        <v>485993</v>
      </c>
      <c r="F681" s="23">
        <v>44226</v>
      </c>
      <c r="G681">
        <v>318644</v>
      </c>
      <c r="H681">
        <v>183765</v>
      </c>
      <c r="I681">
        <v>10260</v>
      </c>
      <c r="J681">
        <v>181</v>
      </c>
      <c r="K681">
        <v>9962</v>
      </c>
      <c r="L681">
        <v>77816</v>
      </c>
    </row>
    <row r="682" spans="1:12" x14ac:dyDescent="0.35">
      <c r="A682" t="s">
        <v>803</v>
      </c>
      <c r="B682" t="s">
        <v>803</v>
      </c>
      <c r="C682" t="s">
        <v>271</v>
      </c>
      <c r="D682" t="s">
        <v>271</v>
      </c>
      <c r="E682">
        <v>236857</v>
      </c>
      <c r="F682" s="23">
        <v>44226</v>
      </c>
      <c r="G682">
        <v>170911</v>
      </c>
      <c r="H682">
        <v>113480</v>
      </c>
      <c r="I682">
        <v>8800</v>
      </c>
      <c r="J682">
        <v>106</v>
      </c>
      <c r="K682">
        <v>8535</v>
      </c>
      <c r="L682">
        <v>56778</v>
      </c>
    </row>
    <row r="683" spans="1:12" x14ac:dyDescent="0.35">
      <c r="A683" t="s">
        <v>803</v>
      </c>
      <c r="B683" t="s">
        <v>803</v>
      </c>
      <c r="C683" t="s">
        <v>370</v>
      </c>
      <c r="D683" t="s">
        <v>370</v>
      </c>
      <c r="E683">
        <v>616409</v>
      </c>
      <c r="F683" s="23">
        <v>44226</v>
      </c>
      <c r="G683">
        <v>381493</v>
      </c>
      <c r="H683">
        <v>206527</v>
      </c>
      <c r="I683">
        <v>15835</v>
      </c>
      <c r="J683">
        <v>108</v>
      </c>
      <c r="K683">
        <v>14827</v>
      </c>
      <c r="L683">
        <v>113028</v>
      </c>
    </row>
    <row r="684" spans="1:12" x14ac:dyDescent="0.35">
      <c r="A684" t="s">
        <v>803</v>
      </c>
      <c r="B684" t="s">
        <v>803</v>
      </c>
      <c r="C684" t="s">
        <v>575</v>
      </c>
      <c r="D684" t="s">
        <v>575</v>
      </c>
      <c r="E684">
        <v>1648367</v>
      </c>
      <c r="F684" s="23">
        <v>44226</v>
      </c>
      <c r="G684">
        <v>1277738</v>
      </c>
      <c r="H684">
        <v>518326</v>
      </c>
      <c r="I684">
        <v>37875</v>
      </c>
      <c r="J684">
        <v>761</v>
      </c>
      <c r="K684">
        <v>36315</v>
      </c>
      <c r="L684">
        <v>356229</v>
      </c>
    </row>
    <row r="685" spans="1:12" x14ac:dyDescent="0.35">
      <c r="A685" t="s">
        <v>803</v>
      </c>
      <c r="B685" t="s">
        <v>803</v>
      </c>
      <c r="C685" t="s">
        <v>390</v>
      </c>
      <c r="D685" t="s">
        <v>390</v>
      </c>
      <c r="E685">
        <v>329686</v>
      </c>
      <c r="F685" s="23">
        <v>44226</v>
      </c>
      <c r="G685">
        <v>234425</v>
      </c>
      <c r="H685">
        <v>160687</v>
      </c>
      <c r="I685">
        <v>12548</v>
      </c>
      <c r="J685">
        <v>74</v>
      </c>
      <c r="K685">
        <v>12129</v>
      </c>
      <c r="L685">
        <v>126300</v>
      </c>
    </row>
    <row r="686" spans="1:12" x14ac:dyDescent="0.35">
      <c r="A686" t="s">
        <v>805</v>
      </c>
      <c r="B686" t="s">
        <v>805</v>
      </c>
      <c r="C686" t="s">
        <v>723</v>
      </c>
      <c r="D686" t="s">
        <v>723</v>
      </c>
      <c r="E686">
        <v>1700000</v>
      </c>
      <c r="G686">
        <v>949775</v>
      </c>
      <c r="H686">
        <v>353666</v>
      </c>
      <c r="I686">
        <v>15589</v>
      </c>
      <c r="J686">
        <v>102</v>
      </c>
      <c r="K686">
        <v>15441</v>
      </c>
      <c r="L686">
        <v>840794</v>
      </c>
    </row>
    <row r="687" spans="1:12" x14ac:dyDescent="0.35">
      <c r="A687" t="s">
        <v>805</v>
      </c>
      <c r="B687" t="s">
        <v>805</v>
      </c>
      <c r="C687" t="s">
        <v>760</v>
      </c>
      <c r="D687" t="s">
        <v>760</v>
      </c>
      <c r="E687">
        <v>3596292</v>
      </c>
      <c r="G687">
        <v>2245147</v>
      </c>
      <c r="H687">
        <v>706177</v>
      </c>
      <c r="I687">
        <v>36313</v>
      </c>
      <c r="J687">
        <v>274</v>
      </c>
      <c r="K687">
        <v>35839</v>
      </c>
      <c r="L687">
        <v>1780339</v>
      </c>
    </row>
    <row r="688" spans="1:12" x14ac:dyDescent="0.35">
      <c r="A688" t="s">
        <v>805</v>
      </c>
      <c r="B688" t="s">
        <v>805</v>
      </c>
      <c r="C688" t="s">
        <v>759</v>
      </c>
      <c r="D688" t="s">
        <v>759</v>
      </c>
      <c r="E688">
        <v>3502387</v>
      </c>
      <c r="G688">
        <v>2152966</v>
      </c>
      <c r="H688">
        <v>846286</v>
      </c>
      <c r="I688">
        <v>41197</v>
      </c>
      <c r="J688">
        <v>286</v>
      </c>
      <c r="K688">
        <v>40727</v>
      </c>
      <c r="L688">
        <v>1736768</v>
      </c>
    </row>
    <row r="689" spans="1:12" x14ac:dyDescent="0.35">
      <c r="A689" t="s">
        <v>805</v>
      </c>
      <c r="B689" t="s">
        <v>805</v>
      </c>
      <c r="C689" t="s">
        <v>750</v>
      </c>
      <c r="D689" t="s">
        <v>750</v>
      </c>
      <c r="E689">
        <v>2822780</v>
      </c>
      <c r="G689">
        <v>1444232</v>
      </c>
      <c r="H689">
        <v>421663</v>
      </c>
      <c r="I689">
        <v>29275</v>
      </c>
      <c r="J689">
        <v>97</v>
      </c>
      <c r="K689">
        <v>29060</v>
      </c>
      <c r="L689">
        <v>1397799</v>
      </c>
    </row>
    <row r="690" spans="1:12" x14ac:dyDescent="0.35">
      <c r="A690" t="s">
        <v>805</v>
      </c>
      <c r="B690" t="s">
        <v>805</v>
      </c>
      <c r="C690" t="s">
        <v>721</v>
      </c>
      <c r="D690" t="s">
        <v>721</v>
      </c>
      <c r="E690">
        <v>1670931</v>
      </c>
      <c r="G690">
        <v>1063493</v>
      </c>
      <c r="H690">
        <v>363056</v>
      </c>
      <c r="I690">
        <v>17889</v>
      </c>
      <c r="J690">
        <v>170</v>
      </c>
      <c r="K690">
        <v>17573</v>
      </c>
      <c r="L690">
        <v>827700</v>
      </c>
    </row>
    <row r="691" spans="1:12" x14ac:dyDescent="0.35">
      <c r="A691" t="s">
        <v>805</v>
      </c>
      <c r="B691" t="s">
        <v>805</v>
      </c>
      <c r="C691" t="s">
        <v>730</v>
      </c>
      <c r="D691" t="s">
        <v>730</v>
      </c>
      <c r="E691">
        <v>1842034</v>
      </c>
      <c r="G691">
        <v>1324555</v>
      </c>
      <c r="H691">
        <v>664306</v>
      </c>
      <c r="I691">
        <v>57143</v>
      </c>
      <c r="J691">
        <v>539</v>
      </c>
      <c r="K691">
        <v>56326</v>
      </c>
      <c r="L691">
        <v>931168</v>
      </c>
    </row>
    <row r="692" spans="1:12" x14ac:dyDescent="0.35">
      <c r="A692" t="s">
        <v>805</v>
      </c>
      <c r="B692" t="s">
        <v>805</v>
      </c>
      <c r="C692" t="s">
        <v>773</v>
      </c>
      <c r="D692" t="s">
        <v>773</v>
      </c>
      <c r="E692">
        <v>5520389</v>
      </c>
      <c r="G692">
        <v>3368156</v>
      </c>
      <c r="H692">
        <v>1343978</v>
      </c>
      <c r="I692">
        <v>86300</v>
      </c>
      <c r="J692">
        <v>990</v>
      </c>
      <c r="K692">
        <v>84650</v>
      </c>
      <c r="L692">
        <v>2748140</v>
      </c>
    </row>
    <row r="693" spans="1:12" x14ac:dyDescent="0.35">
      <c r="A693" t="s">
        <v>805</v>
      </c>
      <c r="B693" t="s">
        <v>805</v>
      </c>
      <c r="C693" t="s">
        <v>768</v>
      </c>
      <c r="D693" t="s">
        <v>768</v>
      </c>
      <c r="E693">
        <v>4841638</v>
      </c>
      <c r="G693">
        <v>2905925</v>
      </c>
      <c r="H693">
        <v>1254076</v>
      </c>
      <c r="I693">
        <v>98757</v>
      </c>
      <c r="J693">
        <v>1524</v>
      </c>
      <c r="K693">
        <v>96567</v>
      </c>
      <c r="L693">
        <v>2421781</v>
      </c>
    </row>
    <row r="694" spans="1:12" x14ac:dyDescent="0.35">
      <c r="A694" t="s">
        <v>805</v>
      </c>
      <c r="B694" t="s">
        <v>805</v>
      </c>
      <c r="C694" t="s">
        <v>761</v>
      </c>
      <c r="D694" t="s">
        <v>761</v>
      </c>
      <c r="E694">
        <v>3869675</v>
      </c>
      <c r="G694">
        <v>1144138</v>
      </c>
      <c r="H694">
        <v>410719</v>
      </c>
      <c r="I694">
        <v>41982</v>
      </c>
      <c r="J694">
        <v>572</v>
      </c>
      <c r="K694">
        <v>41256</v>
      </c>
      <c r="L694">
        <v>1917131</v>
      </c>
    </row>
    <row r="695" spans="1:12" x14ac:dyDescent="0.35">
      <c r="A695" t="s">
        <v>805</v>
      </c>
      <c r="B695" t="s">
        <v>805</v>
      </c>
      <c r="C695" t="s">
        <v>667</v>
      </c>
      <c r="D695" t="s">
        <v>667</v>
      </c>
      <c r="E695">
        <v>1136548</v>
      </c>
      <c r="G695">
        <v>714456</v>
      </c>
      <c r="H695">
        <v>211586</v>
      </c>
      <c r="I695">
        <v>12135</v>
      </c>
      <c r="J695">
        <v>27</v>
      </c>
      <c r="K695">
        <v>12063</v>
      </c>
      <c r="L695">
        <v>562976</v>
      </c>
    </row>
    <row r="696" spans="1:12" x14ac:dyDescent="0.35">
      <c r="A696" t="s">
        <v>805</v>
      </c>
      <c r="B696" t="s">
        <v>805</v>
      </c>
      <c r="C696" t="s">
        <v>397</v>
      </c>
      <c r="D696" t="s">
        <v>397</v>
      </c>
      <c r="E696">
        <v>251642</v>
      </c>
      <c r="G696">
        <v>180713</v>
      </c>
      <c r="H696">
        <v>124420</v>
      </c>
      <c r="I696">
        <v>7036</v>
      </c>
      <c r="J696">
        <v>54</v>
      </c>
      <c r="K696">
        <v>6950</v>
      </c>
      <c r="L696">
        <v>126822</v>
      </c>
    </row>
    <row r="697" spans="1:12" x14ac:dyDescent="0.35">
      <c r="A697" t="s">
        <v>805</v>
      </c>
      <c r="B697" t="s">
        <v>805</v>
      </c>
      <c r="C697" t="s">
        <v>766</v>
      </c>
      <c r="D697" t="s">
        <v>766</v>
      </c>
      <c r="E697">
        <v>4486679</v>
      </c>
      <c r="G697">
        <v>4784084</v>
      </c>
      <c r="H697">
        <v>3039486</v>
      </c>
      <c r="I697">
        <v>322541</v>
      </c>
      <c r="J697">
        <v>5152</v>
      </c>
      <c r="K697">
        <v>315146</v>
      </c>
      <c r="L697">
        <v>2359743</v>
      </c>
    </row>
    <row r="698" spans="1:12" x14ac:dyDescent="0.35">
      <c r="A698" t="s">
        <v>805</v>
      </c>
      <c r="B698" t="s">
        <v>805</v>
      </c>
      <c r="C698" t="s">
        <v>764</v>
      </c>
      <c r="D698" t="s">
        <v>764</v>
      </c>
      <c r="E698">
        <v>3997970</v>
      </c>
      <c r="G698">
        <v>2029144</v>
      </c>
      <c r="H698">
        <v>590497</v>
      </c>
      <c r="I698">
        <v>33406</v>
      </c>
      <c r="J698">
        <v>186</v>
      </c>
      <c r="K698">
        <v>33121</v>
      </c>
      <c r="L698">
        <v>1975708</v>
      </c>
    </row>
    <row r="699" spans="1:12" x14ac:dyDescent="0.35">
      <c r="A699" t="s">
        <v>805</v>
      </c>
      <c r="B699" t="s">
        <v>805</v>
      </c>
      <c r="C699" t="s">
        <v>775</v>
      </c>
      <c r="D699" t="s">
        <v>775</v>
      </c>
      <c r="E699">
        <v>7102430</v>
      </c>
      <c r="G699">
        <v>3952659</v>
      </c>
      <c r="H699">
        <v>976111</v>
      </c>
      <c r="I699">
        <v>33993</v>
      </c>
      <c r="J699">
        <v>328</v>
      </c>
      <c r="K699">
        <v>33605</v>
      </c>
      <c r="L699">
        <v>3497187</v>
      </c>
    </row>
    <row r="700" spans="1:12" x14ac:dyDescent="0.35">
      <c r="A700" t="s">
        <v>805</v>
      </c>
      <c r="B700" t="s">
        <v>805</v>
      </c>
      <c r="C700" t="s">
        <v>770</v>
      </c>
      <c r="D700" t="s">
        <v>770</v>
      </c>
      <c r="E700">
        <v>5168488</v>
      </c>
      <c r="G700">
        <v>2798942</v>
      </c>
      <c r="H700">
        <v>884320</v>
      </c>
      <c r="I700">
        <v>73333</v>
      </c>
      <c r="J700">
        <v>859</v>
      </c>
      <c r="K700">
        <v>72054</v>
      </c>
      <c r="L700">
        <v>2569225</v>
      </c>
    </row>
    <row r="701" spans="1:12" x14ac:dyDescent="0.35">
      <c r="A701" t="s">
        <v>805</v>
      </c>
      <c r="B701" t="s">
        <v>805</v>
      </c>
      <c r="C701" t="s">
        <v>777</v>
      </c>
      <c r="D701" t="s">
        <v>777</v>
      </c>
      <c r="E701">
        <v>10082852</v>
      </c>
      <c r="G701">
        <v>6547702</v>
      </c>
      <c r="H701">
        <v>2720315</v>
      </c>
      <c r="I701">
        <v>329257</v>
      </c>
      <c r="J701">
        <v>4833</v>
      </c>
      <c r="K701">
        <v>323097</v>
      </c>
      <c r="L701">
        <v>5105225</v>
      </c>
    </row>
    <row r="702" spans="1:12" x14ac:dyDescent="0.35">
      <c r="A702" t="s">
        <v>805</v>
      </c>
      <c r="B702" t="s">
        <v>805</v>
      </c>
      <c r="C702" t="s">
        <v>752</v>
      </c>
      <c r="D702" t="s">
        <v>752</v>
      </c>
      <c r="E702">
        <v>2882031</v>
      </c>
      <c r="G702">
        <v>1789611</v>
      </c>
      <c r="H702">
        <v>677747</v>
      </c>
      <c r="I702">
        <v>57778</v>
      </c>
      <c r="J702">
        <v>356</v>
      </c>
      <c r="K702">
        <v>57184</v>
      </c>
      <c r="L702">
        <v>1441084</v>
      </c>
    </row>
    <row r="703" spans="1:12" x14ac:dyDescent="0.35">
      <c r="A703" t="s">
        <v>805</v>
      </c>
      <c r="B703" t="s">
        <v>805</v>
      </c>
      <c r="C703" t="s">
        <v>769</v>
      </c>
      <c r="D703" t="s">
        <v>769</v>
      </c>
      <c r="E703">
        <v>5094238</v>
      </c>
      <c r="G703">
        <v>2758576</v>
      </c>
      <c r="H703">
        <v>877978</v>
      </c>
      <c r="I703">
        <v>53581</v>
      </c>
      <c r="J703">
        <v>507</v>
      </c>
      <c r="K703">
        <v>52820</v>
      </c>
      <c r="L703">
        <v>2522967</v>
      </c>
    </row>
    <row r="704" spans="1:12" x14ac:dyDescent="0.35">
      <c r="A704" t="s">
        <v>805</v>
      </c>
      <c r="B704" t="s">
        <v>805</v>
      </c>
      <c r="C704" t="s">
        <v>767</v>
      </c>
      <c r="D704" t="s">
        <v>767</v>
      </c>
      <c r="E704">
        <v>4835532</v>
      </c>
      <c r="G704">
        <v>2596246</v>
      </c>
      <c r="H704">
        <v>859528</v>
      </c>
      <c r="I704">
        <v>42005</v>
      </c>
      <c r="J704">
        <v>198</v>
      </c>
      <c r="K704">
        <v>41588</v>
      </c>
      <c r="L704">
        <v>2390413</v>
      </c>
    </row>
    <row r="705" spans="1:12" x14ac:dyDescent="0.35">
      <c r="A705" t="s">
        <v>805</v>
      </c>
      <c r="B705" t="s">
        <v>805</v>
      </c>
      <c r="C705" t="s">
        <v>765</v>
      </c>
      <c r="D705" t="s">
        <v>765</v>
      </c>
      <c r="E705">
        <v>4417377</v>
      </c>
      <c r="G705">
        <v>3560589</v>
      </c>
      <c r="H705">
        <v>1471674</v>
      </c>
      <c r="I705">
        <v>63098</v>
      </c>
      <c r="J705">
        <v>397</v>
      </c>
      <c r="K705">
        <v>62549</v>
      </c>
      <c r="L705">
        <v>2196063</v>
      </c>
    </row>
    <row r="706" spans="1:12" x14ac:dyDescent="0.35">
      <c r="A706" t="s">
        <v>805</v>
      </c>
      <c r="B706" t="s">
        <v>805</v>
      </c>
      <c r="C706" t="s">
        <v>755</v>
      </c>
      <c r="D706" t="s">
        <v>755</v>
      </c>
      <c r="E706">
        <v>2927965</v>
      </c>
      <c r="G706">
        <v>1679941</v>
      </c>
      <c r="H706">
        <v>492310</v>
      </c>
      <c r="I706">
        <v>19419</v>
      </c>
      <c r="J706">
        <v>113</v>
      </c>
      <c r="K706">
        <v>19283</v>
      </c>
      <c r="L706">
        <v>1444412</v>
      </c>
    </row>
    <row r="707" spans="1:12" x14ac:dyDescent="0.35">
      <c r="A707" t="s">
        <v>805</v>
      </c>
      <c r="B707" t="s">
        <v>805</v>
      </c>
      <c r="C707" t="s">
        <v>776</v>
      </c>
      <c r="D707" t="s">
        <v>776</v>
      </c>
      <c r="E707">
        <v>8153176</v>
      </c>
      <c r="G707">
        <v>4850898</v>
      </c>
      <c r="H707">
        <v>1832073</v>
      </c>
      <c r="I707">
        <v>100957</v>
      </c>
      <c r="J707">
        <v>1336</v>
      </c>
      <c r="K707">
        <v>98950</v>
      </c>
      <c r="L707">
        <v>4045534</v>
      </c>
    </row>
    <row r="708" spans="1:12" x14ac:dyDescent="0.35">
      <c r="A708" t="s">
        <v>805</v>
      </c>
      <c r="B708" t="s">
        <v>805</v>
      </c>
      <c r="C708" t="s">
        <v>756</v>
      </c>
      <c r="D708" t="s">
        <v>756</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C17"/>
  <sheetViews>
    <sheetView showGridLines="0" zoomScale="50" zoomScaleNormal="50" workbookViewId="0">
      <selection activeCell="B4" sqref="B4"/>
    </sheetView>
  </sheetViews>
  <sheetFormatPr defaultRowHeight="14.5" x14ac:dyDescent="0.35"/>
  <cols>
    <col min="24" max="24" width="9.1796875" customWidth="1"/>
    <col min="25" max="25" width="8.81640625" customWidth="1"/>
    <col min="26" max="26" width="12.1796875" customWidth="1"/>
  </cols>
  <sheetData>
    <row r="1" spans="2:29" x14ac:dyDescent="0.35">
      <c r="B1" s="55" t="s">
        <v>853</v>
      </c>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2:29" x14ac:dyDescent="0.3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2:29" x14ac:dyDescent="0.3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8" spans="2:29" ht="33" customHeight="1" x14ac:dyDescent="0.35">
      <c r="W8" s="56" t="str">
        <f>_xlfn.CONCAT("Confirmation Rate in ",Data_1!T3," ",Data_1!T2)</f>
        <v>Confirmation Rate in July 2020</v>
      </c>
      <c r="X8" s="57"/>
      <c r="Y8" s="58"/>
      <c r="Z8" s="29">
        <f>Data_1!W17</f>
        <v>9.7906633097896142E-2</v>
      </c>
    </row>
    <row r="9" spans="2:29" x14ac:dyDescent="0.35">
      <c r="W9" s="21"/>
      <c r="Z9" s="22"/>
    </row>
    <row r="10" spans="2:29" x14ac:dyDescent="0.35">
      <c r="W10" s="59" t="str">
        <f>_xlfn.CONCAT("Confirmation Rate till ",Data_1!T3," ",Data_1!T2)</f>
        <v>Confirmation Rate till July 2020</v>
      </c>
      <c r="X10" s="60"/>
      <c r="Y10" s="61"/>
      <c r="Z10" s="53">
        <f>Data_1!W18</f>
        <v>8.1898022061621306E-2</v>
      </c>
    </row>
    <row r="11" spans="2:29" x14ac:dyDescent="0.35">
      <c r="W11" s="62"/>
      <c r="X11" s="63"/>
      <c r="Y11" s="64"/>
      <c r="Z11" s="54"/>
    </row>
    <row r="12" spans="2:29" x14ac:dyDescent="0.35">
      <c r="W12" s="21"/>
      <c r="Z12" s="22"/>
    </row>
    <row r="13" spans="2:29" x14ac:dyDescent="0.35">
      <c r="W13" s="47" t="str">
        <f>_xlfn.CONCAT("Recovery Rate till ",Data_1!T3," ",Data_1!T2)</f>
        <v>Recovery Rate till July 2020</v>
      </c>
      <c r="X13" s="48"/>
      <c r="Y13" s="49"/>
      <c r="Z13" s="53">
        <f>Data_1!W19</f>
        <v>0.64555930453597821</v>
      </c>
    </row>
    <row r="14" spans="2:29" x14ac:dyDescent="0.35">
      <c r="W14" s="50"/>
      <c r="X14" s="51"/>
      <c r="Y14" s="52"/>
      <c r="Z14" s="54"/>
    </row>
    <row r="15" spans="2:29" x14ac:dyDescent="0.35">
      <c r="W15" s="21"/>
      <c r="Z15" s="22"/>
    </row>
    <row r="16" spans="2:29" x14ac:dyDescent="0.35">
      <c r="W16" s="47" t="str">
        <f>_xlfn.CONCAT("Death Rate till ",Data_1!T3," ",Data_1!T2)</f>
        <v>Death Rate till July 2020</v>
      </c>
      <c r="X16" s="48"/>
      <c r="Y16" s="49"/>
      <c r="Z16" s="53">
        <f>Data_1!W20</f>
        <v>2.1540858452353314E-2</v>
      </c>
    </row>
    <row r="17" spans="23:26" x14ac:dyDescent="0.35">
      <c r="W17" s="50"/>
      <c r="X17" s="51"/>
      <c r="Y17" s="52"/>
      <c r="Z17" s="54"/>
    </row>
  </sheetData>
  <mergeCells count="8">
    <mergeCell ref="W13:Y14"/>
    <mergeCell ref="W16:Y17"/>
    <mergeCell ref="Z13:Z14"/>
    <mergeCell ref="Z16:Z17"/>
    <mergeCell ref="B1:AC3"/>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B5:AB6"/>
  <sheetViews>
    <sheetView showGridLines="0" topLeftCell="A4" zoomScale="50" zoomScaleNormal="50" workbookViewId="0">
      <selection activeCell="AH14" sqref="AH14"/>
    </sheetView>
  </sheetViews>
  <sheetFormatPr defaultRowHeight="14.5" x14ac:dyDescent="0.35"/>
  <sheetData>
    <row r="5" spans="2:28" x14ac:dyDescent="0.35">
      <c r="B5" s="65" t="s">
        <v>63</v>
      </c>
      <c r="C5" s="65"/>
      <c r="D5" s="65"/>
      <c r="Z5" s="65" t="s">
        <v>64</v>
      </c>
      <c r="AA5" s="65"/>
      <c r="AB5" s="65"/>
    </row>
    <row r="6" spans="2:28" x14ac:dyDescent="0.35">
      <c r="B6" s="65"/>
      <c r="C6" s="65"/>
      <c r="D6" s="65"/>
      <c r="Z6" s="65"/>
      <c r="AA6" s="65"/>
      <c r="AB6" s="65"/>
    </row>
  </sheetData>
  <mergeCells count="2">
    <mergeCell ref="B5:D6"/>
    <mergeCell ref="Z5: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zoomScale="40" zoomScaleNormal="40" workbookViewId="0">
      <selection activeCell="J4" sqref="J4"/>
    </sheetView>
  </sheetViews>
  <sheetFormatPr defaultRowHeight="14.5" x14ac:dyDescent="0.35"/>
  <sheetData>
    <row r="1" spans="3:35" ht="15" customHeight="1" x14ac:dyDescent="0.75">
      <c r="C1" s="24"/>
      <c r="D1" s="24"/>
      <c r="E1" s="24"/>
      <c r="F1" s="24"/>
      <c r="G1" s="24"/>
      <c r="H1" s="24"/>
      <c r="I1" s="24"/>
      <c r="J1" s="66" t="s">
        <v>852</v>
      </c>
      <c r="K1" s="66"/>
      <c r="L1" s="66"/>
      <c r="M1" s="66"/>
      <c r="N1" s="66"/>
      <c r="O1" s="66"/>
      <c r="P1" s="66"/>
      <c r="Q1" s="66"/>
      <c r="R1" s="66"/>
      <c r="S1" s="66"/>
      <c r="T1" s="66"/>
      <c r="U1" s="66"/>
      <c r="V1" s="66"/>
      <c r="W1" s="66"/>
      <c r="X1" s="66"/>
      <c r="Y1" s="66"/>
      <c r="Z1" s="66"/>
      <c r="AA1" s="66"/>
      <c r="AB1" s="24"/>
      <c r="AC1" s="24"/>
      <c r="AD1" s="24"/>
      <c r="AE1" s="24"/>
      <c r="AF1" s="24"/>
      <c r="AG1" s="24"/>
      <c r="AH1" s="24"/>
      <c r="AI1" s="24"/>
    </row>
    <row r="2" spans="3:35" ht="15" customHeight="1" x14ac:dyDescent="0.75">
      <c r="C2" s="24"/>
      <c r="D2" s="24"/>
      <c r="E2" s="24"/>
      <c r="F2" s="24"/>
      <c r="G2" s="24"/>
      <c r="H2" s="24"/>
      <c r="I2" s="24"/>
      <c r="J2" s="66"/>
      <c r="K2" s="66"/>
      <c r="L2" s="66"/>
      <c r="M2" s="66"/>
      <c r="N2" s="66"/>
      <c r="O2" s="66"/>
      <c r="P2" s="66"/>
      <c r="Q2" s="66"/>
      <c r="R2" s="66"/>
      <c r="S2" s="66"/>
      <c r="T2" s="66"/>
      <c r="U2" s="66"/>
      <c r="V2" s="66"/>
      <c r="W2" s="66"/>
      <c r="X2" s="66"/>
      <c r="Y2" s="66"/>
      <c r="Z2" s="66"/>
      <c r="AA2" s="66"/>
      <c r="AB2" s="24"/>
      <c r="AC2" s="24"/>
      <c r="AD2" s="24"/>
      <c r="AE2" s="24"/>
      <c r="AF2" s="24"/>
      <c r="AG2" s="24"/>
      <c r="AH2" s="24"/>
      <c r="AI2" s="24"/>
    </row>
    <row r="3" spans="3:35" x14ac:dyDescent="0.35">
      <c r="J3" s="66"/>
      <c r="K3" s="66"/>
      <c r="L3" s="66"/>
      <c r="M3" s="66"/>
      <c r="N3" s="66"/>
      <c r="O3" s="66"/>
      <c r="P3" s="66"/>
      <c r="Q3" s="66"/>
      <c r="R3" s="66"/>
      <c r="S3" s="66"/>
      <c r="T3" s="66"/>
      <c r="U3" s="66"/>
      <c r="V3" s="66"/>
      <c r="W3" s="66"/>
      <c r="X3" s="66"/>
      <c r="Y3" s="66"/>
      <c r="Z3" s="66"/>
      <c r="AA3" s="66"/>
    </row>
    <row r="25" spans="35:35" x14ac:dyDescent="0.35">
      <c r="AI25" t="s">
        <v>830</v>
      </c>
    </row>
  </sheetData>
  <mergeCells count="1">
    <mergeCell ref="J1: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tabSelected="1" topLeftCell="A7" zoomScale="50" zoomScaleNormal="50" workbookViewId="0">
      <selection activeCell="AB29" sqref="AB29"/>
    </sheetView>
  </sheetViews>
  <sheetFormatPr defaultRowHeight="14.5" x14ac:dyDescent="0.35"/>
  <cols>
    <col min="1" max="1" width="12" bestFit="1" customWidth="1"/>
    <col min="2" max="2" width="32.81640625" customWidth="1"/>
    <col min="18" max="18" width="24.54296875" customWidth="1"/>
    <col min="22" max="22" width="32" customWidth="1"/>
    <col min="30" max="30" width="12" customWidth="1"/>
    <col min="31" max="31" width="20.26953125" customWidth="1"/>
    <col min="32" max="32" width="12.1796875" customWidth="1"/>
    <col min="33" max="33" width="17.453125" customWidth="1"/>
  </cols>
  <sheetData>
    <row r="1" spans="2:33" ht="18.5" x14ac:dyDescent="0.45">
      <c r="B1" s="27"/>
      <c r="C1" s="67" t="s">
        <v>851</v>
      </c>
      <c r="D1" s="67"/>
      <c r="E1" s="67"/>
      <c r="F1" s="67"/>
      <c r="G1" s="67"/>
      <c r="H1" s="67"/>
      <c r="I1" s="67"/>
      <c r="J1" s="67"/>
      <c r="K1" s="67"/>
      <c r="L1" s="67"/>
      <c r="M1" s="67"/>
      <c r="N1" s="67"/>
      <c r="O1" s="67"/>
      <c r="P1" s="67"/>
      <c r="Q1" s="67"/>
      <c r="R1" s="67"/>
    </row>
    <row r="2" spans="2:33" ht="18.5" x14ac:dyDescent="0.45">
      <c r="B2" s="27"/>
      <c r="C2" s="67"/>
      <c r="D2" s="67"/>
      <c r="E2" s="67"/>
      <c r="F2" s="67"/>
      <c r="G2" s="67"/>
      <c r="H2" s="67"/>
      <c r="I2" s="67"/>
      <c r="J2" s="67"/>
      <c r="K2" s="67"/>
      <c r="L2" s="67"/>
      <c r="M2" s="67"/>
      <c r="N2" s="67"/>
      <c r="O2" s="67"/>
      <c r="P2" s="67"/>
      <c r="Q2" s="67"/>
      <c r="R2" s="67"/>
    </row>
    <row r="3" spans="2:33" ht="18.5" x14ac:dyDescent="0.45">
      <c r="B3" s="27"/>
      <c r="C3" s="67"/>
      <c r="D3" s="67"/>
      <c r="E3" s="67"/>
      <c r="F3" s="67"/>
      <c r="G3" s="67"/>
      <c r="H3" s="67"/>
      <c r="I3" s="67"/>
      <c r="J3" s="67"/>
      <c r="K3" s="67"/>
      <c r="L3" s="67"/>
      <c r="M3" s="67"/>
      <c r="N3" s="67"/>
      <c r="O3" s="67"/>
      <c r="P3" s="67"/>
      <c r="Q3" s="67"/>
      <c r="R3" s="67"/>
      <c r="AD3" s="3" t="s">
        <v>835</v>
      </c>
      <c r="AE3" s="3" t="s">
        <v>836</v>
      </c>
      <c r="AF3" s="3" t="s">
        <v>849</v>
      </c>
      <c r="AG3" s="3" t="s">
        <v>850</v>
      </c>
    </row>
    <row r="4" spans="2:33" ht="18.5" x14ac:dyDescent="0.45">
      <c r="B4" s="27"/>
      <c r="AD4" s="3" t="s">
        <v>837</v>
      </c>
      <c r="AE4" s="3">
        <v>281</v>
      </c>
      <c r="AF4" s="3">
        <v>163214</v>
      </c>
      <c r="AG4" s="3">
        <v>0.03</v>
      </c>
    </row>
    <row r="5" spans="2:33" ht="18.5" x14ac:dyDescent="0.45">
      <c r="B5" s="27"/>
      <c r="AD5" s="3" t="s">
        <v>838</v>
      </c>
      <c r="AE5" s="3">
        <v>223</v>
      </c>
      <c r="AF5" s="3">
        <v>147649</v>
      </c>
      <c r="AG5" s="3">
        <v>0.03</v>
      </c>
    </row>
    <row r="6" spans="2:33" x14ac:dyDescent="0.35">
      <c r="AD6" s="3" t="s">
        <v>839</v>
      </c>
      <c r="AE6" s="3">
        <v>200</v>
      </c>
      <c r="AF6" s="3">
        <v>84819</v>
      </c>
      <c r="AG6" s="3">
        <v>0.03</v>
      </c>
    </row>
    <row r="7" spans="2:33" x14ac:dyDescent="0.35">
      <c r="AD7" s="3" t="s">
        <v>840</v>
      </c>
      <c r="AE7" s="3">
        <v>1</v>
      </c>
      <c r="AF7" s="3">
        <v>16281</v>
      </c>
      <c r="AG7" s="3">
        <v>0.17</v>
      </c>
    </row>
    <row r="8" spans="2:33" x14ac:dyDescent="0.35">
      <c r="AD8" s="3" t="s">
        <v>841</v>
      </c>
      <c r="AE8" s="3">
        <v>4</v>
      </c>
      <c r="AF8" s="3">
        <v>26009</v>
      </c>
      <c r="AG8" s="3">
        <v>0.12</v>
      </c>
    </row>
    <row r="14" spans="2:33" x14ac:dyDescent="0.35">
      <c r="R14" s="26"/>
    </row>
    <row r="15" spans="2:33" x14ac:dyDescent="0.35">
      <c r="R15" s="26"/>
    </row>
    <row r="16" spans="2:33" x14ac:dyDescent="0.35">
      <c r="R16" s="26"/>
    </row>
    <row r="17" spans="2:18" x14ac:dyDescent="0.35">
      <c r="R17" s="26"/>
    </row>
    <row r="18" spans="2:18" x14ac:dyDescent="0.35">
      <c r="R18" s="26"/>
    </row>
    <row r="29" spans="2:18" ht="18.5" x14ac:dyDescent="0.35">
      <c r="B29" s="28" t="s">
        <v>842</v>
      </c>
    </row>
    <row r="30" spans="2:18" ht="18.5" x14ac:dyDescent="0.35">
      <c r="B30" s="28" t="s">
        <v>843</v>
      </c>
    </row>
    <row r="31" spans="2:18" ht="18.5" x14ac:dyDescent="0.35">
      <c r="B31" s="28" t="s">
        <v>844</v>
      </c>
    </row>
    <row r="32" spans="2:18" ht="18.5" x14ac:dyDescent="0.35">
      <c r="B32" s="28" t="s">
        <v>845</v>
      </c>
    </row>
    <row r="33" spans="2:2" ht="18.5" x14ac:dyDescent="0.35">
      <c r="B33" s="28" t="s">
        <v>846</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Props1.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Final</vt:lpstr>
      <vt:lpstr>Weekly Comparison</vt:lpstr>
      <vt:lpstr>Statewise Effect</vt:lpstr>
      <vt:lpstr>Testing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minal jain</cp:lastModifiedBy>
  <dcterms:created xsi:type="dcterms:W3CDTF">2015-06-05T18:17:20Z</dcterms:created>
  <dcterms:modified xsi:type="dcterms:W3CDTF">2023-06-27T12:06:03Z</dcterms:modified>
</cp:coreProperties>
</file>